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E:\Dropbox\MyJobs\マクロ最新版 ver1.0\開発途中\"/>
    </mc:Choice>
  </mc:AlternateContent>
  <bookViews>
    <workbookView xWindow="0" yWindow="0" windowWidth="25605" windowHeight="15540" tabRatio="817" firstSheet="2" activeTab="3"/>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Lisence" sheetId="315" r:id="rId16"/>
    <sheet name="(raw)TSUKUBA_TEMPLATE" sheetId="278" state="veryHidden" r:id="rId17"/>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G28" i="307" l="1"/>
  <c r="A1" i="277" l="1"/>
  <c r="A2" i="306" l="1"/>
  <c r="A1" i="318" l="1"/>
  <c r="O1" i="318"/>
  <c r="C3" i="318"/>
  <c r="H3" i="318"/>
  <c r="L3" i="318"/>
  <c r="C68" i="318"/>
  <c r="D68" i="318"/>
  <c r="E68" i="318"/>
  <c r="F68" i="318"/>
  <c r="G68" i="318"/>
  <c r="H68" i="318"/>
  <c r="I68" i="318"/>
  <c r="J68" i="318"/>
  <c r="K68" i="318"/>
  <c r="L68" i="318"/>
  <c r="M68" i="318"/>
  <c r="N68" i="318"/>
  <c r="O68" i="318"/>
  <c r="P68" i="318"/>
  <c r="Q68" i="318"/>
  <c r="R68" i="318"/>
  <c r="S68" i="318"/>
  <c r="T68" i="318"/>
  <c r="U68" i="318"/>
  <c r="V68" i="318"/>
  <c r="W68" i="318"/>
  <c r="X68" i="318"/>
  <c r="Y68" i="318"/>
  <c r="Z68" i="318"/>
  <c r="C69" i="318"/>
  <c r="D69" i="318"/>
  <c r="E69" i="318"/>
  <c r="F69" i="318"/>
  <c r="G69" i="318"/>
  <c r="H69" i="318"/>
  <c r="I69" i="318"/>
  <c r="J69" i="318"/>
  <c r="K69" i="318"/>
  <c r="L69" i="318"/>
  <c r="M69" i="318"/>
  <c r="N69" i="318"/>
  <c r="O69" i="318"/>
  <c r="P69" i="318"/>
  <c r="Q69" i="318"/>
  <c r="R69" i="318"/>
  <c r="S69" i="318"/>
  <c r="T69" i="318"/>
  <c r="U69" i="318"/>
  <c r="V69" i="318"/>
  <c r="W69" i="318"/>
  <c r="X69" i="318"/>
  <c r="Y69" i="318"/>
  <c r="Z69" i="318"/>
  <c r="C70" i="318"/>
  <c r="D70" i="318"/>
  <c r="E70" i="318"/>
  <c r="F70" i="318"/>
  <c r="G70" i="318"/>
  <c r="H70" i="318"/>
  <c r="I70" i="318"/>
  <c r="J70" i="318"/>
  <c r="K70" i="318"/>
  <c r="L70" i="318"/>
  <c r="M70" i="318"/>
  <c r="N70" i="318"/>
  <c r="O70" i="318"/>
  <c r="P70" i="318"/>
  <c r="Q70" i="318"/>
  <c r="R70" i="318"/>
  <c r="S70" i="318"/>
  <c r="T70" i="318"/>
  <c r="U70" i="318"/>
  <c r="V70" i="318"/>
  <c r="W70" i="318"/>
  <c r="X70" i="318"/>
  <c r="Y70" i="318"/>
  <c r="Z70" i="318"/>
  <c r="C71" i="318"/>
  <c r="D71" i="318"/>
  <c r="E71" i="318"/>
  <c r="F71" i="318"/>
  <c r="G71" i="318"/>
  <c r="H71" i="318"/>
  <c r="I71" i="318"/>
  <c r="J71" i="318"/>
  <c r="K71" i="318"/>
  <c r="L71" i="318"/>
  <c r="M71" i="318"/>
  <c r="N71" i="318"/>
  <c r="O71" i="318"/>
  <c r="P71" i="318"/>
  <c r="Q71" i="318"/>
  <c r="R71" i="318"/>
  <c r="S71" i="318"/>
  <c r="T71" i="318"/>
  <c r="U71" i="318"/>
  <c r="V71" i="318"/>
  <c r="W71" i="318"/>
  <c r="X71" i="318"/>
  <c r="Y71" i="318"/>
  <c r="Z71" i="318"/>
  <c r="C72" i="318"/>
  <c r="D72" i="318"/>
  <c r="E72" i="318"/>
  <c r="F72" i="318"/>
  <c r="G72" i="318"/>
  <c r="H72" i="318"/>
  <c r="I72" i="318"/>
  <c r="J72" i="318"/>
  <c r="K72" i="318"/>
  <c r="L72" i="318"/>
  <c r="M72" i="318"/>
  <c r="N72" i="318"/>
  <c r="O72" i="318"/>
  <c r="P72" i="318"/>
  <c r="Q72" i="318"/>
  <c r="R72" i="318"/>
  <c r="S72" i="318"/>
  <c r="T72" i="318"/>
  <c r="U72" i="318"/>
  <c r="V72" i="318"/>
  <c r="W72" i="318"/>
  <c r="X72" i="318"/>
  <c r="Y72" i="318"/>
  <c r="Z72" i="318"/>
  <c r="C73" i="318"/>
  <c r="D73" i="318"/>
  <c r="E73" i="318"/>
  <c r="F73" i="318"/>
  <c r="G73" i="318"/>
  <c r="H73" i="318"/>
  <c r="I73" i="318"/>
  <c r="J73" i="318"/>
  <c r="K73" i="318"/>
  <c r="L73" i="318"/>
  <c r="M73" i="318"/>
  <c r="N73" i="318"/>
  <c r="O73" i="318"/>
  <c r="P73" i="318"/>
  <c r="Q73" i="318"/>
  <c r="R73" i="318"/>
  <c r="S73" i="318"/>
  <c r="T73" i="318"/>
  <c r="U73" i="318"/>
  <c r="V73" i="318"/>
  <c r="W73" i="318"/>
  <c r="X73" i="318"/>
  <c r="Y73" i="318"/>
  <c r="Z73" i="318"/>
  <c r="C74" i="318"/>
  <c r="D74" i="318"/>
  <c r="E74" i="318"/>
  <c r="F74" i="318"/>
  <c r="G74" i="318"/>
  <c r="H74" i="318"/>
  <c r="I74" i="318"/>
  <c r="J74" i="318"/>
  <c r="K74" i="318"/>
  <c r="L74" i="318"/>
  <c r="M74" i="318"/>
  <c r="N74" i="318"/>
  <c r="O74" i="318"/>
  <c r="P74" i="318"/>
  <c r="Q74" i="318"/>
  <c r="R74" i="318"/>
  <c r="S74" i="318"/>
  <c r="T74" i="318"/>
  <c r="U74" i="318"/>
  <c r="V74" i="318"/>
  <c r="W74" i="318"/>
  <c r="X74" i="318"/>
  <c r="Y74" i="318"/>
  <c r="Z74" i="318"/>
  <c r="C75" i="318"/>
  <c r="D75" i="318"/>
  <c r="E75" i="318"/>
  <c r="F75" i="318"/>
  <c r="G75" i="318"/>
  <c r="H75" i="318"/>
  <c r="I75" i="318"/>
  <c r="J75" i="318"/>
  <c r="K75" i="318"/>
  <c r="L75" i="318"/>
  <c r="M75" i="318"/>
  <c r="N75" i="318"/>
  <c r="O75" i="318"/>
  <c r="P75" i="318"/>
  <c r="Q75" i="318"/>
  <c r="R75" i="318"/>
  <c r="S75" i="318"/>
  <c r="T75" i="318"/>
  <c r="U75" i="318"/>
  <c r="V75" i="318"/>
  <c r="W75" i="318"/>
  <c r="X75" i="318"/>
  <c r="Y75" i="318"/>
  <c r="Z75" i="318"/>
  <c r="C76" i="318"/>
  <c r="D76" i="318"/>
  <c r="E76" i="318"/>
  <c r="F76" i="318"/>
  <c r="G76" i="318"/>
  <c r="H76" i="318"/>
  <c r="I76" i="318"/>
  <c r="J76" i="318"/>
  <c r="K76" i="318"/>
  <c r="L76" i="318"/>
  <c r="M76" i="318"/>
  <c r="N76" i="318"/>
  <c r="O76" i="318"/>
  <c r="P76" i="318"/>
  <c r="Q76" i="318"/>
  <c r="R76" i="318"/>
  <c r="S76" i="318"/>
  <c r="T76" i="318"/>
  <c r="U76" i="318"/>
  <c r="V76" i="318"/>
  <c r="W76" i="318"/>
  <c r="X76" i="318"/>
  <c r="Y76" i="318"/>
  <c r="Z76" i="318"/>
  <c r="C77" i="318"/>
  <c r="D77" i="318"/>
  <c r="E77" i="318"/>
  <c r="F77" i="318"/>
  <c r="G77" i="318"/>
  <c r="H77" i="318"/>
  <c r="I77" i="318"/>
  <c r="J77" i="318"/>
  <c r="K77" i="318"/>
  <c r="L77" i="318"/>
  <c r="M77" i="318"/>
  <c r="N77" i="318"/>
  <c r="O77" i="318"/>
  <c r="P77" i="318"/>
  <c r="Q77" i="318"/>
  <c r="R77" i="318"/>
  <c r="S77" i="318"/>
  <c r="T77" i="318"/>
  <c r="U77" i="318"/>
  <c r="V77" i="318"/>
  <c r="W77" i="318"/>
  <c r="X77" i="318"/>
  <c r="Y77" i="318"/>
  <c r="Z77" i="318"/>
  <c r="C78" i="318"/>
  <c r="D78" i="318"/>
  <c r="E78" i="318"/>
  <c r="F78" i="318"/>
  <c r="G78" i="318"/>
  <c r="H78" i="318"/>
  <c r="I78" i="318"/>
  <c r="J78" i="318"/>
  <c r="K78" i="318"/>
  <c r="L78" i="318"/>
  <c r="M78" i="318"/>
  <c r="N78" i="318"/>
  <c r="O78" i="318"/>
  <c r="P78" i="318"/>
  <c r="Q78" i="318"/>
  <c r="R78" i="318"/>
  <c r="S78" i="318"/>
  <c r="T78" i="318"/>
  <c r="U78" i="318"/>
  <c r="V78" i="318"/>
  <c r="W78" i="318"/>
  <c r="X78" i="318"/>
  <c r="Y78" i="318"/>
  <c r="Z78" i="318"/>
  <c r="C79" i="318"/>
  <c r="D79" i="318"/>
  <c r="E79" i="318"/>
  <c r="F79" i="318"/>
  <c r="G79" i="318"/>
  <c r="H79" i="318"/>
  <c r="I79" i="318"/>
  <c r="J79" i="318"/>
  <c r="K79" i="318"/>
  <c r="L79" i="318"/>
  <c r="M79" i="318"/>
  <c r="N79" i="318"/>
  <c r="O79" i="318"/>
  <c r="P79" i="318"/>
  <c r="Q79" i="318"/>
  <c r="R79" i="318"/>
  <c r="S79" i="318"/>
  <c r="T79" i="318"/>
  <c r="U79" i="318"/>
  <c r="V79" i="318"/>
  <c r="W79" i="318"/>
  <c r="X79" i="318"/>
  <c r="Y79" i="318"/>
  <c r="Z79" i="318"/>
  <c r="C80" i="318"/>
  <c r="D80" i="318"/>
  <c r="E80" i="318"/>
  <c r="F80" i="318"/>
  <c r="G80" i="318"/>
  <c r="H80" i="318"/>
  <c r="I80" i="318"/>
  <c r="J80" i="318"/>
  <c r="K80" i="318"/>
  <c r="L80" i="318"/>
  <c r="M80" i="318"/>
  <c r="N80" i="318"/>
  <c r="O80" i="318"/>
  <c r="P80" i="318"/>
  <c r="Q80" i="318"/>
  <c r="R80" i="318"/>
  <c r="S80" i="318"/>
  <c r="T80" i="318"/>
  <c r="U80" i="318"/>
  <c r="V80" i="318"/>
  <c r="W80" i="318"/>
  <c r="X80" i="318"/>
  <c r="Y80" i="318"/>
  <c r="Z80" i="318"/>
  <c r="C81" i="318"/>
  <c r="D81" i="318"/>
  <c r="E81" i="318"/>
  <c r="F81" i="318"/>
  <c r="G81" i="318"/>
  <c r="H81" i="318"/>
  <c r="I81" i="318"/>
  <c r="J81" i="318"/>
  <c r="K81" i="318"/>
  <c r="L81" i="318"/>
  <c r="M81" i="318"/>
  <c r="N81" i="318"/>
  <c r="O81" i="318"/>
  <c r="P81" i="318"/>
  <c r="Q81" i="318"/>
  <c r="R81" i="318"/>
  <c r="S81" i="318"/>
  <c r="T81" i="318"/>
  <c r="U81" i="318"/>
  <c r="V81" i="318"/>
  <c r="W81" i="318"/>
  <c r="X81" i="318"/>
  <c r="Y81" i="318"/>
  <c r="Z81" i="318"/>
  <c r="C82" i="318"/>
  <c r="D82" i="318"/>
  <c r="E82" i="318"/>
  <c r="F82" i="318"/>
  <c r="G82" i="318"/>
  <c r="H82" i="318"/>
  <c r="I82" i="318"/>
  <c r="J82" i="318"/>
  <c r="K82" i="318"/>
  <c r="L82" i="318"/>
  <c r="M82" i="318"/>
  <c r="N82" i="318"/>
  <c r="O82" i="318"/>
  <c r="P82" i="318"/>
  <c r="Q82" i="318"/>
  <c r="R82" i="318"/>
  <c r="S82" i="318"/>
  <c r="T82" i="318"/>
  <c r="U82" i="318"/>
  <c r="V82" i="318"/>
  <c r="W82" i="318"/>
  <c r="X82" i="318"/>
  <c r="Y82" i="318"/>
  <c r="Z82" i="318"/>
  <c r="C83" i="318"/>
  <c r="D83" i="318"/>
  <c r="E83" i="318"/>
  <c r="F83" i="318"/>
  <c r="G83" i="318"/>
  <c r="H83" i="318"/>
  <c r="I83" i="318"/>
  <c r="J83" i="318"/>
  <c r="K83" i="318"/>
  <c r="L83" i="318"/>
  <c r="M83" i="318"/>
  <c r="N83" i="318"/>
  <c r="O83" i="318"/>
  <c r="P83" i="318"/>
  <c r="Q83" i="318"/>
  <c r="R83" i="318"/>
  <c r="S83" i="318"/>
  <c r="T83" i="318"/>
  <c r="U83" i="318"/>
  <c r="V83" i="318"/>
  <c r="W83" i="318"/>
  <c r="X83" i="318"/>
  <c r="Y83" i="318"/>
  <c r="Z83" i="318"/>
  <c r="D85" i="318"/>
  <c r="G85" i="318"/>
  <c r="J85" i="318"/>
  <c r="M85" i="318"/>
  <c r="P85" i="318"/>
  <c r="S85" i="318"/>
  <c r="V85" i="318"/>
  <c r="Y85" i="318"/>
  <c r="C116" i="318"/>
  <c r="D116" i="318"/>
  <c r="E116" i="318"/>
  <c r="F116" i="318"/>
  <c r="G116" i="318"/>
  <c r="H116" i="318"/>
  <c r="I116" i="318"/>
  <c r="J116" i="318"/>
  <c r="K116" i="318"/>
  <c r="L116" i="318"/>
  <c r="M116" i="318"/>
  <c r="N116" i="318"/>
  <c r="O116" i="318"/>
  <c r="P116" i="318"/>
  <c r="Q116" i="318"/>
  <c r="R116" i="318"/>
  <c r="S116" i="318"/>
  <c r="T116" i="318"/>
  <c r="U116" i="318"/>
  <c r="V116" i="318"/>
  <c r="W116" i="318"/>
  <c r="X116" i="318"/>
  <c r="Y116" i="318"/>
  <c r="Z116" i="318"/>
  <c r="C117" i="318"/>
  <c r="D117" i="318"/>
  <c r="E117" i="318"/>
  <c r="F117" i="318"/>
  <c r="G117" i="318"/>
  <c r="H117" i="318"/>
  <c r="I117" i="318"/>
  <c r="J117" i="318"/>
  <c r="K117" i="318"/>
  <c r="L117" i="318"/>
  <c r="M117" i="318"/>
  <c r="N117" i="318"/>
  <c r="O117" i="318"/>
  <c r="P117" i="318"/>
  <c r="Q117" i="318"/>
  <c r="R117" i="318"/>
  <c r="S117" i="318"/>
  <c r="T117" i="318"/>
  <c r="U117" i="318"/>
  <c r="V117" i="318"/>
  <c r="W117" i="318"/>
  <c r="X117" i="318"/>
  <c r="Y117" i="318"/>
  <c r="Z117" i="318"/>
  <c r="C118" i="318"/>
  <c r="D118" i="318"/>
  <c r="E118" i="318"/>
  <c r="F118" i="318"/>
  <c r="G118" i="318"/>
  <c r="H118" i="318"/>
  <c r="I118" i="318"/>
  <c r="J118" i="318"/>
  <c r="K118" i="318"/>
  <c r="L118" i="318"/>
  <c r="M118" i="318"/>
  <c r="N118" i="318"/>
  <c r="O118" i="318"/>
  <c r="P118" i="318"/>
  <c r="Q118" i="318"/>
  <c r="R118" i="318"/>
  <c r="S118" i="318"/>
  <c r="T118" i="318"/>
  <c r="U118" i="318"/>
  <c r="V118" i="318"/>
  <c r="W118" i="318"/>
  <c r="X118" i="318"/>
  <c r="Y118" i="318"/>
  <c r="Z118" i="318"/>
  <c r="C119" i="318"/>
  <c r="D119" i="318"/>
  <c r="E119" i="318"/>
  <c r="F119" i="318"/>
  <c r="G119" i="318"/>
  <c r="H119" i="318"/>
  <c r="I119" i="318"/>
  <c r="J119" i="318"/>
  <c r="K119" i="318"/>
  <c r="L119" i="318"/>
  <c r="M119" i="318"/>
  <c r="N119" i="318"/>
  <c r="O119" i="318"/>
  <c r="P119" i="318"/>
  <c r="Q119" i="318"/>
  <c r="R119" i="318"/>
  <c r="S119" i="318"/>
  <c r="T119" i="318"/>
  <c r="U119" i="318"/>
  <c r="V119" i="318"/>
  <c r="W119" i="318"/>
  <c r="X119" i="318"/>
  <c r="Y119" i="318"/>
  <c r="Z119" i="318"/>
  <c r="C120" i="318"/>
  <c r="D120" i="318"/>
  <c r="E120" i="318"/>
  <c r="F120" i="318"/>
  <c r="G120" i="318"/>
  <c r="H120" i="318"/>
  <c r="I120" i="318"/>
  <c r="J120" i="318"/>
  <c r="K120" i="318"/>
  <c r="L120" i="318"/>
  <c r="M120" i="318"/>
  <c r="N120" i="318"/>
  <c r="O120" i="318"/>
  <c r="P120" i="318"/>
  <c r="Q120" i="318"/>
  <c r="R120" i="318"/>
  <c r="S120" i="318"/>
  <c r="T120" i="318"/>
  <c r="U120" i="318"/>
  <c r="V120" i="318"/>
  <c r="W120" i="318"/>
  <c r="X120" i="318"/>
  <c r="Y120" i="318"/>
  <c r="Z120" i="318"/>
  <c r="C121" i="318"/>
  <c r="D121" i="318"/>
  <c r="E121" i="318"/>
  <c r="F121" i="318"/>
  <c r="G121" i="318"/>
  <c r="H121" i="318"/>
  <c r="I121" i="318"/>
  <c r="J121" i="318"/>
  <c r="K121" i="318"/>
  <c r="L121" i="318"/>
  <c r="M121" i="318"/>
  <c r="N121" i="318"/>
  <c r="O121" i="318"/>
  <c r="P121" i="318"/>
  <c r="Q121" i="318"/>
  <c r="R121" i="318"/>
  <c r="S121" i="318"/>
  <c r="T121" i="318"/>
  <c r="U121" i="318"/>
  <c r="V121" i="318"/>
  <c r="W121" i="318"/>
  <c r="X121" i="318"/>
  <c r="Y121" i="318"/>
  <c r="Z121" i="318"/>
  <c r="C122" i="318"/>
  <c r="D122" i="318"/>
  <c r="E122" i="318"/>
  <c r="F122" i="318"/>
  <c r="G122" i="318"/>
  <c r="H122" i="318"/>
  <c r="I122" i="318"/>
  <c r="J122" i="318"/>
  <c r="K122" i="318"/>
  <c r="L122" i="318"/>
  <c r="M122" i="318"/>
  <c r="N122" i="318"/>
  <c r="O122" i="318"/>
  <c r="P122" i="318"/>
  <c r="Q122" i="318"/>
  <c r="R122" i="318"/>
  <c r="S122" i="318"/>
  <c r="T122" i="318"/>
  <c r="U122" i="318"/>
  <c r="V122" i="318"/>
  <c r="W122" i="318"/>
  <c r="X122" i="318"/>
  <c r="Y122" i="318"/>
  <c r="Z122" i="318"/>
  <c r="C123" i="318"/>
  <c r="D123" i="318"/>
  <c r="E123" i="318"/>
  <c r="F123" i="318"/>
  <c r="G123" i="318"/>
  <c r="H123" i="318"/>
  <c r="I123" i="318"/>
  <c r="J123" i="318"/>
  <c r="K123" i="318"/>
  <c r="L123" i="318"/>
  <c r="M123" i="318"/>
  <c r="N123" i="318"/>
  <c r="O123" i="318"/>
  <c r="P123" i="318"/>
  <c r="Q123" i="318"/>
  <c r="R123" i="318"/>
  <c r="S123" i="318"/>
  <c r="T123" i="318"/>
  <c r="U123" i="318"/>
  <c r="V123" i="318"/>
  <c r="W123" i="318"/>
  <c r="X123" i="318"/>
  <c r="Y123" i="318"/>
  <c r="Z123" i="318"/>
  <c r="C124" i="318"/>
  <c r="D124" i="318"/>
  <c r="E124" i="318"/>
  <c r="F124" i="318"/>
  <c r="G124" i="318"/>
  <c r="H124" i="318"/>
  <c r="I124" i="318"/>
  <c r="J124" i="318"/>
  <c r="K124" i="318"/>
  <c r="L124" i="318"/>
  <c r="M124" i="318"/>
  <c r="N124" i="318"/>
  <c r="O124" i="318"/>
  <c r="P124" i="318"/>
  <c r="Q124" i="318"/>
  <c r="R124" i="318"/>
  <c r="S124" i="318"/>
  <c r="T124" i="318"/>
  <c r="U124" i="318"/>
  <c r="V124" i="318"/>
  <c r="W124" i="318"/>
  <c r="X124" i="318"/>
  <c r="Y124" i="318"/>
  <c r="Z124" i="318"/>
  <c r="C125" i="318"/>
  <c r="D125" i="318"/>
  <c r="E125" i="318"/>
  <c r="F125" i="318"/>
  <c r="G125" i="318"/>
  <c r="H125" i="318"/>
  <c r="I125" i="318"/>
  <c r="J125" i="318"/>
  <c r="K125" i="318"/>
  <c r="L125" i="318"/>
  <c r="M125" i="318"/>
  <c r="N125" i="318"/>
  <c r="O125" i="318"/>
  <c r="P125" i="318"/>
  <c r="Q125" i="318"/>
  <c r="R125" i="318"/>
  <c r="S125" i="318"/>
  <c r="T125" i="318"/>
  <c r="U125" i="318"/>
  <c r="V125" i="318"/>
  <c r="W125" i="318"/>
  <c r="X125" i="318"/>
  <c r="Y125" i="318"/>
  <c r="Z125" i="318"/>
  <c r="C126" i="318"/>
  <c r="D126" i="318"/>
  <c r="E126" i="318"/>
  <c r="F126" i="318"/>
  <c r="G126" i="318"/>
  <c r="H126" i="318"/>
  <c r="I126" i="318"/>
  <c r="J126" i="318"/>
  <c r="K126" i="318"/>
  <c r="L126" i="318"/>
  <c r="M126" i="318"/>
  <c r="N126" i="318"/>
  <c r="O126" i="318"/>
  <c r="P126" i="318"/>
  <c r="Q126" i="318"/>
  <c r="R126" i="318"/>
  <c r="S126" i="318"/>
  <c r="T126" i="318"/>
  <c r="U126" i="318"/>
  <c r="V126" i="318"/>
  <c r="W126" i="318"/>
  <c r="X126" i="318"/>
  <c r="Y126" i="318"/>
  <c r="Z126" i="318"/>
  <c r="C127" i="318"/>
  <c r="D127" i="318"/>
  <c r="E127" i="318"/>
  <c r="F127" i="318"/>
  <c r="G127" i="318"/>
  <c r="H127" i="318"/>
  <c r="I127" i="318"/>
  <c r="J127" i="318"/>
  <c r="K127" i="318"/>
  <c r="L127" i="318"/>
  <c r="M127" i="318"/>
  <c r="N127" i="318"/>
  <c r="O127" i="318"/>
  <c r="P127" i="318"/>
  <c r="Q127" i="318"/>
  <c r="R127" i="318"/>
  <c r="S127" i="318"/>
  <c r="T127" i="318"/>
  <c r="U127" i="318"/>
  <c r="V127" i="318"/>
  <c r="W127" i="318"/>
  <c r="X127" i="318"/>
  <c r="Y127" i="318"/>
  <c r="Z127" i="318"/>
  <c r="C128" i="318"/>
  <c r="D128" i="318"/>
  <c r="E128" i="318"/>
  <c r="F128" i="318"/>
  <c r="G128" i="318"/>
  <c r="H128" i="318"/>
  <c r="I128" i="318"/>
  <c r="J128" i="318"/>
  <c r="K128" i="318"/>
  <c r="L128" i="318"/>
  <c r="M128" i="318"/>
  <c r="N128" i="318"/>
  <c r="O128" i="318"/>
  <c r="P128" i="318"/>
  <c r="Q128" i="318"/>
  <c r="R128" i="318"/>
  <c r="S128" i="318"/>
  <c r="T128" i="318"/>
  <c r="U128" i="318"/>
  <c r="V128" i="318"/>
  <c r="W128" i="318"/>
  <c r="X128" i="318"/>
  <c r="Y128" i="318"/>
  <c r="Z128" i="318"/>
  <c r="C129" i="318"/>
  <c r="D129" i="318"/>
  <c r="E129" i="318"/>
  <c r="F129" i="318"/>
  <c r="G129" i="318"/>
  <c r="H129" i="318"/>
  <c r="I129" i="318"/>
  <c r="J129" i="318"/>
  <c r="K129" i="318"/>
  <c r="L129" i="318"/>
  <c r="M129" i="318"/>
  <c r="N129" i="318"/>
  <c r="O129" i="318"/>
  <c r="P129" i="318"/>
  <c r="Q129" i="318"/>
  <c r="R129" i="318"/>
  <c r="S129" i="318"/>
  <c r="T129" i="318"/>
  <c r="U129" i="318"/>
  <c r="V129" i="318"/>
  <c r="W129" i="318"/>
  <c r="X129" i="318"/>
  <c r="Y129" i="318"/>
  <c r="Z129" i="318"/>
  <c r="C130" i="318"/>
  <c r="D130" i="318"/>
  <c r="E130" i="318"/>
  <c r="F130" i="318"/>
  <c r="G130" i="318"/>
  <c r="H130" i="318"/>
  <c r="I130" i="318"/>
  <c r="J130" i="318"/>
  <c r="K130" i="318"/>
  <c r="L130" i="318"/>
  <c r="M130" i="318"/>
  <c r="N130" i="318"/>
  <c r="O130" i="318"/>
  <c r="P130" i="318"/>
  <c r="Q130" i="318"/>
  <c r="R130" i="318"/>
  <c r="S130" i="318"/>
  <c r="T130" i="318"/>
  <c r="U130" i="318"/>
  <c r="V130" i="318"/>
  <c r="W130" i="318"/>
  <c r="X130" i="318"/>
  <c r="Y130" i="318"/>
  <c r="Z130" i="318"/>
  <c r="C131" i="318"/>
  <c r="D131" i="318"/>
  <c r="E131" i="318"/>
  <c r="F131" i="318"/>
  <c r="G131" i="318"/>
  <c r="H131" i="318"/>
  <c r="I131" i="318"/>
  <c r="J131" i="318"/>
  <c r="K131" i="318"/>
  <c r="L131" i="318"/>
  <c r="M131" i="318"/>
  <c r="N131" i="318"/>
  <c r="O131" i="318"/>
  <c r="P131" i="318"/>
  <c r="Q131" i="318"/>
  <c r="R131" i="318"/>
  <c r="S131" i="318"/>
  <c r="T131" i="318"/>
  <c r="U131" i="318"/>
  <c r="V131" i="318"/>
  <c r="W131" i="318"/>
  <c r="X131" i="318"/>
  <c r="Y131" i="318"/>
  <c r="Z131" i="318"/>
  <c r="D133" i="318"/>
  <c r="G133" i="318"/>
  <c r="J133" i="318"/>
  <c r="M133" i="318"/>
  <c r="P133" i="318"/>
  <c r="R552" i="277"/>
  <c r="J525" i="277"/>
  <c r="I550" i="277"/>
  <c r="Y522" i="277"/>
  <c r="O548" i="277"/>
  <c r="G521" i="277"/>
  <c r="K534" i="277"/>
  <c r="Q986" i="277"/>
  <c r="N546" i="277"/>
  <c r="P1004" i="277"/>
  <c r="J535" i="277"/>
  <c r="N499" i="277"/>
  <c r="Y532" i="277"/>
  <c r="G531" i="277"/>
  <c r="K556" i="277"/>
  <c r="F508" i="277"/>
  <c r="Z549" i="277"/>
  <c r="R544" i="277"/>
  <c r="J510" i="277"/>
  <c r="I542" i="277"/>
  <c r="M501" i="277"/>
  <c r="O534" i="277"/>
  <c r="G498" i="277"/>
  <c r="N521" i="277"/>
  <c r="T556" i="277"/>
  <c r="T527" i="277"/>
  <c r="R554" i="277"/>
  <c r="J527" i="277"/>
  <c r="I552" i="277"/>
  <c r="Y524" i="277"/>
  <c r="O550" i="277"/>
  <c r="G523" i="277"/>
  <c r="N543" i="277"/>
  <c r="L995" i="277"/>
  <c r="T549" i="277"/>
  <c r="M993" i="277"/>
  <c r="S551" i="277"/>
  <c r="M533" i="277"/>
  <c r="G943" i="277"/>
  <c r="F553" i="277"/>
  <c r="I989" i="277"/>
  <c r="Z557" i="277"/>
  <c r="R530" i="277"/>
  <c r="Q555" i="277"/>
  <c r="I528" i="277"/>
  <c r="W553" i="277"/>
  <c r="O526" i="277"/>
  <c r="V548" i="277"/>
  <c r="E981" i="277"/>
  <c r="D555" i="277"/>
  <c r="L501" i="277"/>
  <c r="R546" i="277"/>
  <c r="J514" i="277"/>
  <c r="I544" i="277"/>
  <c r="M509" i="277"/>
  <c r="O542" i="277"/>
  <c r="G502" i="277"/>
  <c r="T524" i="277"/>
  <c r="I920" i="277"/>
  <c r="X530" i="277"/>
  <c r="N978" i="277"/>
  <c r="V532" i="277"/>
  <c r="O996" i="277"/>
  <c r="L497" i="277"/>
  <c r="I935" i="277"/>
  <c r="M525" i="277"/>
  <c r="I901" i="277"/>
  <c r="J547" i="277"/>
  <c r="Y552" i="277"/>
  <c r="I496" i="277"/>
  <c r="C513" i="277"/>
  <c r="C498" i="277"/>
  <c r="C532" i="277"/>
  <c r="Z543" i="277"/>
  <c r="Q549" i="277"/>
  <c r="W555" i="277"/>
  <c r="K511" i="277"/>
  <c r="J987" i="277"/>
  <c r="F535" i="277"/>
  <c r="H899" i="277"/>
  <c r="I503" i="277"/>
  <c r="I515" i="277"/>
  <c r="M436" i="277"/>
  <c r="P1005" i="277"/>
  <c r="Q444" i="277"/>
  <c r="J554" i="277"/>
  <c r="Z526" i="277"/>
  <c r="Y551" i="277"/>
  <c r="Q524" i="277"/>
  <c r="G550" i="277"/>
  <c r="W522" i="277"/>
  <c r="C543" i="277"/>
  <c r="L988" i="277"/>
  <c r="F549" i="277"/>
  <c r="M986" i="277"/>
  <c r="E551" i="277"/>
  <c r="M1003" i="277"/>
  <c r="P532" i="277"/>
  <c r="G959" i="277"/>
  <c r="E552" i="277"/>
  <c r="P989" i="277"/>
  <c r="J551" i="277"/>
  <c r="Z523" i="277"/>
  <c r="Y548" i="277"/>
  <c r="Q521" i="277"/>
  <c r="G547" i="277"/>
  <c r="K515" i="277"/>
  <c r="F532" i="277"/>
  <c r="N986" i="277"/>
  <c r="L544" i="277"/>
  <c r="N988" i="277"/>
  <c r="K546" i="277"/>
  <c r="H979" i="277"/>
  <c r="X524" i="277"/>
  <c r="G888" i="277"/>
  <c r="L543" i="277"/>
  <c r="I910" i="277"/>
  <c r="P438" i="277"/>
  <c r="J552" i="277"/>
  <c r="Y549" i="277"/>
  <c r="G548" i="277"/>
  <c r="U533" i="277"/>
  <c r="C546" i="277"/>
  <c r="H553" i="277"/>
  <c r="G1004" i="277"/>
  <c r="H903" i="277"/>
  <c r="I996" i="277"/>
  <c r="V553" i="277"/>
  <c r="I899" i="277"/>
  <c r="X550" i="277"/>
  <c r="G902" i="277"/>
  <c r="F977" i="277"/>
  <c r="J989" i="277"/>
  <c r="E532" i="277"/>
  <c r="J545" i="277"/>
  <c r="Y542" i="277"/>
  <c r="G535" i="277"/>
  <c r="P522" i="277"/>
  <c r="U528" i="277"/>
  <c r="T544" i="277"/>
  <c r="L550" i="277"/>
  <c r="I436" i="277"/>
  <c r="R987" i="277"/>
  <c r="Z535" i="277"/>
  <c r="Q547" i="277"/>
  <c r="O556" i="277"/>
  <c r="K503" i="277"/>
  <c r="F979" i="277"/>
  <c r="M523" i="277"/>
  <c r="R532" i="277"/>
  <c r="Y546" i="277"/>
  <c r="G553" i="277"/>
  <c r="C497" i="277"/>
  <c r="P979" i="277"/>
  <c r="S526" i="277"/>
  <c r="I929" i="277"/>
  <c r="Q985" i="277"/>
  <c r="P980" i="277"/>
  <c r="G448" i="277"/>
  <c r="G917" i="277"/>
  <c r="U552" i="277"/>
  <c r="R551" i="277"/>
  <c r="J524" i="277"/>
  <c r="I549" i="277"/>
  <c r="Y521" i="277"/>
  <c r="O547" i="277"/>
  <c r="G520" i="277"/>
  <c r="T532" i="277"/>
  <c r="F1004" i="277"/>
  <c r="X544" i="277"/>
  <c r="O978" i="277"/>
  <c r="V546" i="277"/>
  <c r="P996" i="277"/>
  <c r="T525" i="277"/>
  <c r="G931" i="277"/>
  <c r="H544" i="277"/>
  <c r="I911" i="277"/>
  <c r="R548" i="277"/>
  <c r="J521" i="277"/>
  <c r="I546" i="277"/>
  <c r="M513" i="277"/>
  <c r="O544" i="277"/>
  <c r="G510" i="277"/>
  <c r="X527" i="277"/>
  <c r="Q977" i="277"/>
  <c r="E534" i="277"/>
  <c r="I997" i="277"/>
  <c r="D542" i="277"/>
  <c r="L978" i="277"/>
  <c r="D512" i="277"/>
  <c r="H891" i="277"/>
  <c r="N530" i="277"/>
  <c r="J897" i="277"/>
  <c r="S550" i="277"/>
  <c r="Z546" i="277"/>
  <c r="Q544" i="277"/>
  <c r="Z527" i="277"/>
  <c r="Q533" i="277"/>
  <c r="W545" i="277"/>
  <c r="E553" i="277"/>
  <c r="F978" i="277"/>
  <c r="E1005" i="277"/>
  <c r="R524" i="277"/>
  <c r="I530" i="277"/>
  <c r="G545" i="277"/>
  <c r="U547" i="277"/>
  <c r="S555" i="277"/>
  <c r="E512" i="277"/>
  <c r="L547" i="277"/>
  <c r="J986" i="277"/>
  <c r="O1003" i="277"/>
  <c r="D545" i="277"/>
  <c r="I971" i="277"/>
  <c r="X531" i="277"/>
  <c r="J546" i="277"/>
  <c r="N513" i="277"/>
  <c r="Y543" i="277"/>
  <c r="E509" i="277"/>
  <c r="G542" i="277"/>
  <c r="K501" i="277"/>
  <c r="F524" i="277"/>
  <c r="I924" i="277"/>
  <c r="L530" i="277"/>
  <c r="K1002" i="277"/>
  <c r="K532" i="277"/>
  <c r="G978" i="277"/>
  <c r="E496" i="277"/>
  <c r="I948" i="277"/>
  <c r="P524" i="277"/>
  <c r="G910" i="277"/>
  <c r="J543" i="277"/>
  <c r="N503" i="277"/>
  <c r="Y534" i="277"/>
  <c r="E499" i="277"/>
  <c r="G533" i="277"/>
  <c r="L514" i="277"/>
  <c r="P554" i="277"/>
  <c r="P525" i="277"/>
  <c r="O995" i="277"/>
  <c r="N527" i="277"/>
  <c r="I980" i="277"/>
  <c r="N979" i="277"/>
  <c r="O436" i="277"/>
  <c r="L509" i="277"/>
  <c r="I945" i="277"/>
  <c r="H530" i="277"/>
  <c r="J530" i="277"/>
  <c r="Y527" i="277"/>
  <c r="G526" i="277"/>
  <c r="E977" i="277"/>
  <c r="L500" i="277"/>
  <c r="M526" i="277"/>
  <c r="D524" i="277"/>
  <c r="M441" i="277"/>
  <c r="H950" i="277"/>
  <c r="E514" i="277"/>
  <c r="I965" i="277"/>
  <c r="N438" i="277"/>
  <c r="I934" i="277"/>
  <c r="J895" i="277"/>
  <c r="L979" i="277"/>
  <c r="J523" i="277"/>
  <c r="Y520" i="277"/>
  <c r="G514" i="277"/>
  <c r="C997" i="277"/>
  <c r="D1001" i="277"/>
  <c r="L511" i="277"/>
  <c r="M996" i="277"/>
  <c r="H554" i="277"/>
  <c r="I895" i="277"/>
  <c r="F501" i="277"/>
  <c r="I520" i="277"/>
  <c r="G529" i="277"/>
  <c r="U525" i="277"/>
  <c r="U550" i="277"/>
  <c r="Z551" i="277"/>
  <c r="Q557" i="277"/>
  <c r="E515" i="277"/>
  <c r="W525" i="277"/>
  <c r="M520" i="277"/>
  <c r="C554" i="277"/>
  <c r="J1004" i="277"/>
  <c r="K524" i="277"/>
  <c r="H546" i="277"/>
  <c r="H931" i="277"/>
  <c r="E774" i="277"/>
  <c r="J532" i="277"/>
  <c r="I557" i="277"/>
  <c r="Y529" i="277"/>
  <c r="O555" i="277"/>
  <c r="G528" i="277"/>
  <c r="N551" i="277"/>
  <c r="T557" i="277"/>
  <c r="D511" i="277"/>
  <c r="G924" i="277"/>
  <c r="N514" i="277"/>
  <c r="P553" i="277"/>
  <c r="F1005" i="277"/>
  <c r="U441" i="277"/>
  <c r="O997" i="277"/>
  <c r="R556" i="277"/>
  <c r="J529" i="277"/>
  <c r="I554" i="277"/>
  <c r="Y526" i="277"/>
  <c r="O552" i="277"/>
  <c r="G525" i="277"/>
  <c r="T546" i="277"/>
  <c r="Q979" i="277"/>
  <c r="X552" i="277"/>
  <c r="I497" i="277"/>
  <c r="V554" i="277"/>
  <c r="H501" i="277"/>
  <c r="N544" i="277"/>
  <c r="G932" i="277"/>
  <c r="T449" i="277"/>
  <c r="G980" i="277"/>
  <c r="J437" i="277"/>
  <c r="M988" i="277"/>
  <c r="J500" i="277"/>
  <c r="V556" i="277"/>
  <c r="X551" i="277"/>
  <c r="G961" i="277"/>
  <c r="Y544" i="277"/>
  <c r="L557" i="277"/>
  <c r="F514" i="277"/>
  <c r="Q535" i="277"/>
  <c r="D552" i="277"/>
  <c r="L522" i="277"/>
  <c r="L989" i="277"/>
  <c r="M451" i="277"/>
  <c r="U544" i="277"/>
  <c r="R521" i="277"/>
  <c r="I514" i="277"/>
  <c r="C511" i="277"/>
  <c r="I995" i="277"/>
  <c r="R986" i="277"/>
  <c r="L985" i="277"/>
  <c r="Y530" i="277"/>
  <c r="P544" i="277"/>
  <c r="D987" i="277"/>
  <c r="Q527" i="277"/>
  <c r="H533" i="277"/>
  <c r="J499" i="277"/>
  <c r="I918" i="277"/>
  <c r="H532" i="277"/>
  <c r="E525" i="277"/>
  <c r="J508" i="277"/>
  <c r="M499" i="277"/>
  <c r="G496" i="277"/>
  <c r="E555" i="277"/>
  <c r="H980" i="277"/>
  <c r="I1001" i="277"/>
  <c r="R446" i="277"/>
  <c r="I955" i="277"/>
  <c r="J498" i="277"/>
  <c r="W557" i="277"/>
  <c r="H555" i="277"/>
  <c r="K550" i="277"/>
  <c r="H951" i="277"/>
  <c r="G967" i="277"/>
  <c r="Q437" i="277"/>
  <c r="I954" i="277"/>
  <c r="Z524" i="277"/>
  <c r="O531" i="277"/>
  <c r="N554" i="277"/>
  <c r="P520" i="277"/>
  <c r="H1003" i="277"/>
  <c r="C988" i="277"/>
  <c r="E979" i="277"/>
  <c r="I450" i="277"/>
  <c r="R437" i="277"/>
  <c r="C552" i="277"/>
  <c r="U450" i="277"/>
  <c r="Z533" i="277"/>
  <c r="E503" i="277"/>
  <c r="S545" i="277"/>
  <c r="H520" i="277"/>
  <c r="D496" i="277"/>
  <c r="H952" i="277"/>
  <c r="J909" i="277"/>
  <c r="H503" i="277"/>
  <c r="J930" i="277"/>
  <c r="M989" i="277"/>
  <c r="N555" i="277"/>
  <c r="H962" i="277"/>
  <c r="G984" i="277"/>
  <c r="H987" i="277"/>
  <c r="P527" i="277"/>
  <c r="J496" i="277"/>
  <c r="W556" i="277"/>
  <c r="S553" i="277"/>
  <c r="T548" i="277"/>
  <c r="I921" i="277"/>
  <c r="L1003" i="277"/>
  <c r="I970" i="277"/>
  <c r="C522" i="277"/>
  <c r="I440" i="277"/>
  <c r="O980" i="277"/>
  <c r="M437" i="277"/>
  <c r="G927" i="277"/>
  <c r="H499" i="277"/>
  <c r="D514" i="277"/>
  <c r="O451" i="277"/>
  <c r="H915" i="277"/>
  <c r="J544" i="277"/>
  <c r="Y535" i="277"/>
  <c r="G534" i="277"/>
  <c r="C521" i="277"/>
  <c r="F527" i="277"/>
  <c r="S543" i="277"/>
  <c r="H548" i="277"/>
  <c r="X441" i="277"/>
  <c r="G929" i="277"/>
  <c r="U532" i="277"/>
  <c r="G935" i="277"/>
  <c r="U527" i="277"/>
  <c r="K449" i="277"/>
  <c r="I900" i="277"/>
  <c r="G948" i="277"/>
  <c r="J503" i="277"/>
  <c r="T437" i="277"/>
  <c r="Y553" i="277"/>
  <c r="F546" i="277"/>
  <c r="I908" i="277"/>
  <c r="H954" i="277"/>
  <c r="W439" i="277"/>
  <c r="Q446" i="277"/>
  <c r="P1002" i="277"/>
  <c r="C548" i="277"/>
  <c r="P981" i="277"/>
  <c r="H940" i="277"/>
  <c r="N442" i="277"/>
  <c r="I438" i="277"/>
  <c r="AR471" i="277"/>
  <c r="D463" i="277"/>
  <c r="T483" i="277"/>
  <c r="D938" i="277"/>
  <c r="AL477" i="277"/>
  <c r="Q525" i="277"/>
  <c r="D530" i="277"/>
  <c r="J557" i="277"/>
  <c r="I522" i="277"/>
  <c r="C529" i="277"/>
  <c r="G996" i="277"/>
  <c r="S554" i="277"/>
  <c r="D513" i="277"/>
  <c r="H512" i="277"/>
  <c r="F499" i="277"/>
  <c r="M1002" i="277"/>
  <c r="U555" i="277"/>
  <c r="V550" i="277"/>
  <c r="K1000" i="277"/>
  <c r="I937" i="277"/>
  <c r="Z441" i="277"/>
  <c r="I969" i="277"/>
  <c r="Y556" i="277"/>
  <c r="G555" i="277"/>
  <c r="C551" i="277"/>
  <c r="F557" i="277"/>
  <c r="J938" i="277"/>
  <c r="N552" i="277"/>
  <c r="O442" i="277"/>
  <c r="V451" i="277"/>
  <c r="F515" i="277"/>
  <c r="W520" i="277"/>
  <c r="M531" i="277"/>
  <c r="E498" i="277"/>
  <c r="C976" i="277"/>
  <c r="I943" i="277"/>
  <c r="L980" i="277"/>
  <c r="E440" i="277"/>
  <c r="D448" i="277"/>
  <c r="D534" i="277"/>
  <c r="S549" i="277"/>
  <c r="R528" i="277"/>
  <c r="G557" i="277"/>
  <c r="E531" i="277"/>
  <c r="F981" i="277"/>
  <c r="G933" i="277"/>
  <c r="I957" i="277"/>
  <c r="I987" i="277"/>
  <c r="W441" i="277"/>
  <c r="H977" i="277"/>
  <c r="X542" i="277"/>
  <c r="P548" i="277"/>
  <c r="X448" i="277"/>
  <c r="I913" i="277"/>
  <c r="R555" i="277"/>
  <c r="I553" i="277"/>
  <c r="O551" i="277"/>
  <c r="E545" i="277"/>
  <c r="K551" i="277"/>
  <c r="N557" i="277"/>
  <c r="C994" i="277"/>
  <c r="H888" i="277"/>
  <c r="G497" i="277"/>
  <c r="J444" i="277"/>
  <c r="G992" i="277"/>
  <c r="N448" i="277"/>
  <c r="I922" i="277"/>
  <c r="D1004" i="277"/>
  <c r="M985" i="277"/>
  <c r="C545" i="277"/>
  <c r="H449" i="277"/>
  <c r="Z532" i="277"/>
  <c r="Q530" i="277"/>
  <c r="W528" i="277"/>
  <c r="M496" i="277"/>
  <c r="G513" i="277"/>
  <c r="F530" i="277"/>
  <c r="C530" i="277"/>
  <c r="U439" i="277"/>
  <c r="G941" i="277"/>
  <c r="N522" i="277"/>
  <c r="J968" i="277"/>
  <c r="J555" i="277"/>
  <c r="E511" i="277"/>
  <c r="H510" i="277"/>
  <c r="J549" i="277"/>
  <c r="I500" i="277"/>
  <c r="P1001" i="277"/>
  <c r="P526" i="277"/>
  <c r="H1001" i="277"/>
  <c r="Z556" i="277"/>
  <c r="Q554" i="277"/>
  <c r="W552" i="277"/>
  <c r="H547" i="277"/>
  <c r="M553" i="277"/>
  <c r="L555" i="277"/>
  <c r="L545" i="277"/>
  <c r="X437" i="277"/>
  <c r="Z553" i="277"/>
  <c r="Q551" i="277"/>
  <c r="W549" i="277"/>
  <c r="M542" i="277"/>
  <c r="S548" i="277"/>
  <c r="P550" i="277"/>
  <c r="T531" i="277"/>
  <c r="D551" i="277"/>
  <c r="W447" i="277"/>
  <c r="I555" i="277"/>
  <c r="C503" i="277"/>
  <c r="X522" i="277"/>
  <c r="O988" i="277"/>
  <c r="H971" i="277"/>
  <c r="J950" i="277"/>
  <c r="R977" i="277"/>
  <c r="F533" i="277"/>
  <c r="T545" i="277"/>
  <c r="D523" i="277"/>
  <c r="H521" i="277"/>
  <c r="N511" i="277"/>
  <c r="W551" i="277"/>
  <c r="D500" i="277"/>
  <c r="K988" i="277"/>
  <c r="C1005" i="277"/>
  <c r="T445" i="277"/>
  <c r="P451" i="277"/>
  <c r="Q995" i="277"/>
  <c r="D447" i="277"/>
  <c r="J903" i="277"/>
  <c r="D526" i="277"/>
  <c r="K531" i="277"/>
  <c r="G445" i="277"/>
  <c r="G951" i="277"/>
  <c r="J550" i="277"/>
  <c r="Y547" i="277"/>
  <c r="G546" i="277"/>
  <c r="P530" i="277"/>
  <c r="U542" i="277"/>
  <c r="D550" i="277"/>
  <c r="N981" i="277"/>
  <c r="J891" i="277"/>
  <c r="D986" i="277"/>
  <c r="N548" i="277"/>
  <c r="I923" i="277"/>
  <c r="D546" i="277"/>
  <c r="Y438" i="277"/>
  <c r="O1005" i="277"/>
  <c r="K1005" i="277"/>
  <c r="E528" i="277"/>
  <c r="L451" i="277"/>
  <c r="R527" i="277"/>
  <c r="I525" i="277"/>
  <c r="O523" i="277"/>
  <c r="L1002" i="277"/>
  <c r="M997" i="277"/>
  <c r="T522" i="277"/>
  <c r="S520" i="277"/>
  <c r="G446" i="277"/>
  <c r="I893" i="277"/>
  <c r="C500" i="277"/>
  <c r="H918" i="277"/>
  <c r="I981" i="277"/>
  <c r="H552" i="277"/>
  <c r="L443" i="277"/>
  <c r="H926" i="277"/>
  <c r="J985" i="277"/>
  <c r="E522" i="277"/>
  <c r="Q526" i="277"/>
  <c r="P993" i="277"/>
  <c r="X525" i="277"/>
  <c r="T436" i="277"/>
  <c r="M510" i="277"/>
  <c r="M1005" i="277"/>
  <c r="G922" i="277"/>
  <c r="I1003" i="277"/>
  <c r="Y439" i="277"/>
  <c r="H446" i="277"/>
  <c r="P444" i="277"/>
  <c r="U451" i="277"/>
  <c r="AX462" i="277"/>
  <c r="AX470" i="277"/>
  <c r="T520" i="277"/>
  <c r="AM471" i="277"/>
  <c r="J465" i="277"/>
  <c r="K987" i="277"/>
  <c r="AU471" i="277"/>
  <c r="O479" i="277"/>
  <c r="H902" i="277"/>
  <c r="A2" i="319"/>
  <c r="W523" i="277"/>
  <c r="H542" i="277"/>
  <c r="Y554" i="277"/>
  <c r="O520" i="277"/>
  <c r="M545" i="277"/>
  <c r="D520" i="277"/>
  <c r="Z436" i="277"/>
  <c r="S445" i="277"/>
  <c r="R529" i="277"/>
  <c r="I527" i="277"/>
  <c r="O525" i="277"/>
  <c r="Q997" i="277"/>
  <c r="K498" i="277"/>
  <c r="H502" i="277"/>
  <c r="H901" i="277"/>
  <c r="P978" i="277"/>
  <c r="R526" i="277"/>
  <c r="I524" i="277"/>
  <c r="O522" i="277"/>
  <c r="L981" i="277"/>
  <c r="M979" i="277"/>
  <c r="E996" i="277"/>
  <c r="J900" i="277"/>
  <c r="G994" i="277"/>
  <c r="R557" i="277"/>
  <c r="O553" i="277"/>
  <c r="P997" i="277"/>
  <c r="U545" i="277"/>
  <c r="G501" i="277"/>
  <c r="E527" i="277"/>
  <c r="F542" i="277"/>
  <c r="Q449" i="277"/>
  <c r="H947" i="277"/>
  <c r="I961" i="277"/>
  <c r="Y447" i="277"/>
  <c r="Z555" i="277"/>
  <c r="Q531" i="277"/>
  <c r="K499" i="277"/>
  <c r="V551" i="277"/>
  <c r="H531" i="277"/>
  <c r="J988" i="277"/>
  <c r="M498" i="277"/>
  <c r="N534" i="277"/>
  <c r="G925" i="277"/>
  <c r="W531" i="277"/>
  <c r="W533" i="277"/>
  <c r="P988" i="277"/>
  <c r="Z534" i="277"/>
  <c r="L515" i="277"/>
  <c r="L513" i="277"/>
  <c r="Z545" i="277"/>
  <c r="W535" i="277"/>
  <c r="V529" i="277"/>
  <c r="D543" i="277"/>
  <c r="K548" i="277"/>
  <c r="P1003" i="277"/>
  <c r="T447" i="277"/>
  <c r="H522" i="277"/>
  <c r="F496" i="277"/>
  <c r="F497" i="277"/>
  <c r="G1005" i="277"/>
  <c r="N1002" i="277"/>
  <c r="J440" i="277"/>
  <c r="G443" i="277"/>
  <c r="D774" i="277"/>
  <c r="M1001" i="277"/>
  <c r="M994" i="277"/>
  <c r="J528" i="277"/>
  <c r="W534" i="277"/>
  <c r="C986" i="277"/>
  <c r="T530" i="277"/>
  <c r="Q987" i="277"/>
  <c r="H898" i="277"/>
  <c r="J922" i="277"/>
  <c r="F988" i="277"/>
  <c r="H925" i="277"/>
  <c r="K450" i="277"/>
  <c r="U524" i="277"/>
  <c r="M515" i="277"/>
  <c r="D544" i="277"/>
  <c r="J994" i="277"/>
  <c r="J918" i="277"/>
  <c r="F521" i="277"/>
  <c r="G987" i="277"/>
  <c r="S557" i="277"/>
  <c r="M449" i="277"/>
  <c r="S528" i="277"/>
  <c r="P543" i="277"/>
  <c r="T550" i="277"/>
  <c r="G552" i="277"/>
  <c r="H496" i="277"/>
  <c r="H908" i="277"/>
  <c r="I917" i="277"/>
  <c r="K557" i="277"/>
  <c r="J515" i="277"/>
  <c r="T443" i="277"/>
  <c r="D981" i="277"/>
  <c r="F439" i="277"/>
  <c r="AS460" i="277"/>
  <c r="S473" i="277"/>
  <c r="F812" i="277"/>
  <c r="N463" i="277"/>
  <c r="AS474" i="277"/>
  <c r="T460" i="277"/>
  <c r="R451" i="277"/>
  <c r="F469" i="277"/>
  <c r="H854" i="277"/>
  <c r="AR463" i="277"/>
  <c r="AL468" i="277"/>
  <c r="AI478" i="277"/>
  <c r="Q478" i="277"/>
  <c r="H896" i="277"/>
  <c r="AX482" i="277"/>
  <c r="F859" i="277"/>
  <c r="AT466" i="277"/>
  <c r="D441" i="277"/>
  <c r="I534" i="277"/>
  <c r="K512" i="277"/>
  <c r="C535" i="277"/>
  <c r="I444" i="277"/>
  <c r="L529" i="277"/>
  <c r="C525" i="277"/>
  <c r="J954" i="277"/>
  <c r="D498" i="277"/>
  <c r="G915" i="277"/>
  <c r="W446" i="277"/>
  <c r="X436" i="277"/>
  <c r="F440" i="277"/>
  <c r="AT478" i="277"/>
  <c r="N489" i="277"/>
  <c r="H832" i="277"/>
  <c r="AW466" i="277"/>
  <c r="P465" i="277"/>
  <c r="F531" i="277"/>
  <c r="M429" i="277"/>
  <c r="U463" i="277"/>
  <c r="C496" i="277"/>
  <c r="C484" i="277"/>
  <c r="AF481" i="277"/>
  <c r="K980" i="277"/>
  <c r="AB472" i="277"/>
  <c r="AN468" i="277"/>
  <c r="AR461" i="277"/>
  <c r="U464" i="277"/>
  <c r="G474" i="277"/>
  <c r="D428" i="277"/>
  <c r="D468" i="277"/>
  <c r="Q466" i="277"/>
  <c r="I523" i="277"/>
  <c r="I1004" i="277"/>
  <c r="E521" i="277"/>
  <c r="M557" i="277"/>
  <c r="E1001" i="277"/>
  <c r="L993" i="277"/>
  <c r="T553" i="277"/>
  <c r="I950" i="277"/>
  <c r="G437" i="277"/>
  <c r="T448" i="277"/>
  <c r="D775" i="277"/>
  <c r="M549" i="277"/>
  <c r="AX460" i="277"/>
  <c r="F840" i="277"/>
  <c r="C979" i="277"/>
  <c r="O528" i="277"/>
  <c r="H919" i="277"/>
  <c r="Q546" i="277"/>
  <c r="G503" i="277"/>
  <c r="O979" i="277"/>
  <c r="R534" i="277"/>
  <c r="O530" i="277"/>
  <c r="K521" i="277"/>
  <c r="N994" i="277"/>
  <c r="L523" i="277"/>
  <c r="H525" i="277"/>
  <c r="T555" i="277"/>
  <c r="Y436" i="277"/>
  <c r="D977" i="277"/>
  <c r="H946" i="277"/>
  <c r="Q553" i="277"/>
  <c r="U557" i="277"/>
  <c r="H534" i="277"/>
  <c r="X442" i="277"/>
  <c r="Y442" i="277"/>
  <c r="X451" i="277"/>
  <c r="O987" i="277"/>
  <c r="H948" i="277"/>
  <c r="Z522" i="277"/>
  <c r="O529" i="277"/>
  <c r="H557" i="277"/>
  <c r="V524" i="277"/>
  <c r="D446" i="277"/>
  <c r="J933" i="277"/>
  <c r="H914" i="277"/>
  <c r="G962" i="277"/>
  <c r="Q450" i="277"/>
  <c r="E510" i="277"/>
  <c r="Z554" i="277"/>
  <c r="E501" i="277"/>
  <c r="N529" i="277"/>
  <c r="H966" i="277"/>
  <c r="M977" i="277"/>
  <c r="E1004" i="277"/>
  <c r="F1002" i="277"/>
  <c r="S544" i="277"/>
  <c r="F534" i="277"/>
  <c r="G511" i="277"/>
  <c r="T526" i="277"/>
  <c r="I985" i="277"/>
  <c r="O535" i="277"/>
  <c r="N997" i="277"/>
  <c r="S535" i="277"/>
  <c r="I919" i="277"/>
  <c r="K527" i="277"/>
  <c r="J925" i="277"/>
  <c r="C544" i="277"/>
  <c r="G940" i="277"/>
  <c r="D503" i="277"/>
  <c r="AL471" i="277"/>
  <c r="D842" i="277"/>
  <c r="AJ472" i="277"/>
  <c r="F429" i="277"/>
  <c r="K480" i="277"/>
  <c r="F860" i="277"/>
  <c r="P488" i="277"/>
  <c r="L431" i="277"/>
  <c r="R459" i="277"/>
  <c r="H500" i="277"/>
  <c r="J478" i="277"/>
  <c r="M552" i="277"/>
  <c r="R980" i="277"/>
  <c r="I898" i="277"/>
  <c r="I535" i="277"/>
  <c r="S534" i="277"/>
  <c r="G989" i="277"/>
  <c r="Z531" i="277"/>
  <c r="W527" i="277"/>
  <c r="D510" i="277"/>
  <c r="O1000" i="277"/>
  <c r="D509" i="277"/>
  <c r="H509" i="277"/>
  <c r="C542" i="277"/>
  <c r="Z443" i="277"/>
  <c r="N1003" i="277"/>
  <c r="G920" i="277"/>
  <c r="I548" i="277"/>
  <c r="H549" i="277"/>
  <c r="K522" i="277"/>
  <c r="P549" i="277"/>
  <c r="N547" i="277"/>
  <c r="D502" i="277"/>
  <c r="I940" i="277"/>
  <c r="H438" i="277"/>
  <c r="F511" i="277"/>
  <c r="G524" i="277"/>
  <c r="H528" i="277"/>
  <c r="L510" i="277"/>
  <c r="F444" i="277"/>
  <c r="I437" i="277"/>
  <c r="I941" i="277"/>
  <c r="V444" i="277"/>
  <c r="X546" i="277"/>
  <c r="M978" i="277"/>
  <c r="R549" i="277"/>
  <c r="G556" i="277"/>
  <c r="J1001" i="277"/>
  <c r="C557" i="277"/>
  <c r="C1003" i="277"/>
  <c r="J1005" i="277"/>
  <c r="F986" i="277"/>
  <c r="I509" i="277"/>
  <c r="K523" i="277"/>
  <c r="J981" i="277"/>
  <c r="Q994" i="277"/>
  <c r="J556" i="277"/>
  <c r="W524" i="277"/>
  <c r="H545" i="277"/>
  <c r="K500" i="277"/>
  <c r="G960" i="277"/>
  <c r="J902" i="277"/>
  <c r="H450" i="277"/>
  <c r="E508" i="277"/>
  <c r="N450" i="277"/>
  <c r="I936" i="277"/>
  <c r="AV462" i="277"/>
  <c r="S462" i="277"/>
  <c r="L459" i="277"/>
  <c r="E463" i="277"/>
  <c r="K467" i="277"/>
  <c r="G464" i="277"/>
  <c r="C523" i="277"/>
  <c r="J463" i="277"/>
  <c r="W485" i="277"/>
  <c r="Q440" i="277"/>
  <c r="N985" i="277"/>
  <c r="L430" i="277"/>
  <c r="AF465" i="277"/>
  <c r="AF488" i="277"/>
  <c r="P537" i="277"/>
  <c r="F477" i="277"/>
  <c r="Y477" i="277"/>
  <c r="M497" i="277"/>
  <c r="N553" i="277"/>
  <c r="J993" i="277"/>
  <c r="V528" i="277"/>
  <c r="C995" i="277"/>
  <c r="H892" i="277"/>
  <c r="V525" i="277"/>
  <c r="H959" i="277"/>
  <c r="F447" i="277"/>
  <c r="M438" i="277"/>
  <c r="E486" i="277"/>
  <c r="Q988" i="277"/>
  <c r="AO462" i="277"/>
  <c r="AM477" i="277"/>
  <c r="G897" i="277"/>
  <c r="AP476" i="277"/>
  <c r="D914" i="277"/>
  <c r="C450" i="277"/>
  <c r="N458" i="277"/>
  <c r="Q463" i="277"/>
  <c r="P449" i="277"/>
  <c r="X481" i="277"/>
  <c r="AX479" i="277"/>
  <c r="AL478" i="277"/>
  <c r="X447" i="277"/>
  <c r="J483" i="277"/>
  <c r="C430" i="277"/>
  <c r="G462" i="277"/>
  <c r="H425" i="277"/>
  <c r="D850" i="277"/>
  <c r="Z552" i="277"/>
  <c r="W548" i="277"/>
  <c r="D547" i="277"/>
  <c r="H994" i="277"/>
  <c r="J996" i="277"/>
  <c r="I896" i="277"/>
  <c r="J941" i="277"/>
  <c r="L986" i="277"/>
  <c r="W449" i="277"/>
  <c r="E441" i="277"/>
  <c r="D535" i="277"/>
  <c r="N525" i="277"/>
  <c r="I925" i="277"/>
  <c r="R522" i="277"/>
  <c r="Z529" i="277"/>
  <c r="E547" i="277"/>
  <c r="J942" i="277"/>
  <c r="W544" i="277"/>
  <c r="V521" i="277"/>
  <c r="L531" i="277"/>
  <c r="Q543" i="277"/>
  <c r="S523" i="277"/>
  <c r="U531" i="277"/>
  <c r="T523" i="277"/>
  <c r="I533" i="277"/>
  <c r="P986" i="277"/>
  <c r="O449" i="277"/>
  <c r="J921" i="277"/>
  <c r="T528" i="277"/>
  <c r="O546" i="277"/>
  <c r="G895" i="277"/>
  <c r="Z445" i="277"/>
  <c r="H978" i="277"/>
  <c r="D515" i="277"/>
  <c r="Q993" i="277"/>
  <c r="E775" i="277"/>
  <c r="D440" i="277"/>
  <c r="I531" i="277"/>
  <c r="C499" i="277"/>
  <c r="K549" i="277"/>
  <c r="C550" i="277"/>
  <c r="H524" i="277"/>
  <c r="G442" i="277"/>
  <c r="X553" i="277"/>
  <c r="H960" i="277"/>
  <c r="I962" i="277"/>
  <c r="N509" i="277"/>
  <c r="O545" i="277"/>
  <c r="S547" i="277"/>
  <c r="J509" i="277"/>
  <c r="H953" i="277"/>
  <c r="Z450" i="277"/>
  <c r="H956" i="277"/>
  <c r="I902" i="277"/>
  <c r="L987" i="277"/>
  <c r="I915" i="277"/>
  <c r="G950" i="277"/>
  <c r="Z528" i="277"/>
  <c r="E523" i="277"/>
  <c r="P985" i="277"/>
  <c r="C1000" i="277"/>
  <c r="V531" i="277"/>
  <c r="S442" i="277"/>
  <c r="O447" i="277"/>
  <c r="T533" i="277"/>
  <c r="J447" i="277"/>
  <c r="D900" i="277"/>
  <c r="F446" i="277"/>
  <c r="AL488" i="277"/>
  <c r="AM484" i="277"/>
  <c r="F791" i="277"/>
  <c r="AC461" i="277"/>
  <c r="F449" i="277"/>
  <c r="D836" i="277"/>
  <c r="AJ482" i="277"/>
  <c r="K478" i="277"/>
  <c r="M487" i="277"/>
  <c r="F551" i="277"/>
  <c r="T471" i="277"/>
  <c r="D804" i="277"/>
  <c r="Y459" i="277"/>
  <c r="AN465" i="277"/>
  <c r="R542" i="277"/>
  <c r="O532" i="277"/>
  <c r="N524" i="277"/>
  <c r="T543" i="277"/>
  <c r="H968" i="277"/>
  <c r="I967" i="277"/>
  <c r="M443" i="277"/>
  <c r="I949" i="277"/>
  <c r="I439" i="277"/>
  <c r="M532" i="277"/>
  <c r="L503" i="277"/>
  <c r="E980" i="277"/>
  <c r="U438" i="277"/>
  <c r="AK459" i="277"/>
  <c r="X460" i="277"/>
  <c r="O446" i="277"/>
  <c r="G419" i="277"/>
  <c r="H849" i="277"/>
  <c r="M482" i="277"/>
  <c r="AC481" i="277"/>
  <c r="AM487" i="277"/>
  <c r="AS488" i="277"/>
  <c r="D870" i="277"/>
  <c r="I488" i="277"/>
  <c r="M470" i="277"/>
  <c r="D812" i="277"/>
  <c r="L439" i="277"/>
  <c r="AP470" i="277"/>
  <c r="N429" i="277"/>
  <c r="D962" i="277"/>
  <c r="H818" i="277"/>
  <c r="R525" i="277"/>
  <c r="O521" i="277"/>
  <c r="I993" i="277"/>
  <c r="N502" i="277"/>
  <c r="I890" i="277"/>
  <c r="Q441" i="277"/>
  <c r="C547" i="277"/>
  <c r="J892" i="277"/>
  <c r="M544" i="277"/>
  <c r="E997" i="277"/>
  <c r="R989" i="277"/>
  <c r="G966" i="277"/>
  <c r="M481" i="277"/>
  <c r="F548" i="277"/>
  <c r="J901" i="277"/>
  <c r="E526" i="277"/>
  <c r="F513" i="277"/>
  <c r="K995" i="277"/>
  <c r="R535" i="277"/>
  <c r="D988" i="277"/>
  <c r="J970" i="277"/>
  <c r="I526" i="277"/>
  <c r="H932" i="277"/>
  <c r="M530" i="277"/>
  <c r="I933" i="277"/>
  <c r="Q542" i="277"/>
  <c r="H515" i="277"/>
  <c r="N436" i="277"/>
  <c r="K440" i="277"/>
  <c r="X529" i="277"/>
  <c r="J522" i="277"/>
  <c r="F556" i="277"/>
  <c r="J898" i="277"/>
  <c r="J943" i="277"/>
  <c r="L496" i="277"/>
  <c r="J917" i="277"/>
  <c r="G500" i="277"/>
  <c r="K978" i="277"/>
  <c r="S532" i="277"/>
  <c r="K1003" i="277"/>
  <c r="F448" i="277"/>
  <c r="I927" i="277"/>
  <c r="P467" i="277"/>
  <c r="AR479" i="277"/>
  <c r="AJ474" i="277"/>
  <c r="AK486" i="277"/>
  <c r="Q473" i="277"/>
  <c r="AA470" i="277"/>
  <c r="U472" i="277"/>
  <c r="AF485" i="277"/>
  <c r="Z525" i="277"/>
  <c r="R993" i="277"/>
  <c r="R996" i="277"/>
  <c r="J896" i="277"/>
  <c r="Q980" i="277"/>
  <c r="K547" i="277"/>
  <c r="P440" i="277"/>
  <c r="O448" i="277"/>
  <c r="Q471" i="277"/>
  <c r="M480" i="277"/>
  <c r="H797" i="277"/>
  <c r="H934" i="277"/>
  <c r="F834" i="277"/>
  <c r="U437" i="277"/>
  <c r="AV473" i="277"/>
  <c r="AR477" i="277"/>
  <c r="AA461" i="277"/>
  <c r="X528" i="277"/>
  <c r="AB469" i="277"/>
  <c r="D794" i="277"/>
  <c r="N501" i="277"/>
  <c r="C553" i="277"/>
  <c r="I909" i="277"/>
  <c r="K992" i="277"/>
  <c r="I947" i="277"/>
  <c r="M1004" i="277"/>
  <c r="S440" i="277"/>
  <c r="R443" i="277"/>
  <c r="AB460" i="277"/>
  <c r="AX465" i="277"/>
  <c r="H437" i="277"/>
  <c r="AB488" i="277"/>
  <c r="F848" i="277"/>
  <c r="AC480" i="277"/>
  <c r="S478" i="277"/>
  <c r="AA462" i="277"/>
  <c r="AC474" i="277"/>
  <c r="I473" i="277"/>
  <c r="AO461" i="277"/>
  <c r="L467" i="277"/>
  <c r="AU478" i="277"/>
  <c r="R448" i="277"/>
  <c r="AQ476" i="277"/>
  <c r="Y462" i="277"/>
  <c r="K427" i="277"/>
  <c r="D862" i="277"/>
  <c r="N497" i="277"/>
  <c r="T554" i="277"/>
  <c r="H916" i="277"/>
  <c r="H970" i="277"/>
  <c r="T438" i="277"/>
  <c r="V445" i="277"/>
  <c r="M508" i="277"/>
  <c r="G447" i="277"/>
  <c r="R994" i="277"/>
  <c r="J967" i="277"/>
  <c r="J969" i="277"/>
  <c r="F450" i="277"/>
  <c r="K485" i="277"/>
  <c r="AB479" i="277"/>
  <c r="G473" i="277"/>
  <c r="U467" i="277"/>
  <c r="AI486" i="277"/>
  <c r="AJ487" i="277"/>
  <c r="W475" i="277"/>
  <c r="Q458" i="277"/>
  <c r="AE475" i="277"/>
  <c r="AV472" i="277"/>
  <c r="AL464" i="277"/>
  <c r="E418" i="277"/>
  <c r="L483" i="277"/>
  <c r="AK468" i="277"/>
  <c r="AH480" i="277"/>
  <c r="M987" i="277"/>
  <c r="M478" i="277"/>
  <c r="AA459" i="277"/>
  <c r="L466" i="277"/>
  <c r="O549" i="277"/>
  <c r="C980" i="277"/>
  <c r="I952" i="277"/>
  <c r="H995" i="277"/>
  <c r="AK488" i="277"/>
  <c r="C531" i="277"/>
  <c r="J485" i="277"/>
  <c r="Z521" i="277"/>
  <c r="W444" i="277"/>
  <c r="P542" i="277"/>
  <c r="I532" i="277"/>
  <c r="H523" i="277"/>
  <c r="Q522" i="277"/>
  <c r="L556" i="277"/>
  <c r="J511" i="277"/>
  <c r="W529" i="277"/>
  <c r="U534" i="277"/>
  <c r="J926" i="277"/>
  <c r="L546" i="277"/>
  <c r="Y525" i="277"/>
  <c r="D994" i="277"/>
  <c r="C534" i="277"/>
  <c r="D529" i="277"/>
  <c r="I946" i="277"/>
  <c r="Y557" i="277"/>
  <c r="H550" i="277"/>
  <c r="I958" i="277"/>
  <c r="Y448" i="277"/>
  <c r="N993" i="277"/>
  <c r="J958" i="277"/>
  <c r="J889" i="277"/>
  <c r="Y437" i="277"/>
  <c r="G938" i="277"/>
  <c r="S449" i="277"/>
  <c r="AC483" i="277"/>
  <c r="L548" i="277"/>
  <c r="Z467" i="277"/>
  <c r="D877" i="277"/>
  <c r="F794" i="277"/>
  <c r="J428" i="277"/>
  <c r="F868" i="277"/>
  <c r="Z459" i="277"/>
  <c r="AE478" i="277"/>
  <c r="J502" i="277"/>
  <c r="P547" i="277"/>
  <c r="J936" i="277"/>
  <c r="W445" i="277"/>
  <c r="M555" i="277"/>
  <c r="U543" i="277"/>
  <c r="H441" i="277"/>
  <c r="AM465" i="277"/>
  <c r="I977" i="277"/>
  <c r="AD477" i="277"/>
  <c r="U484" i="277"/>
  <c r="G459" i="277"/>
  <c r="AS475" i="277"/>
  <c r="D860" i="277"/>
  <c r="AB489" i="277"/>
  <c r="M522" i="277"/>
  <c r="Z438" i="277"/>
  <c r="AE486" i="277"/>
  <c r="Q550" i="277"/>
  <c r="C524" i="277"/>
  <c r="P445" i="277"/>
  <c r="V442" i="277"/>
  <c r="M524" i="277"/>
  <c r="G921" i="277"/>
  <c r="H498" i="277"/>
  <c r="L446" i="277"/>
  <c r="H869" i="277"/>
  <c r="AG487" i="277"/>
  <c r="K471" i="277"/>
  <c r="K465" i="277"/>
  <c r="AR488" i="277"/>
  <c r="K464" i="277"/>
  <c r="X459" i="277"/>
  <c r="L489" i="277"/>
  <c r="AH483" i="277"/>
  <c r="N430" i="277"/>
  <c r="Y475" i="277"/>
  <c r="I483" i="277"/>
  <c r="R436" i="277"/>
  <c r="H428" i="277"/>
  <c r="AO471" i="277"/>
  <c r="D912" i="277"/>
  <c r="D787" i="277"/>
  <c r="Q548" i="277"/>
  <c r="S531" i="277"/>
  <c r="T552" i="277"/>
  <c r="H911" i="277"/>
  <c r="T551" i="277"/>
  <c r="E549" i="277"/>
  <c r="K989" i="277"/>
  <c r="U530" i="277"/>
  <c r="G926" i="277"/>
  <c r="H938" i="277"/>
  <c r="N443" i="277"/>
  <c r="K444" i="277"/>
  <c r="W478" i="277"/>
  <c r="K424" i="277"/>
  <c r="AT488" i="277"/>
  <c r="H848" i="277"/>
  <c r="AL460" i="277"/>
  <c r="AI459" i="277"/>
  <c r="AB481" i="277"/>
  <c r="Z462" i="277"/>
  <c r="U551" i="277"/>
  <c r="D919" i="277"/>
  <c r="R467" i="277"/>
  <c r="AW459" i="277"/>
  <c r="AU462" i="277"/>
  <c r="F878" i="277"/>
  <c r="H485" i="277"/>
  <c r="V440" i="277"/>
  <c r="N523" i="277"/>
  <c r="AH487" i="277"/>
  <c r="D971" i="277"/>
  <c r="AK472" i="277"/>
  <c r="G522" i="277"/>
  <c r="F510" i="277"/>
  <c r="H920" i="277"/>
  <c r="J919" i="277"/>
  <c r="L498" i="277"/>
  <c r="O984" i="277"/>
  <c r="D960" i="277"/>
  <c r="F509" i="277"/>
  <c r="Z548" i="277"/>
  <c r="D528" i="277"/>
  <c r="Q529" i="277"/>
  <c r="C514" i="277"/>
  <c r="I510" i="277"/>
  <c r="N542" i="277"/>
  <c r="R988" i="277"/>
  <c r="O524" i="277"/>
  <c r="V522" i="277"/>
  <c r="G945" i="277"/>
  <c r="M529" i="277"/>
  <c r="Q520" i="277"/>
  <c r="K981" i="277"/>
  <c r="N995" i="277"/>
  <c r="F512" i="277"/>
  <c r="H936" i="277"/>
  <c r="Q552" i="277"/>
  <c r="T535" i="277"/>
  <c r="X548" i="277"/>
  <c r="C449" i="277"/>
  <c r="H890" i="277"/>
  <c r="D436" i="277"/>
  <c r="L552" i="277"/>
  <c r="K535" i="277"/>
  <c r="H967" i="277"/>
  <c r="V549" i="277"/>
  <c r="K459" i="277"/>
  <c r="AC479" i="277"/>
  <c r="D888" i="277"/>
  <c r="AN482" i="277"/>
  <c r="R460" i="277"/>
  <c r="N472" i="277"/>
  <c r="G440" i="277"/>
  <c r="H840" i="277" s="1"/>
  <c r="AK477" i="277"/>
  <c r="D939" i="277"/>
  <c r="Y550" i="277"/>
  <c r="R979" i="277"/>
  <c r="T441" i="277"/>
  <c r="G449" i="277"/>
  <c r="D1003" i="277"/>
  <c r="J910" i="277"/>
  <c r="C1002" i="277"/>
  <c r="H556" i="277"/>
  <c r="Q445" i="277"/>
  <c r="Z439" i="277"/>
  <c r="X485" i="277"/>
  <c r="D847" i="277"/>
  <c r="C424" i="277"/>
  <c r="D458" i="277"/>
  <c r="L427" i="277"/>
  <c r="C417" i="277"/>
  <c r="M489" i="277"/>
  <c r="N440" i="277"/>
  <c r="H796" i="277"/>
  <c r="Y533" i="277"/>
  <c r="F989" i="277"/>
  <c r="C528" i="277"/>
  <c r="S552" i="277"/>
  <c r="H921" i="277"/>
  <c r="J960" i="277"/>
  <c r="J894" i="277"/>
  <c r="D978" i="277"/>
  <c r="AU465" i="277"/>
  <c r="AG465" i="277"/>
  <c r="I482" i="277"/>
  <c r="AC463" i="277"/>
  <c r="V476" i="277"/>
  <c r="S489" i="277"/>
  <c r="O482" i="277"/>
  <c r="F874" i="277"/>
  <c r="AR486" i="277"/>
  <c r="AL476" i="277"/>
  <c r="H859" i="277"/>
  <c r="M428" i="277"/>
  <c r="AJ471" i="277"/>
  <c r="D874" i="277"/>
  <c r="C512" i="277"/>
  <c r="F846" i="277"/>
  <c r="AP483" i="277"/>
  <c r="K425" i="277"/>
  <c r="Y531" i="277"/>
  <c r="D501" i="277"/>
  <c r="L533" i="277"/>
  <c r="J436" i="277"/>
  <c r="U526" i="277"/>
  <c r="X520" i="277"/>
  <c r="G964" i="277"/>
  <c r="J944" i="277"/>
  <c r="C451" i="277"/>
  <c r="P437" i="277"/>
  <c r="E451" i="277"/>
  <c r="H417" i="277"/>
  <c r="K477" i="277"/>
  <c r="D549" i="277"/>
  <c r="AI480" i="277"/>
  <c r="AG477" i="277"/>
  <c r="F520" i="277"/>
  <c r="AC472" i="277"/>
  <c r="L488" i="277"/>
  <c r="L1001" i="277"/>
  <c r="O458" i="277"/>
  <c r="AX458" i="277"/>
  <c r="G969" i="277"/>
  <c r="V552" i="277"/>
  <c r="AP488" i="277"/>
  <c r="F829" i="277"/>
  <c r="AX489" i="277"/>
  <c r="AI474" i="277"/>
  <c r="AQ460" i="277"/>
  <c r="Q476" i="277"/>
  <c r="P462" i="277"/>
  <c r="X535" i="277"/>
  <c r="G936" i="277"/>
  <c r="D556" i="277"/>
  <c r="K542" i="277"/>
  <c r="I960" i="277"/>
  <c r="R438" i="277"/>
  <c r="D790" i="277"/>
  <c r="W547" i="277"/>
  <c r="R543" i="277"/>
  <c r="U523" i="277"/>
  <c r="I508" i="277"/>
  <c r="N989" i="277"/>
  <c r="W542" i="277"/>
  <c r="F502" i="277"/>
  <c r="J934" i="277"/>
  <c r="F554" i="277"/>
  <c r="D995" i="277"/>
  <c r="R440" i="277"/>
  <c r="N512" i="277"/>
  <c r="I502" i="277"/>
  <c r="F544" i="277"/>
  <c r="H965" i="277"/>
  <c r="R1002" i="277"/>
  <c r="I443" i="277"/>
  <c r="I547" i="277"/>
  <c r="D980" i="277"/>
  <c r="E533" i="277"/>
  <c r="H447" i="277"/>
  <c r="N545" i="277"/>
  <c r="C446" i="277"/>
  <c r="K529" i="277"/>
  <c r="R995" i="277"/>
  <c r="S443" i="277"/>
  <c r="L521" i="277"/>
  <c r="F431" i="277"/>
  <c r="AS469" i="277"/>
  <c r="AS489" i="277"/>
  <c r="AV461" i="277"/>
  <c r="AA469" i="277"/>
  <c r="R483" i="277"/>
  <c r="U479" i="277"/>
  <c r="F817" i="277"/>
  <c r="F866" i="277"/>
  <c r="Q523" i="277"/>
  <c r="I988" i="277"/>
  <c r="M981" i="277"/>
  <c r="L554" i="277"/>
  <c r="G911" i="277"/>
  <c r="I447" i="277"/>
  <c r="G947" i="277"/>
  <c r="G965" i="277"/>
  <c r="Y479" i="277"/>
  <c r="AS483" i="277"/>
  <c r="W466" i="277"/>
  <c r="D834" i="277"/>
  <c r="L474" i="277"/>
  <c r="E416" i="277"/>
  <c r="AA481" i="277"/>
  <c r="G919" i="277"/>
  <c r="P471" i="277"/>
  <c r="D930" i="277"/>
  <c r="F827" i="277"/>
  <c r="J533" i="277"/>
  <c r="L551" i="277"/>
  <c r="Q532" i="277"/>
  <c r="G963" i="277"/>
  <c r="C501" i="277"/>
  <c r="S446" i="277"/>
  <c r="H969" i="277"/>
  <c r="S527" i="277"/>
  <c r="W443" i="277"/>
  <c r="K543" i="277"/>
  <c r="C526" i="277"/>
  <c r="G981" i="277"/>
  <c r="G436" i="277"/>
  <c r="K513" i="277"/>
  <c r="E989" i="277"/>
  <c r="S533" i="277"/>
  <c r="D439" i="277"/>
  <c r="F1003" i="277"/>
  <c r="W550" i="277"/>
  <c r="N549" i="277"/>
  <c r="I445" i="277"/>
  <c r="C996" i="277"/>
  <c r="C989" i="277"/>
  <c r="R545" i="277"/>
  <c r="D497" i="277"/>
  <c r="O445" i="277"/>
  <c r="S448" i="277"/>
  <c r="D445" i="277"/>
  <c r="AD478" i="277"/>
  <c r="D839" i="277"/>
  <c r="Q464" i="277"/>
  <c r="E443" i="277"/>
  <c r="S461" i="277"/>
  <c r="H439" i="277"/>
  <c r="U470" i="277"/>
  <c r="D789" i="277"/>
  <c r="D901" i="277"/>
  <c r="G549" i="277"/>
  <c r="K554" i="277"/>
  <c r="J888" i="277"/>
  <c r="N977" i="277"/>
  <c r="D891" i="277"/>
  <c r="H451" i="277"/>
  <c r="U444" i="277"/>
  <c r="AK475" i="277"/>
  <c r="AP467" i="277"/>
  <c r="F484" i="277"/>
  <c r="AW465" i="277"/>
  <c r="AF468" i="277"/>
  <c r="Z473" i="277"/>
  <c r="F485" i="277"/>
  <c r="F425" i="277"/>
  <c r="J439" i="277"/>
  <c r="AJ478" i="277"/>
  <c r="F879" i="277"/>
  <c r="AD473" i="277"/>
  <c r="G532" i="277"/>
  <c r="M534" i="277"/>
  <c r="X443" i="277"/>
  <c r="H929" i="277"/>
  <c r="N533" i="277"/>
  <c r="U529" i="277"/>
  <c r="N445" i="277"/>
  <c r="L471" i="277"/>
  <c r="AQ466" i="277"/>
  <c r="V555" i="277"/>
  <c r="F835" i="277"/>
  <c r="H809" i="277"/>
  <c r="S525" i="277"/>
  <c r="AX461" i="277"/>
  <c r="D826" i="277"/>
  <c r="M980" i="277"/>
  <c r="L482" i="277"/>
  <c r="M425" i="277"/>
  <c r="G976" i="277"/>
  <c r="AA477" i="277"/>
  <c r="U475" i="277"/>
  <c r="C467" i="277"/>
  <c r="AS478" i="277"/>
  <c r="D470" i="277"/>
  <c r="AD485" i="277"/>
  <c r="AD483" i="277"/>
  <c r="Z470" i="277"/>
  <c r="O557" i="277"/>
  <c r="U549" i="277"/>
  <c r="N1001" i="277"/>
  <c r="H526" i="277"/>
  <c r="I979" i="277"/>
  <c r="I930" i="277"/>
  <c r="U521" i="277"/>
  <c r="H893" i="277"/>
  <c r="E436" i="277"/>
  <c r="N441" i="277"/>
  <c r="P551" i="277"/>
  <c r="K996" i="277"/>
  <c r="AG486" i="277"/>
  <c r="AM482" i="277"/>
  <c r="O976" i="277"/>
  <c r="AR473" i="277"/>
  <c r="C468" i="277"/>
  <c r="X438" i="277"/>
  <c r="AL475" i="277"/>
  <c r="AF467" i="277"/>
  <c r="P439" i="277"/>
  <c r="K430" i="277"/>
  <c r="F426" i="277"/>
  <c r="AG480" i="277"/>
  <c r="U442" i="277"/>
  <c r="X473" i="277"/>
  <c r="V463" i="277"/>
  <c r="C472" i="277"/>
  <c r="F466" i="277"/>
  <c r="M459" i="277"/>
  <c r="R553" i="277"/>
  <c r="E548" i="277"/>
  <c r="E994" i="277"/>
  <c r="I956" i="277"/>
  <c r="Z447" i="277"/>
  <c r="P546" i="277"/>
  <c r="H937" i="277"/>
  <c r="E543" i="277"/>
  <c r="E502" i="277"/>
  <c r="X533" i="277"/>
  <c r="F552" i="277"/>
  <c r="P557" i="277"/>
  <c r="E987" i="277"/>
  <c r="R442" i="277"/>
  <c r="O440" i="277"/>
  <c r="N556" i="277"/>
  <c r="J916" i="277"/>
  <c r="P481" i="277"/>
  <c r="AF471" i="277"/>
  <c r="AR485" i="277"/>
  <c r="AR464" i="277"/>
  <c r="L535" i="277"/>
  <c r="U548" i="277"/>
  <c r="O439" i="277"/>
  <c r="D828" i="277"/>
  <c r="AW488" i="277"/>
  <c r="R474" i="277"/>
  <c r="H874" i="277"/>
  <c r="D923" i="277"/>
  <c r="V542" i="277"/>
  <c r="H514" i="277"/>
  <c r="J928" i="277"/>
  <c r="V466" i="277"/>
  <c r="G971" i="277"/>
  <c r="AX480" i="277"/>
  <c r="D849" i="277"/>
  <c r="E438" i="277"/>
  <c r="G774" i="277" s="1"/>
  <c r="N467" i="277"/>
  <c r="H436" i="277"/>
  <c r="AU488" i="277"/>
  <c r="K460" i="277"/>
  <c r="G530" i="277"/>
  <c r="E535" i="277"/>
  <c r="H944" i="277"/>
  <c r="G954" i="277"/>
  <c r="D527" i="277"/>
  <c r="D997" i="277"/>
  <c r="AI482" i="277"/>
  <c r="AK485" i="277"/>
  <c r="J470" i="277"/>
  <c r="AF475" i="277"/>
  <c r="S486" i="277"/>
  <c r="AX468" i="277"/>
  <c r="D476" i="277"/>
  <c r="AH484" i="277"/>
  <c r="AM473" i="277"/>
  <c r="M556" i="277"/>
  <c r="R1001" i="277"/>
  <c r="K445" i="277"/>
  <c r="J481" i="277"/>
  <c r="O463" i="277"/>
  <c r="AC465" i="277"/>
  <c r="I474" i="277"/>
  <c r="V485" i="277"/>
  <c r="X461" i="277"/>
  <c r="L442" i="277"/>
  <c r="Y478" i="277"/>
  <c r="I464" i="277"/>
  <c r="AP472" i="277"/>
  <c r="H467" i="277"/>
  <c r="Q430" i="277"/>
  <c r="AA478" i="277"/>
  <c r="AV471" i="277"/>
  <c r="L472" i="277"/>
  <c r="G483" i="277"/>
  <c r="G896" i="277"/>
  <c r="AU461" i="277"/>
  <c r="W459" i="277"/>
  <c r="E471" i="277"/>
  <c r="D784" i="277"/>
  <c r="O489" i="277"/>
  <c r="M427" i="277"/>
  <c r="L659" i="277"/>
  <c r="AG479" i="277"/>
  <c r="Q459" i="277"/>
  <c r="Z615" i="277"/>
  <c r="P615" i="277"/>
  <c r="AN644" i="277"/>
  <c r="I615" i="277"/>
  <c r="J873" i="277" s="1"/>
  <c r="AW655" i="277"/>
  <c r="C653" i="277"/>
  <c r="AH640" i="277"/>
  <c r="T619" i="277"/>
  <c r="N632" i="277"/>
  <c r="AO659" i="277"/>
  <c r="AG646" i="277"/>
  <c r="G601" i="277"/>
  <c r="AG649" i="277"/>
  <c r="AP634" i="277"/>
  <c r="AX648" i="277"/>
  <c r="AA643" i="277"/>
  <c r="AA655" i="277"/>
  <c r="H638" i="277"/>
  <c r="G650" i="277"/>
  <c r="H600" i="277"/>
  <c r="G619" i="277"/>
  <c r="AJ646" i="277"/>
  <c r="W614" i="277"/>
  <c r="I545" i="277"/>
  <c r="E978" i="277"/>
  <c r="H922" i="277"/>
  <c r="D553" i="277"/>
  <c r="T451" i="277"/>
  <c r="R439" i="277"/>
  <c r="D464" i="277"/>
  <c r="AL485" i="277"/>
  <c r="AT468" i="277"/>
  <c r="J474" i="277"/>
  <c r="M466" i="277"/>
  <c r="Y481" i="277"/>
  <c r="G527" i="277"/>
  <c r="G899" i="277"/>
  <c r="K979" i="277"/>
  <c r="J450" i="277"/>
  <c r="G903" i="277"/>
  <c r="F861" i="277"/>
  <c r="L447" i="277"/>
  <c r="H862" i="277"/>
  <c r="AF462" i="277"/>
  <c r="AM479" i="277"/>
  <c r="F880" i="277"/>
  <c r="AE473" i="277"/>
  <c r="Z476" i="277"/>
  <c r="Q1001" i="277"/>
  <c r="AE479" i="277"/>
  <c r="E556" i="277"/>
  <c r="J915" i="277"/>
  <c r="O441" i="277"/>
  <c r="N500" i="277"/>
  <c r="D950" i="277"/>
  <c r="AM476" i="277"/>
  <c r="D909" i="277"/>
  <c r="AR482" i="277"/>
  <c r="T467" i="277"/>
  <c r="X487" i="277"/>
  <c r="D788" i="277"/>
  <c r="N484" i="277"/>
  <c r="R485" i="277"/>
  <c r="D855" i="277"/>
  <c r="H814" i="277"/>
  <c r="V544" i="277"/>
  <c r="E993" i="277"/>
  <c r="F799" i="277"/>
  <c r="S458" i="277"/>
  <c r="G416" i="277"/>
  <c r="F473" i="277"/>
  <c r="AG460" i="277"/>
  <c r="AQ468" i="277"/>
  <c r="AV476" i="277"/>
  <c r="L645" i="277"/>
  <c r="AI461" i="277"/>
  <c r="AL637" i="277"/>
  <c r="T647" i="277"/>
  <c r="F489" i="277"/>
  <c r="V621" i="277"/>
  <c r="R531" i="277"/>
  <c r="M527" i="277"/>
  <c r="E772" i="277"/>
  <c r="D985" i="277"/>
  <c r="C436" i="277"/>
  <c r="H793" i="277"/>
  <c r="F795" i="277"/>
  <c r="X462" i="277"/>
  <c r="AP459" i="277"/>
  <c r="J963" i="277"/>
  <c r="D945" i="277"/>
  <c r="AL462" i="277"/>
  <c r="AW461" i="277"/>
  <c r="AD460" i="277"/>
  <c r="F849" i="277"/>
  <c r="AL482" i="277"/>
  <c r="Q479" i="277"/>
  <c r="R489" i="277"/>
  <c r="H838" i="277"/>
  <c r="H426" i="277"/>
  <c r="AX481" i="277"/>
  <c r="AD458" i="277"/>
  <c r="O476" i="277"/>
  <c r="Z654" i="277"/>
  <c r="D818" i="277"/>
  <c r="C458" i="277"/>
  <c r="T648" i="277"/>
  <c r="Q501" i="277"/>
  <c r="Q545" i="277"/>
  <c r="Z448" i="277"/>
  <c r="J964" i="277"/>
  <c r="W437" i="277"/>
  <c r="F792" i="277"/>
  <c r="D875" i="277"/>
  <c r="C463" i="277"/>
  <c r="I489" i="277"/>
  <c r="X450" i="277"/>
  <c r="AF460" i="277"/>
  <c r="AG478" i="277"/>
  <c r="AP480" i="277"/>
  <c r="AJ470" i="277"/>
  <c r="AU474" i="277"/>
  <c r="AX485" i="277"/>
  <c r="AB485" i="277"/>
  <c r="AP464" i="277"/>
  <c r="H429" i="277"/>
  <c r="R463" i="277"/>
  <c r="D450" i="277"/>
  <c r="T477" i="277"/>
  <c r="V655" i="277"/>
  <c r="S635" i="277"/>
  <c r="G544" i="277"/>
  <c r="K997" i="277"/>
  <c r="N987" i="277"/>
  <c r="M995" i="277"/>
  <c r="R488" i="277"/>
  <c r="D925" i="277"/>
  <c r="F470" i="277"/>
  <c r="AQ458" i="277"/>
  <c r="D808" i="277"/>
  <c r="E470" i="277"/>
  <c r="AC485" i="277"/>
  <c r="D920" i="277"/>
  <c r="AI460" i="277"/>
  <c r="I427" i="277"/>
  <c r="H813" i="277"/>
  <c r="P528" i="277"/>
  <c r="H912" i="277"/>
  <c r="L525" i="277"/>
  <c r="Z544" i="277"/>
  <c r="J501" i="277"/>
  <c r="E554" i="277"/>
  <c r="U443" i="277"/>
  <c r="J512" i="277"/>
  <c r="Z446" i="277"/>
  <c r="AA476" i="277"/>
  <c r="M476" i="277"/>
  <c r="D927" i="277"/>
  <c r="AO485" i="277"/>
  <c r="S521" i="277"/>
  <c r="N520" i="277"/>
  <c r="F528" i="277"/>
  <c r="AA468" i="277"/>
  <c r="AX475" i="277"/>
  <c r="E442" i="277"/>
  <c r="G485" i="277"/>
  <c r="J542" i="277"/>
  <c r="Q1002" i="277"/>
  <c r="G995" i="277"/>
  <c r="V439" i="277"/>
  <c r="AN459" i="277"/>
  <c r="T446" i="277"/>
  <c r="AP489" i="277"/>
  <c r="H804" i="277"/>
  <c r="E489" i="277"/>
  <c r="Z485" i="277"/>
  <c r="E481" i="277"/>
  <c r="AK470" i="277"/>
  <c r="D474" i="277"/>
  <c r="C515" i="277"/>
  <c r="I499" i="277"/>
  <c r="J442" i="277"/>
  <c r="E439" i="277"/>
  <c r="J977" i="277"/>
  <c r="C992" i="277"/>
  <c r="AN486" i="277"/>
  <c r="H443" i="277"/>
  <c r="J471" i="277"/>
  <c r="D913" i="277"/>
  <c r="Q475" i="277"/>
  <c r="D948" i="277"/>
  <c r="F811" i="277"/>
  <c r="AM483" i="277"/>
  <c r="I461" i="277"/>
  <c r="F522" i="277"/>
  <c r="E557" i="277"/>
  <c r="M445" i="277"/>
  <c r="AN464" i="277"/>
  <c r="AA465" i="277"/>
  <c r="G468" i="277"/>
  <c r="AT462" i="277"/>
  <c r="AH459" i="277"/>
  <c r="H847" i="277"/>
  <c r="X464" i="277"/>
  <c r="AR458" i="277"/>
  <c r="AM475" i="277"/>
  <c r="D819" i="277"/>
  <c r="AF484" i="277"/>
  <c r="AV475" i="277"/>
  <c r="I475" i="277"/>
  <c r="D786" i="277"/>
  <c r="X439" i="277"/>
  <c r="AU463" i="277"/>
  <c r="T489" i="277"/>
  <c r="H927" i="277"/>
  <c r="R482" i="277"/>
  <c r="AW476" i="277"/>
  <c r="H870" i="277"/>
  <c r="Y464" i="277"/>
  <c r="I426" i="277"/>
  <c r="L640" i="277"/>
  <c r="AB466" i="277"/>
  <c r="Z637" i="277"/>
  <c r="D958" i="277"/>
  <c r="L428" i="277"/>
  <c r="O612" i="277"/>
  <c r="C622" i="277"/>
  <c r="H615" i="277"/>
  <c r="L623" i="277"/>
  <c r="Y453" i="277"/>
  <c r="T651" i="277"/>
  <c r="M641" i="277"/>
  <c r="AP635" i="277"/>
  <c r="AR660" i="277"/>
  <c r="X648" i="277"/>
  <c r="N639" i="277"/>
  <c r="AV650" i="277"/>
  <c r="W645" i="277"/>
  <c r="AP642" i="277"/>
  <c r="K599" i="277"/>
  <c r="U639" i="277"/>
  <c r="L600" i="277"/>
  <c r="AX658" i="277"/>
  <c r="L612" i="277"/>
  <c r="Q651" i="277"/>
  <c r="AO633" i="277"/>
  <c r="M632" i="277"/>
  <c r="K614" i="277"/>
  <c r="AQ653" i="277"/>
  <c r="I498" i="277"/>
  <c r="F529" i="277"/>
  <c r="E448" i="277"/>
  <c r="D996" i="277"/>
  <c r="P529" i="277"/>
  <c r="M473" i="277"/>
  <c r="AB487" i="277"/>
  <c r="L464" i="277"/>
  <c r="AC460" i="277"/>
  <c r="D903" i="277"/>
  <c r="J443" i="277"/>
  <c r="P995" i="277"/>
  <c r="L549" i="277"/>
  <c r="V547" i="277"/>
  <c r="I446" i="277"/>
  <c r="K514" i="277"/>
  <c r="I449" i="277"/>
  <c r="AK478" i="277"/>
  <c r="E485" i="277"/>
  <c r="AG484" i="277"/>
  <c r="D473" i="277"/>
  <c r="F838" i="277"/>
  <c r="P442" i="277"/>
  <c r="AT486" i="277"/>
  <c r="AI470" i="277"/>
  <c r="D462" i="277"/>
  <c r="D820" i="277"/>
  <c r="I1005" i="277"/>
  <c r="M440" i="277"/>
  <c r="F985" i="277"/>
  <c r="Z442" i="277"/>
  <c r="AD482" i="277"/>
  <c r="F555" i="277"/>
  <c r="O981" i="277"/>
  <c r="J932" i="277"/>
  <c r="AM466" i="277"/>
  <c r="AF480" i="277"/>
  <c r="AA480" i="277"/>
  <c r="AT475" i="277"/>
  <c r="AO463" i="277"/>
  <c r="N447" i="277"/>
  <c r="N424" i="277"/>
  <c r="AG470" i="277"/>
  <c r="AW458" i="277"/>
  <c r="T472" i="277"/>
  <c r="AV488" i="277"/>
  <c r="AK466" i="277"/>
  <c r="V469" i="277"/>
  <c r="X474" i="277"/>
  <c r="F785" i="277"/>
  <c r="W472" i="277"/>
  <c r="Z466" i="277"/>
  <c r="I600" i="277"/>
  <c r="Q510" i="277"/>
  <c r="G460" i="277"/>
  <c r="G537" i="277"/>
  <c r="P612" i="277"/>
  <c r="Y545" i="277"/>
  <c r="H958" i="277"/>
  <c r="J939" i="277"/>
  <c r="U436" i="277"/>
  <c r="AG469" i="277"/>
  <c r="I460" i="277"/>
  <c r="Y474" i="277"/>
  <c r="L463" i="277"/>
  <c r="M446" i="277"/>
  <c r="E425" i="277"/>
  <c r="Z479" i="277"/>
  <c r="AC487" i="277"/>
  <c r="S484" i="277"/>
  <c r="W489" i="277"/>
  <c r="AT484" i="277"/>
  <c r="D854" i="277"/>
  <c r="G480" i="277"/>
  <c r="D872" i="277"/>
  <c r="S476" i="277"/>
  <c r="H825" i="277"/>
  <c r="S530" i="277"/>
  <c r="AD466" i="277"/>
  <c r="AX484" i="277"/>
  <c r="V632" i="277"/>
  <c r="G554" i="277"/>
  <c r="D508" i="277"/>
  <c r="I986" i="277"/>
  <c r="H513" i="277"/>
  <c r="AT460" i="277"/>
  <c r="P460" i="277"/>
  <c r="AJ483" i="277"/>
  <c r="AX477" i="277"/>
  <c r="J489" i="277"/>
  <c r="L473" i="277"/>
  <c r="E467" i="277"/>
  <c r="F464" i="277"/>
  <c r="S483" i="277"/>
  <c r="U481" i="277"/>
  <c r="N469" i="277"/>
  <c r="AO458" i="277"/>
  <c r="J459" i="277"/>
  <c r="AH466" i="277"/>
  <c r="AB484" i="277"/>
  <c r="Z638" i="277"/>
  <c r="H791" i="277"/>
  <c r="AH464" i="277"/>
  <c r="F822" i="277"/>
  <c r="AG461" i="277"/>
  <c r="K448" i="277"/>
  <c r="K525" i="277"/>
  <c r="Q447" i="277"/>
  <c r="F462" i="277"/>
  <c r="O468" i="277"/>
  <c r="P474" i="277"/>
  <c r="C473" i="277"/>
  <c r="O460" i="277"/>
  <c r="L1005" i="277"/>
  <c r="K436" i="277"/>
  <c r="AG475" i="277"/>
  <c r="G489" i="277"/>
  <c r="AE462" i="277"/>
  <c r="S467" i="277"/>
  <c r="O533" i="277"/>
  <c r="I959" i="277"/>
  <c r="J946" i="277"/>
  <c r="G939" i="277"/>
  <c r="R533" i="277"/>
  <c r="P987" i="277"/>
  <c r="G512" i="277"/>
  <c r="M547" i="277"/>
  <c r="I543" i="277"/>
  <c r="G509" i="277"/>
  <c r="AA473" i="277"/>
  <c r="U462" i="277"/>
  <c r="AK463" i="277"/>
  <c r="AL469" i="277"/>
  <c r="R1003" i="277"/>
  <c r="X534" i="277"/>
  <c r="J948" i="277"/>
  <c r="D910" i="277"/>
  <c r="AQ480" i="277"/>
  <c r="V462" i="277"/>
  <c r="AW487" i="277"/>
  <c r="E497" i="277"/>
  <c r="J893" i="277"/>
  <c r="J445" i="277"/>
  <c r="G444" i="277"/>
  <c r="AW481" i="277"/>
  <c r="G431" i="277"/>
  <c r="D484" i="277"/>
  <c r="AL487" i="277"/>
  <c r="J476" i="277"/>
  <c r="F787" i="277"/>
  <c r="Q469" i="277"/>
  <c r="R444" i="277"/>
  <c r="Y489" i="277"/>
  <c r="AP484" i="277"/>
  <c r="C1004" i="277"/>
  <c r="K555" i="277"/>
  <c r="I994" i="277"/>
  <c r="G952" i="277"/>
  <c r="Q436" i="277"/>
  <c r="M543" i="277"/>
  <c r="AG474" i="277"/>
  <c r="I478" i="277"/>
  <c r="H895" i="277"/>
  <c r="AW486" i="277"/>
  <c r="J482" i="277"/>
  <c r="AC488" i="277"/>
  <c r="Y484" i="277"/>
  <c r="H863" i="277"/>
  <c r="R465" i="277"/>
  <c r="AM464" i="277"/>
  <c r="M442" i="277"/>
  <c r="H997" i="277"/>
  <c r="M439" i="277"/>
  <c r="K502" i="277"/>
  <c r="N471" i="277"/>
  <c r="D931" i="277"/>
  <c r="G934" i="277"/>
  <c r="AK469" i="277"/>
  <c r="J979" i="277"/>
  <c r="AO479" i="277"/>
  <c r="D821" i="277"/>
  <c r="G467" i="277"/>
  <c r="R464" i="277"/>
  <c r="C461" i="277"/>
  <c r="AO484" i="277"/>
  <c r="V461" i="277"/>
  <c r="AI489" i="277"/>
  <c r="F876" i="277"/>
  <c r="AH462" i="277"/>
  <c r="F843" i="277"/>
  <c r="AM461" i="277"/>
  <c r="F419" i="277"/>
  <c r="AR467" i="277"/>
  <c r="H483" i="277"/>
  <c r="D853" i="277"/>
  <c r="T611" i="277"/>
  <c r="AM470" i="277"/>
  <c r="C636" i="277"/>
  <c r="C445" i="277"/>
  <c r="D917" i="277"/>
  <c r="Q620" i="277"/>
  <c r="Z625" i="277"/>
  <c r="X614" i="277"/>
  <c r="J621" i="277"/>
  <c r="P559" i="277"/>
  <c r="AW643" i="277"/>
  <c r="M599" i="277"/>
  <c r="AN661" i="277"/>
  <c r="AI652" i="277"/>
  <c r="AF639" i="277"/>
  <c r="G612" i="277"/>
  <c r="AU650" i="277"/>
  <c r="H659" i="277"/>
  <c r="F636" i="277"/>
  <c r="T650" i="277"/>
  <c r="AS642" i="277"/>
  <c r="D657" i="277"/>
  <c r="AE655" i="277"/>
  <c r="W652" i="277"/>
  <c r="AF635" i="277"/>
  <c r="X649" i="277"/>
  <c r="P652" i="277"/>
  <c r="X662" i="277"/>
  <c r="AB655" i="277"/>
  <c r="O527" i="277"/>
  <c r="H900" i="277"/>
  <c r="H497" i="277"/>
  <c r="D438" i="277"/>
  <c r="K984" i="277"/>
  <c r="AQ469" i="277"/>
  <c r="H957" i="277"/>
  <c r="AI477" i="277"/>
  <c r="AT487" i="277"/>
  <c r="AE488" i="277"/>
  <c r="D822" i="277"/>
  <c r="AX472" i="277"/>
  <c r="H988" i="277"/>
  <c r="N980" i="277"/>
  <c r="E530" i="277"/>
  <c r="I939" i="277"/>
  <c r="D548" i="277"/>
  <c r="G428" i="277"/>
  <c r="AJ464" i="277"/>
  <c r="G451" i="277"/>
  <c r="H489" i="277"/>
  <c r="AW482" i="277"/>
  <c r="V475" i="277"/>
  <c r="D861" i="277"/>
  <c r="AN477" i="277"/>
  <c r="F996" i="277"/>
  <c r="AV479" i="277"/>
  <c r="K474" i="277"/>
  <c r="C527" i="277"/>
  <c r="Q1003" i="277"/>
  <c r="P443" i="277"/>
  <c r="C442" i="277"/>
  <c r="H444" i="277"/>
  <c r="M484" i="277"/>
  <c r="F872" i="277"/>
  <c r="W471" i="277"/>
  <c r="AL466" i="277"/>
  <c r="F467" i="277"/>
  <c r="Q481" i="277"/>
  <c r="AL486" i="277"/>
  <c r="AC459" i="277"/>
  <c r="V446" i="277"/>
  <c r="D477" i="277"/>
  <c r="P458" i="277"/>
  <c r="V477" i="277"/>
  <c r="AH468" i="277"/>
  <c r="Y463" i="277"/>
  <c r="Z484" i="277"/>
  <c r="AQ489" i="277"/>
  <c r="AD469" i="277"/>
  <c r="AP460" i="277"/>
  <c r="C425" i="277"/>
  <c r="AV656" i="277"/>
  <c r="Q610" i="277"/>
  <c r="W616" i="277"/>
  <c r="O554" i="277"/>
  <c r="M514" i="277"/>
  <c r="J1002" i="277"/>
  <c r="E524" i="277"/>
  <c r="AH485" i="277"/>
  <c r="AQ484" i="277"/>
  <c r="H471" i="277"/>
  <c r="D859" i="277"/>
  <c r="Y465" i="277"/>
  <c r="AV487" i="277"/>
  <c r="U473" i="277"/>
  <c r="AO489" i="277"/>
  <c r="H465" i="277"/>
  <c r="V450" i="277"/>
  <c r="AH476" i="277"/>
  <c r="G488" i="277"/>
  <c r="D480" i="277"/>
  <c r="AV470" i="277"/>
  <c r="X484" i="277"/>
  <c r="V658" i="277"/>
  <c r="R650" i="277"/>
  <c r="D838" i="277"/>
  <c r="AW464" i="277"/>
  <c r="I487" i="277"/>
  <c r="G508" i="277"/>
  <c r="V437" i="277"/>
  <c r="U554" i="277"/>
  <c r="G890" i="277"/>
  <c r="O473" i="277"/>
  <c r="U459" i="277"/>
  <c r="S477" i="277"/>
  <c r="AU486" i="277"/>
  <c r="F798" i="277"/>
  <c r="F790" i="277"/>
  <c r="AX478" i="277"/>
  <c r="C486" i="277"/>
  <c r="L487" i="277"/>
  <c r="AM462" i="277"/>
  <c r="O459" i="277"/>
  <c r="J464" i="277"/>
  <c r="H845" i="277"/>
  <c r="J913" i="277"/>
  <c r="AU475" i="277"/>
  <c r="D934" i="277"/>
  <c r="I647" i="277"/>
  <c r="D964" i="277"/>
  <c r="AF463" i="277"/>
  <c r="I458" i="277"/>
  <c r="AO483" i="277"/>
  <c r="AN476" i="277"/>
  <c r="G1003" i="277"/>
  <c r="D1002" i="277"/>
  <c r="J952" i="277"/>
  <c r="F545" i="277"/>
  <c r="AI458" i="277"/>
  <c r="P470" i="277"/>
  <c r="C419" i="277"/>
  <c r="AE483" i="277"/>
  <c r="O444" i="277"/>
  <c r="X458" i="277"/>
  <c r="F458" i="277"/>
  <c r="F818" i="277"/>
  <c r="I430" i="277"/>
  <c r="Y461" i="277"/>
  <c r="AN467" i="277"/>
  <c r="W530" i="277"/>
  <c r="L445" i="277"/>
  <c r="H889" i="277"/>
  <c r="D522" i="277"/>
  <c r="H996" i="277"/>
  <c r="K497" i="277"/>
  <c r="H941" i="277"/>
  <c r="M503" i="277"/>
  <c r="H917" i="277"/>
  <c r="M485" i="277"/>
  <c r="AT481" i="277"/>
  <c r="D922" i="277"/>
  <c r="L508" i="277"/>
  <c r="O986" i="277"/>
  <c r="Q483" i="277"/>
  <c r="S464" i="277"/>
  <c r="AS463" i="277"/>
  <c r="E460" i="277"/>
  <c r="D940" i="277"/>
  <c r="X557" i="277"/>
  <c r="X554" i="277"/>
  <c r="C555" i="277"/>
  <c r="AG463" i="277"/>
  <c r="AR474" i="277"/>
  <c r="J931" i="277"/>
  <c r="H824" i="277"/>
  <c r="U485" i="277"/>
  <c r="G438" i="277"/>
  <c r="V467" i="277"/>
  <c r="V470" i="277"/>
  <c r="AU458" i="277"/>
  <c r="Z550" i="277"/>
  <c r="V543" i="277"/>
  <c r="L1004" i="277"/>
  <c r="I953" i="277"/>
  <c r="S447" i="277"/>
  <c r="L532" i="277"/>
  <c r="X446" i="277"/>
  <c r="F855" i="277"/>
  <c r="AU483" i="277"/>
  <c r="E473" i="277"/>
  <c r="M488" i="277"/>
  <c r="AV478" i="277"/>
  <c r="AF486" i="277"/>
  <c r="L994" i="277"/>
  <c r="C459" i="277"/>
  <c r="D852" i="277"/>
  <c r="J526" i="277"/>
  <c r="G889" i="277"/>
  <c r="F442" i="277"/>
  <c r="U486" i="277"/>
  <c r="S450" i="277"/>
  <c r="F831" i="277"/>
  <c r="H430" i="277"/>
  <c r="P446" i="277"/>
  <c r="Z480" i="277"/>
  <c r="K437" i="277"/>
  <c r="M468" i="277"/>
  <c r="AA471" i="277"/>
  <c r="F856" i="277"/>
  <c r="AP478" i="277"/>
  <c r="D810" i="277"/>
  <c r="AT465" i="277"/>
  <c r="AQ483" i="277"/>
  <c r="G481" i="277"/>
  <c r="N466" i="277"/>
  <c r="K466" i="277"/>
  <c r="J487" i="277"/>
  <c r="J957" i="277"/>
  <c r="R487" i="277"/>
  <c r="S438" i="277"/>
  <c r="AB477" i="277"/>
  <c r="D827" i="277"/>
  <c r="G611" i="277"/>
  <c r="AV458" i="277"/>
  <c r="AS458" i="277"/>
  <c r="AQ647" i="277"/>
  <c r="E614" i="277"/>
  <c r="Q618" i="277"/>
  <c r="W620" i="277"/>
  <c r="X620" i="277"/>
  <c r="M453" i="277"/>
  <c r="Z648" i="277"/>
  <c r="I601" i="277"/>
  <c r="AL651" i="277"/>
  <c r="AV660" i="277"/>
  <c r="V646" i="277"/>
  <c r="M640" i="277"/>
  <c r="AA647" i="277"/>
  <c r="AS660" i="277"/>
  <c r="AM649" i="277"/>
  <c r="N613" i="277"/>
  <c r="AE663" i="277"/>
  <c r="Z633" i="277"/>
  <c r="AX652" i="277"/>
  <c r="F605" i="277"/>
  <c r="O661" i="277"/>
  <c r="AV638" i="277"/>
  <c r="X659" i="277"/>
  <c r="T654" i="277"/>
  <c r="M653" i="277"/>
  <c r="X549" i="277"/>
  <c r="N446" i="277"/>
  <c r="Y446" i="277"/>
  <c r="K530" i="277"/>
  <c r="E449" i="277"/>
  <c r="X489" i="277"/>
  <c r="V438" i="277"/>
  <c r="E474" i="277"/>
  <c r="H788" i="277"/>
  <c r="P468" i="277"/>
  <c r="J488" i="277"/>
  <c r="U447" i="277"/>
  <c r="D533" i="277"/>
  <c r="O437" i="277"/>
  <c r="J937" i="277"/>
  <c r="I442" i="277"/>
  <c r="N1005" i="277"/>
  <c r="Z474" i="277"/>
  <c r="AV485" i="277"/>
  <c r="E446" i="277"/>
  <c r="H790" i="277" s="1"/>
  <c r="AI487" i="277"/>
  <c r="AO473" i="277"/>
  <c r="N444" i="277"/>
  <c r="AC469" i="277"/>
  <c r="I486" i="277"/>
  <c r="AF466" i="277"/>
  <c r="F788" i="277"/>
  <c r="R547" i="277"/>
  <c r="U556" i="277"/>
  <c r="K447" i="277"/>
  <c r="I513" i="277"/>
  <c r="M447" i="277"/>
  <c r="AN481" i="277"/>
  <c r="C426" i="277"/>
  <c r="AJ468" i="277"/>
  <c r="K488" i="277"/>
  <c r="V545" i="277"/>
  <c r="AM459" i="277"/>
  <c r="S480" i="277"/>
  <c r="AJ473" i="277"/>
  <c r="M472" i="277"/>
  <c r="AJ460" i="277"/>
  <c r="AB470" i="277"/>
  <c r="AU466" i="277"/>
  <c r="K484" i="277"/>
  <c r="F853" i="277"/>
  <c r="K428" i="277"/>
  <c r="AE459" i="277"/>
  <c r="O464" i="277"/>
  <c r="AG462" i="277"/>
  <c r="V644" i="277"/>
  <c r="H855" i="277"/>
  <c r="F472" i="277"/>
  <c r="D633" i="277"/>
  <c r="AI464" i="277"/>
  <c r="C624" i="277"/>
  <c r="U614" i="277"/>
  <c r="C509" i="277"/>
  <c r="D449" i="277"/>
  <c r="E444" i="277"/>
  <c r="J947" i="277"/>
  <c r="K487" i="277"/>
  <c r="D873" i="277"/>
  <c r="G424" i="277"/>
  <c r="M475" i="277"/>
  <c r="AE487" i="277"/>
  <c r="T487" i="277"/>
  <c r="AA488" i="277"/>
  <c r="D823" i="277"/>
  <c r="Q468" i="277"/>
  <c r="AV464" i="277"/>
  <c r="G487" i="277"/>
  <c r="F804" i="277"/>
  <c r="D814" i="277"/>
  <c r="D829" i="277"/>
  <c r="L534" i="277"/>
  <c r="R466" i="277"/>
  <c r="J431" i="277"/>
  <c r="AV469" i="277"/>
  <c r="H821" i="277"/>
  <c r="G592" i="277"/>
  <c r="H468" i="277"/>
  <c r="Y483" i="277"/>
  <c r="Q498" i="277"/>
  <c r="E995" i="277"/>
  <c r="F987" i="277"/>
  <c r="G1000" i="277"/>
  <c r="V447" i="277"/>
  <c r="S469" i="277"/>
  <c r="AN474" i="277"/>
  <c r="W482" i="277"/>
  <c r="X482" i="277"/>
  <c r="J451" i="277"/>
  <c r="K481" i="277"/>
  <c r="AG476" i="277"/>
  <c r="T481" i="277"/>
  <c r="I480" i="277"/>
  <c r="F865" i="277"/>
  <c r="AF483" i="277"/>
  <c r="AN470" i="277"/>
  <c r="X466" i="277"/>
  <c r="AK474" i="277"/>
  <c r="N459" i="277"/>
  <c r="D813" i="277"/>
  <c r="AV644" i="277"/>
  <c r="AI646" i="277"/>
  <c r="D908" i="277"/>
  <c r="AQ648" i="277"/>
  <c r="N508" i="277"/>
  <c r="H949" i="277"/>
  <c r="U449" i="277"/>
  <c r="G958" i="277"/>
  <c r="AD474" i="277"/>
  <c r="Y480" i="277"/>
  <c r="AD480" i="277"/>
  <c r="M554" i="277"/>
  <c r="X470" i="277"/>
  <c r="E488" i="277"/>
  <c r="AL483" i="277"/>
  <c r="AD468" i="277"/>
  <c r="U483" i="277"/>
  <c r="D840" i="277"/>
  <c r="N515" i="277"/>
  <c r="M528" i="277"/>
  <c r="N996" i="277"/>
  <c r="G949" i="277"/>
  <c r="J953" i="277"/>
  <c r="N498" i="277"/>
  <c r="P535" i="277"/>
  <c r="P552" i="277"/>
  <c r="G913" i="277"/>
  <c r="M551" i="277"/>
  <c r="Z444" i="277"/>
  <c r="AW460" i="277"/>
  <c r="R480" i="277"/>
  <c r="AE471" i="277"/>
  <c r="I465" i="277"/>
  <c r="Y451" i="277"/>
  <c r="W442" i="277"/>
  <c r="AS468" i="277"/>
  <c r="T461" i="277"/>
  <c r="C984" i="277"/>
  <c r="I448" i="277"/>
  <c r="R477" i="277"/>
  <c r="V534" i="277"/>
  <c r="N528" i="277"/>
  <c r="I892" i="277"/>
  <c r="H985" i="277"/>
  <c r="AB465" i="277"/>
  <c r="AM489" i="277"/>
  <c r="S439" i="277"/>
  <c r="C475" i="277"/>
  <c r="S468" i="277"/>
  <c r="AW479" i="277"/>
  <c r="X476" i="277"/>
  <c r="AP465" i="277"/>
  <c r="U477" i="277"/>
  <c r="J534" i="277"/>
  <c r="U520" i="277"/>
  <c r="J923" i="277"/>
  <c r="P436" i="277"/>
  <c r="W450" i="277"/>
  <c r="F437" i="277"/>
  <c r="W477" i="277"/>
  <c r="H836" i="277"/>
  <c r="O480" i="277"/>
  <c r="V468" i="277"/>
  <c r="AJ477" i="277"/>
  <c r="AL472" i="277"/>
  <c r="W448" i="277"/>
  <c r="F471" i="277"/>
  <c r="G469" i="277"/>
  <c r="I551" i="277"/>
  <c r="D557" i="277"/>
  <c r="G900" i="277"/>
  <c r="H484" i="277"/>
  <c r="U476" i="277"/>
  <c r="O486" i="277"/>
  <c r="AU489" i="277"/>
  <c r="D815" i="277"/>
  <c r="D785" i="277"/>
  <c r="F461" i="277"/>
  <c r="D478" i="277"/>
  <c r="F819" i="277"/>
  <c r="R450" i="277"/>
  <c r="G427" i="277"/>
  <c r="L484" i="277"/>
  <c r="H811" i="277"/>
  <c r="I463" i="277"/>
  <c r="I428" i="277"/>
  <c r="D795" i="277"/>
  <c r="AE469" i="277"/>
  <c r="D957" i="277"/>
  <c r="J480" i="277"/>
  <c r="H837" i="277"/>
  <c r="U641" i="277"/>
  <c r="AQ463" i="277"/>
  <c r="Q487" i="277"/>
  <c r="F638" i="277"/>
  <c r="AP658" i="277"/>
  <c r="AC662" i="277"/>
  <c r="AC467" i="277"/>
  <c r="AO468" i="277"/>
  <c r="D611" i="277"/>
  <c r="X616" i="277"/>
  <c r="AC634" i="277"/>
  <c r="AV637" i="277"/>
  <c r="O658" i="277"/>
  <c r="W621" i="277"/>
  <c r="D614" i="277"/>
  <c r="AJ656" i="277"/>
  <c r="Q654" i="277"/>
  <c r="AE640" i="277"/>
  <c r="S651" i="277"/>
  <c r="I599" i="277"/>
  <c r="AG640" i="277"/>
  <c r="Z657" i="277"/>
  <c r="C652" i="277"/>
  <c r="AJ636" i="277"/>
  <c r="AE643" i="277"/>
  <c r="AF646" i="277"/>
  <c r="AW662" i="277"/>
  <c r="AH657" i="277"/>
  <c r="R620" i="277"/>
  <c r="X644" i="277"/>
  <c r="H657" i="277"/>
  <c r="E634" i="277"/>
  <c r="E988" i="277"/>
  <c r="Q1005" i="277"/>
  <c r="N531" i="277"/>
  <c r="G955" i="277"/>
  <c r="W436" i="277"/>
  <c r="AG458" i="277"/>
  <c r="AI476" i="277"/>
  <c r="R981" i="277"/>
  <c r="X488" i="277"/>
  <c r="AJ465" i="277"/>
  <c r="F833" i="277"/>
  <c r="Z547" i="277"/>
  <c r="O1004" i="277"/>
  <c r="D531" i="277"/>
  <c r="H508" i="277"/>
  <c r="P521" i="277"/>
  <c r="L438" i="277"/>
  <c r="F478" i="277"/>
  <c r="AD459" i="277"/>
  <c r="AU479" i="277"/>
  <c r="N510" i="277"/>
  <c r="D833" i="277"/>
  <c r="W476" i="277"/>
  <c r="G898" i="277"/>
  <c r="H830" i="277"/>
  <c r="S485" i="277"/>
  <c r="AB461" i="277"/>
  <c r="I556" i="277"/>
  <c r="G918" i="277"/>
  <c r="J914" i="277"/>
  <c r="H909" i="277"/>
  <c r="D825" i="277"/>
  <c r="V471" i="277"/>
  <c r="AO487" i="277"/>
  <c r="U465" i="277"/>
  <c r="L444" i="277"/>
  <c r="AG483" i="277"/>
  <c r="P459" i="277"/>
  <c r="AP486" i="277"/>
  <c r="F459" i="277"/>
  <c r="S470" i="277"/>
  <c r="H823" i="277"/>
  <c r="AK460" i="277"/>
  <c r="H427" i="277"/>
  <c r="R469" i="277"/>
  <c r="AO482" i="277"/>
  <c r="U458" i="277"/>
  <c r="AB462" i="277"/>
  <c r="F786" i="277"/>
  <c r="R486" i="277"/>
  <c r="N485" i="277"/>
  <c r="J662" i="277"/>
  <c r="AO650" i="277"/>
  <c r="L614" i="277"/>
  <c r="E1002" i="277"/>
  <c r="C520" i="277"/>
  <c r="G908" i="277"/>
  <c r="K438" i="277"/>
  <c r="AC466" i="277"/>
  <c r="AJ488" i="277"/>
  <c r="AF470" i="277"/>
  <c r="AU459" i="277"/>
  <c r="J961" i="277"/>
  <c r="AO474" i="277"/>
  <c r="AP462" i="277"/>
  <c r="H486" i="277"/>
  <c r="F824" i="277"/>
  <c r="M467" i="277"/>
  <c r="P464" i="277"/>
  <c r="AQ464" i="277"/>
  <c r="H785" i="277"/>
  <c r="U488" i="277"/>
  <c r="AX469" i="277"/>
  <c r="H474" i="277"/>
  <c r="D431" i="277"/>
  <c r="AX650" i="277"/>
  <c r="H442" i="277"/>
  <c r="H858" i="277" s="1"/>
  <c r="AG459" i="277"/>
  <c r="D525" i="277"/>
  <c r="I966" i="277"/>
  <c r="Y450" i="277"/>
  <c r="H942" i="277"/>
  <c r="AL489" i="277"/>
  <c r="P473" i="277"/>
  <c r="D798" i="277"/>
  <c r="J426" i="277"/>
  <c r="F781" i="277"/>
  <c r="I459" i="277"/>
  <c r="L469" i="277"/>
  <c r="S465" i="277"/>
  <c r="K472" i="277"/>
  <c r="H458" i="277"/>
  <c r="G476" i="277"/>
  <c r="AL467" i="277"/>
  <c r="M444" i="277"/>
  <c r="E483" i="277"/>
  <c r="AE474" i="277"/>
  <c r="D902" i="277"/>
  <c r="AF477" i="277"/>
  <c r="E466" i="277"/>
  <c r="K442" i="277"/>
  <c r="Z635" i="277"/>
  <c r="O472" i="277"/>
  <c r="T657" i="277"/>
  <c r="D791" i="277"/>
  <c r="AW637" i="277"/>
  <c r="D781" i="277"/>
  <c r="C549" i="277"/>
  <c r="P534" i="277"/>
  <c r="G450" i="277"/>
  <c r="V443" i="277"/>
  <c r="F526" i="277"/>
  <c r="O438" i="277"/>
  <c r="Q438" i="277"/>
  <c r="E479" i="277"/>
  <c r="N481" i="277"/>
  <c r="K451" i="277"/>
  <c r="K489" i="277"/>
  <c r="H822" i="277"/>
  <c r="F854" i="277"/>
  <c r="H981" i="277"/>
  <c r="D946" i="277"/>
  <c r="G970" i="277"/>
  <c r="I932" i="277"/>
  <c r="E985" i="277"/>
  <c r="J940" i="277"/>
  <c r="F875" i="277"/>
  <c r="C556" i="277"/>
  <c r="I424" i="277"/>
  <c r="AE468" i="277"/>
  <c r="R1005" i="277"/>
  <c r="D844" i="277"/>
  <c r="H841" i="277"/>
  <c r="AC462" i="277"/>
  <c r="AG466" i="277"/>
  <c r="M512" i="277"/>
  <c r="U535" i="277"/>
  <c r="D871" i="277"/>
  <c r="H431" i="277"/>
  <c r="AM481" i="277"/>
  <c r="AT469" i="277"/>
  <c r="O994" i="277"/>
  <c r="AH481" i="277"/>
  <c r="D837" i="277"/>
  <c r="X486" i="277"/>
  <c r="D451" i="277"/>
  <c r="D953" i="277"/>
  <c r="L512" i="277"/>
  <c r="AE467" i="277"/>
  <c r="H834" i="277"/>
  <c r="D426" i="277"/>
  <c r="I653" i="277"/>
  <c r="H794" i="277"/>
  <c r="W624" i="277"/>
  <c r="J644" i="277"/>
  <c r="AO639" i="277"/>
  <c r="L621" i="277"/>
  <c r="U633" i="277"/>
  <c r="AV633" i="277"/>
  <c r="X654" i="277"/>
  <c r="C612" i="277"/>
  <c r="AF659" i="277"/>
  <c r="K1004" i="277"/>
  <c r="K439" i="277"/>
  <c r="E478" i="277"/>
  <c r="AB474" i="277"/>
  <c r="J997" i="277"/>
  <c r="J962" i="277"/>
  <c r="N468" i="277"/>
  <c r="AI488" i="277"/>
  <c r="F842" i="277"/>
  <c r="H961" i="277"/>
  <c r="AV477" i="277"/>
  <c r="AN488" i="277"/>
  <c r="P477" i="277"/>
  <c r="G482" i="277"/>
  <c r="Q482" i="277"/>
  <c r="R447" i="277"/>
  <c r="AL479" i="277"/>
  <c r="I431" i="277"/>
  <c r="R649" i="277"/>
  <c r="Q480" i="277"/>
  <c r="X610" i="277"/>
  <c r="T442" i="277"/>
  <c r="E450" i="277"/>
  <c r="U482" i="277"/>
  <c r="AQ481" i="277"/>
  <c r="K469" i="277"/>
  <c r="AD472" i="277"/>
  <c r="G930" i="277"/>
  <c r="AS467" i="277"/>
  <c r="AS476" i="277"/>
  <c r="G623" i="277"/>
  <c r="I903" i="277"/>
  <c r="F807" i="277"/>
  <c r="W480" i="277"/>
  <c r="C469" i="277"/>
  <c r="AV468" i="277"/>
  <c r="AF472" i="277"/>
  <c r="Z468" i="277"/>
  <c r="H782" i="277"/>
  <c r="H479" i="277"/>
  <c r="AS466" i="277"/>
  <c r="Z530" i="277"/>
  <c r="L553" i="277"/>
  <c r="AC475" i="277"/>
  <c r="T534" i="277"/>
  <c r="AE464" i="277"/>
  <c r="AG473" i="277"/>
  <c r="R473" i="277"/>
  <c r="P489" i="277"/>
  <c r="V527" i="277"/>
  <c r="AS485" i="277"/>
  <c r="AW467" i="277"/>
  <c r="AW484" i="277"/>
  <c r="AN487" i="277"/>
  <c r="AH479" i="277"/>
  <c r="D935" i="277"/>
  <c r="AG654" i="277"/>
  <c r="AT638" i="277"/>
  <c r="AE470" i="277"/>
  <c r="F547" i="277"/>
  <c r="N1004" i="277"/>
  <c r="X483" i="277"/>
  <c r="AQ461" i="277"/>
  <c r="O1002" i="277"/>
  <c r="F847" i="277"/>
  <c r="AA464" i="277"/>
  <c r="AD488" i="277"/>
  <c r="H880" i="277"/>
  <c r="Z478" i="277"/>
  <c r="AI479" i="277"/>
  <c r="U632" i="277"/>
  <c r="X463" i="277"/>
  <c r="Z620" i="277"/>
  <c r="Z617" i="277"/>
  <c r="R616" i="277"/>
  <c r="R653" i="277"/>
  <c r="O654" i="277"/>
  <c r="Z636" i="277"/>
  <c r="R612" i="277"/>
  <c r="H663" i="277"/>
  <c r="F611" i="277"/>
  <c r="G646" i="277"/>
  <c r="G654" i="277"/>
  <c r="AM642" i="277"/>
  <c r="F639" i="277"/>
  <c r="AO643" i="277"/>
  <c r="Z644" i="277"/>
  <c r="Z658" i="277"/>
  <c r="D993" i="277"/>
  <c r="L542" i="277"/>
  <c r="H857" i="277"/>
  <c r="F427" i="277"/>
  <c r="H487" i="277"/>
  <c r="AN478" i="277"/>
  <c r="H472" i="277"/>
  <c r="D952" i="277"/>
  <c r="F486" i="277"/>
  <c r="AI475" i="277"/>
  <c r="AR644" i="277"/>
  <c r="X663" i="277"/>
  <c r="AV460" i="277"/>
  <c r="G615" i="277"/>
  <c r="N637" i="277"/>
  <c r="I663" i="277"/>
  <c r="F590" i="277"/>
  <c r="AR650" i="277"/>
  <c r="AL638" i="277"/>
  <c r="AB634" i="277"/>
  <c r="J453" i="277"/>
  <c r="M633" i="277"/>
  <c r="H604" i="277"/>
  <c r="N611" i="277"/>
  <c r="E641" i="277"/>
  <c r="H625" i="277"/>
  <c r="W655" i="277"/>
  <c r="Y644" i="277"/>
  <c r="N654" i="277"/>
  <c r="L502" i="277"/>
  <c r="N526" i="277"/>
  <c r="G772" i="277"/>
  <c r="K473" i="277"/>
  <c r="Z486" i="277"/>
  <c r="S474" i="277"/>
  <c r="AK487" i="277"/>
  <c r="F460" i="277"/>
  <c r="M474" i="277"/>
  <c r="R476" i="277"/>
  <c r="N483" i="277"/>
  <c r="G491" i="277"/>
  <c r="J650" i="277"/>
  <c r="C616" i="277"/>
  <c r="E613" i="277"/>
  <c r="AK650" i="277"/>
  <c r="N625" i="277"/>
  <c r="J602" i="277"/>
  <c r="T656" i="277"/>
  <c r="R646" i="277"/>
  <c r="W654" i="277"/>
  <c r="AL659" i="277"/>
  <c r="AC663" i="277"/>
  <c r="AC652" i="277"/>
  <c r="D658" i="277"/>
  <c r="M657" i="277"/>
  <c r="C621" i="277"/>
  <c r="D598" i="277"/>
  <c r="AX646" i="277"/>
  <c r="I634" i="277"/>
  <c r="D655" i="277"/>
  <c r="T645" i="277"/>
  <c r="I914" i="277"/>
  <c r="M450" i="277"/>
  <c r="D867" i="277"/>
  <c r="AH488" i="277"/>
  <c r="T459" i="277"/>
  <c r="AX467" i="277"/>
  <c r="J460" i="277"/>
  <c r="F806" i="277"/>
  <c r="AW474" i="277"/>
  <c r="P487" i="277"/>
  <c r="G937" i="277"/>
  <c r="F881" i="277"/>
  <c r="AU484" i="277"/>
  <c r="D831" i="277"/>
  <c r="J473" i="277"/>
  <c r="AQ473" i="277"/>
  <c r="D625" i="277"/>
  <c r="R659" i="277"/>
  <c r="L632" i="277"/>
  <c r="AP648" i="277"/>
  <c r="Y659" i="277"/>
  <c r="AA633" i="277"/>
  <c r="AC659" i="277"/>
  <c r="R637" i="277"/>
  <c r="AA638" i="277"/>
  <c r="H613" i="277"/>
  <c r="AB640" i="277"/>
  <c r="W642" i="277"/>
  <c r="H652" i="277"/>
  <c r="R639" i="277"/>
  <c r="AP633" i="277"/>
  <c r="AD644" i="277"/>
  <c r="D453" i="277"/>
  <c r="AL643" i="277"/>
  <c r="Y638" i="277"/>
  <c r="AU654" i="277"/>
  <c r="AR646" i="277"/>
  <c r="J831" i="277"/>
  <c r="F926" i="277"/>
  <c r="K926" i="277" s="1"/>
  <c r="F965" i="277"/>
  <c r="K965" i="277" s="1"/>
  <c r="J951" i="277"/>
  <c r="L520" i="277"/>
  <c r="L996" i="277"/>
  <c r="L477" i="277"/>
  <c r="K496" i="277"/>
  <c r="P480" i="277"/>
  <c r="AR466" i="277"/>
  <c r="P523" i="277"/>
  <c r="H807" i="277"/>
  <c r="AB468" i="277"/>
  <c r="AV459" i="277"/>
  <c r="D830" i="277"/>
  <c r="G988" i="277"/>
  <c r="N437" i="277"/>
  <c r="U466" i="277"/>
  <c r="O485" i="277"/>
  <c r="H935" i="277"/>
  <c r="U461" i="277"/>
  <c r="N550" i="277"/>
  <c r="F873" i="277"/>
  <c r="V458" i="277"/>
  <c r="K533" i="277"/>
  <c r="T466" i="277"/>
  <c r="AA458" i="277"/>
  <c r="AS471" i="277"/>
  <c r="D793" i="277"/>
  <c r="W468" i="277"/>
  <c r="AQ470" i="277"/>
  <c r="D915" i="277"/>
  <c r="F857" i="277"/>
  <c r="L617" i="277"/>
  <c r="K645" i="277"/>
  <c r="W611" i="277"/>
  <c r="AH644" i="277"/>
  <c r="X651" i="277"/>
  <c r="AH653" i="277"/>
  <c r="M604" i="277"/>
  <c r="AQ654" i="277"/>
  <c r="J548" i="277"/>
  <c r="G968" i="277"/>
  <c r="J438" i="277"/>
  <c r="F793" i="277"/>
  <c r="J446" i="277"/>
  <c r="K528" i="277"/>
  <c r="O450" i="277"/>
  <c r="AM467" i="277"/>
  <c r="V482" i="277"/>
  <c r="D832" i="277"/>
  <c r="D944" i="277"/>
  <c r="T521" i="277"/>
  <c r="T479" i="277"/>
  <c r="AA485" i="277"/>
  <c r="E430" i="277"/>
  <c r="L462" i="277"/>
  <c r="AM480" i="277"/>
  <c r="AB483" i="277"/>
  <c r="H476" i="277"/>
  <c r="M625" i="277"/>
  <c r="G909" i="277"/>
  <c r="Q460" i="277"/>
  <c r="D895" i="277"/>
  <c r="T480" i="277"/>
  <c r="L429" i="277"/>
  <c r="AE463" i="277"/>
  <c r="X480" i="277"/>
  <c r="K634" i="277"/>
  <c r="AL470" i="277"/>
  <c r="J531" i="277"/>
  <c r="D437" i="277"/>
  <c r="H989" i="277"/>
  <c r="AO465" i="277"/>
  <c r="D881" i="277"/>
  <c r="AH478" i="277"/>
  <c r="T468" i="277"/>
  <c r="AX474" i="277"/>
  <c r="H853" i="277"/>
  <c r="AO476" i="277"/>
  <c r="AJ486" i="277"/>
  <c r="I529" i="277"/>
  <c r="J995" i="277"/>
  <c r="AJ481" i="277"/>
  <c r="E484" i="277"/>
  <c r="M462" i="277"/>
  <c r="H784" i="277"/>
  <c r="F850" i="277"/>
  <c r="F862" i="277"/>
  <c r="AV486" i="277"/>
  <c r="AF459" i="277"/>
  <c r="Z458" i="277"/>
  <c r="AH663" i="277"/>
  <c r="AJ643" i="277"/>
  <c r="AM634" i="277"/>
  <c r="V480" i="277"/>
  <c r="K520" i="277"/>
  <c r="K553" i="277"/>
  <c r="L479" i="277"/>
  <c r="AO459" i="277"/>
  <c r="AX459" i="277"/>
  <c r="N439" i="277"/>
  <c r="D427" i="277"/>
  <c r="AR484" i="277"/>
  <c r="H864" i="277"/>
  <c r="F620" i="277"/>
  <c r="L601" i="277"/>
  <c r="F661" i="277"/>
  <c r="AO635" i="277"/>
  <c r="H601" i="277"/>
  <c r="AC648" i="277"/>
  <c r="V649" i="277"/>
  <c r="Y658" i="277"/>
  <c r="AU660" i="277"/>
  <c r="AI653" i="277"/>
  <c r="AM662" i="277"/>
  <c r="AB639" i="277"/>
  <c r="AN635" i="277"/>
  <c r="AW642" i="277"/>
  <c r="I642" i="277"/>
  <c r="AQ663" i="277"/>
  <c r="L526" i="277"/>
  <c r="K441" i="277"/>
  <c r="I441" i="277"/>
  <c r="C478" i="277"/>
  <c r="AN489" i="277"/>
  <c r="AO467" i="277"/>
  <c r="E437" i="277"/>
  <c r="AD484" i="277"/>
  <c r="D878" i="277"/>
  <c r="Y485" i="277"/>
  <c r="H478" i="277"/>
  <c r="M424" i="277"/>
  <c r="Q632" i="277"/>
  <c r="M483" i="277"/>
  <c r="I623" i="277"/>
  <c r="J881" i="277" s="1"/>
  <c r="F610" i="277"/>
  <c r="AH661" i="277"/>
  <c r="Q622" i="277"/>
  <c r="AJ641" i="277"/>
  <c r="AB638" i="277"/>
  <c r="AN660" i="277"/>
  <c r="L657" i="277"/>
  <c r="AO662" i="277"/>
  <c r="S647" i="277"/>
  <c r="R661" i="277"/>
  <c r="Y656" i="277"/>
  <c r="S648" i="277"/>
  <c r="AD660" i="277"/>
  <c r="K602" i="277"/>
  <c r="AT658" i="277"/>
  <c r="F503" i="277"/>
  <c r="E1003" i="277"/>
  <c r="D466" i="277"/>
  <c r="C489" i="277"/>
  <c r="J497" i="277"/>
  <c r="P466" i="277"/>
  <c r="AJ480" i="277"/>
  <c r="P484" i="277"/>
  <c r="C416" i="277"/>
  <c r="V472" i="277"/>
  <c r="T486" i="277"/>
  <c r="F810" i="277"/>
  <c r="D851" i="277"/>
  <c r="AL655" i="277"/>
  <c r="AD643" i="277"/>
  <c r="G773" i="277"/>
  <c r="Z624" i="277"/>
  <c r="U621" i="277"/>
  <c r="AM661" i="277"/>
  <c r="Q611" i="277"/>
  <c r="AX647" i="277"/>
  <c r="AE652" i="277"/>
  <c r="I648" i="277"/>
  <c r="AB641" i="277"/>
  <c r="AO642" i="277"/>
  <c r="C598" i="277"/>
  <c r="F658" i="277"/>
  <c r="AJ647" i="277"/>
  <c r="AU657" i="277"/>
  <c r="X621" i="277"/>
  <c r="D604" i="277"/>
  <c r="P636" i="277"/>
  <c r="H592" i="277"/>
  <c r="M634" i="277"/>
  <c r="S652" i="277"/>
  <c r="Z437" i="277"/>
  <c r="I916" i="277"/>
  <c r="D894" i="277"/>
  <c r="D966" i="277"/>
  <c r="AG488" i="277"/>
  <c r="W467" i="277"/>
  <c r="X469" i="277"/>
  <c r="T488" i="277"/>
  <c r="O475" i="277"/>
  <c r="D843" i="277"/>
  <c r="AJ475" i="277"/>
  <c r="K510" i="277"/>
  <c r="AT477" i="277"/>
  <c r="Q488" i="277"/>
  <c r="AP477" i="277"/>
  <c r="H873" i="277"/>
  <c r="G430" i="277"/>
  <c r="O466" i="277"/>
  <c r="D615" i="277"/>
  <c r="H618" i="277"/>
  <c r="Q614" i="277"/>
  <c r="AC656" i="277"/>
  <c r="AT639" i="277"/>
  <c r="R640" i="277"/>
  <c r="F618" i="277"/>
  <c r="D653" i="277"/>
  <c r="L647" i="277"/>
  <c r="K598" i="277"/>
  <c r="C654" i="277"/>
  <c r="D663" i="277"/>
  <c r="AI641" i="277"/>
  <c r="AM663" i="277"/>
  <c r="E645" i="277"/>
  <c r="C638" i="277"/>
  <c r="AL640" i="277"/>
  <c r="H624" i="277"/>
  <c r="AE656" i="277"/>
  <c r="H635" i="277"/>
  <c r="T637" i="277"/>
  <c r="J848" i="277"/>
  <c r="F943" i="277"/>
  <c r="K943" i="277" s="1"/>
  <c r="G986" i="277"/>
  <c r="F995" i="277"/>
  <c r="C987" i="277"/>
  <c r="H1005" i="277"/>
  <c r="AT470" i="277"/>
  <c r="J956" i="277"/>
  <c r="H418" i="277"/>
  <c r="H833" i="277"/>
  <c r="E445" i="277"/>
  <c r="O488" i="277"/>
  <c r="G465" i="277"/>
  <c r="J899" i="277"/>
  <c r="AS464" i="277"/>
  <c r="J912" i="277"/>
  <c r="X556" i="277"/>
  <c r="K994" i="277"/>
  <c r="AP469" i="277"/>
  <c r="E475" i="277"/>
  <c r="X449" i="277"/>
  <c r="L476" i="277"/>
  <c r="I469" i="277"/>
  <c r="H945" i="277"/>
  <c r="AW485" i="277"/>
  <c r="AH475" i="277"/>
  <c r="AR470" i="277"/>
  <c r="H875" i="277"/>
  <c r="D471" i="277"/>
  <c r="G470" i="277"/>
  <c r="D942" i="277"/>
  <c r="F837" i="277"/>
  <c r="E640" i="277"/>
  <c r="AO657" i="277"/>
  <c r="E661" i="277"/>
  <c r="AW641" i="277"/>
  <c r="S491" i="277"/>
  <c r="M661" i="277"/>
  <c r="Q634" i="277"/>
  <c r="M656" i="277"/>
  <c r="R520" i="277"/>
  <c r="H527" i="277"/>
  <c r="W488" i="277"/>
  <c r="AH474" i="277"/>
  <c r="Z471" i="277"/>
  <c r="I928" i="277"/>
  <c r="X526" i="277"/>
  <c r="W465" i="277"/>
  <c r="N473" i="277"/>
  <c r="R481" i="277"/>
  <c r="F871" i="277"/>
  <c r="C502" i="277"/>
  <c r="L440" i="277"/>
  <c r="AQ477" i="277"/>
  <c r="H860" i="277"/>
  <c r="F784" i="277"/>
  <c r="AP481" i="277"/>
  <c r="S451" i="277"/>
  <c r="AA482" i="277"/>
  <c r="AG634" i="277"/>
  <c r="AH461" i="277"/>
  <c r="AO469" i="277"/>
  <c r="N532" i="277"/>
  <c r="U446" i="277"/>
  <c r="I501" i="277"/>
  <c r="AI472" i="277"/>
  <c r="AS465" i="277"/>
  <c r="D848" i="277"/>
  <c r="AK471" i="277"/>
  <c r="K468" i="277"/>
  <c r="D472" i="277"/>
  <c r="AQ486" i="277"/>
  <c r="D487" i="277"/>
  <c r="G914" i="277"/>
  <c r="H1002" i="277"/>
  <c r="C444" i="277"/>
  <c r="N476" i="277"/>
  <c r="C474" i="277"/>
  <c r="AP466" i="277"/>
  <c r="AL484" i="277"/>
  <c r="J462" i="277"/>
  <c r="O470" i="277"/>
  <c r="N427" i="277"/>
  <c r="J978" i="277"/>
  <c r="T450" i="277"/>
  <c r="AU468" i="277"/>
  <c r="AJ466" i="277"/>
  <c r="H466" i="277"/>
  <c r="AU469" i="277"/>
  <c r="R470" i="277"/>
  <c r="Z440" i="277"/>
  <c r="AC464" i="277"/>
  <c r="E431" i="277"/>
  <c r="G425" i="277"/>
  <c r="F487" i="277"/>
  <c r="P461" i="277"/>
  <c r="AB482" i="277"/>
  <c r="K470" i="277"/>
  <c r="AJ467" i="277"/>
  <c r="W635" i="277"/>
  <c r="M431" i="277"/>
  <c r="D865" i="277"/>
  <c r="C604" i="277"/>
  <c r="V520" i="277"/>
  <c r="L437" i="277"/>
  <c r="AV489" i="277"/>
  <c r="AN458" i="277"/>
  <c r="D475" i="277"/>
  <c r="K431" i="277"/>
  <c r="F821" i="277"/>
  <c r="T458" i="277"/>
  <c r="F441" i="277"/>
  <c r="J663" i="277"/>
  <c r="O469" i="277"/>
  <c r="P624" i="277"/>
  <c r="W658" i="277"/>
  <c r="O663" i="277"/>
  <c r="AC654" i="277"/>
  <c r="P658" i="277"/>
  <c r="G647" i="277"/>
  <c r="AC638" i="277"/>
  <c r="AI640" i="277"/>
  <c r="D599" i="277"/>
  <c r="AU643" i="277"/>
  <c r="U644" i="277"/>
  <c r="L663" i="277"/>
  <c r="H653" i="277"/>
  <c r="AQ649" i="277"/>
  <c r="AG656" i="277"/>
  <c r="Z520" i="277"/>
  <c r="AN485" i="277"/>
  <c r="R462" i="277"/>
  <c r="V523" i="277"/>
  <c r="D963" i="277"/>
  <c r="K479" i="277"/>
  <c r="AW477" i="277"/>
  <c r="AF478" i="277"/>
  <c r="AG489" i="277"/>
  <c r="AM478" i="277"/>
  <c r="H808" i="277"/>
  <c r="G418" i="277"/>
  <c r="D896" i="277"/>
  <c r="AG464" i="277"/>
  <c r="V625" i="277"/>
  <c r="Q625" i="277"/>
  <c r="AV657" i="277"/>
  <c r="K613" i="277"/>
  <c r="AN658" i="277"/>
  <c r="AC632" i="277"/>
  <c r="S660" i="277"/>
  <c r="AF637" i="277"/>
  <c r="Q638" i="277"/>
  <c r="F659" i="277"/>
  <c r="AP641" i="277"/>
  <c r="I603" i="277"/>
  <c r="J636" i="277"/>
  <c r="K610" i="277"/>
  <c r="AV636" i="277"/>
  <c r="AI637" i="277"/>
  <c r="O543" i="277"/>
  <c r="H924" i="277"/>
  <c r="AS470" i="277"/>
  <c r="E428" i="277"/>
  <c r="V474" i="277"/>
  <c r="AC458" i="277"/>
  <c r="AG482" i="277"/>
  <c r="N465" i="277"/>
  <c r="AX473" i="277"/>
  <c r="F796" i="277"/>
  <c r="F417" i="277"/>
  <c r="H640" i="277"/>
  <c r="AI469" i="277"/>
  <c r="D868" i="277"/>
  <c r="AH473" i="277"/>
  <c r="AC633" i="277"/>
  <c r="J614" i="277"/>
  <c r="H621" i="277"/>
  <c r="P453" i="277"/>
  <c r="X634" i="277"/>
  <c r="W613" i="277"/>
  <c r="AG652" i="277"/>
  <c r="AA649" i="277"/>
  <c r="N642" i="277"/>
  <c r="R644" i="277"/>
  <c r="S650" i="277"/>
  <c r="N622" i="277"/>
  <c r="AW649" i="277"/>
  <c r="AA634" i="277"/>
  <c r="X637" i="277"/>
  <c r="X636" i="277"/>
  <c r="AH634" i="277"/>
  <c r="AW661" i="277"/>
  <c r="F613" i="277"/>
  <c r="I926" i="277"/>
  <c r="F858" i="277"/>
  <c r="C487" i="277"/>
  <c r="AU467" i="277"/>
  <c r="AS484" i="277"/>
  <c r="I481" i="277"/>
  <c r="G946" i="277"/>
  <c r="D943" i="277"/>
  <c r="Z460" i="277"/>
  <c r="AN480" i="277"/>
  <c r="C460" i="277"/>
  <c r="P482" i="277"/>
  <c r="Q556" i="277"/>
  <c r="V483" i="277"/>
  <c r="H933" i="277"/>
  <c r="Z482" i="277"/>
  <c r="Q486" i="277"/>
  <c r="AA486" i="277"/>
  <c r="AA484" i="277"/>
  <c r="Y620" i="277"/>
  <c r="T610" i="277"/>
  <c r="F663" i="277"/>
  <c r="V643" i="277"/>
  <c r="K639" i="277"/>
  <c r="AA644" i="277"/>
  <c r="AM644" i="277"/>
  <c r="D619" i="277"/>
  <c r="O646" i="277"/>
  <c r="AH648" i="277"/>
  <c r="AQ640" i="277"/>
  <c r="AS639" i="277"/>
  <c r="AD662" i="277"/>
  <c r="H637" i="277"/>
  <c r="H781" i="277"/>
  <c r="F601" i="277"/>
  <c r="N600" i="277"/>
  <c r="M658" i="277"/>
  <c r="R660" i="277"/>
  <c r="H656" i="277"/>
  <c r="J652" i="277"/>
  <c r="J841" i="277"/>
  <c r="F939" i="277"/>
  <c r="K939" i="277" s="1"/>
  <c r="G551" i="277"/>
  <c r="I889" i="277"/>
  <c r="V530" i="277"/>
  <c r="S437" i="277"/>
  <c r="I964" i="277"/>
  <c r="AX471" i="277"/>
  <c r="AI481" i="277"/>
  <c r="V464" i="277"/>
  <c r="F451" i="277"/>
  <c r="J1003" i="277"/>
  <c r="W484" i="277"/>
  <c r="R985" i="277"/>
  <c r="O989" i="277"/>
  <c r="K446" i="277"/>
  <c r="H448" i="277"/>
  <c r="AS472" i="277"/>
  <c r="D443" i="277"/>
  <c r="F479" i="277"/>
  <c r="AH489" i="277"/>
  <c r="K463" i="277"/>
  <c r="AQ465" i="277"/>
  <c r="AX486" i="277"/>
  <c r="D481" i="277"/>
  <c r="AR478" i="277"/>
  <c r="F867" i="277"/>
  <c r="D898" i="277"/>
  <c r="AU464" i="277"/>
  <c r="AF656" i="277"/>
  <c r="P643" i="277"/>
  <c r="Q647" i="277"/>
  <c r="W641" i="277"/>
  <c r="AJ637" i="277"/>
  <c r="AJ648" i="277"/>
  <c r="N599" i="277"/>
  <c r="AE646" i="277"/>
  <c r="Y612" i="277"/>
  <c r="P533" i="277"/>
  <c r="J949" i="277"/>
  <c r="F864" i="277"/>
  <c r="AT485" i="277"/>
  <c r="G471" i="277"/>
  <c r="I944" i="277"/>
  <c r="D532" i="277"/>
  <c r="G429" i="277"/>
  <c r="AA489" i="277"/>
  <c r="M477" i="277"/>
  <c r="D879" i="277"/>
  <c r="C448" i="277"/>
  <c r="I429" i="277"/>
  <c r="AQ474" i="277"/>
  <c r="V481" i="277"/>
  <c r="H795" i="277"/>
  <c r="H866" i="277"/>
  <c r="AJ484" i="277"/>
  <c r="Q489" i="277"/>
  <c r="H923" i="277"/>
  <c r="K986" i="277"/>
  <c r="U489" i="277"/>
  <c r="Z481" i="277"/>
  <c r="M460" i="277"/>
  <c r="AA460" i="277"/>
  <c r="AB476" i="277"/>
  <c r="K476" i="277"/>
  <c r="AQ487" i="277"/>
  <c r="H416" i="277"/>
  <c r="O474" i="277"/>
  <c r="G499" i="277"/>
  <c r="H440" i="277"/>
  <c r="F839" i="277"/>
  <c r="F830" i="277"/>
  <c r="F882" i="277"/>
  <c r="C429" i="277"/>
  <c r="E426" i="277"/>
  <c r="G461" i="277"/>
  <c r="O462" i="277"/>
  <c r="J537" i="277"/>
  <c r="H787" i="277"/>
  <c r="Q978" i="277"/>
  <c r="Y445" i="277"/>
  <c r="AR472" i="277"/>
  <c r="AS486" i="277"/>
  <c r="AE477" i="277"/>
  <c r="T473" i="277"/>
  <c r="F816" i="277"/>
  <c r="R478" i="277"/>
  <c r="W469" i="277"/>
  <c r="P469" i="277"/>
  <c r="H865" i="277"/>
  <c r="AR481" i="277"/>
  <c r="AV483" i="277"/>
  <c r="Z461" i="277"/>
  <c r="AU477" i="277"/>
  <c r="AT476" i="277"/>
  <c r="G466" i="277"/>
  <c r="H831" i="277"/>
  <c r="G475" i="277"/>
  <c r="D483" i="277"/>
  <c r="P618" i="277"/>
  <c r="C438" i="277"/>
  <c r="P441" i="277"/>
  <c r="S542" i="277"/>
  <c r="G928" i="277"/>
  <c r="T475" i="277"/>
  <c r="O465" i="277"/>
  <c r="AW473" i="277"/>
  <c r="L485" i="277"/>
  <c r="H879" i="277"/>
  <c r="T464" i="277"/>
  <c r="H877" i="277"/>
  <c r="AQ636" i="277"/>
  <c r="R484" i="277"/>
  <c r="G472" i="277"/>
  <c r="U610" i="277"/>
  <c r="D621" i="277"/>
  <c r="AS659" i="277"/>
  <c r="J615" i="277"/>
  <c r="K604" i="277"/>
  <c r="G635" i="277"/>
  <c r="F651" i="277"/>
  <c r="AT656" i="277"/>
  <c r="G639" i="277"/>
  <c r="AP645" i="277"/>
  <c r="T639" i="277"/>
  <c r="Z661" i="277"/>
  <c r="AA648" i="277"/>
  <c r="L611" i="277"/>
  <c r="X632" i="277"/>
  <c r="O611" i="277"/>
  <c r="W543" i="277"/>
  <c r="G942" i="277"/>
  <c r="H867" i="277"/>
  <c r="V459" i="277"/>
  <c r="AR465" i="277"/>
  <c r="AK476" i="277"/>
  <c r="AT463" i="277"/>
  <c r="AX463" i="277"/>
  <c r="D416" i="277"/>
  <c r="AB463" i="277"/>
  <c r="AQ478" i="277"/>
  <c r="P472" i="277"/>
  <c r="I605" i="277"/>
  <c r="AS487" i="277"/>
  <c r="F805" i="277"/>
  <c r="G622" i="277"/>
  <c r="O610" i="277"/>
  <c r="AU661" i="277"/>
  <c r="Q514" i="277"/>
  <c r="AQ643" i="277"/>
  <c r="AO654" i="277"/>
  <c r="M647" i="277"/>
  <c r="AR645" i="277"/>
  <c r="AU651" i="277"/>
  <c r="D644" i="277"/>
  <c r="D650" i="277"/>
  <c r="AX637" i="277"/>
  <c r="T634" i="277"/>
  <c r="AR648" i="277"/>
  <c r="E660" i="277"/>
  <c r="U645" i="277"/>
  <c r="D554" i="277"/>
  <c r="I897" i="277"/>
  <c r="R458" i="277"/>
  <c r="F844" i="277"/>
  <c r="L441" i="277"/>
  <c r="Y466" i="277"/>
  <c r="AT467" i="277"/>
  <c r="Y470" i="277"/>
  <c r="I470" i="277"/>
  <c r="AN472" i="277"/>
  <c r="AR475" i="277"/>
  <c r="D965" i="277"/>
  <c r="J657" i="277"/>
  <c r="AM656" i="277"/>
  <c r="AN636" i="277"/>
  <c r="V614" i="277"/>
  <c r="F612" i="277"/>
  <c r="N636" i="277"/>
  <c r="K635" i="277"/>
  <c r="AF657" i="277"/>
  <c r="J659" i="277"/>
  <c r="S637" i="277"/>
  <c r="G661" i="277"/>
  <c r="AI638" i="277"/>
  <c r="AI633" i="277"/>
  <c r="G591" i="277"/>
  <c r="AS632" i="277"/>
  <c r="L655" i="277"/>
  <c r="G653" i="277"/>
  <c r="Z621" i="277"/>
  <c r="P642" i="277"/>
  <c r="AI639" i="277"/>
  <c r="U653" i="277"/>
  <c r="H986" i="277"/>
  <c r="G979" i="277"/>
  <c r="C443" i="277"/>
  <c r="V473" i="277"/>
  <c r="F828" i="277"/>
  <c r="AF479" i="277"/>
  <c r="Z487" i="277"/>
  <c r="AW478" i="277"/>
  <c r="AU476" i="277"/>
  <c r="Z475" i="277"/>
  <c r="S471" i="277"/>
  <c r="I467" i="277"/>
  <c r="S556" i="277"/>
  <c r="D883" i="277"/>
  <c r="AG472" i="277"/>
  <c r="H816" i="277"/>
  <c r="AQ471" i="277"/>
  <c r="AR468" i="277"/>
  <c r="G484" i="277"/>
  <c r="AH643" i="277"/>
  <c r="M610" i="277"/>
  <c r="T620" i="277"/>
  <c r="N418" i="277"/>
  <c r="AM635" i="277"/>
  <c r="O653" i="277"/>
  <c r="M617" i="277"/>
  <c r="K646" i="277"/>
  <c r="F633" i="277"/>
  <c r="E644" i="277"/>
  <c r="O657" i="277"/>
  <c r="AK659" i="277"/>
  <c r="P649" i="277"/>
  <c r="H641" i="277"/>
  <c r="E648" i="277"/>
  <c r="X640" i="277"/>
  <c r="AH649" i="277"/>
  <c r="C599" i="277"/>
  <c r="AX641" i="277"/>
  <c r="AT648" i="277"/>
  <c r="AO634" i="277"/>
  <c r="D600" i="277"/>
  <c r="R635" i="277"/>
  <c r="F911" i="277"/>
  <c r="K911" i="277" s="1"/>
  <c r="F910" i="277"/>
  <c r="K910" i="277" s="1"/>
  <c r="G543" i="277"/>
  <c r="H943" i="277"/>
  <c r="M521" i="277"/>
  <c r="T444" i="277"/>
  <c r="C476" i="277"/>
  <c r="AC482" i="277"/>
  <c r="G997" i="277"/>
  <c r="AW463" i="277"/>
  <c r="AK482" i="277"/>
  <c r="S441" i="277"/>
  <c r="D921" i="277"/>
  <c r="G957" i="277"/>
  <c r="AF474" i="277"/>
  <c r="R523" i="277"/>
  <c r="I894" i="277"/>
  <c r="U440" i="277"/>
  <c r="J468" i="277"/>
  <c r="U478" i="277"/>
  <c r="D482" i="277"/>
  <c r="Y523" i="277"/>
  <c r="P994" i="277"/>
  <c r="F980" i="277"/>
  <c r="AI467" i="277"/>
  <c r="Y476" i="277"/>
  <c r="AQ485" i="277"/>
  <c r="C510" i="277"/>
  <c r="D469" i="277"/>
  <c r="F823" i="277"/>
  <c r="D797" i="277"/>
  <c r="AJ645" i="277"/>
  <c r="AN466" i="277"/>
  <c r="H658" i="277"/>
  <c r="U648" i="277"/>
  <c r="I649" i="277"/>
  <c r="AR632" i="277"/>
  <c r="AB663" i="277"/>
  <c r="AQ657" i="277"/>
  <c r="U646" i="277"/>
  <c r="K644" i="277"/>
  <c r="Q615" i="277"/>
  <c r="H993" i="277"/>
  <c r="Q439" i="277"/>
  <c r="AG468" i="277"/>
  <c r="L528" i="277"/>
  <c r="J520" i="277"/>
  <c r="M448" i="277"/>
  <c r="P450" i="277"/>
  <c r="Y482" i="277"/>
  <c r="Y444" i="277"/>
  <c r="D933" i="277"/>
  <c r="I512" i="277"/>
  <c r="P977" i="277"/>
  <c r="AJ461" i="277"/>
  <c r="D929" i="277"/>
  <c r="AQ488" i="277"/>
  <c r="AS651" i="277"/>
  <c r="AG650" i="277"/>
  <c r="S479" i="277"/>
  <c r="AK645" i="277"/>
  <c r="F500" i="277"/>
  <c r="W440" i="277"/>
  <c r="L481" i="277"/>
  <c r="AT480" i="277"/>
  <c r="C485" i="277"/>
  <c r="AW489" i="277"/>
  <c r="Q462" i="277"/>
  <c r="AJ463" i="277"/>
  <c r="S459" i="277"/>
  <c r="L461" i="277"/>
  <c r="AB473" i="277"/>
  <c r="R978" i="277"/>
  <c r="H897" i="277"/>
  <c r="C447" i="277"/>
  <c r="L436" i="277"/>
  <c r="Z477" i="277"/>
  <c r="E546" i="277"/>
  <c r="L470" i="277"/>
  <c r="AX464" i="277"/>
  <c r="J472" i="277"/>
  <c r="D465" i="277"/>
  <c r="AU482" i="277"/>
  <c r="O1" i="277"/>
  <c r="I425" i="277"/>
  <c r="AM474" i="277"/>
  <c r="AU460" i="277"/>
  <c r="AX483" i="277"/>
  <c r="V489" i="277"/>
  <c r="AP461" i="277"/>
  <c r="C480" i="277"/>
  <c r="AA472" i="277"/>
  <c r="AT474" i="277"/>
  <c r="AO464" i="277"/>
  <c r="F474" i="277"/>
  <c r="AD467" i="277"/>
  <c r="N425" i="277"/>
  <c r="AI471" i="277"/>
  <c r="J484" i="277"/>
  <c r="AH656" i="277"/>
  <c r="H470" i="277"/>
  <c r="Z542" i="277"/>
  <c r="H445" i="277"/>
  <c r="AC486" i="277"/>
  <c r="AL463" i="277"/>
  <c r="AQ462" i="277"/>
  <c r="Q484" i="277"/>
  <c r="D488" i="277"/>
  <c r="L424" i="277"/>
  <c r="T439" i="277"/>
  <c r="AT472" i="277"/>
  <c r="F852" i="277"/>
  <c r="V460" i="277"/>
  <c r="Q474" i="277"/>
  <c r="Z469" i="277"/>
  <c r="W473" i="277"/>
  <c r="P625" i="277"/>
  <c r="O614" i="277"/>
  <c r="M652" i="277"/>
  <c r="X612" i="277"/>
  <c r="P659" i="277"/>
  <c r="AU645" i="277"/>
  <c r="G642" i="277"/>
  <c r="AD638" i="277"/>
  <c r="M615" i="277"/>
  <c r="D590" i="277"/>
  <c r="AI656" i="277"/>
  <c r="Z640" i="277"/>
  <c r="AL650" i="277"/>
  <c r="X622" i="277"/>
  <c r="AS645" i="277"/>
  <c r="AQ637" i="277"/>
  <c r="F997" i="277"/>
  <c r="J971" i="277"/>
  <c r="H856" i="277"/>
  <c r="AJ458" i="277"/>
  <c r="E477" i="277"/>
  <c r="L426" i="277"/>
  <c r="AD475" i="277"/>
  <c r="AN469" i="277"/>
  <c r="H469" i="277"/>
  <c r="AM463" i="277"/>
  <c r="AD634" i="277"/>
  <c r="AJ651" i="277"/>
  <c r="AD637" i="277"/>
  <c r="U656" i="277"/>
  <c r="F616" i="277"/>
  <c r="E615" i="277"/>
  <c r="AM633" i="277"/>
  <c r="Q612" i="277"/>
  <c r="S658" i="277"/>
  <c r="AP640" i="277"/>
  <c r="AA650" i="277"/>
  <c r="AF642" i="277"/>
  <c r="AB658" i="277"/>
  <c r="Y646" i="277"/>
  <c r="AB633" i="277"/>
  <c r="R662" i="277"/>
  <c r="Q425" i="277"/>
  <c r="AT632" i="277"/>
  <c r="G617" i="277"/>
  <c r="S529" i="277"/>
  <c r="Q451" i="277"/>
  <c r="I963" i="277"/>
  <c r="AC484" i="277"/>
  <c r="H878" i="277"/>
  <c r="N428" i="277"/>
  <c r="V453" i="277"/>
  <c r="E447" i="277"/>
  <c r="H815" i="277" s="1"/>
  <c r="U460" i="277"/>
  <c r="S460" i="277"/>
  <c r="T465" i="277"/>
  <c r="AE466" i="277"/>
  <c r="K461" i="277"/>
  <c r="G593" i="277"/>
  <c r="N644" i="277"/>
  <c r="X619" i="277"/>
  <c r="C614" i="277"/>
  <c r="AN653" i="277"/>
  <c r="M662" i="277"/>
  <c r="H614" i="277"/>
  <c r="X617" i="277"/>
  <c r="AQ659" i="277"/>
  <c r="AU658" i="277"/>
  <c r="AJ662" i="277"/>
  <c r="AO655" i="277"/>
  <c r="Q655" i="277"/>
  <c r="AG647" i="277"/>
  <c r="AG661" i="277"/>
  <c r="AL636" i="277"/>
  <c r="AP654" i="277"/>
  <c r="AW645" i="277"/>
  <c r="S642" i="277"/>
  <c r="U625" i="277"/>
  <c r="Y555" i="277"/>
  <c r="G891" i="277"/>
  <c r="D893" i="277"/>
  <c r="V488" i="277"/>
  <c r="J448" i="277"/>
  <c r="F797" i="277"/>
  <c r="H462" i="277"/>
  <c r="D418" i="277"/>
  <c r="Y487" i="277"/>
  <c r="H482" i="277"/>
  <c r="AV480" i="277"/>
  <c r="H819" i="277"/>
  <c r="O461" i="277"/>
  <c r="G953" i="277"/>
  <c r="F863" i="277"/>
  <c r="E458" i="277"/>
  <c r="D824" i="277"/>
  <c r="P491" i="277"/>
  <c r="AL474" i="277"/>
  <c r="AS654" i="277"/>
  <c r="U635" i="277"/>
  <c r="M603" i="277"/>
  <c r="M598" i="277"/>
  <c r="V611" i="277"/>
  <c r="V634" i="277"/>
  <c r="I604" i="277"/>
  <c r="AP650" i="277"/>
  <c r="R624" i="277"/>
  <c r="S639" i="277"/>
  <c r="AX654" i="277"/>
  <c r="U658" i="277"/>
  <c r="S610" i="277"/>
  <c r="AA663" i="277"/>
  <c r="P655" i="277"/>
  <c r="AN633" i="277"/>
  <c r="G598" i="277"/>
  <c r="AX655" i="277"/>
  <c r="AX657" i="277"/>
  <c r="H645" i="277"/>
  <c r="AH650" i="277"/>
  <c r="Y559" i="277"/>
  <c r="F922" i="277"/>
  <c r="K922" i="277" s="1"/>
  <c r="F932" i="277"/>
  <c r="K932" i="277" s="1"/>
  <c r="X555" i="277"/>
  <c r="I891" i="277"/>
  <c r="W521" i="277"/>
  <c r="I511" i="277"/>
  <c r="AK483" i="277"/>
  <c r="W546" i="277"/>
  <c r="AE481" i="277"/>
  <c r="C471" i="277"/>
  <c r="AE465" i="277"/>
  <c r="D846" i="277"/>
  <c r="O477" i="277"/>
  <c r="AL465" i="277"/>
  <c r="AP644" i="277"/>
  <c r="AO638" i="277"/>
  <c r="AP639" i="277"/>
  <c r="X543" i="277"/>
  <c r="AN462" i="277"/>
  <c r="R445" i="277"/>
  <c r="G956" i="277"/>
  <c r="J911" i="277"/>
  <c r="C437" i="277"/>
  <c r="J604" i="277"/>
  <c r="O615" i="277"/>
  <c r="F543" i="277"/>
  <c r="Z489" i="277"/>
  <c r="AD470" i="277"/>
  <c r="G901" i="277"/>
  <c r="D816" i="277"/>
  <c r="AR476" i="277"/>
  <c r="AT482" i="277"/>
  <c r="AW469" i="277"/>
  <c r="J477" i="277"/>
  <c r="AC470" i="277"/>
  <c r="E424" i="277"/>
  <c r="P476" i="277"/>
  <c r="S622" i="277"/>
  <c r="AF461" i="277"/>
  <c r="AI465" i="277"/>
  <c r="AI483" i="277"/>
  <c r="F809" i="277"/>
  <c r="D864" i="277"/>
  <c r="AG471" i="277"/>
  <c r="AP485" i="277"/>
  <c r="AA659" i="277"/>
  <c r="Y610" i="277"/>
  <c r="AT646" i="277"/>
  <c r="AL632" i="277"/>
  <c r="R638" i="277"/>
  <c r="F614" i="277"/>
  <c r="F1001" i="277"/>
  <c r="D467" i="277"/>
  <c r="AT483" i="277"/>
  <c r="AV634" i="277"/>
  <c r="AR459" i="277"/>
  <c r="F615" i="277"/>
  <c r="J642" i="277"/>
  <c r="Z613" i="277"/>
  <c r="AX636" i="277"/>
  <c r="AC642" i="277"/>
  <c r="AQ658" i="277"/>
  <c r="D949" i="277"/>
  <c r="AW480" i="277"/>
  <c r="C464" i="277"/>
  <c r="AC473" i="277"/>
  <c r="Y639" i="277"/>
  <c r="AS646" i="277"/>
  <c r="AD649" i="277"/>
  <c r="V652" i="277"/>
  <c r="AV654" i="277"/>
  <c r="N621" i="277"/>
  <c r="AD632" i="277"/>
  <c r="K509" i="277"/>
  <c r="C441" i="277"/>
  <c r="AK458" i="277"/>
  <c r="AH467" i="277"/>
  <c r="AK643" i="277"/>
  <c r="AU473" i="277"/>
  <c r="F782" i="277"/>
  <c r="AD652" i="277"/>
  <c r="AA658" i="277"/>
  <c r="AV655" i="277"/>
  <c r="AS652" i="277"/>
  <c r="Z611" i="277"/>
  <c r="O622" i="277"/>
  <c r="AC646" i="277"/>
  <c r="H616" i="277"/>
  <c r="G977" i="277"/>
  <c r="K713" i="277"/>
  <c r="R739" i="277"/>
  <c r="X736" i="277"/>
  <c r="K758" i="277"/>
  <c r="F752" i="277"/>
  <c r="R740" i="277"/>
  <c r="U766" i="277"/>
  <c r="W741" i="277"/>
  <c r="D736" i="277"/>
  <c r="AC741" i="277"/>
  <c r="AP761" i="277"/>
  <c r="H738" i="277"/>
  <c r="E743" i="277"/>
  <c r="AC738" i="277"/>
  <c r="G748" i="277"/>
  <c r="Z737" i="277"/>
  <c r="E747" i="277"/>
  <c r="AP753" i="277"/>
  <c r="U740" i="277"/>
  <c r="AU750" i="277"/>
  <c r="AW762" i="277"/>
  <c r="S758" i="277"/>
  <c r="AM752" i="277"/>
  <c r="AK760" i="277"/>
  <c r="Q766" i="277"/>
  <c r="K711" i="277"/>
  <c r="K725" i="277"/>
  <c r="W730" i="277"/>
  <c r="X716" i="277"/>
  <c r="E731" i="277"/>
  <c r="F729" i="277"/>
  <c r="K833" i="277" s="1"/>
  <c r="T721" i="277"/>
  <c r="Z451" i="277"/>
  <c r="M430" i="277"/>
  <c r="G458" i="277"/>
  <c r="N460" i="277"/>
  <c r="AV645" i="277"/>
  <c r="E646" i="277"/>
  <c r="AG655" i="277"/>
  <c r="AI660" i="277"/>
  <c r="L633" i="277"/>
  <c r="AB651" i="277"/>
  <c r="AV632" i="277"/>
  <c r="G453" i="277"/>
  <c r="L618" i="277"/>
  <c r="K643" i="277"/>
  <c r="AH646" i="277"/>
  <c r="Z651" i="277"/>
  <c r="T614" i="277"/>
  <c r="AF640" i="277"/>
  <c r="AU659" i="277"/>
  <c r="M642" i="277"/>
  <c r="AM647" i="277"/>
  <c r="AL649" i="277"/>
  <c r="H590" i="277"/>
  <c r="Y647" i="277"/>
  <c r="H599" i="277"/>
  <c r="F918" i="277"/>
  <c r="K918" i="277" s="1"/>
  <c r="F902" i="277"/>
  <c r="K902" i="277" s="1"/>
  <c r="J854" i="277"/>
  <c r="K693" i="277"/>
  <c r="AN762" i="277"/>
  <c r="Z748" i="277"/>
  <c r="AF750" i="277"/>
  <c r="AL756" i="277"/>
  <c r="AJ751" i="277"/>
  <c r="U739" i="277"/>
  <c r="F754" i="277"/>
  <c r="G752" i="277"/>
  <c r="H765" i="277"/>
  <c r="AB745" i="277"/>
  <c r="V763" i="277"/>
  <c r="AN752" i="277"/>
  <c r="AK743" i="277"/>
  <c r="AJ742" i="277"/>
  <c r="E757" i="277"/>
  <c r="C754" i="277"/>
  <c r="AU744" i="277"/>
  <c r="AE758" i="277"/>
  <c r="AA752" i="277"/>
  <c r="AR757" i="277"/>
  <c r="R763" i="277"/>
  <c r="AR747" i="277"/>
  <c r="I738" i="277"/>
  <c r="H756" i="277"/>
  <c r="H711" i="277"/>
  <c r="E729" i="277"/>
  <c r="M722" i="277"/>
  <c r="Y721" i="277"/>
  <c r="D728" i="277"/>
  <c r="V728" i="277"/>
  <c r="K730" i="277"/>
  <c r="G441" i="277"/>
  <c r="AD465" i="277"/>
  <c r="AN473" i="277"/>
  <c r="V487" i="277"/>
  <c r="AH460" i="277"/>
  <c r="T476" i="277"/>
  <c r="AF464" i="277"/>
  <c r="W615" i="277"/>
  <c r="S624" i="277"/>
  <c r="Z656" i="277"/>
  <c r="AH642" i="277"/>
  <c r="Z655" i="277"/>
  <c r="F662" i="277"/>
  <c r="J599" i="277"/>
  <c r="L658" i="277"/>
  <c r="L599" i="277"/>
  <c r="E602" i="277"/>
  <c r="T638" i="277"/>
  <c r="AH662" i="277"/>
  <c r="E643" i="277"/>
  <c r="C619" i="277"/>
  <c r="U624" i="277"/>
  <c r="N656" i="277"/>
  <c r="U662" i="277"/>
  <c r="AD648" i="277"/>
  <c r="D642" i="277"/>
  <c r="AI655" i="277"/>
  <c r="G645" i="277"/>
  <c r="J862" i="277"/>
  <c r="F947" i="277"/>
  <c r="K947" i="277" s="1"/>
  <c r="F970" i="277"/>
  <c r="K970" i="277" s="1"/>
  <c r="AQ749" i="277"/>
  <c r="AO748" i="277"/>
  <c r="Y743" i="277"/>
  <c r="V753" i="277"/>
  <c r="Z741" i="277"/>
  <c r="AW739" i="277"/>
  <c r="E758" i="277"/>
  <c r="AI737" i="277"/>
  <c r="AL747" i="277"/>
  <c r="W760" i="277"/>
  <c r="AL739" i="277"/>
  <c r="J737" i="277"/>
  <c r="AH738" i="277"/>
  <c r="AL765" i="277"/>
  <c r="AI741" i="277"/>
  <c r="O756" i="277"/>
  <c r="AJ762" i="277"/>
  <c r="AG765" i="277"/>
  <c r="W767" i="277"/>
  <c r="AW744" i="277"/>
  <c r="D740" i="277"/>
  <c r="AV761" i="277"/>
  <c r="R752" i="277"/>
  <c r="H762" i="277"/>
  <c r="C707" i="277"/>
  <c r="N719" i="277"/>
  <c r="D717" i="277"/>
  <c r="P731" i="277"/>
  <c r="O725" i="277"/>
  <c r="H721" i="277"/>
  <c r="K857" i="277" s="1"/>
  <c r="L724" i="277"/>
  <c r="H511" i="277"/>
  <c r="X444" i="277"/>
  <c r="U553" i="277"/>
  <c r="H806" i="277"/>
  <c r="D1005" i="277"/>
  <c r="D845" i="277"/>
  <c r="L977" i="277"/>
  <c r="AI466" i="277"/>
  <c r="N477" i="277"/>
  <c r="AW475" i="277"/>
  <c r="Z660" i="277"/>
  <c r="AD661" i="277"/>
  <c r="C625" i="277"/>
  <c r="AF650" i="277"/>
  <c r="L524" i="277"/>
  <c r="D882" i="277"/>
  <c r="F851" i="277"/>
  <c r="AO470" i="277"/>
  <c r="O443" i="277"/>
  <c r="W458" i="277"/>
  <c r="F463" i="277"/>
  <c r="S621" i="277"/>
  <c r="G892" i="277"/>
  <c r="AR480" i="277"/>
  <c r="AP471" i="277"/>
  <c r="E601" i="277"/>
  <c r="X532" i="277"/>
  <c r="AS482" i="277"/>
  <c r="M426" i="277"/>
  <c r="Y458" i="277"/>
  <c r="S472" i="277"/>
  <c r="AO481" i="277"/>
  <c r="J466" i="277"/>
  <c r="D918" i="277"/>
  <c r="AX488" i="277"/>
  <c r="Z483" i="277"/>
  <c r="E417" i="277"/>
  <c r="AN479" i="277"/>
  <c r="AK479" i="277"/>
  <c r="AE458" i="277"/>
  <c r="Q617" i="277"/>
  <c r="AE653" i="277"/>
  <c r="E637" i="277"/>
  <c r="P662" i="277"/>
  <c r="AW656" i="277"/>
  <c r="O655" i="277"/>
  <c r="F465" i="277"/>
  <c r="H3" i="277"/>
  <c r="L460" i="277"/>
  <c r="Y471" i="277"/>
  <c r="G775" i="277"/>
  <c r="M636" i="277"/>
  <c r="E647" i="277"/>
  <c r="AG641" i="277"/>
  <c r="Y655" i="277"/>
  <c r="AO641" i="277"/>
  <c r="AG645" i="277"/>
  <c r="F480" i="277"/>
  <c r="AF473" i="277"/>
  <c r="I602" i="277"/>
  <c r="AK637" i="277"/>
  <c r="H591" i="277"/>
  <c r="E591" i="277"/>
  <c r="AK654" i="277"/>
  <c r="F640" i="277"/>
  <c r="D641" i="277"/>
  <c r="P555" i="277"/>
  <c r="AD481" i="277"/>
  <c r="W461" i="277"/>
  <c r="C483" i="277"/>
  <c r="D841" i="277"/>
  <c r="Z463" i="277"/>
  <c r="H475" i="277"/>
  <c r="AE461" i="277"/>
  <c r="F624" i="277"/>
  <c r="C641" i="277"/>
  <c r="AF654" i="277"/>
  <c r="C634" i="277"/>
  <c r="D660" i="277"/>
  <c r="I617" i="277"/>
  <c r="J875" i="277" s="1"/>
  <c r="AW648" i="277"/>
  <c r="Y635" i="277"/>
  <c r="J809" i="277"/>
  <c r="F903" i="277"/>
  <c r="K903" i="277" s="1"/>
  <c r="X749" i="277"/>
  <c r="AP744" i="277"/>
  <c r="AV742" i="277"/>
  <c r="AL741" i="277"/>
  <c r="AI738" i="277"/>
  <c r="AN761" i="277"/>
  <c r="AD739" i="277"/>
  <c r="U756" i="277"/>
  <c r="G767" i="277"/>
  <c r="AJ752" i="277"/>
  <c r="AB750" i="277"/>
  <c r="AC736" i="277"/>
  <c r="AE760" i="277"/>
  <c r="AG749" i="277"/>
  <c r="D753" i="277"/>
  <c r="Q745" i="277"/>
  <c r="AF766" i="277"/>
  <c r="G739" i="277"/>
  <c r="AS757" i="277"/>
  <c r="J767" i="277"/>
  <c r="AK767" i="277"/>
  <c r="O738" i="277"/>
  <c r="W761" i="277"/>
  <c r="D746" i="277"/>
  <c r="M707" i="277"/>
  <c r="D726" i="277"/>
  <c r="W722" i="277"/>
  <c r="M719" i="277"/>
  <c r="P721" i="277"/>
  <c r="G717" i="277"/>
  <c r="K837" i="277" s="1"/>
  <c r="U723" i="277"/>
  <c r="R441" i="277"/>
  <c r="H817" i="277"/>
  <c r="AN484" i="277"/>
  <c r="AO477" i="277"/>
  <c r="K486" i="277"/>
  <c r="H828" i="277"/>
  <c r="Z472" i="277"/>
  <c r="M623" i="277"/>
  <c r="AS638" i="277"/>
  <c r="S537" i="277"/>
  <c r="N602" i="277"/>
  <c r="AV640" i="277"/>
  <c r="AR639" i="277"/>
  <c r="AR635" i="277"/>
  <c r="S612" i="277"/>
  <c r="AE642" i="277"/>
  <c r="S613" i="277"/>
  <c r="L634" i="277"/>
  <c r="I646" i="277"/>
  <c r="C613" i="277"/>
  <c r="G660" i="277"/>
  <c r="J623" i="277"/>
  <c r="N638" i="277"/>
  <c r="M491" i="277"/>
  <c r="AG642" i="277"/>
  <c r="J660" i="277"/>
  <c r="AW658" i="277"/>
  <c r="W661" i="277"/>
  <c r="F940" i="277"/>
  <c r="K940" i="277" s="1"/>
  <c r="J843" i="277"/>
  <c r="J866" i="277"/>
  <c r="Z749" i="277"/>
  <c r="R748" i="277"/>
  <c r="Q761" i="277"/>
  <c r="P759" i="277"/>
  <c r="AG760" i="277"/>
  <c r="AN737" i="277"/>
  <c r="P749" i="277"/>
  <c r="M740" i="277"/>
  <c r="C741" i="277"/>
  <c r="K750" i="277"/>
  <c r="AL762" i="277"/>
  <c r="AT754" i="277"/>
  <c r="AB739" i="277"/>
  <c r="M766" i="277"/>
  <c r="AQ737" i="277"/>
  <c r="E745" i="277"/>
  <c r="M759" i="277"/>
  <c r="F767" i="277"/>
  <c r="S766" i="277"/>
  <c r="AT746" i="277"/>
  <c r="U752" i="277"/>
  <c r="AU748" i="277"/>
  <c r="AD756" i="277"/>
  <c r="G758" i="277"/>
  <c r="E708" i="277"/>
  <c r="T719" i="277"/>
  <c r="Q724" i="277"/>
  <c r="G721" i="277"/>
  <c r="K841" i="277" s="1"/>
  <c r="L718" i="277"/>
  <c r="G723" i="277"/>
  <c r="K843" i="277" s="1"/>
  <c r="E719" i="277"/>
  <c r="T542" i="277"/>
  <c r="AE460" i="277"/>
  <c r="N482" i="277"/>
  <c r="Q470" i="277"/>
  <c r="J479" i="277"/>
  <c r="AP458" i="277"/>
  <c r="G439" i="277"/>
  <c r="H839" i="277" s="1"/>
  <c r="I951" i="277"/>
  <c r="T618" i="277"/>
  <c r="O619" i="277"/>
  <c r="AD633" i="277"/>
  <c r="L610" i="277"/>
  <c r="AP656" i="277"/>
  <c r="Z616" i="277"/>
  <c r="F602" i="277"/>
  <c r="AB656" i="277"/>
  <c r="AU634" i="277"/>
  <c r="P616" i="277"/>
  <c r="AQ655" i="277"/>
  <c r="Y645" i="277"/>
  <c r="X611" i="277"/>
  <c r="P610" i="277"/>
  <c r="E616" i="277"/>
  <c r="Z639" i="277"/>
  <c r="E625" i="277"/>
  <c r="F660" i="277"/>
  <c r="I636" i="277"/>
  <c r="M601" i="277"/>
  <c r="K658" i="277"/>
  <c r="F967" i="277"/>
  <c r="K967" i="277" s="1"/>
  <c r="J823" i="277"/>
  <c r="F916" i="277"/>
  <c r="K916" i="277" s="1"/>
  <c r="I748" i="277"/>
  <c r="AT745" i="277"/>
  <c r="AF748" i="277"/>
  <c r="Y754" i="277"/>
  <c r="P741" i="277"/>
  <c r="S744" i="277"/>
  <c r="C762" i="277"/>
  <c r="S747" i="277"/>
  <c r="AC752" i="277"/>
  <c r="AB738" i="277"/>
  <c r="H744" i="277"/>
  <c r="N744" i="277"/>
  <c r="O754" i="277"/>
  <c r="AO751" i="277"/>
  <c r="AF744" i="277"/>
  <c r="T736" i="277"/>
  <c r="V761" i="277"/>
  <c r="G761" i="277"/>
  <c r="J760" i="277"/>
  <c r="T743" i="277"/>
  <c r="AQ747" i="277"/>
  <c r="AX750" i="277"/>
  <c r="AA765" i="277"/>
  <c r="Z755" i="277"/>
  <c r="J704" i="277"/>
  <c r="K724" i="277"/>
  <c r="E716" i="277"/>
  <c r="C718" i="277"/>
  <c r="S725" i="277"/>
  <c r="R728" i="277"/>
  <c r="M730" i="277"/>
  <c r="F523" i="277"/>
  <c r="J927" i="277"/>
  <c r="Q1004" i="277"/>
  <c r="AN461" i="277"/>
  <c r="K544" i="277"/>
  <c r="AV474" i="277"/>
  <c r="R997" i="277"/>
  <c r="V441" i="277"/>
  <c r="AE482" i="277"/>
  <c r="H799" i="277"/>
  <c r="AS459" i="277"/>
  <c r="AV463" i="277"/>
  <c r="AN652" i="277"/>
  <c r="M654" i="277"/>
  <c r="M648" i="277"/>
  <c r="J965" i="277"/>
  <c r="Q534" i="277"/>
  <c r="AQ467" i="277"/>
  <c r="AB480" i="277"/>
  <c r="E465" i="277"/>
  <c r="D967" i="277"/>
  <c r="AX466" i="277"/>
  <c r="J610" i="277"/>
  <c r="AS480" i="277"/>
  <c r="H868" i="277"/>
  <c r="R471" i="277"/>
  <c r="AT473" i="277"/>
  <c r="AV466" i="277"/>
  <c r="AA483" i="277"/>
  <c r="F619" i="277"/>
  <c r="L475" i="277"/>
  <c r="AA475" i="277"/>
  <c r="AT458" i="277"/>
  <c r="AO480" i="277"/>
  <c r="AI485" i="277"/>
  <c r="Q636" i="277"/>
  <c r="M511" i="277"/>
  <c r="AB458" i="277"/>
  <c r="S463" i="277"/>
  <c r="X468" i="277"/>
  <c r="AD471" i="277"/>
  <c r="K662" i="277"/>
  <c r="K611" i="277"/>
  <c r="Z649" i="277"/>
  <c r="S653" i="277"/>
  <c r="J620" i="277"/>
  <c r="AJ640" i="277"/>
  <c r="M548" i="277"/>
  <c r="H843" i="277"/>
  <c r="AP487" i="277"/>
  <c r="AA660" i="277"/>
  <c r="W610" i="277"/>
  <c r="D624" i="277"/>
  <c r="J601" i="277"/>
  <c r="P641" i="277"/>
  <c r="N616" i="277"/>
  <c r="I632" i="277"/>
  <c r="C981" i="277"/>
  <c r="H881" i="277"/>
  <c r="AI473" i="277"/>
  <c r="I485" i="277"/>
  <c r="R618" i="277"/>
  <c r="G613" i="277"/>
  <c r="Q497" i="277"/>
  <c r="AK636" i="277"/>
  <c r="Z610" i="277"/>
  <c r="V660" i="277"/>
  <c r="Z650" i="277"/>
  <c r="K508" i="277"/>
  <c r="AL480" i="277"/>
  <c r="C466" i="277"/>
  <c r="C3" i="277"/>
  <c r="AN463" i="277"/>
  <c r="AA646" i="277"/>
  <c r="L3" i="277"/>
  <c r="T482" i="277"/>
  <c r="AO466" i="277"/>
  <c r="E619" i="277"/>
  <c r="AN634" i="277"/>
  <c r="V633" i="277"/>
  <c r="AI643" i="277"/>
  <c r="U617" i="277"/>
  <c r="AR649" i="277"/>
  <c r="E636" i="277"/>
  <c r="J622" i="277"/>
  <c r="F928" i="277"/>
  <c r="K928" i="277" s="1"/>
  <c r="J788" i="277"/>
  <c r="AS759" i="277"/>
  <c r="AJ744" i="277"/>
  <c r="N766" i="277"/>
  <c r="AQ746" i="277"/>
  <c r="P736" i="277"/>
  <c r="AF739" i="277"/>
  <c r="V737" i="277"/>
  <c r="T742" i="277"/>
  <c r="S738" i="277"/>
  <c r="N747" i="277"/>
  <c r="AO753" i="277"/>
  <c r="AK766" i="277"/>
  <c r="E736" i="277"/>
  <c r="AH739" i="277"/>
  <c r="O761" i="277"/>
  <c r="AG744" i="277"/>
  <c r="AQ748" i="277"/>
  <c r="AU743" i="277"/>
  <c r="AL757" i="277"/>
  <c r="AK752" i="277"/>
  <c r="AA755" i="277"/>
  <c r="AL746" i="277"/>
  <c r="Z766" i="277"/>
  <c r="T759" i="277"/>
  <c r="D708" i="277"/>
  <c r="F719" i="277"/>
  <c r="L729" i="277"/>
  <c r="M731" i="277"/>
  <c r="N724" i="277"/>
  <c r="F720" i="277"/>
  <c r="K824" i="277" s="1"/>
  <c r="C729" i="277"/>
  <c r="E544" i="277"/>
  <c r="L486" i="277"/>
  <c r="H473" i="277"/>
  <c r="J429" i="277"/>
  <c r="AE476" i="277"/>
  <c r="H480" i="277"/>
  <c r="N496" i="277"/>
  <c r="Q623" i="277"/>
  <c r="K612" i="277"/>
  <c r="G605" i="277"/>
  <c r="S611" i="277"/>
  <c r="D652" i="277"/>
  <c r="W612" i="277"/>
  <c r="AQ642" i="277"/>
  <c r="AU640" i="277"/>
  <c r="AX662" i="277"/>
  <c r="D651" i="277"/>
  <c r="D638" i="277"/>
  <c r="AH660" i="277"/>
  <c r="Q619" i="277"/>
  <c r="H619" i="277"/>
  <c r="I622" i="277"/>
  <c r="J880" i="277" s="1"/>
  <c r="J600" i="277"/>
  <c r="H646" i="277"/>
  <c r="Y657" i="277"/>
  <c r="AW640" i="277"/>
  <c r="N661" i="277"/>
  <c r="T636" i="277"/>
  <c r="J863" i="277"/>
  <c r="J799" i="277"/>
  <c r="F896" i="277"/>
  <c r="K896" i="277" s="1"/>
  <c r="AD736" i="277"/>
  <c r="AB736" i="277"/>
  <c r="AA736" i="277"/>
  <c r="I755" i="277"/>
  <c r="AW763" i="277"/>
  <c r="AW741" i="277"/>
  <c r="AL744" i="277"/>
  <c r="Y758" i="277"/>
  <c r="H745" i="277"/>
  <c r="S746" i="277"/>
  <c r="C740" i="277"/>
  <c r="U745" i="277"/>
  <c r="AK754" i="277"/>
  <c r="M749" i="277"/>
  <c r="AK741" i="277"/>
  <c r="N752" i="277"/>
  <c r="AD751" i="277"/>
  <c r="O736" i="277"/>
  <c r="AJ745" i="277"/>
  <c r="AP751" i="277"/>
  <c r="M755" i="277"/>
  <c r="I766" i="277"/>
  <c r="AR756" i="277"/>
  <c r="D761" i="277"/>
  <c r="L709" i="277"/>
  <c r="I716" i="277"/>
  <c r="K868" i="277" s="1"/>
  <c r="K717" i="277"/>
  <c r="L730" i="277"/>
  <c r="Y719" i="277"/>
  <c r="M725" i="277"/>
  <c r="H724" i="277"/>
  <c r="K860" i="277" s="1"/>
  <c r="L499" i="277"/>
  <c r="K545" i="277"/>
  <c r="AA474" i="277"/>
  <c r="M479" i="277"/>
  <c r="D936" i="277"/>
  <c r="H798" i="277"/>
  <c r="F430" i="277"/>
  <c r="D617" i="277"/>
  <c r="AW663" i="277"/>
  <c r="Z663" i="277"/>
  <c r="AM653" i="277"/>
  <c r="AV639" i="277"/>
  <c r="F593" i="277"/>
  <c r="Z622" i="277"/>
  <c r="Q660" i="277"/>
  <c r="AE648" i="277"/>
  <c r="P651" i="277"/>
  <c r="N633" i="277"/>
  <c r="X615" i="277"/>
  <c r="AR633" i="277"/>
  <c r="I610" i="277"/>
  <c r="J868" i="277" s="1"/>
  <c r="X623" i="277"/>
  <c r="K654" i="277"/>
  <c r="L643" i="277"/>
  <c r="AT661" i="277"/>
  <c r="F592" i="277"/>
  <c r="AT649" i="277"/>
  <c r="I658" i="277"/>
  <c r="F893" i="277"/>
  <c r="K893" i="277" s="1"/>
  <c r="O985" i="277"/>
  <c r="X766" i="277"/>
  <c r="AD764" i="277"/>
  <c r="AV756" i="277"/>
  <c r="AU756" i="277"/>
  <c r="AS741" i="277"/>
  <c r="AU755" i="277"/>
  <c r="N765" i="277"/>
  <c r="M767" i="277"/>
  <c r="E755" i="277"/>
  <c r="L753" i="277"/>
  <c r="U757" i="277"/>
  <c r="N762" i="277"/>
  <c r="AU765" i="277"/>
  <c r="AO761" i="277"/>
  <c r="AJ765" i="277"/>
  <c r="AA757" i="277"/>
  <c r="V767" i="277"/>
  <c r="M758" i="277"/>
  <c r="Q758" i="277"/>
  <c r="R750" i="277"/>
  <c r="Z759" i="277"/>
  <c r="AJ758" i="277"/>
  <c r="AI759" i="277"/>
  <c r="D766" i="277"/>
  <c r="F707" i="277"/>
  <c r="M709" i="277"/>
  <c r="G722" i="277"/>
  <c r="K842" i="277" s="1"/>
  <c r="D718" i="277"/>
  <c r="I724" i="277"/>
  <c r="K876" i="277" s="1"/>
  <c r="T731" i="277"/>
  <c r="Z723" i="277"/>
  <c r="R550" i="277"/>
  <c r="D979" i="277"/>
  <c r="F789" i="277"/>
  <c r="H955" i="277"/>
  <c r="O481" i="277"/>
  <c r="F550" i="277"/>
  <c r="U468" i="277"/>
  <c r="F498" i="277"/>
  <c r="AF487" i="277"/>
  <c r="AW472" i="277"/>
  <c r="I468" i="277"/>
  <c r="AP637" i="277"/>
  <c r="J612" i="277"/>
  <c r="AJ652" i="277"/>
  <c r="AU641" i="277"/>
  <c r="N647" i="277"/>
  <c r="J980" i="277"/>
  <c r="W554" i="277"/>
  <c r="D799" i="277"/>
  <c r="Z465" i="277"/>
  <c r="Y488" i="277"/>
  <c r="J890" i="277"/>
  <c r="D899" i="277"/>
  <c r="AC489" i="277"/>
  <c r="X467" i="277"/>
  <c r="AH482" i="277"/>
  <c r="P531" i="277"/>
  <c r="M463" i="277"/>
  <c r="T470" i="277"/>
  <c r="G894" i="277"/>
  <c r="J427" i="277"/>
  <c r="F813" i="277"/>
  <c r="AJ489" i="277"/>
  <c r="K620" i="277"/>
  <c r="AJ650" i="277"/>
  <c r="T478" i="277"/>
  <c r="J513" i="277"/>
  <c r="C427" i="277"/>
  <c r="C479" i="277"/>
  <c r="C462" i="277"/>
  <c r="F443" i="277"/>
  <c r="H827" i="277" s="1"/>
  <c r="AF655" i="277"/>
  <c r="E635" i="277"/>
  <c r="N419" i="277"/>
  <c r="AI645" i="277"/>
  <c r="AC651" i="277"/>
  <c r="L638" i="277"/>
  <c r="AC661" i="277"/>
  <c r="L997" i="277"/>
  <c r="W451" i="277"/>
  <c r="E464" i="277"/>
  <c r="I479" i="277"/>
  <c r="W623" i="277"/>
  <c r="R654" i="277"/>
  <c r="F644" i="277"/>
  <c r="L644" i="277"/>
  <c r="I651" i="277"/>
  <c r="W634" i="277"/>
  <c r="H894" i="277"/>
  <c r="H488" i="277"/>
  <c r="V484" i="277"/>
  <c r="AW632" i="277"/>
  <c r="M618" i="277"/>
  <c r="AU655" i="277"/>
  <c r="C650" i="277"/>
  <c r="Y625" i="277"/>
  <c r="U663" i="277"/>
  <c r="L653" i="277"/>
  <c r="AR658" i="277"/>
  <c r="Q442" i="277"/>
  <c r="E472" i="277"/>
  <c r="F783" i="277"/>
  <c r="F476" i="277"/>
  <c r="AM468" i="277"/>
  <c r="O471" i="277"/>
  <c r="X471" i="277"/>
  <c r="H529" i="277"/>
  <c r="AD641" i="277"/>
  <c r="V615" i="277"/>
  <c r="O639" i="277"/>
  <c r="AH647" i="277"/>
  <c r="AK662" i="277"/>
  <c r="AA640" i="277"/>
  <c r="AM643" i="277"/>
  <c r="X650" i="277"/>
  <c r="F949" i="277"/>
  <c r="K949" i="277" s="1"/>
  <c r="AG746" i="277"/>
  <c r="AV760" i="277"/>
  <c r="N755" i="277"/>
  <c r="R738" i="277"/>
  <c r="AA749" i="277"/>
  <c r="H746" i="277"/>
  <c r="AA754" i="277"/>
  <c r="AO740" i="277"/>
  <c r="Y753" i="277"/>
  <c r="AV765" i="277"/>
  <c r="L765" i="277"/>
  <c r="C758" i="277"/>
  <c r="L739" i="277"/>
  <c r="N757" i="277"/>
  <c r="M765" i="277"/>
  <c r="P758" i="277"/>
  <c r="AL753" i="277"/>
  <c r="AM742" i="277"/>
  <c r="M752" i="277"/>
  <c r="J765" i="277"/>
  <c r="T762" i="277"/>
  <c r="O750" i="277"/>
  <c r="L744" i="277"/>
  <c r="AH758" i="277"/>
  <c r="I709" i="277"/>
  <c r="K705" i="277"/>
  <c r="X721" i="277"/>
  <c r="N721" i="277"/>
  <c r="S721" i="277"/>
  <c r="J721" i="277"/>
  <c r="Z726" i="277"/>
  <c r="X731" i="277"/>
  <c r="C533" i="277"/>
  <c r="C428" i="277"/>
  <c r="N488" i="277"/>
  <c r="P447" i="277"/>
  <c r="AP463" i="277"/>
  <c r="AA463" i="277"/>
  <c r="Z464" i="277"/>
  <c r="U616" i="277"/>
  <c r="AE661" i="277"/>
  <c r="N650" i="277"/>
  <c r="AJ633" i="277"/>
  <c r="AS648" i="277"/>
  <c r="P646" i="277"/>
  <c r="R655" i="277"/>
  <c r="W633" i="277"/>
  <c r="C600" i="277"/>
  <c r="AC645" i="277"/>
  <c r="F650" i="277"/>
  <c r="M619" i="277"/>
  <c r="E632" i="277"/>
  <c r="N655" i="277"/>
  <c r="N612" i="277"/>
  <c r="D622" i="277"/>
  <c r="F599" i="277"/>
  <c r="AX663" i="277"/>
  <c r="U654" i="277"/>
  <c r="D649" i="277"/>
  <c r="AN663" i="277"/>
  <c r="G993" i="277"/>
  <c r="O993" i="277"/>
  <c r="AG757" i="277"/>
  <c r="AH746" i="277"/>
  <c r="AH745" i="277"/>
  <c r="AL736" i="277"/>
  <c r="AF753" i="277"/>
  <c r="U744" i="277"/>
  <c r="E759" i="277"/>
  <c r="AO741" i="277"/>
  <c r="K760" i="277"/>
  <c r="K757" i="277"/>
  <c r="AC739" i="277"/>
  <c r="L751" i="277"/>
  <c r="H737" i="277"/>
  <c r="AB766" i="277"/>
  <c r="R754" i="277"/>
  <c r="AA766" i="277"/>
  <c r="AI753" i="277"/>
  <c r="AT759" i="277"/>
  <c r="V754" i="277"/>
  <c r="AK753" i="277"/>
  <c r="AP756" i="277"/>
  <c r="AG763" i="277"/>
  <c r="AG755" i="277"/>
  <c r="T755" i="277"/>
  <c r="L710" i="277"/>
  <c r="E709" i="277"/>
  <c r="Q720" i="277"/>
  <c r="Q722" i="277"/>
  <c r="D725" i="277"/>
  <c r="G719" i="277"/>
  <c r="K839" i="277" s="1"/>
  <c r="P720" i="277"/>
  <c r="P717" i="277"/>
  <c r="W438" i="277"/>
  <c r="D811" i="277"/>
  <c r="G515" i="277"/>
  <c r="P475" i="277"/>
  <c r="R472" i="277"/>
  <c r="S488" i="277"/>
  <c r="F617" i="277"/>
  <c r="S656" i="277"/>
  <c r="R657" i="277"/>
  <c r="S649" i="277"/>
  <c r="AB660" i="277"/>
  <c r="J646" i="277"/>
  <c r="X642" i="277"/>
  <c r="AT640" i="277"/>
  <c r="M639" i="277"/>
  <c r="L636" i="277"/>
  <c r="L605" i="277"/>
  <c r="U650" i="277"/>
  <c r="AA653" i="277"/>
  <c r="AR640" i="277"/>
  <c r="AX634" i="277"/>
  <c r="L646" i="277"/>
  <c r="AT663" i="277"/>
  <c r="AH655" i="277"/>
  <c r="AX632" i="277"/>
  <c r="AB647" i="277"/>
  <c r="AM651" i="277"/>
  <c r="J784" i="277"/>
  <c r="J813" i="277"/>
  <c r="J815" i="277"/>
  <c r="I759" i="277"/>
  <c r="I763" i="277"/>
  <c r="AG738" i="277"/>
  <c r="C763" i="277"/>
  <c r="AQ742" i="277"/>
  <c r="AK761" i="277"/>
  <c r="E762" i="277"/>
  <c r="AV736" i="277"/>
  <c r="R749" i="277"/>
  <c r="AS758" i="277"/>
  <c r="F745" i="277"/>
  <c r="AP736" i="277"/>
  <c r="AF752" i="277"/>
  <c r="AJ741" i="277"/>
  <c r="V757" i="277"/>
  <c r="H759" i="277"/>
  <c r="I760" i="277"/>
  <c r="AH749" i="277"/>
  <c r="AJ746" i="277"/>
  <c r="AR744" i="277"/>
  <c r="AD755" i="277"/>
  <c r="R767" i="277"/>
  <c r="T761" i="277"/>
  <c r="AG737" i="277"/>
  <c r="N711" i="277"/>
  <c r="K707" i="277"/>
  <c r="I731" i="277"/>
  <c r="K883" i="277" s="1"/>
  <c r="M723" i="277"/>
  <c r="V730" i="277"/>
  <c r="K728" i="277"/>
  <c r="M717" i="277"/>
  <c r="J924" i="277"/>
  <c r="K482" i="277"/>
  <c r="D924" i="277"/>
  <c r="R449" i="277"/>
  <c r="N474" i="277"/>
  <c r="H1004" i="277"/>
  <c r="L468" i="277"/>
  <c r="AP474" i="277"/>
  <c r="F416" i="277"/>
  <c r="W464" i="277"/>
  <c r="R622" i="277"/>
  <c r="AG633" i="277"/>
  <c r="AR656" i="277"/>
  <c r="N649" i="277"/>
  <c r="D780" i="277"/>
  <c r="N535" i="277"/>
  <c r="AV484" i="277"/>
  <c r="W526" i="277"/>
  <c r="Y468" i="277"/>
  <c r="J469" i="277"/>
  <c r="I451" i="277"/>
  <c r="H883" i="277" s="1"/>
  <c r="AN638" i="277"/>
  <c r="H543" i="277"/>
  <c r="C431" i="277"/>
  <c r="AH472" i="277"/>
  <c r="H424" i="277"/>
  <c r="D916" i="277"/>
  <c r="N449" i="277"/>
  <c r="Q500" i="277"/>
  <c r="H792" i="277"/>
  <c r="K653" i="277"/>
  <c r="X521" i="277"/>
  <c r="M464" i="277"/>
  <c r="L425" i="277"/>
  <c r="W481" i="277"/>
  <c r="D928" i="277"/>
  <c r="AV465" i="277"/>
  <c r="G463" i="277"/>
  <c r="I912" i="277"/>
  <c r="H851" i="277"/>
  <c r="K458" i="277"/>
  <c r="AU487" i="277"/>
  <c r="D880" i="277"/>
  <c r="G651" i="277"/>
  <c r="W625" i="277"/>
  <c r="AX660" i="277"/>
  <c r="L635" i="277"/>
  <c r="AC647" i="277"/>
  <c r="AA639" i="277"/>
  <c r="S638" i="277"/>
  <c r="G944" i="277"/>
  <c r="AH477" i="277"/>
  <c r="D806" i="277"/>
  <c r="D460" i="277"/>
  <c r="E429" i="277"/>
  <c r="T617" i="277"/>
  <c r="K618" i="277"/>
  <c r="P660" i="277"/>
  <c r="M621" i="277"/>
  <c r="C632" i="277"/>
  <c r="AB636" i="277"/>
  <c r="G916" i="277"/>
  <c r="D809" i="277"/>
  <c r="AR460" i="277"/>
  <c r="D961" i="277"/>
  <c r="J624" i="277"/>
  <c r="C645" i="277"/>
  <c r="H643" i="277"/>
  <c r="AJ657" i="277"/>
  <c r="H602" i="277"/>
  <c r="AX651" i="277"/>
  <c r="F656" i="277"/>
  <c r="U445" i="277"/>
  <c r="AI484" i="277"/>
  <c r="AU472" i="277"/>
  <c r="O992" i="277"/>
  <c r="Y486" i="277"/>
  <c r="H789" i="277"/>
  <c r="D890" i="277"/>
  <c r="AR634" i="277"/>
  <c r="K605" i="277"/>
  <c r="AQ661" i="277"/>
  <c r="AE650" i="277"/>
  <c r="N652" i="277"/>
  <c r="X655" i="277"/>
  <c r="E656" i="277"/>
  <c r="Q499" i="277"/>
  <c r="F895" i="277"/>
  <c r="K895" i="277" s="1"/>
  <c r="AH750" i="277"/>
  <c r="AO759" i="277"/>
  <c r="AD737" i="277"/>
  <c r="X752" i="277"/>
  <c r="U755" i="277"/>
  <c r="X765" i="277"/>
  <c r="I756" i="277"/>
  <c r="Z765" i="277"/>
  <c r="AJ764" i="277"/>
  <c r="H741" i="277"/>
  <c r="L745" i="277"/>
  <c r="T766" i="277"/>
  <c r="N750" i="277"/>
  <c r="Y736" i="277"/>
  <c r="C749" i="277"/>
  <c r="AC758" i="277"/>
  <c r="C746" i="277"/>
  <c r="AV764" i="277"/>
  <c r="AD741" i="277"/>
  <c r="AH743" i="277"/>
  <c r="AS761" i="277"/>
  <c r="H752" i="277"/>
  <c r="AI765" i="277"/>
  <c r="AR745" i="277"/>
  <c r="L705" i="277"/>
  <c r="J708" i="277"/>
  <c r="C723" i="277"/>
  <c r="K720" i="277"/>
  <c r="S718" i="277"/>
  <c r="O717" i="277"/>
  <c r="O719" i="277"/>
  <c r="J722" i="277"/>
  <c r="X445" i="277"/>
  <c r="AD463" i="277"/>
  <c r="T547" i="277"/>
  <c r="N426" i="277"/>
  <c r="F481" i="277"/>
  <c r="AB486" i="277"/>
  <c r="G625" i="277"/>
  <c r="I614" i="277"/>
  <c r="J872" i="277" s="1"/>
  <c r="Z623" i="277"/>
  <c r="AX656" i="277"/>
  <c r="K636" i="277"/>
  <c r="R632" i="277"/>
  <c r="E650" i="277"/>
  <c r="AD653" i="277"/>
  <c r="AQ656" i="277"/>
  <c r="D635" i="277"/>
  <c r="X618" i="277"/>
  <c r="Y641" i="277"/>
  <c r="O637" i="277"/>
  <c r="AD655" i="277"/>
  <c r="L649" i="277"/>
  <c r="K650" i="277"/>
  <c r="AM640" i="277"/>
  <c r="R621" i="277"/>
  <c r="AB657" i="277"/>
  <c r="J651" i="277"/>
  <c r="R610" i="277"/>
  <c r="J808" i="277"/>
  <c r="J789" i="277"/>
  <c r="J791" i="277"/>
  <c r="M751" i="277"/>
  <c r="H742" i="277"/>
  <c r="K742" i="277"/>
  <c r="AW740" i="277"/>
  <c r="O753" i="277"/>
  <c r="AD757" i="277"/>
  <c r="AV740" i="277"/>
  <c r="AF745" i="277"/>
  <c r="J754" i="277"/>
  <c r="S736" i="277"/>
  <c r="AG758" i="277"/>
  <c r="AG751" i="277"/>
  <c r="AJ747" i="277"/>
  <c r="AO765" i="277"/>
  <c r="E748" i="277"/>
  <c r="AP755" i="277"/>
  <c r="F740" i="277"/>
  <c r="AQ741" i="277"/>
  <c r="G745" i="277"/>
  <c r="AQ754" i="277"/>
  <c r="R758" i="277"/>
  <c r="C759" i="277"/>
  <c r="J756" i="277"/>
  <c r="AX752" i="277"/>
  <c r="F704" i="277"/>
  <c r="I707" i="277"/>
  <c r="O718" i="277"/>
  <c r="Z717" i="277"/>
  <c r="L726" i="277"/>
  <c r="Q723" i="277"/>
  <c r="T726" i="277"/>
  <c r="T720" i="277"/>
  <c r="H930" i="277"/>
  <c r="F525" i="277"/>
  <c r="Q485" i="277"/>
  <c r="D805" i="277"/>
  <c r="T462" i="277"/>
  <c r="AJ459" i="277"/>
  <c r="H820" i="277"/>
  <c r="O616" i="277"/>
  <c r="AG663" i="277"/>
  <c r="D593" i="277"/>
  <c r="H648" i="277"/>
  <c r="AT633" i="277"/>
  <c r="N651" i="277"/>
  <c r="D613" i="277"/>
  <c r="AI663" i="277"/>
  <c r="O632" i="277"/>
  <c r="T653" i="277"/>
  <c r="AG657" i="277"/>
  <c r="V645" i="277"/>
  <c r="AF641" i="277"/>
  <c r="I611" i="277"/>
  <c r="J869" i="277" s="1"/>
  <c r="X657" i="277"/>
  <c r="K637" i="277"/>
  <c r="E590" i="277"/>
  <c r="AM657" i="277"/>
  <c r="AJ634" i="277"/>
  <c r="F637" i="277"/>
  <c r="AM641" i="277"/>
  <c r="J833" i="277"/>
  <c r="F964" i="277"/>
  <c r="K964" i="277" s="1"/>
  <c r="F894" i="277"/>
  <c r="K894" i="277" s="1"/>
  <c r="Q755" i="277"/>
  <c r="V747" i="277"/>
  <c r="AQ759" i="277"/>
  <c r="M745" i="277"/>
  <c r="AH742" i="277"/>
  <c r="AM745" i="277"/>
  <c r="AE738" i="277"/>
  <c r="D744" i="277"/>
  <c r="AN736" i="277"/>
  <c r="AK736" i="277"/>
  <c r="X750" i="277"/>
  <c r="AC745" i="277"/>
  <c r="L738" i="277"/>
  <c r="G743" i="277"/>
  <c r="U747" i="277"/>
  <c r="L741" i="277"/>
  <c r="AX753" i="277"/>
  <c r="F766" i="277"/>
  <c r="AR754" i="277"/>
  <c r="AM747" i="277"/>
  <c r="O740" i="277"/>
  <c r="P767" i="277"/>
  <c r="AC762" i="277"/>
  <c r="AI755" i="277"/>
  <c r="M705" i="277"/>
  <c r="J707" i="277"/>
  <c r="J718" i="277"/>
  <c r="E721" i="277"/>
  <c r="H722" i="277"/>
  <c r="K858" i="277" s="1"/>
  <c r="N717" i="277"/>
  <c r="X727" i="277"/>
  <c r="J966" i="277"/>
  <c r="H882" i="277"/>
  <c r="AS477" i="277"/>
  <c r="AD486" i="277"/>
  <c r="AL461" i="277"/>
  <c r="G656" i="277"/>
  <c r="N470" i="277"/>
  <c r="D429" i="277"/>
  <c r="J475" i="277"/>
  <c r="I942" i="277"/>
  <c r="AW470" i="277"/>
  <c r="AA487" i="277"/>
  <c r="AR651" i="277"/>
  <c r="U448" i="277"/>
  <c r="H850" i="277"/>
  <c r="AO660" i="277"/>
  <c r="AN475" i="277"/>
  <c r="AB662" i="277"/>
  <c r="C642" i="277"/>
  <c r="R643" i="277"/>
  <c r="I931" i="277"/>
  <c r="AE485" i="277"/>
  <c r="F870" i="277"/>
  <c r="AR647" i="277"/>
  <c r="AT635" i="277"/>
  <c r="X477" i="277"/>
  <c r="C602" i="277"/>
  <c r="AT636" i="277"/>
  <c r="H632" i="277"/>
  <c r="L615" i="277"/>
  <c r="AQ482" i="277"/>
  <c r="D951" i="277"/>
  <c r="AH470" i="277"/>
  <c r="AF644" i="277"/>
  <c r="AN637" i="277"/>
  <c r="AD647" i="277"/>
  <c r="AK745" i="277"/>
  <c r="AK757" i="277"/>
  <c r="AJ754" i="277"/>
  <c r="J746" i="277"/>
  <c r="J739" i="277"/>
  <c r="Q767" i="277"/>
  <c r="AO749" i="277"/>
  <c r="N767" i="277"/>
  <c r="AB756" i="277"/>
  <c r="H706" i="277"/>
  <c r="R719" i="277"/>
  <c r="I727" i="277"/>
  <c r="K879" i="277" s="1"/>
  <c r="J955" i="277"/>
  <c r="D857" i="277"/>
  <c r="K443" i="277"/>
  <c r="S620" i="277"/>
  <c r="V657" i="277"/>
  <c r="AE641" i="277"/>
  <c r="O634" i="277"/>
  <c r="J619" i="277"/>
  <c r="AN647" i="277"/>
  <c r="AN632" i="277"/>
  <c r="AR655" i="277"/>
  <c r="F945" i="277"/>
  <c r="K945" i="277" s="1"/>
  <c r="U765" i="277"/>
  <c r="AT752" i="277"/>
  <c r="D758" i="277"/>
  <c r="AQ752" i="277"/>
  <c r="Z738" i="277"/>
  <c r="AA737" i="277"/>
  <c r="AA744" i="277"/>
  <c r="J744" i="277"/>
  <c r="AX747" i="277"/>
  <c r="N705" i="277"/>
  <c r="G726" i="277"/>
  <c r="K846" i="277" s="1"/>
  <c r="U730" i="277"/>
  <c r="AB478" i="277"/>
  <c r="V478" i="277"/>
  <c r="V616" i="277"/>
  <c r="Y653" i="277"/>
  <c r="AQ652" i="277"/>
  <c r="AA645" i="277"/>
  <c r="AB635" i="277"/>
  <c r="V613" i="277"/>
  <c r="AP643" i="277"/>
  <c r="AK649" i="277"/>
  <c r="J851" i="277"/>
  <c r="AW751" i="277"/>
  <c r="AC763" i="277"/>
  <c r="U761" i="277"/>
  <c r="AX754" i="277"/>
  <c r="U743" i="277"/>
  <c r="AE745" i="277"/>
  <c r="AU763" i="277"/>
  <c r="AU757" i="277"/>
  <c r="R760" i="277"/>
  <c r="M711" i="277"/>
  <c r="C722" i="277"/>
  <c r="H726" i="277"/>
  <c r="K862" i="277" s="1"/>
  <c r="E529" i="277"/>
  <c r="I888" i="277"/>
  <c r="O478" i="277"/>
  <c r="V479" i="277"/>
  <c r="D897" i="277"/>
  <c r="AL634" i="277"/>
  <c r="W619" i="277"/>
  <c r="AS655" i="277"/>
  <c r="N658" i="277"/>
  <c r="D616" i="277"/>
  <c r="N653" i="277"/>
  <c r="C646" i="277"/>
  <c r="M659" i="277"/>
  <c r="X660" i="277"/>
  <c r="E662" i="277"/>
  <c r="AA662" i="277"/>
  <c r="K419" i="277"/>
  <c r="I643" i="277"/>
  <c r="AK642" i="277"/>
  <c r="AP663" i="277"/>
  <c r="C649" i="277"/>
  <c r="D636" i="277"/>
  <c r="D632" i="277"/>
  <c r="L598" i="277"/>
  <c r="J634" i="277"/>
  <c r="D610" i="277"/>
  <c r="AV661" i="277"/>
  <c r="G614" i="277"/>
  <c r="J827" i="277"/>
  <c r="J821" i="277"/>
  <c r="D665" i="277"/>
  <c r="AM751" i="277"/>
  <c r="I742" i="277"/>
  <c r="E749" i="277"/>
  <c r="O755" i="277"/>
  <c r="AU738" i="277"/>
  <c r="X741" i="277"/>
  <c r="AK762" i="277"/>
  <c r="R736" i="277"/>
  <c r="P747" i="277"/>
  <c r="AJ761" i="277"/>
  <c r="D752" i="277"/>
  <c r="X767" i="277"/>
  <c r="C755" i="277"/>
  <c r="AU753" i="277"/>
  <c r="F753" i="277"/>
  <c r="AB740" i="277"/>
  <c r="Q736" i="277"/>
  <c r="AA741" i="277"/>
  <c r="Z736" i="277"/>
  <c r="D763" i="277"/>
  <c r="AS749" i="277"/>
  <c r="AA756" i="277"/>
  <c r="C761" i="277"/>
  <c r="AB759" i="277"/>
  <c r="D705" i="277"/>
  <c r="U721" i="277"/>
  <c r="U716" i="277"/>
  <c r="S724" i="277"/>
  <c r="H720" i="277"/>
  <c r="K856" i="277" s="1"/>
  <c r="R720" i="277"/>
  <c r="J726" i="277"/>
  <c r="M535" i="277"/>
  <c r="AF489" i="277"/>
  <c r="AM486" i="277"/>
  <c r="AF636" i="277"/>
  <c r="AE659" i="277"/>
  <c r="Z653" i="277"/>
  <c r="G600" i="277"/>
  <c r="AT644" i="277"/>
  <c r="U659" i="277"/>
  <c r="W643" i="277"/>
  <c r="T621" i="277"/>
  <c r="E622" i="277"/>
  <c r="W657" i="277"/>
  <c r="Q427" i="277"/>
  <c r="G643" i="277"/>
  <c r="J834" i="277"/>
  <c r="J840" i="277"/>
  <c r="L736" i="277"/>
  <c r="AG750" i="277"/>
  <c r="AF764" i="277"/>
  <c r="Q748" i="277"/>
  <c r="U742" i="277"/>
  <c r="G760" i="277"/>
  <c r="AM756" i="277"/>
  <c r="AN740" i="277"/>
  <c r="P739" i="277"/>
  <c r="W763" i="277"/>
  <c r="S524" i="277"/>
  <c r="L448" i="277"/>
  <c r="N475" i="277"/>
  <c r="AF458" i="277"/>
  <c r="F877" i="277"/>
  <c r="AS635" i="277"/>
  <c r="F475" i="277"/>
  <c r="K526" i="277"/>
  <c r="F826" i="277"/>
  <c r="I938" i="277"/>
  <c r="C465" i="277"/>
  <c r="AC476" i="277"/>
  <c r="D479" i="277"/>
  <c r="H826" i="277"/>
  <c r="H481" i="277"/>
  <c r="K426" i="277"/>
  <c r="D461" i="277"/>
  <c r="AI661" i="277"/>
  <c r="C660" i="277"/>
  <c r="I1002" i="277"/>
  <c r="AL481" i="277"/>
  <c r="T623" i="277"/>
  <c r="AP636" i="277"/>
  <c r="AC635" i="277"/>
  <c r="W479" i="277"/>
  <c r="J633" i="277"/>
  <c r="AX640" i="277"/>
  <c r="C662" i="277"/>
  <c r="J959" i="277"/>
  <c r="AL459" i="277"/>
  <c r="AT645" i="277"/>
  <c r="R623" i="277"/>
  <c r="V638" i="277"/>
  <c r="E750" i="277"/>
  <c r="AS756" i="277"/>
  <c r="AK737" i="277"/>
  <c r="H749" i="277"/>
  <c r="T737" i="277"/>
  <c r="V743" i="277"/>
  <c r="AH751" i="277"/>
  <c r="Q763" i="277"/>
  <c r="AL751" i="277"/>
  <c r="N706" i="277"/>
  <c r="F723" i="277"/>
  <c r="K827" i="277" s="1"/>
  <c r="C716" i="277"/>
  <c r="AG481" i="277"/>
  <c r="AT489" i="277"/>
  <c r="W650" i="277"/>
  <c r="T624" i="277"/>
  <c r="AJ638" i="277"/>
  <c r="AK632" i="277"/>
  <c r="AB644" i="277"/>
  <c r="J603" i="277"/>
  <c r="H651" i="277"/>
  <c r="AF645" i="277"/>
  <c r="AH652" i="277"/>
  <c r="O977" i="277"/>
  <c r="AX745" i="277"/>
  <c r="AS754" i="277"/>
  <c r="AN751" i="277"/>
  <c r="O763" i="277"/>
  <c r="AA753" i="277"/>
  <c r="R744" i="277"/>
  <c r="G736" i="277"/>
  <c r="AD761" i="277"/>
  <c r="X755" i="277"/>
  <c r="F710" i="277"/>
  <c r="N731" i="277"/>
  <c r="K722" i="277"/>
  <c r="W487" i="277"/>
  <c r="P486" i="277"/>
  <c r="K659" i="277"/>
  <c r="AT662" i="277"/>
  <c r="AI648" i="277"/>
  <c r="AC636" i="277"/>
  <c r="D605" i="277"/>
  <c r="Z619" i="277"/>
  <c r="AM632" i="277"/>
  <c r="K656" i="277"/>
  <c r="J826" i="277"/>
  <c r="Y764" i="277"/>
  <c r="AV744" i="277"/>
  <c r="AL764" i="277"/>
  <c r="V748" i="277"/>
  <c r="AD746" i="277"/>
  <c r="N759" i="277"/>
  <c r="AN744" i="277"/>
  <c r="AC754" i="277"/>
  <c r="W765" i="277"/>
  <c r="J711" i="277"/>
  <c r="T722" i="277"/>
  <c r="K727" i="277"/>
  <c r="H913" i="277"/>
  <c r="AM472" i="277"/>
  <c r="AL473" i="277"/>
  <c r="L465" i="277"/>
  <c r="AH659" i="277"/>
  <c r="X647" i="277"/>
  <c r="H649" i="277"/>
  <c r="O645" i="277"/>
  <c r="N662" i="277"/>
  <c r="AU638" i="277"/>
  <c r="AU648" i="277"/>
  <c r="Q652" i="277"/>
  <c r="AE644" i="277"/>
  <c r="C605" i="277"/>
  <c r="AM636" i="277"/>
  <c r="AL641" i="277"/>
  <c r="V640" i="277"/>
  <c r="AC641" i="277"/>
  <c r="K624" i="277"/>
  <c r="E639" i="277"/>
  <c r="D491" i="277"/>
  <c r="AA661" i="277"/>
  <c r="AE639" i="277"/>
  <c r="AW653" i="277"/>
  <c r="T655" i="277"/>
  <c r="D659" i="277"/>
  <c r="F898" i="277"/>
  <c r="K898" i="277" s="1"/>
  <c r="J859" i="277"/>
  <c r="F954" i="277"/>
  <c r="K954" i="277" s="1"/>
  <c r="F888" i="277"/>
  <c r="K888" i="277" s="1"/>
  <c r="U737" i="277"/>
  <c r="Z745" i="277"/>
  <c r="S748" i="277"/>
  <c r="AR751" i="277"/>
  <c r="R737" i="277"/>
  <c r="AM748" i="277"/>
  <c r="J757" i="277"/>
  <c r="AC743" i="277"/>
  <c r="V762" i="277"/>
  <c r="AB765" i="277"/>
  <c r="I761" i="277"/>
  <c r="U751" i="277"/>
  <c r="I750" i="277"/>
  <c r="V739" i="277"/>
  <c r="AK764" i="277"/>
  <c r="AA751" i="277"/>
  <c r="AU736" i="277"/>
  <c r="Z760" i="277"/>
  <c r="AJ738" i="277"/>
  <c r="AE743" i="277"/>
  <c r="AE737" i="277"/>
  <c r="R756" i="277"/>
  <c r="AM739" i="277"/>
  <c r="AM767" i="277"/>
  <c r="N708" i="277"/>
  <c r="N727" i="277"/>
  <c r="Y725" i="277"/>
  <c r="N728" i="277"/>
  <c r="W729" i="277"/>
  <c r="C728" i="277"/>
  <c r="M721" i="277"/>
  <c r="U487" i="277"/>
  <c r="J945" i="277"/>
  <c r="AQ459" i="277"/>
  <c r="T612" i="277"/>
  <c r="D601" i="277"/>
  <c r="I624" i="277"/>
  <c r="J882" i="277" s="1"/>
  <c r="AN645" i="277"/>
  <c r="O618" i="277"/>
  <c r="N620" i="277"/>
  <c r="Q637" i="277"/>
  <c r="AM650" i="277"/>
  <c r="AO645" i="277"/>
  <c r="O656" i="277"/>
  <c r="J559" i="277"/>
  <c r="F917" i="277"/>
  <c r="K917" i="277" s="1"/>
  <c r="AV737" i="277"/>
  <c r="Q764" i="277"/>
  <c r="Z757" i="277"/>
  <c r="AA747" i="277"/>
  <c r="AT764" i="277"/>
  <c r="E765" i="277"/>
  <c r="AT756" i="277"/>
  <c r="AF738" i="277"/>
  <c r="E738" i="277"/>
  <c r="AC764" i="277"/>
  <c r="K748" i="277"/>
  <c r="AH754" i="277"/>
  <c r="F705" i="277"/>
  <c r="E718" i="277"/>
  <c r="N726" i="277"/>
  <c r="G720" i="277"/>
  <c r="K840" i="277" s="1"/>
  <c r="G697" i="277"/>
  <c r="AU470" i="277"/>
  <c r="P613" i="277"/>
  <c r="P620" i="277"/>
  <c r="Y624" i="277"/>
  <c r="R658" i="277"/>
  <c r="AF737" i="277"/>
  <c r="AX739" i="277"/>
  <c r="AD744" i="277"/>
  <c r="AI752" i="277"/>
  <c r="Z761" i="277"/>
  <c r="D723" i="277"/>
  <c r="AF767" i="277"/>
  <c r="O730" i="277"/>
  <c r="I472" i="277"/>
  <c r="T616" i="277"/>
  <c r="AR638" i="277"/>
  <c r="O650" i="277"/>
  <c r="X523" i="277"/>
  <c r="G590" i="277"/>
  <c r="V618" i="277"/>
  <c r="AJ655" i="277"/>
  <c r="AV663" i="277"/>
  <c r="AT651" i="277"/>
  <c r="AQ645" i="277"/>
  <c r="AN642" i="277"/>
  <c r="T622" i="277"/>
  <c r="I618" i="277"/>
  <c r="J876" i="277" s="1"/>
  <c r="D602" i="277"/>
  <c r="AR663" i="277"/>
  <c r="AT659" i="277"/>
  <c r="J852" i="277"/>
  <c r="N748" i="277"/>
  <c r="AG754" i="277"/>
  <c r="AM755" i="277"/>
  <c r="AR760" i="277"/>
  <c r="AD762" i="277"/>
  <c r="AE752" i="277"/>
  <c r="V746" i="277"/>
  <c r="L740" i="277"/>
  <c r="AE761" i="277"/>
  <c r="AD752" i="277"/>
  <c r="AH759" i="277"/>
  <c r="Q754" i="277"/>
  <c r="N709" i="277"/>
  <c r="E723" i="277"/>
  <c r="Z725" i="277"/>
  <c r="X728" i="277"/>
  <c r="H696" i="277"/>
  <c r="F438" i="277"/>
  <c r="V636" i="277"/>
  <c r="V651" i="277"/>
  <c r="G632" i="277"/>
  <c r="J785" i="277"/>
  <c r="AM736" i="277"/>
  <c r="AF755" i="277"/>
  <c r="N738" i="277"/>
  <c r="E764" i="277"/>
  <c r="G727" i="277"/>
  <c r="K847" i="277" s="1"/>
  <c r="W743" i="277"/>
  <c r="T723" i="277"/>
  <c r="J920" i="277"/>
  <c r="AC471" i="277"/>
  <c r="T484" i="277"/>
  <c r="AR489" i="277"/>
  <c r="D937" i="277"/>
  <c r="W646" i="277"/>
  <c r="Y443" i="277"/>
  <c r="T529" i="277"/>
  <c r="O484" i="277"/>
  <c r="N431" i="277"/>
  <c r="AX645" i="277"/>
  <c r="D969" i="277"/>
  <c r="H939" i="277"/>
  <c r="D796" i="277"/>
  <c r="AK461" i="277"/>
  <c r="Q502" i="277"/>
  <c r="U634" i="277"/>
  <c r="W640" i="277"/>
  <c r="D932" i="277"/>
  <c r="AK462" i="277"/>
  <c r="E611" i="277"/>
  <c r="V639" i="277"/>
  <c r="C593" i="277"/>
  <c r="AS662" i="277"/>
  <c r="T660" i="277"/>
  <c r="Y643" i="277"/>
  <c r="V448" i="277"/>
  <c r="P448" i="277"/>
  <c r="E986" i="277"/>
  <c r="L625" i="277"/>
  <c r="Y623" i="277"/>
  <c r="AE635" i="277"/>
  <c r="T758" i="277"/>
  <c r="AJ753" i="277"/>
  <c r="R743" i="277"/>
  <c r="AW748" i="277"/>
  <c r="O737" i="277"/>
  <c r="AQ766" i="277"/>
  <c r="AE763" i="277"/>
  <c r="AX765" i="277"/>
  <c r="L756" i="277"/>
  <c r="E710" i="277"/>
  <c r="D720" i="277"/>
  <c r="Q730" i="277"/>
  <c r="H459" i="277"/>
  <c r="AE489" i="277"/>
  <c r="H861" i="277"/>
  <c r="AT642" i="277"/>
  <c r="D603" i="277"/>
  <c r="L620" i="277"/>
  <c r="G640" i="277"/>
  <c r="AB661" i="277"/>
  <c r="H636" i="277"/>
  <c r="F591" i="277"/>
  <c r="X635" i="277"/>
  <c r="J860" i="277"/>
  <c r="AA760" i="277"/>
  <c r="AJ757" i="277"/>
  <c r="AK747" i="277"/>
  <c r="J761" i="277"/>
  <c r="AX737" i="277"/>
  <c r="X748" i="277"/>
  <c r="AC757" i="277"/>
  <c r="AR764" i="277"/>
  <c r="AR766" i="277"/>
  <c r="L706" i="277"/>
  <c r="U724" i="277"/>
  <c r="W717" i="277"/>
  <c r="W483" i="277"/>
  <c r="AJ462" i="277"/>
  <c r="Q996" i="277"/>
  <c r="AK656" i="277"/>
  <c r="AB649" i="277"/>
  <c r="I650" i="277"/>
  <c r="N663" i="277"/>
  <c r="AV662" i="277"/>
  <c r="AG636" i="277"/>
  <c r="AO658" i="277"/>
  <c r="N660" i="277"/>
  <c r="F969" i="277"/>
  <c r="K969" i="277" s="1"/>
  <c r="AS742" i="277"/>
  <c r="O765" i="277"/>
  <c r="Y739" i="277"/>
  <c r="AO738" i="277"/>
  <c r="I752" i="277"/>
  <c r="P751" i="277"/>
  <c r="AB746" i="277"/>
  <c r="T740" i="277"/>
  <c r="AR767" i="277"/>
  <c r="C704" i="277"/>
  <c r="U725" i="277"/>
  <c r="R717" i="277"/>
  <c r="E500" i="277"/>
  <c r="Y449" i="277"/>
  <c r="AE480" i="277"/>
  <c r="M486" i="277"/>
  <c r="Z488" i="277"/>
  <c r="AA479" i="277"/>
  <c r="O644" i="277"/>
  <c r="K623" i="277"/>
  <c r="I660" i="277"/>
  <c r="AG643" i="277"/>
  <c r="U651" i="277"/>
  <c r="T635" i="277"/>
  <c r="F598" i="277"/>
  <c r="AJ660" i="277"/>
  <c r="AC640" i="277"/>
  <c r="G648" i="277"/>
  <c r="G641" i="277"/>
  <c r="M651" i="277"/>
  <c r="AN655" i="277"/>
  <c r="AN648" i="277"/>
  <c r="I612" i="277"/>
  <c r="J870" i="277" s="1"/>
  <c r="U613" i="277"/>
  <c r="AU633" i="277"/>
  <c r="K616" i="277"/>
  <c r="F645" i="277"/>
  <c r="AP632" i="277"/>
  <c r="Q635" i="277"/>
  <c r="W636" i="277"/>
  <c r="J805" i="277"/>
  <c r="J855" i="277"/>
  <c r="F968" i="277"/>
  <c r="K968" i="277" s="1"/>
  <c r="N743" i="277"/>
  <c r="E754" i="277"/>
  <c r="V744" i="277"/>
  <c r="AQ750" i="277"/>
  <c r="S757" i="277"/>
  <c r="C743" i="277"/>
  <c r="AG752" i="277"/>
  <c r="F749" i="277"/>
  <c r="AC759" i="277"/>
  <c r="I767" i="277"/>
  <c r="K739" i="277"/>
  <c r="P761" i="277"/>
  <c r="P757" i="277"/>
  <c r="AF756" i="277"/>
  <c r="Y742" i="277"/>
  <c r="AW737" i="277"/>
  <c r="AT763" i="277"/>
  <c r="AI747" i="277"/>
  <c r="U760" i="277"/>
  <c r="S753" i="277"/>
  <c r="AH752" i="277"/>
  <c r="AM758" i="277"/>
  <c r="AW760" i="277"/>
  <c r="AP766" i="277"/>
  <c r="H708" i="277"/>
  <c r="K721" i="277"/>
  <c r="J724" i="277"/>
  <c r="Y728" i="277"/>
  <c r="H727" i="277"/>
  <c r="K863" i="277" s="1"/>
  <c r="L727" i="277"/>
  <c r="W724" i="277"/>
  <c r="AP475" i="277"/>
  <c r="D955" i="277"/>
  <c r="V486" i="277"/>
  <c r="C477" i="277"/>
  <c r="C611" i="277"/>
  <c r="L604" i="277"/>
  <c r="AJ661" i="277"/>
  <c r="P650" i="277"/>
  <c r="E600" i="277"/>
  <c r="V642" i="277"/>
  <c r="E654" i="277"/>
  <c r="W632" i="277"/>
  <c r="S634" i="277"/>
  <c r="R633" i="277"/>
  <c r="AU639" i="277"/>
  <c r="J856" i="277"/>
  <c r="AS740" i="277"/>
  <c r="D749" i="277"/>
  <c r="AL750" i="277"/>
  <c r="AK755" i="277"/>
  <c r="AP743" i="277"/>
  <c r="T752" i="277"/>
  <c r="AM741" i="277"/>
  <c r="AS746" i="277"/>
  <c r="AF763" i="277"/>
  <c r="N758" i="277"/>
  <c r="G755" i="277"/>
  <c r="AH763" i="277"/>
  <c r="L711" i="277"/>
  <c r="Q718" i="277"/>
  <c r="E727" i="277"/>
  <c r="Q717" i="277"/>
  <c r="K793" i="277"/>
  <c r="F883" i="277"/>
  <c r="M620" i="277"/>
  <c r="Y662" i="277"/>
  <c r="U637" i="277"/>
  <c r="X624" i="277"/>
  <c r="AL759" i="277"/>
  <c r="AQ760" i="277"/>
  <c r="Y741" i="277"/>
  <c r="D755" i="277"/>
  <c r="L763" i="277"/>
  <c r="H729" i="277"/>
  <c r="K865" i="277" s="1"/>
  <c r="Z751" i="277"/>
  <c r="I717" i="277"/>
  <c r="K869" i="277" s="1"/>
  <c r="G478" i="277"/>
  <c r="F648" i="277"/>
  <c r="AB645" i="277"/>
  <c r="AR652" i="277"/>
  <c r="J441" i="277"/>
  <c r="AH486" i="277"/>
  <c r="D485" i="277"/>
  <c r="E624" i="277"/>
  <c r="I620" i="277"/>
  <c r="J878" i="277" s="1"/>
  <c r="P639" i="277"/>
  <c r="AS658" i="277"/>
  <c r="R614" i="277"/>
  <c r="L656" i="277"/>
  <c r="AQ638" i="277"/>
  <c r="J656" i="277"/>
  <c r="AP653" i="277"/>
  <c r="AW659" i="277"/>
  <c r="I655" i="277"/>
  <c r="J825" i="277"/>
  <c r="AG739" i="277"/>
  <c r="V738" i="277"/>
  <c r="AL745" i="277"/>
  <c r="AP748" i="277"/>
  <c r="V742" i="277"/>
  <c r="U750" i="277"/>
  <c r="AI743" i="277"/>
  <c r="Q739" i="277"/>
  <c r="Y747" i="277"/>
  <c r="Q756" i="277"/>
  <c r="F747" i="277"/>
  <c r="D762" i="277"/>
  <c r="E704" i="277"/>
  <c r="Y726" i="277"/>
  <c r="S720" i="277"/>
  <c r="F718" i="277"/>
  <c r="D696" i="277"/>
  <c r="R479" i="277"/>
  <c r="AD489" i="277"/>
  <c r="AG639" i="277"/>
  <c r="H611" i="277"/>
  <c r="I639" i="277"/>
  <c r="J782" i="277"/>
  <c r="AE740" i="277"/>
  <c r="K747" i="277"/>
  <c r="I746" i="277"/>
  <c r="AA763" i="277"/>
  <c r="J717" i="277"/>
  <c r="M743" i="277"/>
  <c r="T728" i="277"/>
  <c r="S481" i="277"/>
  <c r="C439" i="277"/>
  <c r="F869" i="277"/>
  <c r="Q477" i="277"/>
  <c r="AD646" i="277"/>
  <c r="J908" i="277"/>
  <c r="P556" i="277"/>
  <c r="F468" i="277"/>
  <c r="V465" i="277"/>
  <c r="J458" i="277"/>
  <c r="D772" i="277"/>
  <c r="G912" i="277"/>
  <c r="D499" i="277"/>
  <c r="AL458" i="277"/>
  <c r="AK467" i="277"/>
  <c r="U623" i="277"/>
  <c r="I640" i="277"/>
  <c r="AH458" i="277"/>
  <c r="O647" i="277"/>
  <c r="AE645" i="277"/>
  <c r="K976" i="277"/>
  <c r="L478" i="277"/>
  <c r="Y472" i="277"/>
  <c r="N634" i="277"/>
  <c r="R619" i="277"/>
  <c r="M465" i="277"/>
  <c r="I466" i="277"/>
  <c r="H964" i="277"/>
  <c r="P619" i="277"/>
  <c r="AW636" i="277"/>
  <c r="W662" i="277"/>
  <c r="W749" i="277"/>
  <c r="AF749" i="277"/>
  <c r="V740" i="277"/>
  <c r="T746" i="277"/>
  <c r="F736" i="277"/>
  <c r="V759" i="277"/>
  <c r="AQ744" i="277"/>
  <c r="AB761" i="277"/>
  <c r="AV757" i="277"/>
  <c r="J706" i="277"/>
  <c r="P722" i="277"/>
  <c r="P729" i="277"/>
  <c r="E542" i="277"/>
  <c r="K475" i="277"/>
  <c r="O624" i="277"/>
  <c r="G602" i="277"/>
  <c r="O643" i="277"/>
  <c r="Q508" i="277"/>
  <c r="AN651" i="277"/>
  <c r="H805" i="277"/>
  <c r="Q656" i="277"/>
  <c r="AB643" i="277"/>
  <c r="J865" i="277"/>
  <c r="AC765" i="277"/>
  <c r="AV750" i="277"/>
  <c r="AQ751" i="277"/>
  <c r="AL749" i="277"/>
  <c r="Q741" i="277"/>
  <c r="AM760" i="277"/>
  <c r="I739" i="277"/>
  <c r="O748" i="277"/>
  <c r="X753" i="277"/>
  <c r="K708" i="277"/>
  <c r="Z721" i="277"/>
  <c r="J731" i="277"/>
  <c r="AC477" i="277"/>
  <c r="E773" i="277"/>
  <c r="H623" i="277"/>
  <c r="AJ632" i="277"/>
  <c r="AN650" i="277"/>
  <c r="AP662" i="277"/>
  <c r="AT657" i="277"/>
  <c r="M637" i="277"/>
  <c r="T643" i="277"/>
  <c r="W639" i="277"/>
  <c r="J838" i="277"/>
  <c r="C750" i="277"/>
  <c r="Y761" i="277"/>
  <c r="Y762" i="277"/>
  <c r="AT744" i="277"/>
  <c r="AQ767" i="277"/>
  <c r="AI754" i="277"/>
  <c r="AJ737" i="277"/>
  <c r="W754" i="277"/>
  <c r="T748" i="277"/>
  <c r="C706" i="277"/>
  <c r="Z727" i="277"/>
  <c r="O724" i="277"/>
  <c r="S436" i="277"/>
  <c r="C418" i="277"/>
  <c r="AF476" i="277"/>
  <c r="J424" i="277"/>
  <c r="K462" i="277"/>
  <c r="D926" i="277"/>
  <c r="AD635" i="277"/>
  <c r="P611" i="277"/>
  <c r="J611" i="277"/>
  <c r="L637" i="277"/>
  <c r="AE633" i="277"/>
  <c r="AM648" i="277"/>
  <c r="AT652" i="277"/>
  <c r="R651" i="277"/>
  <c r="AK660" i="277"/>
  <c r="O636" i="277"/>
  <c r="S644" i="277"/>
  <c r="AK651" i="277"/>
  <c r="Y622" i="277"/>
  <c r="C610" i="277"/>
  <c r="O617" i="277"/>
  <c r="Y611" i="277"/>
  <c r="J649" i="277"/>
  <c r="AE647" i="277"/>
  <c r="T632" i="277"/>
  <c r="D662" i="277"/>
  <c r="O633" i="277"/>
  <c r="AP652" i="277"/>
  <c r="F938" i="277"/>
  <c r="K938" i="277" s="1"/>
  <c r="J811" i="277"/>
  <c r="F944" i="277"/>
  <c r="K944" i="277" s="1"/>
  <c r="AN747" i="277"/>
  <c r="Q751" i="277"/>
  <c r="M754" i="277"/>
  <c r="AJ743" i="277"/>
  <c r="AK738" i="277"/>
  <c r="O762" i="277"/>
  <c r="N740" i="277"/>
  <c r="G750" i="277"/>
  <c r="H743" i="277"/>
  <c r="C745" i="277"/>
  <c r="I749" i="277"/>
  <c r="R747" i="277"/>
  <c r="Y740" i="277"/>
  <c r="AX756" i="277"/>
  <c r="N746" i="277"/>
  <c r="M737" i="277"/>
  <c r="T749" i="277"/>
  <c r="AS747" i="277"/>
  <c r="AG741" i="277"/>
  <c r="S760" i="277"/>
  <c r="K756" i="277"/>
  <c r="AF758" i="277"/>
  <c r="AS752" i="277"/>
  <c r="L764" i="277"/>
  <c r="G709" i="277"/>
  <c r="Y729" i="277"/>
  <c r="D721" i="277"/>
  <c r="C717" i="277"/>
  <c r="X722" i="277"/>
  <c r="M729" i="277"/>
  <c r="T730" i="277"/>
  <c r="AR469" i="277"/>
  <c r="O487" i="277"/>
  <c r="X638" i="277"/>
  <c r="AF658" i="277"/>
  <c r="I638" i="277"/>
  <c r="T649" i="277"/>
  <c r="AV647" i="277"/>
  <c r="F653" i="277"/>
  <c r="K621" i="277"/>
  <c r="N598" i="277"/>
  <c r="C656" i="277"/>
  <c r="V617" i="277"/>
  <c r="J814" i="277"/>
  <c r="J850" i="277"/>
  <c r="M750" i="277"/>
  <c r="U746" i="277"/>
  <c r="AG740" i="277"/>
  <c r="AC756" i="277"/>
  <c r="AC742" i="277"/>
  <c r="AI746" i="277"/>
  <c r="AF736" i="277"/>
  <c r="U748" i="277"/>
  <c r="AT765" i="277"/>
  <c r="I751" i="277"/>
  <c r="G763" i="277"/>
  <c r="J553" i="277"/>
  <c r="K552" i="277"/>
  <c r="AE484" i="277"/>
  <c r="AO472" i="277"/>
  <c r="U615" i="277"/>
  <c r="X613" i="277"/>
  <c r="H910" i="277"/>
  <c r="D863" i="277"/>
  <c r="E469" i="277"/>
  <c r="C482" i="277"/>
  <c r="L449" i="277"/>
  <c r="AH463" i="277"/>
  <c r="C978" i="277"/>
  <c r="N619" i="277"/>
  <c r="AG637" i="277"/>
  <c r="J655" i="277"/>
  <c r="AO488" i="277"/>
  <c r="Y469" i="277"/>
  <c r="C623" i="277"/>
  <c r="J643" i="277"/>
  <c r="E520" i="277"/>
  <c r="H783" i="277"/>
  <c r="I621" i="277"/>
  <c r="J879" i="277" s="1"/>
  <c r="AJ654" i="277"/>
  <c r="N643" i="277"/>
  <c r="F428" i="277"/>
  <c r="N461" i="277"/>
  <c r="F652" i="277"/>
  <c r="AO661" i="277"/>
  <c r="AC653" i="277"/>
  <c r="J810" i="277"/>
  <c r="V755" i="277"/>
  <c r="K744" i="277"/>
  <c r="AF746" i="277"/>
  <c r="L767" i="277"/>
  <c r="AF754" i="277"/>
  <c r="AU762" i="277"/>
  <c r="F744" i="277"/>
  <c r="F764" i="277"/>
  <c r="T744" i="277"/>
  <c r="O726" i="277"/>
  <c r="D716" i="277"/>
  <c r="J730" i="277"/>
  <c r="AK481" i="277"/>
  <c r="H846" i="277"/>
  <c r="Q512" i="277"/>
  <c r="AI651" i="277"/>
  <c r="N641" i="277"/>
  <c r="G652" i="277"/>
  <c r="E617" i="277"/>
  <c r="E649" i="277"/>
  <c r="H593" i="277"/>
  <c r="AH638" i="277"/>
  <c r="K1001" i="277"/>
  <c r="AS744" i="277"/>
  <c r="T745" i="277"/>
  <c r="AO747" i="277"/>
  <c r="AV762" i="277"/>
  <c r="AG762" i="277"/>
  <c r="AU740" i="277"/>
  <c r="AR741" i="277"/>
  <c r="P750" i="277"/>
  <c r="AC760" i="277"/>
  <c r="G718" i="277"/>
  <c r="K838" i="277" s="1"/>
  <c r="O716" i="277"/>
  <c r="Q528" i="277"/>
  <c r="AR483" i="277"/>
  <c r="W463" i="277"/>
  <c r="C633" i="277"/>
  <c r="AV642" i="277"/>
  <c r="AB632" i="277"/>
  <c r="AH641" i="277"/>
  <c r="H639" i="277"/>
  <c r="K622" i="277"/>
  <c r="S453" i="277"/>
  <c r="AF649" i="277"/>
  <c r="J832" i="277"/>
  <c r="AA739" i="277"/>
  <c r="AJ740" i="277"/>
  <c r="AE756" i="277"/>
  <c r="AX763" i="277"/>
  <c r="AR755" i="277"/>
  <c r="AH764" i="277"/>
  <c r="AG747" i="277"/>
  <c r="I747" i="277"/>
  <c r="AI748" i="277"/>
  <c r="K726" i="277"/>
  <c r="L731" i="277"/>
  <c r="Z719" i="277"/>
  <c r="H963" i="277"/>
  <c r="AW468" i="277"/>
  <c r="F815" i="277"/>
  <c r="E459" i="277"/>
  <c r="D968" i="277"/>
  <c r="AX487" i="277"/>
  <c r="S623" i="277"/>
  <c r="X639" i="277"/>
  <c r="AD658" i="277"/>
  <c r="AM654" i="277"/>
  <c r="U657" i="277"/>
  <c r="AP659" i="277"/>
  <c r="AN659" i="277"/>
  <c r="P645" i="277"/>
  <c r="I637" i="277"/>
  <c r="AX653" i="277"/>
  <c r="AS641" i="277"/>
  <c r="T663" i="277"/>
  <c r="AB653" i="277"/>
  <c r="I616" i="277"/>
  <c r="J874" i="277" s="1"/>
  <c r="AE637" i="277"/>
  <c r="AU636" i="277"/>
  <c r="Q646" i="277"/>
  <c r="Q657" i="277"/>
  <c r="Y642" i="277"/>
  <c r="X661" i="277"/>
  <c r="D647" i="277"/>
  <c r="C985" i="277"/>
  <c r="F897" i="277"/>
  <c r="K897" i="277" s="1"/>
  <c r="F919" i="277"/>
  <c r="K919" i="277" s="1"/>
  <c r="X756" i="277"/>
  <c r="AK759" i="277"/>
  <c r="AP742" i="277"/>
  <c r="G749" i="277"/>
  <c r="Y757" i="277"/>
  <c r="AN745" i="277"/>
  <c r="AH736" i="277"/>
  <c r="Q743" i="277"/>
  <c r="AM740" i="277"/>
  <c r="C744" i="277"/>
  <c r="AO744" i="277"/>
  <c r="AX741" i="277"/>
  <c r="G756" i="277"/>
  <c r="AI736" i="277"/>
  <c r="AW759" i="277"/>
  <c r="G746" i="277"/>
  <c r="AW745" i="277"/>
  <c r="AM764" i="277"/>
  <c r="AH753" i="277"/>
  <c r="AX767" i="277"/>
  <c r="AN755" i="277"/>
  <c r="AM762" i="277"/>
  <c r="R765" i="277"/>
  <c r="AO754" i="277"/>
  <c r="C711" i="277"/>
  <c r="N704" i="277"/>
  <c r="D724" i="277"/>
  <c r="G730" i="277"/>
  <c r="K850" i="277" s="1"/>
  <c r="O731" i="277"/>
  <c r="L721" i="277"/>
  <c r="L717" i="277"/>
  <c r="W725" i="277"/>
  <c r="U471" i="277"/>
  <c r="AU480" i="277"/>
  <c r="W486" i="277"/>
  <c r="E659" i="277"/>
  <c r="AQ634" i="277"/>
  <c r="J641" i="277"/>
  <c r="AD659" i="277"/>
  <c r="G603" i="277"/>
  <c r="X641" i="277"/>
  <c r="I657" i="277"/>
  <c r="AG632" i="277"/>
  <c r="H603" i="277"/>
  <c r="K633" i="277"/>
  <c r="F912" i="277"/>
  <c r="K912" i="277" s="1"/>
  <c r="F899" i="277"/>
  <c r="K899" i="277" s="1"/>
  <c r="AN764" i="277"/>
  <c r="AX748" i="277"/>
  <c r="AJ750" i="277"/>
  <c r="AK742" i="277"/>
  <c r="AX740" i="277"/>
  <c r="AC737" i="277"/>
  <c r="N745" i="277"/>
  <c r="P754" i="277"/>
  <c r="AV755" i="277"/>
  <c r="Z754" i="277"/>
  <c r="AR742" i="277"/>
  <c r="V751" i="277"/>
  <c r="K710" i="277"/>
  <c r="X720" i="277"/>
  <c r="Q719" i="277"/>
  <c r="V720" i="277"/>
  <c r="K790" i="277"/>
  <c r="W462" i="277"/>
  <c r="P657" i="277"/>
  <c r="T640" i="277"/>
  <c r="Q513" i="277"/>
  <c r="AO760" i="277"/>
  <c r="G751" i="277"/>
  <c r="AD742" i="277"/>
  <c r="AI761" i="277"/>
  <c r="V725" i="277"/>
  <c r="F696" i="277"/>
  <c r="F721" i="277"/>
  <c r="K825" i="277" s="1"/>
  <c r="K808" i="277"/>
  <c r="M649" i="277"/>
  <c r="AS634" i="277"/>
  <c r="Q503" i="277"/>
  <c r="AR462" i="277"/>
  <c r="N480" i="277"/>
  <c r="E476" i="277"/>
  <c r="AJ659" i="277"/>
  <c r="C615" i="277"/>
  <c r="I633" i="277"/>
  <c r="K641" i="277"/>
  <c r="P648" i="277"/>
  <c r="AG660" i="277"/>
  <c r="AK633" i="277"/>
  <c r="K647" i="277"/>
  <c r="N604" i="277"/>
  <c r="AA635" i="277"/>
  <c r="AU656" i="277"/>
  <c r="J787" i="277"/>
  <c r="P760" i="277"/>
  <c r="AB747" i="277"/>
  <c r="N739" i="277"/>
  <c r="AA759" i="277"/>
  <c r="X764" i="277"/>
  <c r="F748" i="277"/>
  <c r="K749" i="277"/>
  <c r="Y737" i="277"/>
  <c r="AT738" i="277"/>
  <c r="AU739" i="277"/>
  <c r="L746" i="277"/>
  <c r="AW766" i="277"/>
  <c r="I711" i="277"/>
  <c r="T729" i="277"/>
  <c r="J716" i="277"/>
  <c r="V731" i="277"/>
  <c r="K785" i="277"/>
  <c r="X652" i="277"/>
  <c r="AW651" i="277"/>
  <c r="AL648" i="277"/>
  <c r="AI647" i="277"/>
  <c r="AL738" i="277"/>
  <c r="AI764" i="277"/>
  <c r="O766" i="277"/>
  <c r="AO736" i="277"/>
  <c r="Z718" i="277"/>
  <c r="C696" i="277"/>
  <c r="D711" i="277"/>
  <c r="AP473" i="277"/>
  <c r="V449" i="277"/>
  <c r="X547" i="277"/>
  <c r="AO486" i="277"/>
  <c r="D444" i="277"/>
  <c r="AS462" i="277"/>
  <c r="S475" i="277"/>
  <c r="L662" i="277"/>
  <c r="AG485" i="277"/>
  <c r="F994" i="277"/>
  <c r="Y651" i="277"/>
  <c r="AX476" i="277"/>
  <c r="O613" i="277"/>
  <c r="AL645" i="277"/>
  <c r="AT751" i="277"/>
  <c r="F759" i="277"/>
  <c r="K753" i="277"/>
  <c r="I729" i="277"/>
  <c r="K881" i="277" s="1"/>
  <c r="Z449" i="277"/>
  <c r="C620" i="277"/>
  <c r="V647" i="277"/>
  <c r="AF633" i="277"/>
  <c r="F952" i="277"/>
  <c r="K952" i="277" s="1"/>
  <c r="W764" i="277"/>
  <c r="E761" i="277"/>
  <c r="AI749" i="277"/>
  <c r="P716" i="277"/>
  <c r="Y473" i="277"/>
  <c r="F623" i="277"/>
  <c r="AU663" i="277"/>
  <c r="AL653" i="277"/>
  <c r="J820" i="277"/>
  <c r="AD748" i="277"/>
  <c r="AW754" i="277"/>
  <c r="I758" i="277"/>
  <c r="F716" i="277"/>
  <c r="D889" i="277"/>
  <c r="S487" i="277"/>
  <c r="U620" i="277"/>
  <c r="AQ650" i="277"/>
  <c r="Z643" i="277"/>
  <c r="AU649" i="277"/>
  <c r="AH658" i="277"/>
  <c r="V656" i="277"/>
  <c r="AD636" i="277"/>
  <c r="E604" i="277"/>
  <c r="J830" i="277"/>
  <c r="J751" i="277"/>
  <c r="F760" i="277"/>
  <c r="AN767" i="277"/>
  <c r="AS763" i="277"/>
  <c r="P740" i="277"/>
  <c r="AP765" i="277"/>
  <c r="N741" i="277"/>
  <c r="AG736" i="277"/>
  <c r="R757" i="277"/>
  <c r="C705" i="277"/>
  <c r="J725" i="277"/>
  <c r="N722" i="277"/>
  <c r="AM460" i="277"/>
  <c r="AS640" i="277"/>
  <c r="Q650" i="277"/>
  <c r="C651" i="277"/>
  <c r="F600" i="277"/>
  <c r="J763" i="277"/>
  <c r="AO764" i="277"/>
  <c r="AU761" i="277"/>
  <c r="R746" i="277"/>
  <c r="AD760" i="277"/>
  <c r="I710" i="277"/>
  <c r="Y718" i="277"/>
  <c r="P723" i="277"/>
  <c r="AF469" i="277"/>
  <c r="AD639" i="277"/>
  <c r="F622" i="277"/>
  <c r="J780" i="277"/>
  <c r="V745" i="277"/>
  <c r="AM766" i="277"/>
  <c r="Z724" i="277"/>
  <c r="D709" i="277"/>
  <c r="S482" i="277"/>
  <c r="AL660" i="277"/>
  <c r="Q661" i="277"/>
  <c r="AM485" i="277"/>
  <c r="R1004" i="277"/>
  <c r="AE660" i="277"/>
  <c r="L639" i="277"/>
  <c r="P661" i="277"/>
  <c r="C590" i="277"/>
  <c r="U636" i="277"/>
  <c r="AO648" i="277"/>
  <c r="D648" i="277"/>
  <c r="J806" i="277"/>
  <c r="AQ761" i="277"/>
  <c r="AB744" i="277"/>
  <c r="AI766" i="277"/>
  <c r="AJ736" i="277"/>
  <c r="M741" i="277"/>
  <c r="H757" i="277"/>
  <c r="AW753" i="277"/>
  <c r="AG767" i="277"/>
  <c r="P727" i="277"/>
  <c r="T716" i="277"/>
  <c r="K797" i="277"/>
  <c r="Y619" i="277"/>
  <c r="W638" i="277"/>
  <c r="AJ658" i="277"/>
  <c r="W740" i="277"/>
  <c r="M760" i="277"/>
  <c r="K706" i="277"/>
  <c r="AE747" i="277"/>
  <c r="D698" i="277"/>
  <c r="AW462" i="277"/>
  <c r="AF638" i="277"/>
  <c r="G638" i="277"/>
  <c r="V663" i="277"/>
  <c r="AT461" i="277"/>
  <c r="D489" i="277"/>
  <c r="P485" i="277"/>
  <c r="AX635" i="277"/>
  <c r="N617" i="277"/>
  <c r="F643" i="277"/>
  <c r="AW657" i="277"/>
  <c r="J653" i="277"/>
  <c r="AK640" i="277"/>
  <c r="AK663" i="277"/>
  <c r="Y633" i="277"/>
  <c r="P637" i="277"/>
  <c r="AJ663" i="277"/>
  <c r="C648" i="277"/>
  <c r="O1001" i="277"/>
  <c r="AK765" i="277"/>
  <c r="Z739" i="277"/>
  <c r="F751" i="277"/>
  <c r="F758" i="277"/>
  <c r="U736" i="277"/>
  <c r="L752" i="277"/>
  <c r="AK763" i="277"/>
  <c r="AS760" i="277"/>
  <c r="X758" i="277"/>
  <c r="F761" i="277"/>
  <c r="Z758" i="277"/>
  <c r="AN756" i="277"/>
  <c r="H704" i="277"/>
  <c r="W716" i="277"/>
  <c r="Z716" i="277"/>
  <c r="Y727" i="277"/>
  <c r="K792" i="277"/>
  <c r="F488" i="277"/>
  <c r="AX639" i="277"/>
  <c r="AW660" i="277"/>
  <c r="L660" i="277"/>
  <c r="K640" i="277"/>
  <c r="AA740" i="277"/>
  <c r="AL748" i="277"/>
  <c r="AT742" i="277"/>
  <c r="AC767" i="277"/>
  <c r="X719" i="277"/>
  <c r="P725" i="277"/>
  <c r="L757" i="277"/>
  <c r="F717" i="277"/>
  <c r="D425" i="277"/>
  <c r="M663" i="277"/>
  <c r="W617" i="277"/>
  <c r="F933" i="277"/>
  <c r="K933" i="277" s="1"/>
  <c r="G1002" i="277"/>
  <c r="AS479" i="277"/>
  <c r="AB467" i="277"/>
  <c r="E462" i="277"/>
  <c r="E623" i="277"/>
  <c r="AH654" i="277"/>
  <c r="Q429" i="277"/>
  <c r="M650" i="277"/>
  <c r="AS637" i="277"/>
  <c r="K663" i="277"/>
  <c r="J640" i="277"/>
  <c r="R663" i="277"/>
  <c r="N648" i="277"/>
  <c r="AH632" i="277"/>
  <c r="F937" i="277"/>
  <c r="K937" i="277" s="1"/>
  <c r="F914" i="277"/>
  <c r="K914" i="277" s="1"/>
  <c r="AX766" i="277"/>
  <c r="Z740" i="277"/>
  <c r="AQ743" i="277"/>
  <c r="AP747" i="277"/>
  <c r="P737" i="277"/>
  <c r="C756" i="277"/>
  <c r="AW756" i="277"/>
  <c r="X763" i="277"/>
  <c r="E737" i="277"/>
  <c r="AW758" i="277"/>
  <c r="D750" i="277"/>
  <c r="AN765" i="277"/>
  <c r="L708" i="277"/>
  <c r="K731" i="277"/>
  <c r="K719" i="277"/>
  <c r="X717" i="277"/>
  <c r="K805" i="277"/>
  <c r="C488" i="277"/>
  <c r="AK465" i="277"/>
  <c r="AA466" i="277"/>
  <c r="AQ475" i="277"/>
  <c r="D618" i="277"/>
  <c r="E612" i="277"/>
  <c r="AQ633" i="277"/>
  <c r="V654" i="277"/>
  <c r="Z618" i="277"/>
  <c r="D637" i="277"/>
  <c r="AN654" i="277"/>
  <c r="C603" i="277"/>
  <c r="AH635" i="277"/>
  <c r="T652" i="277"/>
  <c r="J829" i="277"/>
  <c r="J846" i="277"/>
  <c r="AD763" i="277"/>
  <c r="AF765" i="277"/>
  <c r="C751" i="277"/>
  <c r="AM765" i="277"/>
  <c r="AU760" i="277"/>
  <c r="V760" i="277"/>
  <c r="AT743" i="277"/>
  <c r="I757" i="277"/>
  <c r="J748" i="277"/>
  <c r="L743" i="277"/>
  <c r="C731" i="277"/>
  <c r="I477" i="277"/>
  <c r="R625" i="277"/>
  <c r="AM660" i="277"/>
  <c r="V557" i="277"/>
  <c r="Q616" i="277"/>
  <c r="J828" i="277"/>
  <c r="AT740" i="277"/>
  <c r="AC747" i="277"/>
  <c r="S743" i="277"/>
  <c r="E722" i="277"/>
  <c r="J762" i="277"/>
  <c r="F711" i="277"/>
  <c r="K746" i="277"/>
  <c r="H644" i="277"/>
  <c r="AB741" i="277"/>
  <c r="AS663" i="277"/>
  <c r="AB646" i="277"/>
  <c r="G766" i="277"/>
  <c r="F738" i="277"/>
  <c r="AP754" i="277"/>
  <c r="C727" i="277"/>
  <c r="H758" i="277"/>
  <c r="F642" i="277"/>
  <c r="AC748" i="277"/>
  <c r="J792" i="277"/>
  <c r="R731" i="277"/>
  <c r="AP738" i="277"/>
  <c r="N487" i="277"/>
  <c r="S661" i="277"/>
  <c r="E741" i="277"/>
  <c r="S764" i="277"/>
  <c r="K737" i="277"/>
  <c r="E705" i="277"/>
  <c r="K780" i="277"/>
  <c r="Q644" i="277"/>
  <c r="J798" i="277"/>
  <c r="AP739" i="277"/>
  <c r="W742" i="277"/>
  <c r="AF757" i="277"/>
  <c r="E720" i="277"/>
  <c r="Y759" i="277"/>
  <c r="G658" i="277"/>
  <c r="AD753" i="277"/>
  <c r="Y636" i="277"/>
  <c r="AX642" i="277"/>
  <c r="E742" i="277"/>
  <c r="C742" i="277"/>
  <c r="J752" i="277"/>
  <c r="Q728" i="277"/>
  <c r="T463" i="277"/>
  <c r="H747" i="277"/>
  <c r="C699" i="277"/>
  <c r="AN766" i="277"/>
  <c r="F925" i="277"/>
  <c r="K925" i="277" s="1"/>
  <c r="K811" i="277"/>
  <c r="AQ739" i="277"/>
  <c r="D745" i="277"/>
  <c r="Z645" i="277"/>
  <c r="O741" i="277"/>
  <c r="W737" i="277"/>
  <c r="T724" i="277"/>
  <c r="E419" i="277"/>
  <c r="AW633" i="277"/>
  <c r="N645" i="277"/>
  <c r="AW765" i="277"/>
  <c r="M744" i="277"/>
  <c r="AA642" i="277"/>
  <c r="AN748" i="277"/>
  <c r="M762" i="277"/>
  <c r="W751" i="277"/>
  <c r="W736" i="277"/>
  <c r="E599" i="277"/>
  <c r="N610" i="277"/>
  <c r="J822" i="277"/>
  <c r="AB471" i="277"/>
  <c r="AD462" i="277"/>
  <c r="N451" i="277"/>
  <c r="AK480" i="277"/>
  <c r="AQ472" i="277"/>
  <c r="G426" i="277"/>
  <c r="P463" i="277"/>
  <c r="Y661" i="277"/>
  <c r="W460" i="277"/>
  <c r="T469" i="277"/>
  <c r="X633" i="277"/>
  <c r="D639" i="277"/>
  <c r="J836" i="277"/>
  <c r="AP759" i="277"/>
  <c r="Q750" i="277"/>
  <c r="AT748" i="277"/>
  <c r="O727" i="277"/>
  <c r="F820" i="277"/>
  <c r="F625" i="277"/>
  <c r="AN657" i="277"/>
  <c r="O625" i="277"/>
  <c r="K977" i="277"/>
  <c r="I743" i="277"/>
  <c r="V766" i="277"/>
  <c r="V765" i="277"/>
  <c r="M716" i="277"/>
  <c r="H477" i="277"/>
  <c r="Q428" i="277"/>
  <c r="S659" i="277"/>
  <c r="R636" i="277"/>
  <c r="F958" i="277"/>
  <c r="K958" i="277" s="1"/>
  <c r="R741" i="277"/>
  <c r="AU764" i="277"/>
  <c r="J747" i="277"/>
  <c r="W726" i="277"/>
  <c r="D521" i="277"/>
  <c r="F445" i="277"/>
  <c r="H829" i="277" s="1"/>
  <c r="AJ469" i="277"/>
  <c r="Y615" i="277"/>
  <c r="R656" i="277"/>
  <c r="Q662" i="277"/>
  <c r="AE634" i="277"/>
  <c r="S616" i="277"/>
  <c r="U622" i="277"/>
  <c r="G604" i="277"/>
  <c r="D646" i="277"/>
  <c r="F924" i="277"/>
  <c r="K924" i="277" s="1"/>
  <c r="O764" i="277"/>
  <c r="AV759" i="277"/>
  <c r="Q742" i="277"/>
  <c r="P766" i="277"/>
  <c r="AA748" i="277"/>
  <c r="G747" i="277"/>
  <c r="C760" i="277"/>
  <c r="AA761" i="277"/>
  <c r="AW750" i="277"/>
  <c r="F708" i="277"/>
  <c r="V722" i="277"/>
  <c r="K729" i="277"/>
  <c r="N478" i="277"/>
  <c r="E658" i="277"/>
  <c r="R645" i="277"/>
  <c r="U638" i="277"/>
  <c r="K655" i="277"/>
  <c r="J598" i="277"/>
  <c r="N764" i="277"/>
  <c r="AT739" i="277"/>
  <c r="AR736" i="277"/>
  <c r="Y745" i="277"/>
  <c r="W746" i="277"/>
  <c r="C710" i="277"/>
  <c r="U717" i="277"/>
  <c r="D699" i="277"/>
  <c r="R642" i="277"/>
  <c r="AM639" i="277"/>
  <c r="AT758" i="277"/>
  <c r="AL758" i="277"/>
  <c r="AN758" i="277"/>
  <c r="U728" i="277"/>
  <c r="L728" i="277"/>
  <c r="D792" i="277"/>
  <c r="AM655" i="277"/>
  <c r="AH637" i="277"/>
  <c r="J929" i="277"/>
  <c r="X475" i="277"/>
  <c r="H620" i="277"/>
  <c r="F632" i="277"/>
  <c r="D645" i="277"/>
  <c r="AQ635" i="277"/>
  <c r="AW644" i="277"/>
  <c r="O649" i="277"/>
  <c r="AP657" i="277"/>
  <c r="J867" i="277"/>
  <c r="W756" i="277"/>
  <c r="AK756" i="277"/>
  <c r="AA762" i="277"/>
  <c r="AP750" i="277"/>
  <c r="AE749" i="277"/>
  <c r="D739" i="277"/>
  <c r="X761" i="277"/>
  <c r="L704" i="277"/>
  <c r="Q726" i="277"/>
  <c r="R721" i="277"/>
  <c r="M500" i="277"/>
  <c r="N416" i="277"/>
  <c r="AK648" i="277"/>
  <c r="F657" i="277"/>
  <c r="AU758" i="277"/>
  <c r="U763" i="277"/>
  <c r="W720" i="277"/>
  <c r="AH756" i="277"/>
  <c r="K818" i="277"/>
  <c r="AT459" i="277"/>
  <c r="AO649" i="277"/>
  <c r="AK644" i="277"/>
  <c r="J842" i="277"/>
  <c r="N486" i="277"/>
  <c r="AP479" i="277"/>
  <c r="AN483" i="277"/>
  <c r="D661" i="277"/>
  <c r="N635" i="277"/>
  <c r="Q509" i="277"/>
  <c r="AW650" i="277"/>
  <c r="M655" i="277"/>
  <c r="Q613" i="277"/>
  <c r="I644" i="277"/>
  <c r="L654" i="277"/>
  <c r="P640" i="277"/>
  <c r="AJ639" i="277"/>
  <c r="F892" i="277"/>
  <c r="K892" i="277" s="1"/>
  <c r="J844" i="277"/>
  <c r="AI740" i="277"/>
  <c r="AR758" i="277"/>
  <c r="AN742" i="277"/>
  <c r="V750" i="277"/>
  <c r="AK746" i="277"/>
  <c r="AN743" i="277"/>
  <c r="F762" i="277"/>
  <c r="O747" i="277"/>
  <c r="K759" i="277"/>
  <c r="W766" i="277"/>
  <c r="AX758" i="277"/>
  <c r="AU749" i="277"/>
  <c r="G711" i="277"/>
  <c r="I725" i="277"/>
  <c r="K877" i="277" s="1"/>
  <c r="D722" i="277"/>
  <c r="Z728" i="277"/>
  <c r="K819" i="277"/>
  <c r="J449" i="277"/>
  <c r="AH645" i="277"/>
  <c r="AF663" i="277"/>
  <c r="AI657" i="277"/>
  <c r="E618" i="277"/>
  <c r="C766" i="277"/>
  <c r="AJ739" i="277"/>
  <c r="AO755" i="277"/>
  <c r="AK748" i="277"/>
  <c r="R722" i="277"/>
  <c r="G699" i="277"/>
  <c r="G707" i="277"/>
  <c r="H723" i="277"/>
  <c r="K859" i="277" s="1"/>
  <c r="F418" i="277"/>
  <c r="J605" i="277"/>
  <c r="S632" i="277"/>
  <c r="I978" i="277"/>
  <c r="Q461" i="277"/>
  <c r="F780" i="277"/>
  <c r="G637" i="277"/>
  <c r="P617" i="277"/>
  <c r="V491" i="277"/>
  <c r="AC658" i="277"/>
  <c r="AT660" i="277"/>
  <c r="AV649" i="277"/>
  <c r="T659" i="277"/>
  <c r="W660" i="277"/>
  <c r="N615" i="277"/>
  <c r="R617" i="277"/>
  <c r="AH639" i="277"/>
  <c r="Q424" i="277"/>
  <c r="F955" i="277"/>
  <c r="K955" i="277" s="1"/>
  <c r="K701" i="277"/>
  <c r="AL755" i="277"/>
  <c r="W755" i="277"/>
  <c r="AP762" i="277"/>
  <c r="H764" i="277"/>
  <c r="U759" i="277"/>
  <c r="F756" i="277"/>
  <c r="AR739" i="277"/>
  <c r="AT750" i="277"/>
  <c r="AW767" i="277"/>
  <c r="X759" i="277"/>
  <c r="AL740" i="277"/>
  <c r="R759" i="277"/>
  <c r="O721" i="277"/>
  <c r="J729" i="277"/>
  <c r="R723" i="277"/>
  <c r="J727" i="277"/>
  <c r="K807" i="277"/>
  <c r="AU485" i="277"/>
  <c r="AB475" i="277"/>
  <c r="H812" i="277"/>
  <c r="AE472" i="277"/>
  <c r="L622" i="277"/>
  <c r="AO663" i="277"/>
  <c r="AF634" i="277"/>
  <c r="I645" i="277"/>
  <c r="Q659" i="277"/>
  <c r="F634" i="277"/>
  <c r="AI649" i="277"/>
  <c r="F603" i="277"/>
  <c r="AV659" i="277"/>
  <c r="AI659" i="277"/>
  <c r="F934" i="277"/>
  <c r="K934" i="277" s="1"/>
  <c r="K993" i="277"/>
  <c r="AM737" i="277"/>
  <c r="AV751" i="277"/>
  <c r="AF751" i="277"/>
  <c r="Y756" i="277"/>
  <c r="AM750" i="277"/>
  <c r="AS739" i="277"/>
  <c r="S750" i="277"/>
  <c r="W738" i="277"/>
  <c r="N760" i="277"/>
  <c r="AW742" i="277"/>
  <c r="Y730" i="277"/>
  <c r="AV481" i="277"/>
  <c r="Y634" i="277"/>
  <c r="L650" i="277"/>
  <c r="D486" i="277"/>
  <c r="C640" i="277"/>
  <c r="K591" i="277"/>
  <c r="AF743" i="277"/>
  <c r="AV758" i="277"/>
  <c r="Q752" i="277"/>
  <c r="Z722" i="277"/>
  <c r="C725" i="277"/>
  <c r="R726" i="277"/>
  <c r="F737" i="277"/>
  <c r="C601" i="277"/>
  <c r="V724" i="277"/>
  <c r="L602" i="277"/>
  <c r="C659" i="277"/>
  <c r="U754" i="277"/>
  <c r="AL737" i="277"/>
  <c r="Q737" i="277"/>
  <c r="W723" i="277"/>
  <c r="AJ748" i="277"/>
  <c r="N754" i="277"/>
  <c r="U722" i="277"/>
  <c r="AM744" i="277"/>
  <c r="R725" i="277"/>
  <c r="AF740" i="277"/>
  <c r="C470" i="277"/>
  <c r="J647" i="277"/>
  <c r="L762" i="277"/>
  <c r="E766" i="277"/>
  <c r="I737" i="277"/>
  <c r="K716" i="277"/>
  <c r="E487" i="277"/>
  <c r="AM646" i="277"/>
  <c r="F950" i="277"/>
  <c r="K950" i="277" s="1"/>
  <c r="AV748" i="277"/>
  <c r="H705" i="277"/>
  <c r="AN739" i="277"/>
  <c r="P728" i="277"/>
  <c r="AO742" i="277"/>
  <c r="U661" i="277"/>
  <c r="Y760" i="277"/>
  <c r="K642" i="277"/>
  <c r="AW638" i="277"/>
  <c r="H740" i="277"/>
  <c r="AH766" i="277"/>
  <c r="R766" i="277"/>
  <c r="D729" i="277"/>
  <c r="G662" i="277"/>
  <c r="U738" i="277"/>
  <c r="M461" i="277"/>
  <c r="G754" i="277"/>
  <c r="AP740" i="277"/>
  <c r="H751" i="277"/>
  <c r="AX760" i="277"/>
  <c r="R764" i="277"/>
  <c r="J705" i="277"/>
  <c r="H728" i="277"/>
  <c r="K864" i="277" s="1"/>
  <c r="Z729" i="277"/>
  <c r="I968" i="277"/>
  <c r="G893" i="277"/>
  <c r="G636" i="277"/>
  <c r="J625" i="277"/>
  <c r="D623" i="277"/>
  <c r="J781" i="277"/>
  <c r="AE751" i="277"/>
  <c r="I762" i="277"/>
  <c r="G757" i="277"/>
  <c r="AS745" i="277"/>
  <c r="T767" i="277"/>
  <c r="AO637" i="277"/>
  <c r="S663" i="277"/>
  <c r="S765" i="277"/>
  <c r="R718" i="277"/>
  <c r="V716" i="277"/>
  <c r="AB757" i="277"/>
  <c r="J853" i="277"/>
  <c r="AQ762" i="277"/>
  <c r="E725" i="277"/>
  <c r="K822" i="277"/>
  <c r="AD645" i="277"/>
  <c r="M646" i="277"/>
  <c r="AG764" i="277"/>
  <c r="E728" i="277"/>
  <c r="AT647" i="277"/>
  <c r="AB749" i="277"/>
  <c r="N659" i="277"/>
  <c r="AC753" i="277"/>
  <c r="AU647" i="277"/>
  <c r="Y748" i="277"/>
  <c r="L719" i="277"/>
  <c r="J740" i="277"/>
  <c r="D697" i="277"/>
  <c r="I521" i="277"/>
  <c r="AS736" i="277"/>
  <c r="E717" i="277"/>
  <c r="G657" i="277"/>
  <c r="AX743" i="277"/>
  <c r="N729" i="277"/>
  <c r="AF651" i="277"/>
  <c r="K661" i="277"/>
  <c r="G740" i="277"/>
  <c r="K752" i="277"/>
  <c r="R461" i="277"/>
  <c r="AL656" i="277"/>
  <c r="J637" i="277"/>
  <c r="I652" i="277"/>
  <c r="W663" i="277"/>
  <c r="AS738" i="277"/>
  <c r="AK750" i="277"/>
  <c r="Z742" i="277"/>
  <c r="AE736" i="277"/>
  <c r="K704" i="277"/>
  <c r="C726" i="277"/>
  <c r="AW634" i="277"/>
  <c r="Y614" i="277"/>
  <c r="J738" i="277"/>
  <c r="P753" i="277"/>
  <c r="Q721" i="277"/>
  <c r="K416" i="277"/>
  <c r="L652" i="277"/>
  <c r="AV767" i="277"/>
  <c r="W727" i="277"/>
  <c r="X656" i="277"/>
  <c r="M559" i="277"/>
  <c r="J635" i="277"/>
  <c r="AL633" i="277"/>
  <c r="J837" i="277"/>
  <c r="AT736" i="277"/>
  <c r="AG748" i="277"/>
  <c r="O757" i="277"/>
  <c r="U731" i="277"/>
  <c r="U480" i="277"/>
  <c r="Z652" i="277"/>
  <c r="H725" i="277"/>
  <c r="K861" i="277" s="1"/>
  <c r="Y440" i="277"/>
  <c r="P632" i="277"/>
  <c r="G616" i="277"/>
  <c r="R647" i="277"/>
  <c r="Y652" i="277"/>
  <c r="O620" i="277"/>
  <c r="AR637" i="277"/>
  <c r="AU759" i="277"/>
  <c r="T753" i="277"/>
  <c r="AS750" i="277"/>
  <c r="Z762" i="277"/>
  <c r="L759" i="277"/>
  <c r="N707" i="277"/>
  <c r="J723" i="277"/>
  <c r="D892" i="277"/>
  <c r="AC655" i="277"/>
  <c r="J839" i="277"/>
  <c r="AP763" i="277"/>
  <c r="W731" i="277"/>
  <c r="G923" i="277"/>
  <c r="Y441" i="277"/>
  <c r="AO475" i="277"/>
  <c r="J648" i="277"/>
  <c r="K648" i="277"/>
  <c r="AL642" i="277"/>
  <c r="AL644" i="277"/>
  <c r="AW764" i="277"/>
  <c r="AV752" i="277"/>
  <c r="AI742" i="277"/>
  <c r="J742" i="277"/>
  <c r="J709" i="277"/>
  <c r="U729" i="277"/>
  <c r="AD479" i="277"/>
  <c r="X625" i="277"/>
  <c r="AH633" i="277"/>
  <c r="I661" i="277"/>
  <c r="AT634" i="277"/>
  <c r="E746" i="277"/>
  <c r="S754" i="277"/>
  <c r="AE765" i="277"/>
  <c r="AQ745" i="277"/>
  <c r="AK484" i="277"/>
  <c r="M644" i="277"/>
  <c r="AL766" i="277"/>
  <c r="F741" i="277"/>
  <c r="E711" i="277"/>
  <c r="P634" i="277"/>
  <c r="AX751" i="277"/>
  <c r="C724" i="277"/>
  <c r="AA750" i="277"/>
  <c r="V659" i="277"/>
  <c r="E763" i="277"/>
  <c r="Q515" i="277"/>
  <c r="AD765" i="277"/>
  <c r="AU745" i="277"/>
  <c r="AA654" i="277"/>
  <c r="AR762" i="277"/>
  <c r="D858" i="277"/>
  <c r="H551" i="277"/>
  <c r="AB642" i="277"/>
  <c r="O641" i="277"/>
  <c r="AG467" i="277"/>
  <c r="Z662" i="277"/>
  <c r="G649" i="277"/>
  <c r="AR487" i="277"/>
  <c r="C644" i="277"/>
  <c r="J467" i="277"/>
  <c r="U660" i="277"/>
  <c r="F920" i="277"/>
  <c r="K920" i="277" s="1"/>
  <c r="AE766" i="277"/>
  <c r="X742" i="277"/>
  <c r="T764" i="277"/>
  <c r="F731" i="277"/>
  <c r="K835" i="277" s="1"/>
  <c r="J486" i="277"/>
  <c r="I641" i="277"/>
  <c r="L648" i="277"/>
  <c r="AW654" i="277"/>
  <c r="F900" i="277"/>
  <c r="K900" i="277" s="1"/>
  <c r="U741" i="277"/>
  <c r="AI751" i="277"/>
  <c r="J750" i="277"/>
  <c r="L725" i="277"/>
  <c r="D941" i="277"/>
  <c r="P635" i="277"/>
  <c r="AR641" i="277"/>
  <c r="AI662" i="277"/>
  <c r="K590" i="277"/>
  <c r="Q744" i="277"/>
  <c r="AA745" i="277"/>
  <c r="Z767" i="277"/>
  <c r="X726" i="277"/>
  <c r="D869" i="277"/>
  <c r="M458" i="277"/>
  <c r="F814" i="277"/>
  <c r="G610" i="277"/>
  <c r="AQ639" i="277"/>
  <c r="W647" i="277"/>
  <c r="AT653" i="277"/>
  <c r="AW646" i="277"/>
  <c r="Z614" i="277"/>
  <c r="E592" i="277"/>
  <c r="G559" i="277"/>
  <c r="F913" i="277"/>
  <c r="K913" i="277" s="1"/>
  <c r="AS764" i="277"/>
  <c r="AP745" i="277"/>
  <c r="AX764" i="277"/>
  <c r="N737" i="277"/>
  <c r="AL742" i="277"/>
  <c r="T763" i="277"/>
  <c r="AE741" i="277"/>
  <c r="H766" i="277"/>
  <c r="T754" i="277"/>
  <c r="G710" i="277"/>
  <c r="F728" i="277"/>
  <c r="K832" i="277" s="1"/>
  <c r="X725" i="277"/>
  <c r="AU481" i="277"/>
  <c r="S619" i="277"/>
  <c r="AS649" i="277"/>
  <c r="O640" i="277"/>
  <c r="Y751" i="277"/>
  <c r="Z746" i="277"/>
  <c r="AN738" i="277"/>
  <c r="L747" i="277"/>
  <c r="AK758" i="277"/>
  <c r="S730" i="277"/>
  <c r="U718" i="277"/>
  <c r="H699" i="277"/>
  <c r="O467" i="277"/>
  <c r="AO636" i="277"/>
  <c r="Z641" i="277"/>
  <c r="AV738" i="277"/>
  <c r="L749" i="277"/>
  <c r="AT766" i="277"/>
  <c r="L720" i="277"/>
  <c r="S727" i="277"/>
  <c r="M469" i="277"/>
  <c r="E653" i="277"/>
  <c r="J794" i="277"/>
  <c r="H842" i="277"/>
  <c r="U469" i="277"/>
  <c r="AK661" i="277"/>
  <c r="Y654" i="277"/>
  <c r="I635" i="277"/>
  <c r="AL646" i="277"/>
  <c r="AK638" i="277"/>
  <c r="AE632" i="277"/>
  <c r="AJ635" i="277"/>
  <c r="F948" i="277"/>
  <c r="K948" i="277" s="1"/>
  <c r="AP764" i="277"/>
  <c r="AO746" i="277"/>
  <c r="AB737" i="277"/>
  <c r="AO750" i="277"/>
  <c r="W759" i="277"/>
  <c r="X743" i="277"/>
  <c r="AC750" i="277"/>
  <c r="G706" i="277"/>
  <c r="Z730" i="277"/>
  <c r="P719" i="277"/>
  <c r="Q472" i="277"/>
  <c r="L613" i="277"/>
  <c r="AI642" i="277"/>
  <c r="C993" i="277"/>
  <c r="M763" i="277"/>
  <c r="AW736" i="277"/>
  <c r="L722" i="277"/>
  <c r="O746" i="277"/>
  <c r="K783" i="277"/>
  <c r="D807" i="277"/>
  <c r="H633" i="277"/>
  <c r="AE657" i="277"/>
  <c r="L527" i="277"/>
  <c r="I462" i="277"/>
  <c r="F482" i="277"/>
  <c r="Q465" i="277"/>
  <c r="Y621" i="277"/>
  <c r="Y491" i="277"/>
  <c r="R613" i="277"/>
  <c r="AX644" i="277"/>
  <c r="C617" i="277"/>
  <c r="K600" i="277"/>
  <c r="E638" i="277"/>
  <c r="U649" i="277"/>
  <c r="AF647" i="277"/>
  <c r="H622" i="277"/>
  <c r="C591" i="277"/>
  <c r="J783" i="277"/>
  <c r="G627" i="277"/>
  <c r="AF761" i="277"/>
  <c r="AV746" i="277"/>
  <c r="AW747" i="277"/>
  <c r="AA743" i="277"/>
  <c r="AM753" i="277"/>
  <c r="P748" i="277"/>
  <c r="W753" i="277"/>
  <c r="AP767" i="277"/>
  <c r="D738" i="277"/>
  <c r="AJ755" i="277"/>
  <c r="G744" i="277"/>
  <c r="O767" i="277"/>
  <c r="Z720" i="277"/>
  <c r="S719" i="277"/>
  <c r="X718" i="277"/>
  <c r="J719" i="277"/>
  <c r="K810" i="277"/>
  <c r="D419" i="277"/>
  <c r="AH636" i="277"/>
  <c r="I659" i="277"/>
  <c r="V635" i="277"/>
  <c r="U764" i="277"/>
  <c r="AR748" i="277"/>
  <c r="AO756" i="277"/>
  <c r="AB758" i="277"/>
  <c r="O722" i="277"/>
  <c r="K820" i="277"/>
  <c r="I730" i="277"/>
  <c r="K882" i="277" s="1"/>
  <c r="C698" i="277"/>
  <c r="K651" i="277"/>
  <c r="AT650" i="277"/>
  <c r="J632" i="277"/>
  <c r="D773" i="277"/>
  <c r="C481" i="277"/>
  <c r="F845" i="277"/>
  <c r="X478" i="277"/>
  <c r="I613" i="277"/>
  <c r="J871" i="277" s="1"/>
  <c r="X645" i="277"/>
  <c r="F649" i="277"/>
  <c r="AR643" i="277"/>
  <c r="AS633" i="277"/>
  <c r="AT637" i="277"/>
  <c r="AK657" i="277"/>
  <c r="O659" i="277"/>
  <c r="U647" i="277"/>
  <c r="AC644" i="277"/>
  <c r="M600" i="277"/>
  <c r="F966" i="277"/>
  <c r="K966" i="277" s="1"/>
  <c r="J864" i="277"/>
  <c r="D748" i="277"/>
  <c r="S749" i="277"/>
  <c r="J755" i="277"/>
  <c r="X739" i="277"/>
  <c r="AG753" i="277"/>
  <c r="V749" i="277"/>
  <c r="U758" i="277"/>
  <c r="Q759" i="277"/>
  <c r="AH755" i="277"/>
  <c r="AS743" i="277"/>
  <c r="D743" i="277"/>
  <c r="Z752" i="277"/>
  <c r="O729" i="277"/>
  <c r="Y731" i="277"/>
  <c r="R729" i="277"/>
  <c r="F697" i="277"/>
  <c r="Q989" i="277"/>
  <c r="F808" i="277"/>
  <c r="N464" i="277"/>
  <c r="D911" i="277"/>
  <c r="S617" i="277"/>
  <c r="P656" i="277"/>
  <c r="V661" i="277"/>
  <c r="Q640" i="277"/>
  <c r="U618" i="277"/>
  <c r="M537" i="277"/>
  <c r="J617" i="277"/>
  <c r="AC637" i="277"/>
  <c r="P638" i="277"/>
  <c r="C657" i="277"/>
  <c r="J639" i="277"/>
  <c r="F931" i="277"/>
  <c r="K931" i="277" s="1"/>
  <c r="Q598" i="277"/>
  <c r="AC740" i="277"/>
  <c r="O758" i="277"/>
  <c r="Y765" i="277"/>
  <c r="P752" i="277"/>
  <c r="K761" i="277"/>
  <c r="AT737" i="277"/>
  <c r="S745" i="277"/>
  <c r="D760" i="277"/>
  <c r="AD750" i="277"/>
  <c r="AM763" i="277"/>
  <c r="R716" i="277"/>
  <c r="Q663" i="277"/>
  <c r="T615" i="277"/>
  <c r="AM659" i="277"/>
  <c r="N751" i="277"/>
  <c r="AA764" i="277"/>
  <c r="AS755" i="277"/>
  <c r="G704" i="277"/>
  <c r="K787" i="277"/>
  <c r="U727" i="277"/>
  <c r="AT479" i="277"/>
  <c r="H748" i="277"/>
  <c r="G665" i="277"/>
  <c r="H731" i="277"/>
  <c r="K867" i="277" s="1"/>
  <c r="AC643" i="277"/>
  <c r="F889" i="277"/>
  <c r="K889" i="277" s="1"/>
  <c r="AR753" i="277"/>
  <c r="AH761" i="277"/>
  <c r="P738" i="277"/>
  <c r="D727" i="277"/>
  <c r="G708" i="277"/>
  <c r="Z750" i="277"/>
  <c r="X730" i="277"/>
  <c r="AB748" i="277"/>
  <c r="AK473" i="277"/>
  <c r="Q740" i="277"/>
  <c r="Y613" i="277"/>
  <c r="AW635" i="277"/>
  <c r="AT761" i="277"/>
  <c r="D764" i="277"/>
  <c r="W739" i="277"/>
  <c r="I721" i="277"/>
  <c r="K873" i="277" s="1"/>
  <c r="AT471" i="277"/>
  <c r="AM638" i="277"/>
  <c r="AS748" i="277"/>
  <c r="X744" i="277"/>
  <c r="C721" i="277"/>
  <c r="T738" i="277"/>
  <c r="D956" i="277"/>
  <c r="AB762" i="277"/>
  <c r="AD656" i="277"/>
  <c r="V727" i="277"/>
  <c r="Y640" i="277"/>
  <c r="Y660" i="277"/>
  <c r="R751" i="277"/>
  <c r="M746" i="277"/>
  <c r="AQ758" i="277"/>
  <c r="W728" i="277"/>
  <c r="AP661" i="277"/>
  <c r="AH748" i="277"/>
  <c r="AF648" i="277"/>
  <c r="Y722" i="277"/>
  <c r="AR752" i="277"/>
  <c r="AO758" i="277"/>
  <c r="AI468" i="277"/>
  <c r="K615" i="277"/>
  <c r="Q426" i="277"/>
  <c r="K603" i="277"/>
  <c r="O660" i="277"/>
  <c r="G618" i="277"/>
  <c r="AI654" i="277"/>
  <c r="J858" i="277"/>
  <c r="K766" i="277"/>
  <c r="K754" i="277"/>
  <c r="M761" i="277"/>
  <c r="K751" i="277"/>
  <c r="K823" i="277"/>
  <c r="AR654" i="277"/>
  <c r="AV641" i="277"/>
  <c r="AQ756" i="277"/>
  <c r="K789" i="277"/>
  <c r="AE638" i="277"/>
  <c r="Z744" i="277"/>
  <c r="AA637" i="277"/>
  <c r="AB753" i="277"/>
  <c r="R755" i="277"/>
  <c r="Q731" i="277"/>
  <c r="G737" i="277"/>
  <c r="AB755" i="277"/>
  <c r="AU637" i="277"/>
  <c r="AS753" i="277"/>
  <c r="L458" i="277"/>
  <c r="P743" i="277"/>
  <c r="H698" i="277"/>
  <c r="O760" i="277"/>
  <c r="S726" i="277"/>
  <c r="Q431" i="277"/>
  <c r="K762" i="277"/>
  <c r="H655" i="277"/>
  <c r="AU635" i="277"/>
  <c r="N623" i="277"/>
  <c r="D876" i="277"/>
  <c r="X465" i="277"/>
  <c r="S615" i="277"/>
  <c r="C440" i="277"/>
  <c r="E652" i="277"/>
  <c r="AH465" i="277"/>
  <c r="Y618" i="277"/>
  <c r="AP649" i="277"/>
  <c r="AX738" i="277"/>
  <c r="O742" i="277"/>
  <c r="AK464" i="277"/>
  <c r="E593" i="277"/>
  <c r="O759" i="277"/>
  <c r="I753" i="277"/>
  <c r="E744" i="277"/>
  <c r="I744" i="277"/>
  <c r="H780" i="277"/>
  <c r="C618" i="277"/>
  <c r="Q511" i="277"/>
  <c r="N605" i="277"/>
  <c r="F960" i="277"/>
  <c r="K960" i="277" s="1"/>
  <c r="J745" i="277"/>
  <c r="AE755" i="277"/>
  <c r="AB764" i="277"/>
  <c r="H717" i="277"/>
  <c r="K853" i="277" s="1"/>
  <c r="H610" i="277"/>
  <c r="N646" i="277"/>
  <c r="W762" i="277"/>
  <c r="AR761" i="277"/>
  <c r="K743" i="277"/>
  <c r="K809" i="277"/>
  <c r="AI636" i="277"/>
  <c r="AR737" i="277"/>
  <c r="K816" i="277"/>
  <c r="Z647" i="277"/>
  <c r="AH469" i="277"/>
  <c r="Y537" i="277"/>
  <c r="G663" i="277"/>
  <c r="AK641" i="277"/>
  <c r="AX755" i="277"/>
  <c r="AN754" i="277"/>
  <c r="AO739" i="277"/>
  <c r="W719" i="277"/>
  <c r="C661" i="277"/>
  <c r="AT757" i="277"/>
  <c r="N730" i="277"/>
  <c r="AK653" i="277"/>
  <c r="S522" i="277"/>
  <c r="AX643" i="277"/>
  <c r="AC639" i="277"/>
  <c r="W618" i="277"/>
  <c r="L641" i="277"/>
  <c r="F956" i="277"/>
  <c r="K956" i="277" s="1"/>
  <c r="N756" i="277"/>
  <c r="S741" i="277"/>
  <c r="Y738" i="277"/>
  <c r="S752" i="277"/>
  <c r="Z764" i="277"/>
  <c r="O720" i="277"/>
  <c r="G698" i="277"/>
  <c r="AK635" i="277"/>
  <c r="AN662" i="277"/>
  <c r="S762" i="277"/>
  <c r="AS762" i="277"/>
  <c r="Q624" i="277"/>
  <c r="F635" i="277"/>
  <c r="AW483" i="277"/>
  <c r="V537" i="277"/>
  <c r="AO647" i="277"/>
  <c r="H612" i="277"/>
  <c r="R641" i="277"/>
  <c r="AR653" i="277"/>
  <c r="AU737" i="277"/>
  <c r="AH737" i="277"/>
  <c r="AW755" i="277"/>
  <c r="AD754" i="277"/>
  <c r="T718" i="277"/>
  <c r="F699" i="277"/>
  <c r="L480" i="277"/>
  <c r="AS657" i="277"/>
  <c r="AV658" i="277"/>
  <c r="P621" i="277"/>
  <c r="G985" i="277"/>
  <c r="AV747" i="277"/>
  <c r="AP749" i="277"/>
  <c r="G765" i="277"/>
  <c r="AE649" i="277"/>
  <c r="D656" i="277"/>
  <c r="H716" i="277"/>
  <c r="K852" i="277" s="1"/>
  <c r="T474" i="277"/>
  <c r="G417" i="277"/>
  <c r="L755" i="277"/>
  <c r="E696" i="277"/>
  <c r="G486" i="277"/>
  <c r="G724" i="277"/>
  <c r="K844" i="277" s="1"/>
  <c r="P764" i="277"/>
  <c r="Y717" i="277"/>
  <c r="Y746" i="277"/>
  <c r="Q639" i="277"/>
  <c r="K813" i="277"/>
  <c r="X751" i="277"/>
  <c r="K483" i="277"/>
  <c r="N462" i="277"/>
  <c r="V436" i="277"/>
  <c r="D783" i="277"/>
  <c r="I471" i="277"/>
  <c r="F654" i="277"/>
  <c r="AO653" i="277"/>
  <c r="X440" i="277"/>
  <c r="AB650" i="277"/>
  <c r="H871" i="277"/>
  <c r="X653" i="277"/>
  <c r="F424" i="277"/>
  <c r="AP655" i="277"/>
  <c r="K733" i="277"/>
  <c r="AL743" i="277"/>
  <c r="S742" i="277"/>
  <c r="AX762" i="277"/>
  <c r="U719" i="277"/>
  <c r="AD487" i="277"/>
  <c r="AX661" i="277"/>
  <c r="T641" i="277"/>
  <c r="AE636" i="277"/>
  <c r="D627" i="277"/>
  <c r="AF759" i="277"/>
  <c r="AN749" i="277"/>
  <c r="L761" i="277"/>
  <c r="L716" i="277"/>
  <c r="F825" i="277"/>
  <c r="T644" i="277"/>
  <c r="N618" i="277"/>
  <c r="T661" i="277"/>
  <c r="C977" i="277"/>
  <c r="K736" i="277"/>
  <c r="O752" i="277"/>
  <c r="AD745" i="277"/>
  <c r="M720" i="277"/>
  <c r="AK489" i="277"/>
  <c r="H876" i="277"/>
  <c r="S559" i="277"/>
  <c r="S654" i="277"/>
  <c r="W644" i="277"/>
  <c r="M622" i="277"/>
  <c r="N624" i="277"/>
  <c r="AO640" i="277"/>
  <c r="AD657" i="277"/>
  <c r="K619" i="277"/>
  <c r="N601" i="277"/>
  <c r="J793" i="277"/>
  <c r="D756" i="277"/>
  <c r="AV741" i="277"/>
  <c r="V736" i="277"/>
  <c r="AV766" i="277"/>
  <c r="Y763" i="277"/>
  <c r="AW738" i="277"/>
  <c r="AQ765" i="277"/>
  <c r="R761" i="277"/>
  <c r="F746" i="277"/>
  <c r="E706" i="277"/>
  <c r="V726" i="277"/>
  <c r="C719" i="277"/>
  <c r="W470" i="277"/>
  <c r="AO652" i="277"/>
  <c r="C647" i="277"/>
  <c r="AF652" i="277"/>
  <c r="AR642" i="277"/>
  <c r="J796" i="277"/>
  <c r="E752" i="277"/>
  <c r="J753" i="277"/>
  <c r="AM759" i="277"/>
  <c r="AD749" i="277"/>
  <c r="D742" i="277"/>
  <c r="I728" i="277"/>
  <c r="K880" i="277" s="1"/>
  <c r="S722" i="277"/>
  <c r="K806" i="277"/>
  <c r="E620" i="277"/>
  <c r="AD650" i="277"/>
  <c r="K638" i="277"/>
  <c r="I764" i="277"/>
  <c r="P765" i="277"/>
  <c r="V764" i="277"/>
  <c r="J728" i="277"/>
  <c r="L723" i="277"/>
  <c r="Y650" i="277"/>
  <c r="AG659" i="277"/>
  <c r="M550" i="277"/>
  <c r="K429" i="277"/>
  <c r="H650" i="277"/>
  <c r="T658" i="277"/>
  <c r="AD642" i="277"/>
  <c r="S662" i="277"/>
  <c r="U652" i="277"/>
  <c r="E633" i="277"/>
  <c r="AB654" i="277"/>
  <c r="Q599" i="277"/>
  <c r="Q747" i="277"/>
  <c r="AI739" i="277"/>
  <c r="E753" i="277"/>
  <c r="AB742" i="277"/>
  <c r="AO767" i="277"/>
  <c r="AE762" i="277"/>
  <c r="AB754" i="277"/>
  <c r="F706" i="277"/>
  <c r="H718" i="277"/>
  <c r="K854" i="277" s="1"/>
  <c r="R727" i="277"/>
  <c r="AU642" i="277"/>
  <c r="AN656" i="277"/>
  <c r="F915" i="277"/>
  <c r="K915" i="277" s="1"/>
  <c r="AH740" i="277"/>
  <c r="D747" i="277"/>
  <c r="H730" i="277"/>
  <c r="K866" i="277" s="1"/>
  <c r="M710" i="277"/>
  <c r="S546" i="277"/>
  <c r="K625" i="277"/>
  <c r="AQ646" i="277"/>
  <c r="D592" i="277"/>
  <c r="M546" i="277"/>
  <c r="Q443" i="277"/>
  <c r="AD476" i="277"/>
  <c r="J618" i="277"/>
  <c r="S633" i="277"/>
  <c r="O638" i="277"/>
  <c r="AE662" i="277"/>
  <c r="AS653" i="277"/>
  <c r="T633" i="277"/>
  <c r="T662" i="277"/>
  <c r="X643" i="277"/>
  <c r="AV651" i="277"/>
  <c r="AS643" i="277"/>
  <c r="M635" i="277"/>
  <c r="J857" i="277"/>
  <c r="J819" i="277"/>
  <c r="AR749" i="277"/>
  <c r="AH765" i="277"/>
  <c r="AH757" i="277"/>
  <c r="AW757" i="277"/>
  <c r="E739" i="277"/>
  <c r="AI762" i="277"/>
  <c r="G759" i="277"/>
  <c r="R745" i="277"/>
  <c r="K763" i="277"/>
  <c r="AU751" i="277"/>
  <c r="AU767" i="277"/>
  <c r="AH767" i="277"/>
  <c r="E724" i="277"/>
  <c r="I718" i="277"/>
  <c r="K870" i="277" s="1"/>
  <c r="H719" i="277"/>
  <c r="K855" i="277" s="1"/>
  <c r="F698" i="277"/>
  <c r="V526" i="277"/>
  <c r="F832" i="277"/>
  <c r="Q633" i="277"/>
  <c r="E605" i="277"/>
  <c r="V610" i="277"/>
  <c r="F891" i="277"/>
  <c r="K891" i="277" s="1"/>
  <c r="C738" i="277"/>
  <c r="AT741" i="277"/>
  <c r="AA758" i="277"/>
  <c r="L766" i="277"/>
  <c r="F725" i="277"/>
  <c r="K829" i="277" s="1"/>
  <c r="K786" i="277"/>
  <c r="T727" i="277"/>
  <c r="K781" i="277"/>
  <c r="H617" i="277"/>
  <c r="AN646" i="277"/>
  <c r="AJ649" i="277"/>
  <c r="D989" i="277"/>
  <c r="AP482" i="277"/>
  <c r="T485" i="277"/>
  <c r="AM458" i="277"/>
  <c r="S625" i="277"/>
  <c r="AR636" i="277"/>
  <c r="P614" i="277"/>
  <c r="AA632" i="277"/>
  <c r="D591" i="277"/>
  <c r="AV635" i="277"/>
  <c r="AD651" i="277"/>
  <c r="AU662" i="277"/>
  <c r="S636" i="277"/>
  <c r="AL657" i="277"/>
  <c r="E655" i="277"/>
  <c r="G1001" i="277"/>
  <c r="AH747" i="277"/>
  <c r="N763" i="277"/>
  <c r="AQ755" i="277"/>
  <c r="W745" i="277"/>
  <c r="AC746" i="277"/>
  <c r="AX759" i="277"/>
  <c r="AI767" i="277"/>
  <c r="AP737" i="277"/>
  <c r="Q729" i="277"/>
  <c r="E698" i="277"/>
  <c r="AV482" i="277"/>
  <c r="AJ653" i="277"/>
  <c r="AQ632" i="277"/>
  <c r="AP741" i="277"/>
  <c r="W622" i="277"/>
  <c r="P762" i="277"/>
  <c r="F436" i="277"/>
  <c r="I745" i="277"/>
  <c r="AI756" i="277"/>
  <c r="R762" i="277"/>
  <c r="AO745" i="277"/>
  <c r="P746" i="277"/>
  <c r="H872" i="277"/>
  <c r="AS656" i="277"/>
  <c r="W757" i="277"/>
  <c r="AM658" i="277"/>
  <c r="T756" i="277"/>
  <c r="M616" i="277"/>
  <c r="D730" i="277"/>
  <c r="C637" i="277"/>
  <c r="AL661" i="277"/>
  <c r="W747" i="277"/>
  <c r="H761" i="277"/>
  <c r="AB459" i="277"/>
  <c r="F930" i="277"/>
  <c r="K930" i="277" s="1"/>
  <c r="O728" i="277"/>
  <c r="J758" i="277"/>
  <c r="D442" i="277"/>
  <c r="V650" i="277"/>
  <c r="J795" i="277"/>
  <c r="AT762" i="277"/>
  <c r="H697" i="277"/>
  <c r="AJ760" i="277"/>
  <c r="K417" i="277"/>
  <c r="P479" i="277"/>
  <c r="AR657" i="277"/>
  <c r="C639" i="277"/>
  <c r="S751" i="277"/>
  <c r="AG756" i="277"/>
  <c r="V718" i="277"/>
  <c r="Q496" i="277"/>
  <c r="AF742" i="277"/>
  <c r="M726" i="277"/>
  <c r="AA652" i="277"/>
  <c r="L616" i="277"/>
  <c r="AD663" i="277"/>
  <c r="J817" i="277"/>
  <c r="M748" i="277"/>
  <c r="C767" i="277"/>
  <c r="E550" i="277"/>
  <c r="AS644" i="277"/>
  <c r="I598" i="277"/>
  <c r="AE764" i="277"/>
  <c r="AJ759" i="277"/>
  <c r="AC657" i="277"/>
  <c r="P745" i="277"/>
  <c r="Z642" i="277"/>
  <c r="F962" i="277"/>
  <c r="K962" i="277" s="1"/>
  <c r="U655" i="277"/>
  <c r="C764" i="277"/>
  <c r="K740" i="277"/>
  <c r="F743" i="277"/>
  <c r="U522" i="277"/>
  <c r="P622" i="277"/>
  <c r="P478" i="277"/>
  <c r="AI462" i="277"/>
  <c r="Y460" i="277"/>
  <c r="F993" i="277"/>
  <c r="J613" i="277"/>
  <c r="AR662" i="277"/>
  <c r="H464" i="277"/>
  <c r="Z646" i="277"/>
  <c r="AJ479" i="277"/>
  <c r="R652" i="277"/>
  <c r="P742" i="277"/>
  <c r="Y766" i="277"/>
  <c r="E760" i="277"/>
  <c r="J764" i="277"/>
  <c r="Q727" i="277"/>
  <c r="AO460" i="277"/>
  <c r="AI634" i="277"/>
  <c r="AC650" i="277"/>
  <c r="AW639" i="277"/>
  <c r="F765" i="277"/>
  <c r="X762" i="277"/>
  <c r="J743" i="277"/>
  <c r="AR765" i="277"/>
  <c r="M728" i="277"/>
  <c r="S643" i="277"/>
  <c r="AG638" i="277"/>
  <c r="U643" i="277"/>
  <c r="F641" i="277"/>
  <c r="AM746" i="277"/>
  <c r="Z756" i="277"/>
  <c r="AQ740" i="277"/>
  <c r="AI763" i="277"/>
  <c r="P730" i="277"/>
  <c r="H463" i="277"/>
  <c r="J461" i="277"/>
  <c r="AH651" i="277"/>
  <c r="H810" i="277"/>
  <c r="H660" i="277"/>
  <c r="AA656" i="277"/>
  <c r="N640" i="277"/>
  <c r="G659" i="277"/>
  <c r="H661" i="277"/>
  <c r="AR659" i="277"/>
  <c r="R634" i="277"/>
  <c r="J847" i="277"/>
  <c r="AN741" i="277"/>
  <c r="S759" i="277"/>
  <c r="AX736" i="277"/>
  <c r="AM749" i="277"/>
  <c r="X754" i="277"/>
  <c r="AJ766" i="277"/>
  <c r="AV749" i="277"/>
  <c r="L754" i="277"/>
  <c r="AS767" i="277"/>
  <c r="C708" i="277"/>
  <c r="M724" i="277"/>
  <c r="R724" i="277"/>
  <c r="H786" i="277"/>
  <c r="T642" i="277"/>
  <c r="AS661" i="277"/>
  <c r="L661" i="277"/>
  <c r="F927" i="277"/>
  <c r="K927" i="277" s="1"/>
  <c r="G742" i="277"/>
  <c r="AG745" i="277"/>
  <c r="AX749" i="277"/>
  <c r="AO752" i="277"/>
  <c r="D767" i="277"/>
  <c r="G729" i="277"/>
  <c r="K849" i="277" s="1"/>
  <c r="N725" i="277"/>
  <c r="K821" i="277"/>
  <c r="V620" i="277"/>
  <c r="AM637" i="277"/>
  <c r="H598" i="277"/>
  <c r="C739" i="277"/>
  <c r="AJ749" i="277"/>
  <c r="H709" i="277"/>
  <c r="M739" i="277"/>
  <c r="C697" i="277"/>
  <c r="U612" i="277"/>
  <c r="AS650" i="277"/>
  <c r="AS461" i="277"/>
  <c r="AJ485" i="277"/>
  <c r="AL639" i="277"/>
  <c r="AM645" i="277"/>
  <c r="N417" i="277"/>
  <c r="E663" i="277"/>
  <c r="C655" i="277"/>
  <c r="D559" i="277"/>
  <c r="AA641" i="277"/>
  <c r="C1001" i="277"/>
  <c r="AS751" i="277"/>
  <c r="S767" i="277"/>
  <c r="AB763" i="277"/>
  <c r="C757" i="277"/>
  <c r="H763" i="277"/>
  <c r="AD767" i="277"/>
  <c r="D754" i="277"/>
  <c r="W750" i="277"/>
  <c r="M727" i="277"/>
  <c r="O723" i="277"/>
  <c r="K817" i="277"/>
  <c r="AT643" i="277"/>
  <c r="AU653" i="277"/>
  <c r="S737" i="277"/>
  <c r="AQ763" i="277"/>
  <c r="AJ767" i="277"/>
  <c r="X729" i="277"/>
  <c r="C720" i="277"/>
  <c r="D417" i="277"/>
  <c r="Z634" i="277"/>
  <c r="J616" i="277"/>
  <c r="P653" i="277"/>
  <c r="L450" i="277"/>
  <c r="F836" i="277"/>
  <c r="AS473" i="277"/>
  <c r="M612" i="277"/>
  <c r="H647" i="277"/>
  <c r="W637" i="277"/>
  <c r="S614" i="277"/>
  <c r="F604" i="277"/>
  <c r="AB648" i="277"/>
  <c r="G655" i="277"/>
  <c r="Y637" i="277"/>
  <c r="V648" i="277"/>
  <c r="C592" i="277"/>
  <c r="AG651" i="277"/>
  <c r="F929" i="277"/>
  <c r="K929" i="277" s="1"/>
  <c r="P755" i="277"/>
  <c r="M736" i="277"/>
  <c r="AA738" i="277"/>
  <c r="AE746" i="277"/>
  <c r="H736" i="277"/>
  <c r="AO737" i="277"/>
  <c r="T739" i="277"/>
  <c r="Y744" i="277"/>
  <c r="AM757" i="277"/>
  <c r="AA767" i="277"/>
  <c r="AW743" i="277"/>
  <c r="AJ763" i="277"/>
  <c r="D706" i="277"/>
  <c r="Z731" i="277"/>
  <c r="I722" i="277"/>
  <c r="K874" i="277" s="1"/>
  <c r="U726" i="277"/>
  <c r="E697" i="277"/>
  <c r="I484" i="277"/>
  <c r="Z632" i="277"/>
  <c r="M602" i="277"/>
  <c r="AK652" i="277"/>
  <c r="J786" i="277"/>
  <c r="AK740" i="277"/>
  <c r="AL761" i="277"/>
  <c r="S739" i="277"/>
  <c r="AM743" i="277"/>
  <c r="F724" i="277"/>
  <c r="K828" i="277" s="1"/>
  <c r="AD743" i="277"/>
  <c r="I719" i="277"/>
  <c r="K871" i="277" s="1"/>
  <c r="O483" i="277"/>
  <c r="AT654" i="277"/>
  <c r="Q649" i="277"/>
  <c r="L642" i="277"/>
  <c r="D856" i="277"/>
  <c r="AO478" i="277"/>
  <c r="AI463" i="277"/>
  <c r="AA467" i="277"/>
  <c r="O623" i="277"/>
  <c r="C635" i="277"/>
  <c r="AP646" i="277"/>
  <c r="Q645" i="277"/>
  <c r="V622" i="277"/>
  <c r="L651" i="277"/>
  <c r="AN649" i="277"/>
  <c r="T646" i="277"/>
  <c r="N603" i="277"/>
  <c r="AI644" i="277"/>
  <c r="AN639" i="277"/>
  <c r="F942" i="277"/>
  <c r="K942" i="277" s="1"/>
  <c r="Q753" i="277"/>
  <c r="AV754" i="277"/>
  <c r="AP760" i="277"/>
  <c r="AP758" i="277"/>
  <c r="X740" i="277"/>
  <c r="O749" i="277"/>
  <c r="AR750" i="277"/>
  <c r="W748" i="277"/>
  <c r="AE750" i="277"/>
  <c r="M753" i="277"/>
  <c r="U753" i="277"/>
  <c r="AS765" i="277"/>
  <c r="M704" i="277"/>
  <c r="T717" i="277"/>
  <c r="G716" i="277"/>
  <c r="K836" i="277" s="1"/>
  <c r="P718" i="277"/>
  <c r="K799" i="277"/>
  <c r="Q448" i="277"/>
  <c r="AJ476" i="277"/>
  <c r="AF482" i="277"/>
  <c r="F483" i="277"/>
  <c r="T625" i="277"/>
  <c r="G634" i="277"/>
  <c r="V641" i="277"/>
  <c r="D612" i="277"/>
  <c r="AO651" i="277"/>
  <c r="M638" i="277"/>
  <c r="M611" i="277"/>
  <c r="S641" i="277"/>
  <c r="E603" i="277"/>
  <c r="J654" i="277"/>
  <c r="AX638" i="277"/>
  <c r="F901" i="277"/>
  <c r="K901" i="277" s="1"/>
  <c r="S740" i="277"/>
  <c r="R742" i="277"/>
  <c r="X746" i="277"/>
  <c r="V756" i="277"/>
  <c r="AB751" i="277"/>
  <c r="C752" i="277"/>
  <c r="AT755" i="277"/>
  <c r="P744" i="277"/>
  <c r="K767" i="277"/>
  <c r="AC751" i="277"/>
  <c r="AQ764" i="277"/>
  <c r="AC478" i="277"/>
  <c r="AJ642" i="277"/>
  <c r="AC660" i="277"/>
  <c r="Q642" i="277"/>
  <c r="AU652" i="277"/>
  <c r="AO632" i="277"/>
  <c r="F750" i="277"/>
  <c r="U767" i="277"/>
  <c r="AE748" i="277"/>
  <c r="S729" i="277"/>
  <c r="AP752" i="277"/>
  <c r="F921" i="277"/>
  <c r="K921" i="277" s="1"/>
  <c r="S761" i="277"/>
  <c r="G725" i="277"/>
  <c r="K845" i="277" s="1"/>
  <c r="X738" i="277"/>
  <c r="D959" i="277"/>
  <c r="M613" i="277"/>
  <c r="P756" i="277"/>
  <c r="O745" i="277"/>
  <c r="X757" i="277"/>
  <c r="I708" i="277"/>
  <c r="K804" i="277"/>
  <c r="K815" i="277"/>
  <c r="AE753" i="277"/>
  <c r="V637" i="277"/>
  <c r="G762" i="277"/>
  <c r="F946" i="277"/>
  <c r="K946" i="277" s="1"/>
  <c r="Y724" i="277"/>
  <c r="AO656" i="277"/>
  <c r="F909" i="277"/>
  <c r="K909" i="277" s="1"/>
  <c r="AW752" i="277"/>
  <c r="Y750" i="277"/>
  <c r="V752" i="277"/>
  <c r="X723" i="277"/>
  <c r="M614" i="277"/>
  <c r="K652" i="277"/>
  <c r="AW749" i="277"/>
  <c r="J741" i="277"/>
  <c r="W649" i="277"/>
  <c r="AQ738" i="277"/>
  <c r="J835" i="277"/>
  <c r="G728" i="277"/>
  <c r="K848" i="277" s="1"/>
  <c r="AK744" i="277"/>
  <c r="E482" i="277"/>
  <c r="D654" i="277"/>
  <c r="J861" i="277"/>
  <c r="I736" i="277"/>
  <c r="AL763" i="277"/>
  <c r="L760" i="277"/>
  <c r="W721" i="277"/>
  <c r="AK646" i="277"/>
  <c r="D737" i="277"/>
  <c r="F935" i="277"/>
  <c r="K935" i="277" s="1"/>
  <c r="L619" i="277"/>
  <c r="P763" i="277"/>
  <c r="H460" i="277"/>
  <c r="D640" i="277"/>
  <c r="AT464" i="277"/>
  <c r="H835" i="277"/>
  <c r="S466" i="277"/>
  <c r="Q981" i="277"/>
  <c r="O651" i="277"/>
  <c r="H928" i="277"/>
  <c r="AE654" i="277"/>
  <c r="AP660" i="277"/>
  <c r="R468" i="277"/>
  <c r="AI658" i="277"/>
  <c r="AG766" i="277"/>
  <c r="AK749" i="277"/>
  <c r="AF762" i="277"/>
  <c r="F755" i="277"/>
  <c r="Y528" i="277"/>
  <c r="D954" i="277"/>
  <c r="J658" i="277"/>
  <c r="AK658" i="277"/>
  <c r="H634" i="277"/>
  <c r="Q749" i="277"/>
  <c r="AD759" i="277"/>
  <c r="H760" i="277"/>
  <c r="T750" i="277"/>
  <c r="M502" i="277"/>
  <c r="AW471" i="277"/>
  <c r="Z659" i="277"/>
  <c r="AV653" i="277"/>
  <c r="S655" i="277"/>
  <c r="W744" i="277"/>
  <c r="AV745" i="277"/>
  <c r="Z753" i="277"/>
  <c r="AH760" i="277"/>
  <c r="Y720" i="277"/>
  <c r="AP468" i="277"/>
  <c r="W474" i="277"/>
  <c r="D947" i="277"/>
  <c r="AL652" i="277"/>
  <c r="AG653" i="277"/>
  <c r="AV643" i="277"/>
  <c r="AB659" i="277"/>
  <c r="G621" i="277"/>
  <c r="AD640" i="277"/>
  <c r="K657" i="277"/>
  <c r="E657" i="277"/>
  <c r="K985" i="277"/>
  <c r="E740" i="277"/>
  <c r="AD766" i="277"/>
  <c r="Z747" i="277"/>
  <c r="AM761" i="277"/>
  <c r="T757" i="277"/>
  <c r="AE757" i="277"/>
  <c r="M747" i="277"/>
  <c r="C753" i="277"/>
  <c r="AN750" i="277"/>
  <c r="F726" i="277"/>
  <c r="K830" i="277" s="1"/>
  <c r="E726" i="277"/>
  <c r="E513" i="277"/>
  <c r="Y467" i="277"/>
  <c r="I662" i="277"/>
  <c r="T613" i="277"/>
  <c r="Y617" i="277"/>
  <c r="V653" i="277"/>
  <c r="F936" i="277"/>
  <c r="K936" i="277" s="1"/>
  <c r="AC761" i="277"/>
  <c r="D765" i="277"/>
  <c r="T747" i="277"/>
  <c r="AX744" i="277"/>
  <c r="J766" i="277"/>
  <c r="G731" i="277"/>
  <c r="K851" i="277" s="1"/>
  <c r="V717" i="277"/>
  <c r="P545" i="277"/>
  <c r="M660" i="277"/>
  <c r="AN640" i="277"/>
  <c r="F961" i="277"/>
  <c r="K961" i="277" s="1"/>
  <c r="U762" i="277"/>
  <c r="W752" i="277"/>
  <c r="H707" i="277"/>
  <c r="H753" i="277"/>
  <c r="T440" i="277"/>
  <c r="AV648" i="277"/>
  <c r="W653" i="277"/>
  <c r="F841" i="277"/>
  <c r="E461" i="277"/>
  <c r="AG648" i="277"/>
  <c r="AV652" i="277"/>
  <c r="AP638" i="277"/>
  <c r="P647" i="277"/>
  <c r="S618" i="277"/>
  <c r="AW647" i="277"/>
  <c r="J807" i="277"/>
  <c r="H755" i="277"/>
  <c r="AO763" i="277"/>
  <c r="AX742" i="277"/>
  <c r="G738" i="277"/>
  <c r="G764" i="277"/>
  <c r="G741" i="277"/>
  <c r="AV763" i="277"/>
  <c r="O739" i="277"/>
  <c r="C730" i="277"/>
  <c r="N723" i="277"/>
  <c r="K782" i="277"/>
  <c r="AB464" i="277"/>
  <c r="AF632" i="277"/>
  <c r="AM652" i="277"/>
  <c r="AE759" i="277"/>
  <c r="S756" i="277"/>
  <c r="AC755" i="277"/>
  <c r="K788" i="277"/>
  <c r="N716" i="277"/>
  <c r="AQ479" i="277"/>
  <c r="AK634" i="277"/>
  <c r="AG662" i="277"/>
  <c r="AL663" i="277"/>
  <c r="AV467" i="277"/>
  <c r="R475" i="277"/>
  <c r="X472" i="277"/>
  <c r="J425" i="277"/>
  <c r="R611" i="277"/>
  <c r="E598" i="277"/>
  <c r="L603" i="277"/>
  <c r="AI635" i="277"/>
  <c r="AF653" i="277"/>
  <c r="S646" i="277"/>
  <c r="AF662" i="277"/>
  <c r="Q648" i="277"/>
  <c r="G599" i="277"/>
  <c r="AT655" i="277"/>
  <c r="AQ641" i="277"/>
  <c r="F890" i="277"/>
  <c r="K890" i="277" s="1"/>
  <c r="AE754" i="277"/>
  <c r="AS766" i="277"/>
  <c r="AB743" i="277"/>
  <c r="K745" i="277"/>
  <c r="AO762" i="277"/>
  <c r="Y755" i="277"/>
  <c r="AE739" i="277"/>
  <c r="AK751" i="277"/>
  <c r="Q762" i="277"/>
  <c r="AU746" i="277"/>
  <c r="L742" i="277"/>
  <c r="X745" i="277"/>
  <c r="J710" i="277"/>
  <c r="K718" i="277"/>
  <c r="S717" i="277"/>
  <c r="K723" i="277"/>
  <c r="K812" i="277"/>
  <c r="P483" i="277"/>
  <c r="Q621" i="277"/>
  <c r="J661" i="277"/>
  <c r="J645" i="277"/>
  <c r="AW652" i="277"/>
  <c r="F923" i="277"/>
  <c r="K923" i="277" s="1"/>
  <c r="L758" i="277"/>
  <c r="F757" i="277"/>
  <c r="AA742" i="277"/>
  <c r="L707" i="277"/>
  <c r="P724" i="277"/>
  <c r="AT753" i="277"/>
  <c r="F727" i="277"/>
  <c r="K831" i="277" s="1"/>
  <c r="AS481" i="277"/>
  <c r="V619" i="277"/>
  <c r="AP651" i="277"/>
  <c r="O635" i="277"/>
  <c r="D817" i="277"/>
  <c r="E427" i="277"/>
  <c r="I476" i="277"/>
  <c r="AD654" i="277"/>
  <c r="AX633" i="277"/>
  <c r="AK647" i="277"/>
  <c r="V662" i="277"/>
  <c r="K649" i="277"/>
  <c r="E642" i="277"/>
  <c r="W659" i="277"/>
  <c r="AL635" i="277"/>
  <c r="P654" i="277"/>
  <c r="J491" i="277"/>
  <c r="F959" i="277"/>
  <c r="K959" i="277" s="1"/>
  <c r="K738" i="277"/>
  <c r="AD738" i="277"/>
  <c r="AD464" i="277"/>
  <c r="AJ644" i="277"/>
  <c r="M708" i="277"/>
  <c r="AJ756" i="277"/>
  <c r="AT767" i="277"/>
  <c r="R648" i="277"/>
  <c r="AA746" i="277"/>
  <c r="X760" i="277"/>
  <c r="AU632" i="277"/>
  <c r="V723" i="277"/>
  <c r="D704" i="277"/>
  <c r="AF643" i="277"/>
  <c r="AI757" i="277"/>
  <c r="K814" i="277"/>
  <c r="N718" i="277"/>
  <c r="D782" i="277"/>
  <c r="C658" i="277"/>
  <c r="G753" i="277"/>
  <c r="K764" i="277"/>
  <c r="AA657" i="277"/>
  <c r="D719" i="277"/>
  <c r="R615" i="277"/>
  <c r="I740" i="277"/>
  <c r="AR740" i="277"/>
  <c r="O743" i="277"/>
  <c r="F722" i="277"/>
  <c r="K826" i="277" s="1"/>
  <c r="AC468" i="277"/>
  <c r="U640" i="277"/>
  <c r="AK655" i="277"/>
  <c r="D634" i="277"/>
  <c r="AR759" i="277"/>
  <c r="AG742" i="277"/>
  <c r="AE767" i="277"/>
  <c r="G633" i="277"/>
  <c r="J818" i="277"/>
  <c r="I720" i="277"/>
  <c r="K872" i="277" s="1"/>
  <c r="D459" i="277"/>
  <c r="AN757" i="277"/>
  <c r="AL752" i="277"/>
  <c r="K709" i="277"/>
  <c r="J812" i="277"/>
  <c r="G696" i="277"/>
  <c r="L750" i="277"/>
  <c r="AT760" i="277"/>
  <c r="Y716" i="277"/>
  <c r="S728" i="277"/>
  <c r="G705" i="277"/>
  <c r="Y723" i="277"/>
  <c r="M645" i="277"/>
  <c r="AO646" i="277"/>
  <c r="C508" i="277"/>
  <c r="I704" i="277"/>
  <c r="AL760" i="277"/>
  <c r="O648" i="277"/>
  <c r="C747" i="277"/>
  <c r="Q716" i="277"/>
  <c r="F908" i="277"/>
  <c r="K908" i="277" s="1"/>
  <c r="D835" i="277"/>
  <c r="U474" i="277"/>
  <c r="O642" i="277"/>
  <c r="AR743" i="277"/>
  <c r="F621" i="277"/>
  <c r="M471" i="277"/>
  <c r="AN641" i="277"/>
  <c r="W648" i="277"/>
  <c r="M742" i="277"/>
  <c r="H710" i="277"/>
  <c r="H642" i="277"/>
  <c r="C765" i="277"/>
  <c r="AH471" i="277"/>
  <c r="U642" i="277"/>
  <c r="K755" i="277"/>
  <c r="AW746" i="277"/>
  <c r="AC766" i="277"/>
  <c r="S723" i="277"/>
  <c r="AD461" i="277"/>
  <c r="C643" i="277"/>
  <c r="K601" i="277"/>
  <c r="AA651" i="277"/>
  <c r="AI750" i="277"/>
  <c r="T760" i="277"/>
  <c r="F763" i="277"/>
  <c r="O662" i="277"/>
  <c r="Z743" i="277"/>
  <c r="AT747" i="277"/>
  <c r="AI760" i="277"/>
  <c r="C736" i="277"/>
  <c r="D424" i="277"/>
  <c r="J736" i="277"/>
  <c r="M738" i="277"/>
  <c r="Y648" i="277"/>
  <c r="K632" i="277"/>
  <c r="V741" i="277"/>
  <c r="AP757" i="277"/>
  <c r="E699" i="277"/>
  <c r="AE658" i="277"/>
  <c r="F730" i="277"/>
  <c r="K834" i="277" s="1"/>
  <c r="M718" i="277"/>
  <c r="AM754" i="277"/>
  <c r="J430" i="277"/>
  <c r="V624" i="277"/>
  <c r="AW761" i="277"/>
  <c r="M624" i="277"/>
  <c r="D707" i="277"/>
  <c r="E610" i="277"/>
  <c r="I625" i="277"/>
  <c r="J883" i="277" s="1"/>
  <c r="I741" i="277"/>
  <c r="W651" i="277"/>
  <c r="E756" i="277"/>
  <c r="I726" i="277"/>
  <c r="K878" i="277" s="1"/>
  <c r="AE744" i="277"/>
  <c r="J845" i="277"/>
  <c r="F709" i="277"/>
  <c r="AN471" i="277"/>
  <c r="H461" i="277"/>
  <c r="U546" i="277"/>
  <c r="X724" i="277"/>
  <c r="AO644" i="277"/>
  <c r="AD740" i="277"/>
  <c r="W718" i="277"/>
  <c r="AN753" i="277"/>
  <c r="AS636" i="277"/>
  <c r="AG644" i="277"/>
  <c r="X646" i="277"/>
  <c r="Q746" i="277"/>
  <c r="Q658" i="277"/>
  <c r="L624" i="277"/>
  <c r="P633" i="277"/>
  <c r="F646" i="277"/>
  <c r="AC749" i="277"/>
  <c r="T725" i="277"/>
  <c r="AF661" i="277"/>
  <c r="S716" i="277"/>
  <c r="H852" i="277"/>
  <c r="U619" i="277"/>
  <c r="Q760" i="277"/>
  <c r="AF747" i="277"/>
  <c r="AQ757" i="277"/>
  <c r="V719" i="277"/>
  <c r="H844" i="277"/>
  <c r="AN643" i="277"/>
  <c r="K617" i="277"/>
  <c r="H605" i="277"/>
  <c r="AS737" i="277"/>
  <c r="AU752" i="277"/>
  <c r="F739" i="277"/>
  <c r="G620" i="277"/>
  <c r="AO743" i="277"/>
  <c r="AN759" i="277"/>
  <c r="S763" i="277"/>
  <c r="AV753" i="277"/>
  <c r="Y663" i="277"/>
  <c r="M757" i="277"/>
  <c r="AX746" i="277"/>
  <c r="D643" i="277"/>
  <c r="J816" i="277"/>
  <c r="AG743" i="277"/>
  <c r="M756" i="277"/>
  <c r="K791" i="277"/>
  <c r="N753" i="277"/>
  <c r="S640" i="277"/>
  <c r="F742" i="277"/>
  <c r="X545" i="277"/>
  <c r="P644" i="277"/>
  <c r="Y632" i="277"/>
  <c r="AT641" i="277"/>
  <c r="Q641" i="277"/>
  <c r="Q653" i="277"/>
  <c r="AB652" i="277"/>
  <c r="W758" i="277"/>
  <c r="U720" i="277"/>
  <c r="E751" i="277"/>
  <c r="G479" i="277"/>
  <c r="U611" i="277"/>
  <c r="H654" i="277"/>
  <c r="H739" i="277"/>
  <c r="AP746" i="277"/>
  <c r="J720" i="277"/>
  <c r="AR661" i="277"/>
  <c r="AQ662" i="277"/>
  <c r="V623" i="277"/>
  <c r="AH744" i="277"/>
  <c r="N710" i="277"/>
  <c r="AX649" i="277"/>
  <c r="I754" i="277"/>
  <c r="AV739" i="277"/>
  <c r="H767" i="277"/>
  <c r="H754" i="277"/>
  <c r="H535" i="277"/>
  <c r="AN760" i="277"/>
  <c r="Z763" i="277"/>
  <c r="X479" i="277"/>
  <c r="N736" i="277"/>
  <c r="AQ736" i="277"/>
  <c r="N479" i="277"/>
  <c r="E621" i="277"/>
  <c r="AP647" i="277"/>
  <c r="G477" i="277"/>
  <c r="AB637" i="277"/>
  <c r="AU754" i="277"/>
  <c r="I654" i="277"/>
  <c r="K765" i="277"/>
  <c r="D430" i="277"/>
  <c r="C663" i="277"/>
  <c r="O744" i="277"/>
  <c r="O652" i="277"/>
  <c r="AL662" i="277"/>
  <c r="F971" i="277"/>
  <c r="K971" i="277" s="1"/>
  <c r="P663" i="277"/>
  <c r="D537" i="277"/>
  <c r="L737" i="277"/>
  <c r="D757" i="277"/>
  <c r="AU644" i="277"/>
  <c r="N720" i="277"/>
  <c r="H750" i="277"/>
  <c r="AC744" i="277"/>
  <c r="AK739" i="277"/>
  <c r="AL654" i="277"/>
  <c r="E480" i="277"/>
  <c r="V533" i="277"/>
  <c r="S444" i="277"/>
  <c r="AF660" i="277"/>
  <c r="AQ644" i="277"/>
  <c r="K798" i="277"/>
  <c r="AQ753" i="277"/>
  <c r="AM738" i="277"/>
  <c r="V758" i="277"/>
  <c r="V535" i="277"/>
  <c r="D866" i="277"/>
  <c r="I619" i="277"/>
  <c r="J877" i="277" s="1"/>
  <c r="W532" i="277"/>
  <c r="O621" i="277"/>
  <c r="E767" i="277"/>
  <c r="J749" i="277"/>
  <c r="F941" i="277"/>
  <c r="K941" i="277" s="1"/>
  <c r="L748" i="277"/>
  <c r="Y767" i="277"/>
  <c r="D970" i="277"/>
  <c r="M605" i="277"/>
  <c r="AL647" i="277"/>
  <c r="N657" i="277"/>
  <c r="J824" i="277"/>
  <c r="AB752" i="277"/>
  <c r="AR763" i="277"/>
  <c r="AI745" i="277"/>
  <c r="AQ660" i="277"/>
  <c r="P726" i="277"/>
  <c r="AX757" i="277"/>
  <c r="AR746" i="277"/>
  <c r="AG759" i="277"/>
  <c r="M764" i="277"/>
  <c r="H662" i="277"/>
  <c r="AN746" i="277"/>
  <c r="AI758" i="277"/>
  <c r="AM488" i="277"/>
  <c r="N749" i="277"/>
  <c r="V612" i="277"/>
  <c r="X658" i="277"/>
  <c r="Q467" i="277"/>
  <c r="AI632" i="277"/>
  <c r="AD758" i="277"/>
  <c r="S645" i="277"/>
  <c r="AB767" i="277"/>
  <c r="AI744" i="277"/>
  <c r="H419" i="277"/>
  <c r="F963" i="277"/>
  <c r="K963" i="277" s="1"/>
  <c r="X747" i="277"/>
  <c r="D759" i="277"/>
  <c r="AM469" i="277"/>
  <c r="F655" i="277"/>
  <c r="C748" i="277"/>
  <c r="T741" i="277"/>
  <c r="K796" i="277"/>
  <c r="AR738" i="277"/>
  <c r="AK639" i="277"/>
  <c r="AI650" i="277"/>
  <c r="J849" i="277"/>
  <c r="AH741" i="277"/>
  <c r="T751" i="277"/>
  <c r="M706" i="277"/>
  <c r="K794" i="277"/>
  <c r="S657" i="277"/>
  <c r="J638" i="277"/>
  <c r="M643" i="277"/>
  <c r="J797" i="277"/>
  <c r="AO766" i="277"/>
  <c r="AX761" i="277"/>
  <c r="V559" i="277"/>
  <c r="P623" i="277"/>
  <c r="D751" i="277"/>
  <c r="Q738" i="277"/>
  <c r="Y616" i="277"/>
  <c r="V729" i="277"/>
  <c r="Z612" i="277"/>
  <c r="K660" i="277"/>
  <c r="AB760" i="277"/>
  <c r="AN763" i="277"/>
  <c r="J759" i="277"/>
  <c r="Y649" i="277"/>
  <c r="AG761" i="277"/>
  <c r="W656" i="277"/>
  <c r="AL658" i="277"/>
  <c r="S755" i="277"/>
  <c r="D741" i="277"/>
  <c r="J790" i="277"/>
  <c r="F953" i="277"/>
  <c r="K953" i="277" s="1"/>
  <c r="N742" i="277"/>
  <c r="Q643" i="277"/>
  <c r="I706" i="277"/>
  <c r="N761" i="277"/>
  <c r="N614" i="277"/>
  <c r="AF741" i="277"/>
  <c r="Q725" i="277"/>
  <c r="I705" i="277"/>
  <c r="AS647" i="277"/>
  <c r="Y749" i="277"/>
  <c r="Q757" i="277"/>
  <c r="AN460" i="277"/>
  <c r="AU747" i="277"/>
  <c r="AA636" i="277"/>
  <c r="G624" i="277"/>
  <c r="F951" i="277"/>
  <c r="K951" i="277" s="1"/>
  <c r="AE742" i="277"/>
  <c r="AT749" i="277"/>
  <c r="C709" i="277"/>
  <c r="K784" i="277"/>
  <c r="G644" i="277"/>
  <c r="AG635" i="277"/>
  <c r="F957" i="277"/>
  <c r="K957" i="277" s="1"/>
  <c r="C737" i="277"/>
  <c r="Y752" i="277"/>
  <c r="AG658" i="277"/>
  <c r="AU741" i="277"/>
  <c r="Q765" i="277"/>
  <c r="I656" i="277"/>
  <c r="E730" i="277"/>
  <c r="K418" i="277"/>
  <c r="AX659" i="277"/>
  <c r="AH762" i="277"/>
  <c r="U749" i="277"/>
  <c r="AU742" i="277"/>
  <c r="AC649" i="277"/>
  <c r="E707" i="277"/>
  <c r="AF760" i="277"/>
  <c r="AQ651" i="277"/>
  <c r="E468" i="277"/>
  <c r="R753" i="277"/>
  <c r="AU766" i="277"/>
  <c r="AL767" i="277"/>
  <c r="F647" i="277"/>
  <c r="J804" i="277"/>
  <c r="AL754" i="277"/>
  <c r="D620" i="277"/>
  <c r="I723" i="277"/>
  <c r="K875" i="277" s="1"/>
  <c r="S731" i="277"/>
  <c r="AU646" i="277"/>
  <c r="AD747" i="277"/>
  <c r="D731" i="277"/>
  <c r="K795" i="277"/>
  <c r="J935" i="277"/>
  <c r="E651" i="277"/>
  <c r="AV743" i="277"/>
  <c r="K741" i="277"/>
  <c r="D710" i="277"/>
  <c r="I765" i="277"/>
  <c r="X737" i="277"/>
  <c r="V721" i="277"/>
  <c r="AV646" i="277"/>
  <c r="AO757" i="277"/>
  <c r="AE651" i="277"/>
  <c r="T765" i="277"/>
  <c r="R730" i="277"/>
  <c r="O751" i="277"/>
  <c r="C45" i="307"/>
  <c r="O45" i="307" s="1"/>
  <c r="M6" i="307"/>
  <c r="N7" i="307"/>
  <c r="P74" i="307"/>
  <c r="H57" i="307"/>
  <c r="J11" i="307"/>
  <c r="H77" i="307"/>
  <c r="G84" i="307"/>
  <c r="O7" i="307"/>
  <c r="Q72" i="307"/>
  <c r="C16" i="307"/>
  <c r="G76" i="307"/>
  <c r="J72" i="307"/>
  <c r="F83" i="307"/>
  <c r="N84" i="307"/>
  <c r="H71" i="307"/>
  <c r="C70" i="307"/>
  <c r="L64" i="307"/>
  <c r="C85" i="307"/>
  <c r="I84" i="307"/>
  <c r="O74" i="307"/>
  <c r="G27" i="307"/>
  <c r="M13" i="307"/>
  <c r="G57" i="307"/>
  <c r="S8" i="307"/>
  <c r="K83" i="307"/>
  <c r="F65" i="307"/>
  <c r="J14" i="307"/>
  <c r="H59" i="307"/>
  <c r="M76" i="307"/>
  <c r="H10" i="307"/>
  <c r="C75" i="307"/>
  <c r="H69" i="307"/>
  <c r="L63" i="307"/>
  <c r="I60" i="307"/>
  <c r="R11" i="307"/>
  <c r="C68" i="307"/>
  <c r="I14" i="307"/>
  <c r="N82" i="307"/>
  <c r="L70" i="307"/>
  <c r="I10" i="307"/>
  <c r="I75" i="307"/>
  <c r="O12" i="307"/>
  <c r="N58" i="307"/>
  <c r="C83" i="307"/>
  <c r="F58" i="307"/>
  <c r="L84" i="307"/>
  <c r="K8" i="307"/>
  <c r="L74" i="307"/>
  <c r="M69" i="307"/>
  <c r="I7" i="307"/>
  <c r="O6" i="307"/>
  <c r="K65" i="307"/>
  <c r="F66" i="307"/>
  <c r="G82" i="307"/>
  <c r="K72" i="307"/>
  <c r="C80" i="307"/>
  <c r="P12" i="307"/>
  <c r="M7" i="307"/>
  <c r="C59" i="307"/>
  <c r="O9" i="307"/>
  <c r="M63" i="307"/>
  <c r="M74" i="307"/>
  <c r="P77" i="307"/>
  <c r="J6" i="307"/>
  <c r="N13" i="307"/>
  <c r="P8" i="307"/>
  <c r="Q71" i="307"/>
  <c r="E69" i="307"/>
  <c r="S13" i="307"/>
  <c r="K82" i="307"/>
  <c r="C66" i="307"/>
  <c r="F64" i="307"/>
  <c r="P71" i="307"/>
  <c r="J57" i="307"/>
  <c r="R9" i="307"/>
  <c r="H65" i="307"/>
  <c r="C73" i="307"/>
  <c r="G63" i="307"/>
  <c r="O75" i="307"/>
  <c r="K71" i="307"/>
  <c r="O8" i="307"/>
  <c r="J70" i="307"/>
  <c r="R5" i="307"/>
  <c r="P13" i="307"/>
  <c r="N76" i="307"/>
  <c r="M9" i="307"/>
  <c r="K5" i="307"/>
  <c r="O76" i="307"/>
  <c r="J84" i="307"/>
  <c r="G73" i="307"/>
  <c r="S5" i="307"/>
  <c r="K66" i="307"/>
  <c r="I65" i="307"/>
  <c r="J66" i="307"/>
  <c r="Q76" i="307"/>
  <c r="C78" i="307"/>
  <c r="J82" i="307"/>
  <c r="J69" i="307"/>
  <c r="I71" i="307"/>
  <c r="N65" i="307"/>
  <c r="G66" i="307"/>
  <c r="C79" i="307"/>
  <c r="M59" i="307"/>
  <c r="O14" i="307"/>
  <c r="J65" i="307"/>
  <c r="L69" i="307"/>
  <c r="L71" i="307"/>
  <c r="M70" i="307"/>
  <c r="F60" i="307"/>
  <c r="N10" i="307"/>
  <c r="N74" i="307"/>
  <c r="N14" i="307"/>
  <c r="Q69" i="307"/>
  <c r="Q75" i="307"/>
  <c r="L77" i="307"/>
  <c r="S6" i="307"/>
  <c r="U7" i="307"/>
  <c r="J27" i="307"/>
  <c r="D29" i="307"/>
  <c r="I6" i="307"/>
  <c r="G65" i="307"/>
  <c r="U10" i="307"/>
  <c r="K59" i="307"/>
  <c r="K69" i="307"/>
  <c r="H63" i="307"/>
  <c r="H83" i="307"/>
  <c r="L82" i="307"/>
  <c r="H84" i="307"/>
  <c r="N8" i="307"/>
  <c r="S7" i="307"/>
  <c r="M60" i="307"/>
  <c r="E75" i="307"/>
  <c r="I11" i="307"/>
  <c r="E72" i="307"/>
  <c r="C60" i="307"/>
  <c r="O71" i="307"/>
  <c r="N59" i="307"/>
  <c r="N63" i="307"/>
  <c r="R6" i="307"/>
  <c r="G70" i="307"/>
  <c r="U6" i="307"/>
  <c r="C87" i="307"/>
  <c r="H9" i="307"/>
  <c r="F63" i="307"/>
  <c r="C61" i="307"/>
  <c r="P73" i="307"/>
  <c r="K76" i="307"/>
  <c r="N66" i="307"/>
  <c r="F73" i="307"/>
  <c r="R13" i="307"/>
  <c r="J10" i="307"/>
  <c r="M10" i="307"/>
  <c r="C81" i="307"/>
  <c r="D27" i="307"/>
  <c r="I13" i="307"/>
  <c r="G72" i="307"/>
  <c r="U11" i="307"/>
  <c r="H8" i="307"/>
  <c r="H12" i="307"/>
  <c r="C84" i="307"/>
  <c r="C77" i="307"/>
  <c r="K7" i="307"/>
  <c r="P70" i="307"/>
  <c r="J58" i="307"/>
  <c r="M66" i="307"/>
  <c r="M83" i="307"/>
  <c r="I66" i="307"/>
  <c r="N69" i="307"/>
  <c r="K12" i="307"/>
  <c r="J9" i="307"/>
  <c r="M5" i="307"/>
  <c r="U5" i="307"/>
  <c r="M84" i="307"/>
  <c r="T13" i="307"/>
  <c r="J71" i="307"/>
  <c r="P45" i="307"/>
  <c r="O69" i="307"/>
  <c r="K64" i="307"/>
  <c r="K77" i="307"/>
  <c r="K13" i="307"/>
  <c r="E71" i="307"/>
  <c r="L75" i="307"/>
  <c r="P11" i="307"/>
  <c r="J73" i="307"/>
  <c r="F74" i="307"/>
  <c r="L72" i="307"/>
  <c r="J77" i="307"/>
  <c r="M64" i="307"/>
  <c r="K70" i="307"/>
  <c r="O73" i="307"/>
  <c r="I29" i="307"/>
  <c r="I77" i="307"/>
  <c r="K14" i="307"/>
  <c r="K63" i="307"/>
  <c r="I70" i="307"/>
  <c r="L65" i="307"/>
  <c r="G64" i="307"/>
  <c r="G77" i="307"/>
  <c r="U8" i="307"/>
  <c r="T8" i="307"/>
  <c r="O10" i="307"/>
  <c r="J45" i="307"/>
  <c r="J29" i="307"/>
  <c r="C19" i="307"/>
  <c r="Q73" i="307"/>
  <c r="L76" i="307"/>
  <c r="C57" i="307"/>
  <c r="T11" i="307"/>
  <c r="K10" i="307"/>
  <c r="H13" i="307"/>
  <c r="M65" i="307"/>
  <c r="O70" i="307"/>
  <c r="G71" i="307"/>
  <c r="F84" i="307"/>
  <c r="I64" i="307"/>
  <c r="G75" i="307"/>
  <c r="M11" i="307"/>
  <c r="H72" i="307"/>
  <c r="O11" i="307"/>
  <c r="R7" i="307"/>
  <c r="G30" i="307"/>
  <c r="K9" i="307"/>
  <c r="G74" i="307"/>
  <c r="H60" i="307"/>
  <c r="I9" i="307"/>
  <c r="K84" i="307"/>
  <c r="I82" i="307"/>
  <c r="M57" i="307"/>
  <c r="M82" i="307"/>
  <c r="S11" i="307"/>
  <c r="P7" i="307"/>
  <c r="U14" i="307"/>
  <c r="T10" i="307"/>
  <c r="N57" i="307"/>
  <c r="K74" i="307"/>
  <c r="R12" i="307"/>
  <c r="I8" i="307"/>
  <c r="C69" i="307"/>
  <c r="P69" i="307"/>
  <c r="H6" i="307"/>
  <c r="H14" i="307"/>
  <c r="C58" i="307"/>
  <c r="J75" i="307"/>
  <c r="J64" i="307"/>
  <c r="I83" i="307"/>
  <c r="R14" i="307"/>
  <c r="I27" i="307"/>
  <c r="K60" i="307"/>
  <c r="P76" i="307"/>
  <c r="N72" i="307"/>
  <c r="S9" i="307"/>
  <c r="U13" i="307"/>
  <c r="K6" i="307"/>
  <c r="L59" i="307"/>
  <c r="G58" i="307"/>
  <c r="I45" i="307"/>
  <c r="J74" i="307"/>
  <c r="J59" i="307"/>
  <c r="J12" i="307"/>
  <c r="H5" i="307"/>
  <c r="H7" i="307"/>
  <c r="G60" i="307"/>
  <c r="P10" i="307"/>
  <c r="K45" i="307"/>
  <c r="G59" i="307"/>
  <c r="H70" i="307"/>
  <c r="C67" i="307"/>
  <c r="J28" i="307"/>
  <c r="Q70" i="307"/>
  <c r="I69" i="307"/>
  <c r="D28" i="307"/>
  <c r="N60" i="307"/>
  <c r="I76" i="307"/>
  <c r="K57" i="307"/>
  <c r="C74" i="307"/>
  <c r="J83" i="307"/>
  <c r="G29" i="307"/>
  <c r="N75" i="307"/>
  <c r="Q77" i="307"/>
  <c r="F71" i="307"/>
  <c r="F57" i="307"/>
  <c r="I73" i="307"/>
  <c r="M14" i="307"/>
  <c r="K11" i="307"/>
  <c r="N5" i="307"/>
  <c r="O13" i="307"/>
  <c r="S14" i="307"/>
  <c r="N6" i="307"/>
  <c r="C76" i="307"/>
  <c r="F76" i="307"/>
  <c r="R8" i="307"/>
  <c r="E70" i="307"/>
  <c r="O72" i="307"/>
  <c r="F75" i="307"/>
  <c r="H75" i="307"/>
  <c r="C71" i="307"/>
  <c r="J63" i="307"/>
  <c r="K73" i="307"/>
  <c r="L45" i="307"/>
  <c r="M45" i="307"/>
  <c r="F59" i="307"/>
  <c r="L73" i="307"/>
  <c r="I72" i="307"/>
  <c r="I63" i="307"/>
  <c r="N12" i="307"/>
  <c r="O5" i="307"/>
  <c r="M73" i="307"/>
  <c r="N64" i="307"/>
  <c r="F72" i="307"/>
  <c r="L58" i="307"/>
  <c r="S12" i="307"/>
  <c r="C62" i="307"/>
  <c r="C88" i="307"/>
  <c r="T7" i="307"/>
  <c r="T12" i="307"/>
  <c r="H45" i="307"/>
  <c r="M58" i="307"/>
  <c r="H73" i="307"/>
  <c r="F82" i="307"/>
  <c r="K58" i="307"/>
  <c r="N73" i="307"/>
  <c r="I74" i="307"/>
  <c r="L83" i="307"/>
  <c r="C63" i="307"/>
  <c r="F69" i="307"/>
  <c r="U9" i="307"/>
  <c r="P75" i="307"/>
  <c r="N71" i="307"/>
  <c r="E73" i="307"/>
  <c r="L66" i="307"/>
  <c r="C65" i="307"/>
  <c r="J7" i="307"/>
  <c r="G45" i="307"/>
  <c r="J76" i="307"/>
  <c r="L60" i="307"/>
  <c r="P5" i="307"/>
  <c r="P72" i="307"/>
  <c r="H11" i="307"/>
  <c r="H74" i="307"/>
  <c r="I58" i="307"/>
  <c r="I57" i="307"/>
  <c r="R10" i="307"/>
  <c r="I28" i="307"/>
  <c r="N45" i="307"/>
  <c r="H64" i="307"/>
  <c r="J8" i="307"/>
  <c r="T9" i="307"/>
  <c r="I59" i="307"/>
  <c r="M77" i="307"/>
  <c r="E76" i="307"/>
  <c r="P14" i="307"/>
  <c r="O77" i="307"/>
  <c r="S10" i="307"/>
  <c r="I12" i="307"/>
  <c r="M72" i="307"/>
  <c r="L57" i="307"/>
  <c r="G83" i="307"/>
  <c r="Q74" i="307"/>
  <c r="C64" i="307"/>
  <c r="H58" i="307"/>
  <c r="K75" i="307"/>
  <c r="J13" i="307"/>
  <c r="G69" i="307"/>
  <c r="H82" i="307"/>
  <c r="P6" i="307"/>
  <c r="N83" i="307"/>
  <c r="E77" i="307"/>
  <c r="J60" i="307"/>
  <c r="C86" i="307"/>
  <c r="I5" i="307"/>
  <c r="F70" i="307"/>
  <c r="N9" i="307"/>
  <c r="N77" i="307"/>
  <c r="P9" i="307"/>
  <c r="C17" i="307"/>
  <c r="M75" i="307"/>
  <c r="T14" i="307"/>
  <c r="M71" i="307"/>
  <c r="T5" i="307"/>
  <c r="H76" i="307"/>
  <c r="M8" i="307"/>
  <c r="M12" i="307"/>
  <c r="H66" i="307"/>
  <c r="C18" i="307"/>
  <c r="C72" i="307"/>
  <c r="T6" i="307"/>
  <c r="C82" i="307"/>
  <c r="J5" i="307"/>
  <c r="F77" i="307"/>
  <c r="C46" i="307"/>
  <c r="U12" i="307"/>
  <c r="N11" i="307"/>
  <c r="E74" i="307"/>
  <c r="N70" i="307"/>
  <c r="P46" i="307"/>
  <c r="K46" i="307"/>
  <c r="O46" i="307"/>
  <c r="H46" i="307"/>
  <c r="L46" i="307"/>
  <c r="M46" i="307"/>
  <c r="J46" i="307"/>
  <c r="N46" i="307"/>
  <c r="C49" i="307"/>
  <c r="C48" i="307"/>
  <c r="G46" i="307"/>
  <c r="O49" i="307"/>
  <c r="K49" i="307"/>
  <c r="H49" i="307"/>
  <c r="G49" i="307"/>
  <c r="P49" i="307"/>
  <c r="I49" i="307"/>
  <c r="M49" i="307"/>
  <c r="C50" i="307"/>
  <c r="L49" i="307"/>
  <c r="N49" i="307"/>
  <c r="J49" i="307"/>
  <c r="J48" i="307"/>
  <c r="P48" i="307"/>
  <c r="O48" i="307"/>
  <c r="G48" i="307"/>
  <c r="K48" i="307"/>
  <c r="I48" i="307"/>
  <c r="H48" i="307"/>
  <c r="N48" i="307"/>
  <c r="L48" i="307"/>
  <c r="C51" i="307"/>
  <c r="M48" i="307"/>
  <c r="O50" i="307"/>
  <c r="G50" i="307"/>
  <c r="M50" i="307"/>
  <c r="L50" i="307"/>
  <c r="P50" i="307"/>
  <c r="K50" i="307"/>
  <c r="I50" i="307"/>
  <c r="J50" i="307"/>
  <c r="H50" i="307"/>
  <c r="N50" i="307"/>
  <c r="P51" i="307"/>
  <c r="N51" i="307"/>
  <c r="I51" i="307"/>
  <c r="G51" i="307"/>
  <c r="K51" i="307"/>
  <c r="J51" i="307"/>
  <c r="H51" i="307"/>
  <c r="O51" i="307"/>
  <c r="L51" i="307"/>
  <c r="M51" i="307"/>
  <c r="M627" i="277" l="1"/>
  <c r="P627" i="277"/>
  <c r="J627" i="277"/>
  <c r="Q601" i="277"/>
  <c r="Q600" i="277"/>
  <c r="Q602" i="277"/>
  <c r="N590" i="277"/>
  <c r="N592" i="277"/>
  <c r="N591" i="277"/>
  <c r="M665" i="277"/>
  <c r="J665" i="277"/>
  <c r="P665" i="277"/>
  <c r="I46" i="307"/>
  <c r="C20" i="307"/>
</calcChain>
</file>

<file path=xl/sharedStrings.xml><?xml version="1.0" encoding="utf-8"?>
<sst xmlns="http://schemas.openxmlformats.org/spreadsheetml/2006/main" count="19987" uniqueCount="4300">
  <si>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</si>
  <si>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</si>
  <si>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</si>
  <si>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</si>
  <si>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</si>
  <si>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</si>
  <si>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</si>
  <si>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</si>
  <si>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</si>
  <si>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</si>
  <si>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</si>
  <si>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</si>
  <si>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</si>
  <si>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</si>
  <si>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</si>
  <si>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</si>
  <si>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</si>
  <si>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</si>
  <si>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</si>
  <si>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</si>
  <si>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</si>
  <si>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</si>
  <si>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</si>
  <si>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</si>
  <si>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</si>
  <si>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</si>
  <si>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</si>
  <si>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</si>
  <si>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</si>
  <si>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</si>
  <si>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</si>
  <si>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</si>
  <si>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</si>
  <si>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</si>
  <si>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</si>
  <si>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</si>
  <si>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</si>
  <si>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</si>
  <si>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</si>
  <si>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</si>
  <si>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</si>
  <si>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</si>
  <si>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</si>
  <si>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</si>
  <si>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</si>
  <si>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</si>
  <si>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</si>
  <si>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</si>
  <si>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</si>
  <si>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</si>
  <si>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</si>
  <si>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</si>
  <si>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</si>
  <si>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</si>
  <si>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</si>
  <si>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</si>
  <si>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</si>
  <si>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</si>
  <si>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</si>
  <si>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</si>
  <si>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</si>
  <si>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</si>
  <si>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</si>
  <si>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</si>
  <si>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</si>
  <si>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</si>
  <si>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</si>
  <si>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</si>
  <si>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</si>
  <si>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</si>
  <si>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</si>
  <si>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</si>
  <si>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</si>
  <si>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</si>
  <si>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</si>
  <si>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</si>
  <si>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</si>
  <si>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</si>
  <si>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</si>
  <si>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</si>
  <si>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</si>
  <si>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</si>
  <si>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</si>
  <si>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</si>
  <si>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</si>
  <si>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</si>
  <si>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</si>
  <si>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</si>
  <si>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</si>
  <si>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</si>
  <si>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</si>
  <si>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</si>
  <si>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</si>
  <si>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</si>
  <si>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</si>
  <si>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</si>
  <si>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</si>
  <si>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</si>
  <si>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</si>
  <si>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</si>
  <si>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</si>
  <si>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</si>
  <si>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</si>
  <si>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</si>
  <si>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</si>
  <si>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</si>
  <si>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</si>
  <si>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</si>
  <si>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</si>
  <si>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</si>
  <si>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</si>
  <si>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</si>
  <si>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</si>
  <si>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</si>
  <si>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</si>
  <si>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</si>
  <si>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</si>
  <si>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</si>
  <si>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</si>
  <si>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</si>
  <si>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</si>
  <si>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</si>
  <si>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</si>
  <si>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</si>
  <si>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</si>
  <si>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</si>
  <si>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</si>
  <si>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</si>
  <si>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</si>
  <si>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</si>
  <si>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</si>
  <si>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</si>
  <si>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</si>
  <si>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</si>
  <si>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</si>
  <si>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</si>
  <si>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</si>
  <si>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</si>
  <si>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</si>
  <si>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</si>
  <si>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</si>
  <si>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</si>
  <si>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</si>
  <si>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</si>
  <si>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</si>
  <si>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</si>
  <si>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</si>
  <si>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</si>
  <si>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</si>
  <si>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</si>
  <si>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</si>
  <si>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</si>
  <si>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</si>
  <si>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</si>
  <si>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</si>
  <si>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</si>
  <si>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</si>
  <si>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</si>
  <si>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</si>
  <si>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</si>
  <si>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</si>
  <si>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</si>
  <si>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</si>
  <si>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</si>
  <si>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</si>
  <si>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</si>
  <si>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</si>
  <si>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</si>
  <si>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</si>
  <si>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</si>
  <si>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</si>
  <si>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</si>
  <si>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</si>
  <si>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</si>
  <si>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</si>
  <si>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</si>
  <si>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</si>
  <si>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</si>
  <si>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</si>
  <si>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</si>
  <si>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</si>
  <si>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</si>
  <si>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</si>
  <si>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</si>
  <si>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</si>
  <si>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</si>
  <si>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</si>
  <si>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</si>
  <si>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</si>
  <si>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</si>
  <si>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</si>
  <si>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</si>
  <si>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</si>
  <si>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</si>
  <si>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</si>
  <si>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</si>
  <si>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</si>
  <si>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</si>
  <si>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</si>
  <si>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</si>
  <si>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</si>
  <si>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</si>
  <si>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</si>
  <si>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</si>
  <si>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</si>
  <si>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</si>
  <si>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</si>
  <si>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</si>
  <si>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</si>
  <si>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</si>
  <si>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</si>
  <si>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</si>
  <si>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</si>
  <si>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</si>
  <si>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</si>
  <si>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</si>
  <si>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</si>
  <si>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</si>
  <si>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</si>
  <si>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</si>
  <si>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</si>
  <si>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</si>
  <si>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</si>
  <si>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</si>
  <si>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</si>
  <si>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</si>
  <si>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</si>
  <si>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</si>
  <si>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</si>
  <si>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</si>
  <si>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</si>
  <si>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</si>
  <si>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</si>
  <si>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</si>
  <si>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</si>
  <si>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</si>
  <si>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</si>
  <si>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</si>
  <si>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</si>
  <si>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</si>
  <si>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</si>
  <si>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</si>
  <si>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</si>
  <si>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</si>
  <si>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</si>
  <si>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</si>
  <si>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</si>
  <si>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</si>
  <si>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</si>
  <si>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</si>
  <si>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</si>
  <si>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</si>
  <si>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</si>
  <si>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</si>
  <si>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</si>
  <si>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</si>
  <si>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</si>
  <si>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</si>
  <si>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</si>
  <si>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</si>
  <si>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</si>
  <si>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</si>
  <si>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</si>
  <si>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</si>
  <si>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</si>
  <si>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</si>
  <si>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</si>
  <si>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</si>
  <si>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</si>
  <si>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</si>
  <si>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</si>
  <si>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</si>
  <si>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</si>
  <si>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</si>
  <si>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</si>
  <si>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</si>
  <si>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</si>
  <si>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</si>
  <si>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</si>
  <si>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</si>
  <si>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</si>
  <si>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</si>
  <si>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</si>
  <si>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</si>
  <si>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</si>
  <si>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</si>
  <si>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</si>
  <si>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</si>
  <si>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</si>
  <si>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</si>
  <si>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</si>
  <si>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</si>
  <si>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</si>
  <si>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</si>
  <si>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</si>
  <si>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</si>
  <si>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</si>
  <si>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</si>
  <si>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</si>
  <si>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</si>
  <si>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</si>
  <si>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</si>
  <si>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</si>
  <si>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</si>
  <si>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</si>
  <si>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</si>
  <si>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</si>
  <si>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</si>
  <si>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</si>
  <si>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</si>
  <si>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</si>
  <si>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</si>
  <si>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</si>
  <si>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</si>
  <si>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</si>
  <si>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</si>
  <si>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</si>
  <si>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</si>
  <si>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</si>
  <si>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</si>
  <si>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</si>
  <si>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</si>
  <si>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</si>
  <si>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</si>
  <si>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</si>
  <si>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</si>
  <si>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</si>
  <si>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</si>
  <si>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</si>
  <si>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</si>
  <si>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</si>
  <si>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</si>
  <si>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</si>
  <si>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</si>
  <si>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</si>
  <si>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</si>
  <si>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</si>
  <si>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</si>
  <si>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</si>
  <si>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</si>
  <si>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</si>
  <si>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</si>
  <si>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</si>
  <si>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</si>
  <si>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</si>
  <si>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</si>
  <si>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</si>
  <si>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</si>
  <si>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</si>
  <si>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</si>
  <si>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</si>
  <si>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</si>
  <si>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</si>
  <si>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</si>
  <si>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</si>
  <si>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</si>
  <si>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</si>
  <si>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</si>
  <si>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</si>
  <si>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</si>
  <si>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</si>
  <si>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</si>
  <si>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</si>
  <si>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</si>
  <si>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</si>
  <si>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</si>
  <si>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</si>
  <si>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</si>
  <si>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</si>
  <si>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</si>
  <si>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</si>
  <si>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</si>
  <si>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</si>
  <si>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</si>
  <si>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</si>
  <si>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</si>
  <si>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</si>
  <si>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</si>
  <si>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</si>
  <si>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</si>
  <si>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</si>
  <si>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</si>
  <si>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</si>
  <si>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</si>
  <si>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</si>
  <si>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</si>
  <si>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</si>
  <si>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</si>
  <si>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</si>
  <si>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</si>
  <si>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</si>
  <si>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</si>
  <si>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</si>
  <si>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</si>
  <si>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</si>
  <si>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</si>
  <si>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</si>
  <si>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</si>
  <si>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</si>
  <si>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</si>
  <si>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</si>
  <si>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</si>
  <si>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</si>
  <si>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</si>
  <si>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</si>
  <si>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</si>
  <si>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</si>
  <si>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</si>
  <si>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</si>
  <si>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</si>
  <si>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</si>
  <si>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</si>
  <si>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</si>
  <si>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</si>
  <si>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</si>
  <si>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</si>
  <si>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</si>
  <si>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</si>
  <si>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</si>
  <si>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</si>
  <si>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</si>
  <si>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</si>
  <si>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</si>
  <si>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</si>
  <si>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</si>
  <si>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</si>
  <si>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</si>
  <si>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</si>
  <si>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</si>
  <si>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</si>
  <si>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</si>
  <si>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</si>
  <si>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</si>
  <si>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</si>
  <si>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</si>
  <si>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</si>
  <si>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</si>
  <si>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</si>
  <si>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</si>
  <si>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</si>
  <si>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</si>
  <si>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</si>
  <si>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</si>
  <si>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</si>
  <si>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</si>
  <si>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</si>
  <si>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</si>
  <si>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</si>
  <si>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</si>
  <si>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</si>
  <si>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</si>
  <si>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</si>
  <si>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</si>
  <si>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</si>
  <si>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</si>
  <si>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</si>
  <si>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</si>
  <si>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</si>
  <si>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</si>
  <si>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</si>
  <si>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</si>
  <si>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</si>
  <si>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</si>
  <si>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</si>
  <si>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</si>
  <si>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</si>
  <si>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</si>
  <si>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</si>
  <si>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</si>
  <si>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</si>
  <si>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</si>
  <si>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</si>
  <si>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</si>
  <si>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</si>
  <si>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</si>
  <si>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</si>
  <si>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</si>
  <si>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</si>
  <si>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</si>
  <si>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</si>
  <si>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</si>
  <si>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</si>
  <si>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</si>
  <si>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</si>
  <si>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</si>
  <si>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</si>
  <si>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</si>
  <si>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</si>
  <si>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</si>
  <si>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</si>
  <si>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</si>
  <si>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</si>
  <si>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</si>
  <si>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</si>
  <si>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</si>
  <si>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</si>
  <si>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</si>
  <si>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</si>
  <si>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</si>
  <si>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</si>
  <si>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</si>
  <si>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</si>
  <si>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</si>
  <si>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</si>
  <si>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</si>
  <si>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</si>
  <si>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</si>
  <si>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</si>
  <si>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</si>
  <si>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</si>
  <si>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</si>
  <si>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</si>
  <si>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</si>
  <si>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</si>
  <si>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</si>
  <si>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</si>
  <si>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</si>
  <si>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</si>
  <si>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</si>
  <si>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</si>
  <si>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</si>
  <si>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</si>
  <si>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</si>
  <si>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</si>
  <si>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</si>
  <si>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</si>
  <si>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</si>
  <si>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</si>
  <si>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</si>
  <si>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</si>
  <si>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</si>
  <si>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</si>
  <si>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</si>
  <si>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ver. 0.8.2.1</t>
  </si>
  <si>
    <t>Macでの諸問題の原因解明</t>
    <rPh sb="5" eb="8">
      <t>ショモンダイ</t>
    </rPh>
    <rPh sb="9" eb="11">
      <t>ゲンイン</t>
    </rPh>
    <rPh sb="11" eb="13">
      <t>カイメイ</t>
    </rPh>
    <phoneticPr fontId="23"/>
  </si>
  <si>
    <t>Application.ScreenUpdating = False　条件で、他のファイルを開くとその時点でMacroが停止する。</t>
    <rPh sb="35" eb="37">
      <t>ジョウケン</t>
    </rPh>
    <rPh sb="39" eb="40">
      <t>ホカ</t>
    </rPh>
    <rPh sb="46" eb="47">
      <t>ヒラ</t>
    </rPh>
    <rPh sb="51" eb="53">
      <t>ジテン</t>
    </rPh>
    <rPh sb="60" eb="62">
      <t>テイシ</t>
    </rPh>
    <phoneticPr fontId="23"/>
  </si>
  <si>
    <t>OS9対応の名残らしい</t>
    <rPh sb="3" eb="5">
      <t>タイオウ</t>
    </rPh>
    <rPh sb="6" eb="8">
      <t>ナゴリ</t>
    </rPh>
    <phoneticPr fontId="23"/>
  </si>
  <si>
    <t>恐らくマクロ実行権がFocusと連動している。</t>
    <rPh sb="0" eb="1">
      <t>オソ</t>
    </rPh>
    <rPh sb="6" eb="8">
      <t>ジッコウ</t>
    </rPh>
    <rPh sb="8" eb="9">
      <t>ケン</t>
    </rPh>
    <rPh sb="16" eb="18">
      <t>レンドウ</t>
    </rPh>
    <phoneticPr fontId="23"/>
  </si>
  <si>
    <t>データファイル読み込み時点でMacroが停止する問題を改善。</t>
    <rPh sb="7" eb="8">
      <t>ヨ</t>
    </rPh>
    <rPh sb="9" eb="10">
      <t>コ</t>
    </rPh>
    <rPh sb="24" eb="26">
      <t>モンダイ</t>
    </rPh>
    <rPh sb="27" eb="29">
      <t>カイゼン</t>
    </rPh>
    <phoneticPr fontId="23"/>
  </si>
  <si>
    <t>Macでのプログラミング上の問題点をModule内にコメントした</t>
    <rPh sb="12" eb="13">
      <t>ウエ</t>
    </rPh>
    <rPh sb="14" eb="16">
      <t>モンダイ</t>
    </rPh>
    <rPh sb="16" eb="17">
      <t>テン</t>
    </rPh>
    <rPh sb="24" eb="25">
      <t>ナイ</t>
    </rPh>
    <phoneticPr fontId="23"/>
  </si>
  <si>
    <t>ファイル/フォルダの名前を31文字以内にしないとExcel VBAが認識しないこと判明。</t>
    <rPh sb="10" eb="12">
      <t>ナマエ</t>
    </rPh>
    <rPh sb="15" eb="17">
      <t>モジ</t>
    </rPh>
    <rPh sb="17" eb="19">
      <t>イナイ</t>
    </rPh>
    <rPh sb="34" eb="36">
      <t>ニンシキ</t>
    </rPh>
    <rPh sb="41" eb="43">
      <t>ハンメイ</t>
    </rPh>
    <phoneticPr fontId="23"/>
  </si>
  <si>
    <t>データファイルを読み込んでMoveする方法は1sheet目はOKだが2sheet目から使えないこと判明したので、中止。</t>
    <rPh sb="8" eb="9">
      <t>ヨ</t>
    </rPh>
    <rPh sb="10" eb="11">
      <t>コ</t>
    </rPh>
    <rPh sb="19" eb="21">
      <t>ホウホウ</t>
    </rPh>
    <rPh sb="28" eb="29">
      <t>メ</t>
    </rPh>
    <rPh sb="40" eb="41">
      <t>メ</t>
    </rPh>
    <rPh sb="43" eb="44">
      <t>ツカ</t>
    </rPh>
    <rPh sb="49" eb="51">
      <t>ハンメイ</t>
    </rPh>
    <rPh sb="56" eb="58">
      <t>チュウシ</t>
    </rPh>
    <phoneticPr fontId="23"/>
  </si>
  <si>
    <t>現在は、読み込んで全域Copyして、新規シートにPasteする方法で対処している。</t>
    <rPh sb="0" eb="2">
      <t>ゲンザイ</t>
    </rPh>
    <rPh sb="4" eb="5">
      <t>ヨ</t>
    </rPh>
    <rPh sb="6" eb="7">
      <t>コ</t>
    </rPh>
    <rPh sb="9" eb="11">
      <t>ゼンイキ</t>
    </rPh>
    <rPh sb="18" eb="20">
      <t>シンキ</t>
    </rPh>
    <rPh sb="31" eb="33">
      <t>ホウホウ</t>
    </rPh>
    <rPh sb="34" eb="36">
      <t>タイショ</t>
    </rPh>
    <phoneticPr fontId="23"/>
  </si>
  <si>
    <r>
      <t>ThisApplication側でシート操作を行ってFocus確定させた後に</t>
    </r>
    <r>
      <rPr>
        <sz val="11"/>
        <color theme="1"/>
        <rFont val="ＭＳ Ｐゴシック"/>
        <family val="2"/>
        <charset val="128"/>
        <scheme val="minor"/>
      </rPr>
      <t>Application.Volatile</t>
    </r>
    <r>
      <rPr>
        <sz val="11"/>
        <color theme="1"/>
        <rFont val="ＭＳ Ｐゴシック"/>
        <family val="2"/>
        <charset val="128"/>
        <scheme val="minor"/>
      </rPr>
      <t>すると、Openしたworkbookから制御が戻る。</t>
    </r>
    <rPh sb="15" eb="16">
      <t>ガワ</t>
    </rPh>
    <rPh sb="20" eb="22">
      <t>ソウサ</t>
    </rPh>
    <rPh sb="23" eb="24">
      <t>オコナ</t>
    </rPh>
    <rPh sb="31" eb="33">
      <t>カクテイ</t>
    </rPh>
    <rPh sb="36" eb="37">
      <t>ノチ</t>
    </rPh>
    <rPh sb="78" eb="80">
      <t>セイギョ</t>
    </rPh>
    <rPh sb="81" eb="82">
      <t>モド</t>
    </rPh>
    <phoneticPr fontId="23"/>
  </si>
  <si>
    <t>読み込んで新規シートにCopy → 読み込んでMove でも動くようになった。</t>
    <rPh sb="0" eb="1">
      <t>ヨ</t>
    </rPh>
    <rPh sb="2" eb="3">
      <t>コ</t>
    </rPh>
    <rPh sb="5" eb="7">
      <t>シンキ</t>
    </rPh>
    <rPh sb="18" eb="19">
      <t>ヨ</t>
    </rPh>
    <rPh sb="20" eb="21">
      <t>コ</t>
    </rPh>
    <rPh sb="30" eb="31">
      <t>ウゴ</t>
    </rPh>
    <phoneticPr fontId="23"/>
  </si>
  <si>
    <t>StatusBarへの書き込みがかなり改善された。</t>
    <rPh sb="11" eb="12">
      <t>カ</t>
    </rPh>
    <rPh sb="13" eb="14">
      <t>コ</t>
    </rPh>
    <rPh sb="19" eb="21">
      <t>カイゼン</t>
    </rPh>
    <phoneticPr fontId="23"/>
  </si>
  <si>
    <t>データのcsv化を効率化。</t>
    <rPh sb="7" eb="8">
      <t>カ</t>
    </rPh>
    <rPh sb="9" eb="12">
      <t>コウリツカ</t>
    </rPh>
    <phoneticPr fontId="23"/>
  </si>
  <si>
    <t>外部TemplatePrototypeファイル(.ocdd)を読み込む形に変更した。</t>
    <rPh sb="0" eb="2">
      <t>ガイブ</t>
    </rPh>
    <rPh sb="31" eb="32">
      <t>ヨ</t>
    </rPh>
    <rPh sb="33" eb="34">
      <t>コ</t>
    </rPh>
    <rPh sb="35" eb="36">
      <t>カタチ</t>
    </rPh>
    <rPh sb="37" eb="39">
      <t>ヘンコウ</t>
    </rPh>
    <phoneticPr fontId="23"/>
  </si>
  <si>
    <t>.ocddファイルは、Templateシートを含む .xlsm ファイルの拡張子を .ocddに変更したもの。</t>
    <rPh sb="23" eb="24">
      <t>フク</t>
    </rPh>
    <rPh sb="37" eb="40">
      <t>カクチョウシ</t>
    </rPh>
    <rPh sb="48" eb="50">
      <t>ヘンコウ</t>
    </rPh>
    <phoneticPr fontId="23"/>
  </si>
  <si>
    <t>Platesシートの値が自動で着色されるようにした。</t>
    <rPh sb="10" eb="11">
      <t>アタイ</t>
    </rPh>
    <rPh sb="12" eb="14">
      <t>ジドウ</t>
    </rPh>
    <rPh sb="15" eb="17">
      <t>チャクショク</t>
    </rPh>
    <phoneticPr fontId="23"/>
  </si>
  <si>
    <t>コマンドメニューで versionが解るようにした。</t>
    <rPh sb="18" eb="19">
      <t>ワカ</t>
    </rPh>
    <phoneticPr fontId="23"/>
  </si>
  <si>
    <t>Data登録項目を３色の枠で表示するようにした。</t>
    <rPh sb="4" eb="6">
      <t>トウロク</t>
    </rPh>
    <rPh sb="6" eb="8">
      <t>コウモク</t>
    </rPh>
    <rPh sb="10" eb="11">
      <t>ショク</t>
    </rPh>
    <rPh sb="12" eb="13">
      <t>ワク</t>
    </rPh>
    <rPh sb="14" eb="16">
      <t>ヒョウジ</t>
    </rPh>
    <phoneticPr fontId="23"/>
  </si>
  <si>
    <t>96well対応を確認</t>
    <rPh sb="6" eb="8">
      <t>タイオウ</t>
    </rPh>
    <rPh sb="9" eb="11">
      <t>カクニン</t>
    </rPh>
    <phoneticPr fontId="23"/>
  </si>
  <si>
    <t>WINDOW系関数でのtcは使わないように変更</t>
    <rPh sb="6" eb="7">
      <t>ケイ</t>
    </rPh>
    <rPh sb="7" eb="9">
      <t>カンスウ</t>
    </rPh>
    <rPh sb="14" eb="15">
      <t>ツカ</t>
    </rPh>
    <rPh sb="21" eb="23">
      <t>ヘンコウ</t>
    </rPh>
    <phoneticPr fontId="23"/>
  </si>
  <si>
    <t>STAT系関数でavr+2sd, avr+3sd, avr+4sd, avr-2sd, avr-3sd, avr-4sdを使えるように変更。</t>
    <rPh sb="4" eb="5">
      <t>ケイ</t>
    </rPh>
    <rPh sb="5" eb="7">
      <t>カンスウ</t>
    </rPh>
    <rPh sb="61" eb="62">
      <t>ツカ</t>
    </rPh>
    <rPh sb="67" eb="69">
      <t>ヘンコウ</t>
    </rPh>
    <phoneticPr fontId="23"/>
  </si>
  <si>
    <t>SHEET_VALUEを引数なしで使用すると、Sheet名が返るように変更。</t>
    <rPh sb="12" eb="14">
      <t>ヒキスウ</t>
    </rPh>
    <rPh sb="17" eb="19">
      <t>シヨウ</t>
    </rPh>
    <rPh sb="28" eb="29">
      <t>メイ</t>
    </rPh>
    <rPh sb="30" eb="31">
      <t>カエ</t>
    </rPh>
    <rPh sb="35" eb="37">
      <t>ヘンコウ</t>
    </rPh>
    <phoneticPr fontId="23"/>
  </si>
  <si>
    <t>メニュー表記を変更</t>
    <rPh sb="4" eb="6">
      <t>ヒョウキ</t>
    </rPh>
    <rPh sb="7" eb="9">
      <t>ヘンコウ</t>
    </rPh>
    <phoneticPr fontId="23"/>
  </si>
  <si>
    <t>機器毎のデータFormatの際を吸収するよう、PHERASTER_VALUE関数を変更。</t>
    <rPh sb="0" eb="2">
      <t>キキ</t>
    </rPh>
    <rPh sb="2" eb="3">
      <t>ゴト</t>
    </rPh>
    <rPh sb="14" eb="15">
      <t>サイ</t>
    </rPh>
    <rPh sb="16" eb="18">
      <t>キュウシュウ</t>
    </rPh>
    <phoneticPr fontId="23"/>
  </si>
  <si>
    <t>名前付領域の候補名表示を改変</t>
    <rPh sb="0" eb="2">
      <t>ナマエ</t>
    </rPh>
    <rPh sb="2" eb="3">
      <t>ツキ</t>
    </rPh>
    <rPh sb="3" eb="5">
      <t>リョウイキ</t>
    </rPh>
    <rPh sb="6" eb="8">
      <t>コウホ</t>
    </rPh>
    <rPh sb="8" eb="9">
      <t>メイ</t>
    </rPh>
    <rPh sb="9" eb="11">
      <t>ヒョウジ</t>
    </rPh>
    <rPh sb="12" eb="14">
      <t>カイヘン</t>
    </rPh>
    <phoneticPr fontId="23"/>
  </si>
  <si>
    <t>MITライセンス条項を記載した。</t>
    <rPh sb="8" eb="10">
      <t>ジョウコウ</t>
    </rPh>
    <rPh sb="11" eb="13">
      <t>キサイ</t>
    </rPh>
    <phoneticPr fontId="23"/>
  </si>
  <si>
    <t>Macでの名前付領域定義処理の不備を改変。</t>
    <rPh sb="5" eb="7">
      <t>ナマエ</t>
    </rPh>
    <rPh sb="7" eb="8">
      <t>ツキ</t>
    </rPh>
    <rPh sb="8" eb="10">
      <t>リョウイキ</t>
    </rPh>
    <rPh sb="10" eb="12">
      <t>テイギ</t>
    </rPh>
    <rPh sb="12" eb="14">
      <t>ショリ</t>
    </rPh>
    <rPh sb="15" eb="17">
      <t>フビ</t>
    </rPh>
    <rPh sb="18" eb="20">
      <t>カイヘン</t>
    </rPh>
    <phoneticPr fontId="23"/>
  </si>
  <si>
    <t>MacではFolder名/File名の長さで動作しなくなるので注意すること。</t>
    <rPh sb="11" eb="12">
      <t>メイ</t>
    </rPh>
    <rPh sb="17" eb="18">
      <t>メイ</t>
    </rPh>
    <rPh sb="19" eb="20">
      <t>ナガ</t>
    </rPh>
    <rPh sb="22" eb="24">
      <t>ドウサ</t>
    </rPh>
    <rPh sb="31" eb="33">
      <t>チュウイ</t>
    </rPh>
    <phoneticPr fontId="23"/>
  </si>
  <si>
    <t>Enspire用の関数を追加</t>
    <rPh sb="7" eb="8">
      <t>ヨウ</t>
    </rPh>
    <rPh sb="9" eb="11">
      <t>カンスウ</t>
    </rPh>
    <rPh sb="12" eb="14">
      <t>ツイカ</t>
    </rPh>
    <phoneticPr fontId="23"/>
  </si>
  <si>
    <t>共通</t>
    <rPh sb="0" eb="2">
      <t>キョウツウ</t>
    </rPh>
    <phoneticPr fontId="23"/>
  </si>
  <si>
    <t>内部関数 (nam関数) の改変</t>
    <rPh sb="0" eb="2">
      <t>ナイブ</t>
    </rPh>
    <rPh sb="2" eb="4">
      <t>カンスウ</t>
    </rPh>
    <rPh sb="9" eb="11">
      <t>カンスウ</t>
    </rPh>
    <rPh sb="14" eb="16">
      <t>カイヘン</t>
    </rPh>
    <phoneticPr fontId="23"/>
  </si>
  <si>
    <t>データ拡張子に.csvを追加</t>
    <rPh sb="3" eb="6">
      <t>カクチョウシ</t>
    </rPh>
    <rPh sb="12" eb="14">
      <t>ツイカ</t>
    </rPh>
    <phoneticPr fontId="23"/>
  </si>
  <si>
    <t>STAT関数及びRC_STAT関数で、選択範囲のデータを順番指定しひとつづつ選出できるようにした。</t>
    <rPh sb="4" eb="6">
      <t>カンスウ</t>
    </rPh>
    <rPh sb="6" eb="7">
      <t>オヨ</t>
    </rPh>
    <rPh sb="15" eb="17">
      <t>カンスウ</t>
    </rPh>
    <rPh sb="19" eb="21">
      <t>センタク</t>
    </rPh>
    <rPh sb="21" eb="23">
      <t>ハンイ</t>
    </rPh>
    <rPh sb="28" eb="30">
      <t>ジュンバン</t>
    </rPh>
    <rPh sb="30" eb="32">
      <t>シテイ</t>
    </rPh>
    <rPh sb="38" eb="40">
      <t>センシュツ</t>
    </rPh>
    <phoneticPr fontId="23"/>
  </si>
  <si>
    <t>RC_STAT関数で、conc As Stringをconc As Variantに変更</t>
    <rPh sb="7" eb="9">
      <t>カンスウ</t>
    </rPh>
    <rPh sb="42" eb="44">
      <t>ヘンコウ</t>
    </rPh>
    <phoneticPr fontId="23"/>
  </si>
  <si>
    <t>EZReader用関数を追加</t>
    <rPh sb="8" eb="9">
      <t>ヨウ</t>
    </rPh>
    <rPh sb="9" eb="11">
      <t>カンスウ</t>
    </rPh>
    <rPh sb="12" eb="14">
      <t>ツイカ</t>
    </rPh>
    <phoneticPr fontId="23"/>
  </si>
  <si>
    <t>.rstファイルを読み込めるようにした。</t>
    <rPh sb="9" eb="10">
      <t>ヨ</t>
    </rPh>
    <rPh sb="11" eb="12">
      <t>コ</t>
    </rPh>
    <phoneticPr fontId="23"/>
  </si>
  <si>
    <t>EZREADER_VALUE関数で、生データが384個以下の場合に位置がずれてしまうのでを修正した。</t>
    <rPh sb="14" eb="16">
      <t>カンスウ</t>
    </rPh>
    <rPh sb="18" eb="19">
      <t>ナマ</t>
    </rPh>
    <rPh sb="26" eb="27">
      <t>コ</t>
    </rPh>
    <rPh sb="27" eb="29">
      <t>イカ</t>
    </rPh>
    <rPh sb="30" eb="32">
      <t>バアイ</t>
    </rPh>
    <rPh sb="33" eb="35">
      <t>イチ</t>
    </rPh>
    <rPh sb="45" eb="47">
      <t>シュウセイ</t>
    </rPh>
    <phoneticPr fontId="23"/>
  </si>
  <si>
    <t>EZREADER用HELPを追記した。</t>
    <rPh sb="8" eb="9">
      <t>ヨウ</t>
    </rPh>
    <rPh sb="14" eb="16">
      <t>ツイキ</t>
    </rPh>
    <phoneticPr fontId="23"/>
  </si>
  <si>
    <t>.rstファイルを読めるように修正。</t>
    <rPh sb="9" eb="10">
      <t>ヨ</t>
    </rPh>
    <rPh sb="15" eb="17">
      <t>シュウセイ</t>
    </rPh>
    <phoneticPr fontId="23"/>
  </si>
  <si>
    <t>variantで受けた引数をCStrで文字列に変換するように修正。</t>
    <rPh sb="8" eb="9">
      <t>ウ</t>
    </rPh>
    <rPh sb="11" eb="13">
      <t>ヒキスウ</t>
    </rPh>
    <rPh sb="19" eb="22">
      <t>モジレツ</t>
    </rPh>
    <rPh sb="23" eb="25">
      <t>ヘンカン</t>
    </rPh>
    <rPh sb="30" eb="32">
      <t>シュウセイ</t>
    </rPh>
    <phoneticPr fontId="23"/>
  </si>
  <si>
    <t>HELPを一部変更追加。</t>
    <rPh sb="5" eb="7">
      <t>イチブ</t>
    </rPh>
    <rPh sb="7" eb="9">
      <t>ヘンコウ</t>
    </rPh>
    <rPh sb="9" eb="11">
      <t>ツイカ</t>
    </rPh>
    <phoneticPr fontId="23"/>
  </si>
  <si>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</si>
  <si>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</si>
  <si>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</si>
  <si>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</si>
  <si>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</si>
  <si>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</si>
  <si>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</si>
  <si>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</si>
  <si>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</si>
  <si>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</si>
  <si>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</si>
  <si>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</si>
  <si>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</si>
  <si>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</si>
  <si>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</si>
  <si>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</si>
  <si>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</si>
  <si>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</si>
  <si>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</si>
  <si>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ライセンスの記載場所を変更。</t>
    <rPh sb="6" eb="8">
      <t>キサイ</t>
    </rPh>
    <rPh sb="8" eb="10">
      <t>バショ</t>
    </rPh>
    <rPh sb="11" eb="13">
      <t>ヘンコウ</t>
    </rPh>
    <phoneticPr fontId="23"/>
  </si>
  <si>
    <t>メニューを変更。</t>
    <rPh sb="5" eb="7">
      <t>ヘンコウ</t>
    </rPh>
    <phoneticPr fontId="23"/>
  </si>
  <si>
    <t>popup windowの変更</t>
    <rPh sb="13" eb="15">
      <t>ヘンコウ</t>
    </rPh>
    <phoneticPr fontId="23"/>
  </si>
  <si>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</si>
  <si>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</si>
  <si>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</si>
  <si>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</si>
  <si>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</si>
  <si>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</si>
  <si>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</si>
  <si>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</si>
  <si>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</si>
  <si>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</si>
  <si>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</si>
  <si>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</si>
  <si>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</si>
  <si>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</si>
  <si>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</si>
  <si>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</si>
  <si>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</si>
  <si>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</si>
  <si>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</si>
  <si>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</si>
  <si>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</si>
  <si>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</si>
  <si>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</si>
  <si>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</si>
  <si>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</si>
  <si>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</si>
  <si>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</si>
  <si>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</si>
  <si>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</si>
  <si>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</si>
  <si>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</si>
  <si>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</si>
  <si>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</si>
  <si>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</si>
  <si>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</si>
  <si>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</si>
  <si>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</si>
  <si>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</si>
  <si>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</si>
  <si>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</si>
  <si>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</si>
  <si>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</si>
  <si>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</si>
  <si>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</si>
  <si>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</si>
  <si>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</si>
  <si>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</si>
  <si>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</si>
  <si>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</si>
  <si>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</si>
  <si>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</si>
  <si>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</si>
  <si>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</si>
  <si>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</si>
  <si>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</si>
  <si>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</si>
  <si>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</si>
  <si>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</si>
  <si>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</si>
  <si>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</si>
  <si>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</si>
  <si>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</si>
  <si>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</si>
  <si>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</si>
  <si>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</si>
  <si>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</si>
  <si>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</si>
  <si>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</si>
  <si>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</si>
  <si>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</si>
  <si>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</si>
  <si>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</si>
  <si>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</si>
  <si>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</si>
  <si>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</si>
  <si>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</si>
  <si>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</si>
  <si>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</si>
  <si>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</si>
  <si>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</si>
  <si>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</si>
  <si>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</si>
  <si>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</si>
  <si>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</si>
  <si>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</si>
  <si>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</si>
  <si>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</si>
  <si>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</si>
  <si>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</si>
  <si>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</si>
  <si>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</si>
  <si>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</si>
  <si>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</si>
  <si>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</si>
  <si>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</si>
  <si>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</si>
  <si>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</si>
  <si>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</si>
  <si>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</si>
  <si>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</si>
  <si>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</si>
  <si>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</si>
  <si>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</si>
  <si>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</si>
  <si>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</si>
  <si>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</si>
  <si>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</si>
  <si>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</si>
  <si>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</si>
  <si>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</si>
  <si>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</si>
  <si>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</si>
  <si>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</si>
  <si>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</si>
  <si>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</si>
  <si>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</si>
  <si>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</si>
  <si>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</si>
  <si>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</si>
  <si>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</si>
  <si>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</si>
  <si>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</si>
  <si>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</si>
  <si>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</si>
  <si>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</si>
  <si>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</si>
  <si>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</si>
  <si>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</si>
  <si>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</si>
  <si>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</si>
  <si>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</si>
  <si>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</si>
  <si>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</si>
  <si>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</si>
  <si>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</si>
  <si>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</si>
  <si>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</si>
  <si>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</si>
  <si>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</si>
  <si>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</si>
  <si>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</si>
  <si>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</si>
  <si>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</si>
  <si>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</si>
  <si>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</si>
  <si>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</si>
  <si>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</si>
  <si>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</si>
  <si>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</si>
  <si>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</si>
  <si>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</si>
  <si>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</si>
  <si>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</si>
  <si>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</si>
  <si>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</si>
  <si>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</si>
  <si>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</si>
  <si>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</si>
  <si>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</si>
  <si>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</si>
  <si>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</si>
  <si>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</si>
  <si>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</si>
  <si>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</si>
  <si>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</si>
  <si>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</si>
  <si>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</si>
  <si>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</si>
  <si>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</si>
  <si>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</si>
  <si>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</si>
  <si>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</si>
  <si>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</si>
  <si>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</si>
  <si>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</si>
  <si>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</si>
  <si>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</si>
  <si>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</si>
  <si>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</si>
  <si>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</si>
  <si>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</si>
  <si>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</si>
  <si>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</si>
  <si>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</si>
  <si>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</si>
  <si>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</si>
  <si>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</si>
  <si>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</si>
  <si>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</si>
  <si>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</si>
  <si>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</si>
  <si>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</si>
  <si>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</si>
  <si>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</si>
  <si>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</si>
  <si>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</si>
  <si>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</si>
  <si>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</si>
  <si>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</si>
  <si>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</si>
  <si>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</si>
  <si>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</si>
  <si>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</si>
  <si>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</si>
  <si>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</si>
  <si>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</si>
  <si>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</si>
  <si>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</si>
  <si>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</si>
  <si>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</si>
  <si>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</si>
  <si>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</si>
  <si>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</si>
  <si>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</si>
  <si>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</si>
  <si>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</si>
  <si>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</si>
  <si>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</si>
  <si>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</si>
  <si>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</si>
  <si>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</si>
  <si>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</si>
  <si>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</si>
  <si>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</si>
  <si>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</si>
  <si>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</si>
  <si>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</si>
  <si>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</si>
  <si>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</si>
  <si>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</si>
  <si>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</si>
  <si>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</si>
  <si>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</si>
  <si>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</si>
  <si>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</si>
  <si>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</si>
  <si>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</si>
  <si>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</si>
  <si>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</si>
  <si>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</si>
  <si>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</si>
  <si>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</si>
  <si>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</si>
  <si>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</si>
  <si>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</si>
  <si>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</si>
  <si>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</si>
  <si>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</si>
  <si>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</si>
  <si>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</si>
  <si>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</si>
  <si>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</si>
  <si>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</si>
  <si>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</si>
  <si>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</si>
  <si>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</si>
  <si>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</si>
  <si>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</si>
  <si>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</si>
  <si>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</si>
  <si>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</si>
  <si>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</si>
  <si>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</si>
  <si>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</si>
  <si>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</si>
  <si>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</si>
  <si>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</si>
  <si>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</si>
  <si>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</si>
  <si>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</si>
  <si>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</si>
  <si>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</si>
  <si>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</si>
  <si>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</si>
  <si>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</si>
  <si>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</si>
  <si>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</si>
  <si>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</si>
  <si>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</si>
  <si>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</si>
  <si>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</si>
  <si>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</si>
  <si>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</si>
  <si>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</si>
  <si>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</si>
  <si>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</si>
  <si>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</si>
  <si>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</si>
  <si>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</si>
  <si>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</si>
  <si>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</si>
  <si>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</si>
  <si>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</si>
  <si>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</si>
  <si>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</si>
  <si>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</si>
  <si>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</si>
  <si>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</si>
  <si>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</si>
  <si>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</si>
  <si>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</si>
  <si>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</si>
  <si>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</si>
  <si>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</si>
  <si>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</si>
  <si>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</si>
  <si>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</si>
  <si>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</si>
  <si>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</si>
  <si>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</si>
  <si>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</si>
  <si>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</si>
  <si>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</si>
  <si>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</si>
  <si>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</si>
  <si>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</si>
  <si>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</si>
  <si>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</si>
  <si>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</si>
  <si>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</si>
  <si>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</si>
  <si>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</si>
  <si>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</si>
  <si>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</si>
  <si>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</si>
  <si>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</si>
  <si>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</si>
  <si>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</si>
  <si>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</si>
  <si>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</si>
  <si>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</si>
  <si>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</si>
  <si>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</si>
  <si>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</si>
  <si>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</si>
  <si>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</si>
  <si>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</si>
  <si>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</si>
  <si>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</si>
  <si>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</si>
  <si>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</si>
  <si>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</si>
  <si>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</si>
  <si>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</si>
  <si>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</si>
  <si>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</si>
  <si>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</si>
  <si>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</si>
  <si>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</si>
  <si>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</si>
  <si>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</si>
  <si>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</si>
  <si>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</si>
  <si>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</si>
  <si>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</si>
  <si>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</si>
  <si>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</si>
  <si>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</si>
  <si>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</si>
  <si>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</si>
  <si>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</si>
  <si>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</si>
  <si>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</si>
  <si>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</si>
  <si>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</si>
  <si>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</si>
  <si>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</si>
  <si>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</si>
  <si>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</si>
  <si>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</si>
  <si>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</si>
  <si>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</si>
  <si>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</si>
  <si>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</si>
  <si>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</si>
  <si>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</si>
  <si>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</si>
  <si>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</si>
  <si>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</si>
  <si>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</si>
  <si>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</si>
  <si>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</si>
  <si>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</si>
  <si>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</si>
  <si>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</si>
  <si>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</si>
  <si>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</si>
  <si>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</si>
  <si>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</si>
  <si>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</si>
  <si>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</si>
  <si>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</si>
  <si>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</si>
  <si>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</si>
  <si>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</si>
  <si>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</si>
  <si>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</si>
  <si>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</si>
  <si>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</si>
  <si>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</si>
  <si>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</si>
  <si>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</si>
  <si>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</si>
  <si>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</si>
  <si>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</si>
  <si>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</si>
  <si>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</si>
  <si>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</si>
  <si>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</si>
  <si>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</si>
  <si>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</si>
  <si>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</si>
  <si>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</si>
  <si>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</si>
  <si>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</si>
  <si>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</si>
  <si>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</si>
  <si>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</si>
  <si>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</si>
  <si>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</si>
  <si>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</si>
  <si>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</si>
  <si>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</si>
  <si>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</si>
  <si>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</si>
  <si>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</si>
  <si>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</si>
  <si>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</si>
  <si>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</si>
  <si>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</si>
  <si>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</si>
  <si>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</si>
  <si>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</si>
  <si>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</si>
  <si>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</si>
  <si>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</si>
  <si>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</si>
  <si>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</si>
  <si>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</si>
  <si>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</si>
  <si>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</si>
  <si>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</si>
  <si>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</si>
  <si>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</si>
  <si>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</si>
  <si>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</si>
  <si>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</si>
  <si>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</si>
  <si>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</si>
  <si>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</si>
  <si>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</si>
  <si>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</si>
  <si>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</si>
  <si>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</si>
  <si>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</si>
  <si>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</si>
  <si>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</si>
  <si>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</si>
  <si>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</si>
  <si>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</si>
  <si>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</si>
  <si>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</si>
  <si>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</si>
  <si>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</si>
  <si>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</si>
  <si>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</si>
  <si>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</si>
  <si>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</si>
  <si>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</si>
  <si>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</si>
  <si>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</si>
  <si>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</si>
  <si>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</si>
  <si>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</si>
  <si>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</si>
  <si>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</si>
  <si>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</si>
  <si>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</si>
  <si>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</si>
  <si>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</si>
  <si>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</si>
  <si>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</si>
  <si>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</si>
  <si>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</si>
  <si>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</si>
  <si>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</si>
  <si>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</si>
  <si>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</si>
  <si>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</si>
  <si>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</si>
  <si>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</si>
  <si>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</si>
  <si>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</si>
  <si>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</si>
  <si>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</si>
  <si>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</si>
  <si>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</si>
  <si>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</si>
  <si>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</si>
  <si>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</si>
  <si>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</si>
  <si>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</si>
  <si>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</si>
  <si>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</si>
  <si>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</si>
  <si>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</si>
  <si>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</si>
  <si>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</si>
  <si>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</si>
  <si>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</si>
  <si>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</si>
  <si>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</si>
  <si>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</si>
  <si>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</si>
  <si>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</si>
  <si>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</si>
  <si>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</si>
  <si>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</si>
  <si>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</si>
  <si>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</si>
  <si>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</si>
  <si>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</si>
  <si>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</si>
  <si>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</si>
  <si>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</si>
  <si>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</si>
  <si>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</si>
  <si>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</si>
  <si>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</si>
  <si>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</si>
  <si>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</si>
  <si>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</si>
  <si>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</si>
  <si>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</si>
  <si>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</si>
  <si>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</si>
  <si>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</si>
  <si>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</si>
  <si>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</si>
  <si>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</si>
  <si>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</si>
  <si>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</si>
  <si>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</si>
  <si>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</si>
  <si>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</si>
  <si>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</si>
  <si>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</si>
  <si>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</si>
  <si>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</si>
  <si>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</si>
  <si>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</si>
  <si>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</si>
  <si>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</si>
  <si>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</si>
  <si>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</si>
  <si>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</si>
  <si>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</si>
  <si>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</si>
  <si>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</si>
  <si>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</si>
  <si>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</si>
  <si>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</si>
  <si>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</si>
  <si>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</si>
  <si>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</si>
  <si>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</si>
  <si>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</si>
  <si>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</si>
  <si>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</si>
  <si>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</si>
  <si>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</si>
  <si>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</si>
  <si>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</si>
  <si>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</si>
  <si>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</si>
  <si>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</si>
  <si>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</si>
  <si>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</si>
  <si>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</si>
  <si>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</si>
  <si>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</si>
  <si>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</si>
  <si>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</si>
  <si>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</si>
  <si>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</si>
  <si>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</si>
  <si>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</si>
  <si>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</si>
  <si>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</si>
  <si>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</si>
  <si>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</si>
  <si>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</si>
  <si>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</si>
  <si>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</si>
  <si>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</si>
  <si>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</si>
  <si>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</si>
  <si>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</si>
  <si>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</si>
  <si>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</si>
  <si>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</si>
  <si>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</si>
  <si>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</si>
  <si>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</si>
  <si>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</si>
  <si>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</si>
  <si>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</si>
  <si>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</si>
  <si>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</si>
  <si>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</si>
  <si>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</si>
  <si>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</si>
  <si>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</si>
  <si>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</si>
  <si>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</si>
  <si>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</si>
  <si>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</si>
  <si>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</si>
  <si>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</si>
  <si>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</si>
  <si>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</si>
  <si>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</si>
  <si>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</si>
  <si>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</si>
  <si>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</si>
  <si>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</si>
  <si>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</si>
  <si>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</si>
  <si>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</si>
  <si>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</si>
  <si>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</si>
  <si>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</si>
  <si>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</si>
  <si>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</si>
  <si>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</si>
  <si>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</si>
  <si>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</si>
  <si>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</si>
  <si>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</si>
  <si>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</si>
  <si>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</si>
  <si>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</si>
  <si>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</si>
  <si>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</si>
  <si>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</si>
  <si>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</si>
  <si>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</si>
  <si>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</si>
  <si>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</si>
  <si>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</si>
  <si>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</si>
  <si>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</si>
  <si>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</si>
  <si>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</si>
  <si>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</si>
  <si>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</si>
  <si>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</si>
  <si>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</si>
  <si>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</si>
  <si>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</si>
  <si>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</si>
  <si>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</si>
  <si>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</si>
  <si>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</si>
  <si>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</si>
  <si>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</si>
  <si>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</si>
  <si>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</si>
  <si>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</si>
  <si>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</si>
  <si>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</si>
  <si>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</si>
  <si>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</si>
  <si>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</si>
  <si>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</si>
  <si>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</si>
  <si>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</si>
  <si>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</si>
  <si>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</si>
  <si>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</si>
  <si>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</si>
  <si>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</si>
  <si>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</si>
  <si>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</si>
  <si>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</si>
  <si>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</si>
  <si>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</si>
  <si>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</si>
  <si>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</si>
  <si>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</si>
  <si>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</si>
  <si>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</si>
  <si>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</si>
  <si>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</si>
  <si>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</si>
  <si>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</si>
  <si>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</si>
  <si>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</si>
  <si>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</si>
  <si>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</si>
  <si>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</si>
  <si>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</si>
  <si>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</si>
  <si>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</si>
  <si>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</si>
  <si>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</si>
  <si>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</si>
  <si>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</si>
  <si>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</si>
  <si>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</si>
  <si>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</si>
  <si>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</si>
  <si>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</si>
  <si>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</si>
  <si>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</si>
  <si>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</si>
  <si>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</si>
  <si>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</si>
  <si>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</si>
  <si>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</si>
  <si>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</si>
  <si>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</si>
  <si>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</si>
  <si>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</si>
  <si>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</si>
  <si>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</si>
  <si>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</si>
  <si>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</si>
  <si>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</si>
  <si>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</si>
  <si>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</si>
  <si>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</si>
  <si>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</si>
  <si>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</si>
  <si>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</si>
  <si>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</si>
  <si>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</si>
  <si>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</si>
  <si>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</si>
  <si>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</si>
  <si>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</si>
  <si>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</si>
  <si>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</si>
  <si>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</si>
  <si>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</si>
  <si>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</si>
  <si>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</si>
  <si>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</si>
  <si>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</si>
  <si>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</si>
  <si>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</si>
  <si>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</si>
  <si>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</si>
  <si>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</si>
  <si>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</si>
  <si>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</si>
  <si>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</si>
  <si>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</si>
  <si>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</si>
  <si>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</si>
  <si>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</si>
  <si>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</si>
  <si>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</si>
  <si>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</si>
  <si>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</si>
  <si>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</si>
  <si>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</si>
  <si>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</si>
  <si>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</si>
  <si>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</si>
  <si>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</si>
  <si>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</si>
  <si>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</si>
  <si>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</si>
  <si>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</si>
  <si>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</si>
  <si>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</si>
  <si>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</si>
  <si>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</si>
  <si>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</si>
  <si>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</si>
  <si>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</si>
  <si>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</si>
  <si>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</si>
  <si>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</si>
  <si>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</si>
  <si>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</si>
  <si>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</si>
  <si>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</si>
  <si>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</si>
  <si>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</si>
  <si>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</si>
  <si>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</si>
  <si>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</si>
  <si>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</si>
  <si>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</si>
  <si>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</si>
  <si>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</si>
  <si>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</si>
  <si>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</si>
  <si>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</si>
  <si>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</si>
  <si>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</si>
  <si>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</si>
  <si>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</si>
  <si>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</si>
  <si>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</si>
  <si>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</si>
  <si>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</si>
  <si>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</si>
  <si>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</si>
  <si>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</si>
  <si>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</si>
  <si>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</si>
  <si>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</si>
  <si>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</si>
  <si>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</si>
  <si>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</si>
  <si>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</si>
  <si>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</si>
  <si>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</si>
  <si>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</si>
  <si>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</si>
  <si>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</si>
  <si>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</si>
  <si>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</si>
  <si>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</si>
  <si>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</si>
  <si>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</si>
  <si>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</si>
  <si>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</si>
  <si>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</si>
  <si>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</si>
  <si>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</si>
  <si>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</si>
  <si>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</si>
  <si>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</si>
  <si>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</si>
  <si>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</si>
  <si>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</si>
  <si>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</si>
  <si>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</si>
  <si>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</si>
  <si>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</si>
  <si>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</si>
  <si>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</si>
  <si>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</si>
  <si>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</si>
  <si>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</si>
  <si>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</si>
  <si>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</si>
  <si>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</si>
  <si>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</si>
  <si>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</si>
  <si>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</si>
  <si>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</si>
  <si>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</si>
  <si>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</si>
  <si>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</si>
  <si>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</si>
  <si>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</si>
  <si>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</si>
  <si>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</si>
  <si>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</si>
  <si>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</si>
  <si>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</si>
  <si>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</si>
  <si>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</si>
  <si>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</si>
  <si>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</si>
  <si>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</si>
  <si>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</si>
  <si>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</si>
  <si>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</si>
  <si>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</si>
  <si>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</si>
  <si>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</si>
  <si>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</si>
  <si>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</si>
  <si>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</si>
  <si>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</si>
  <si>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</si>
  <si>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</si>
  <si>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</si>
  <si>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</si>
  <si>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</si>
  <si>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</si>
  <si>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</si>
  <si>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</si>
  <si>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</si>
  <si>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</si>
  <si>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</si>
  <si>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</si>
  <si>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</si>
  <si>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</si>
  <si>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</si>
  <si>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</si>
  <si>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</si>
  <si>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</si>
  <si>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</si>
  <si>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</si>
  <si>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</si>
  <si>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</si>
  <si>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</si>
  <si>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</si>
  <si>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</si>
  <si>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</si>
  <si>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</si>
  <si>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</si>
  <si>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</si>
  <si>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</si>
  <si>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</si>
  <si>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</si>
  <si>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</si>
  <si>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</si>
  <si>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</si>
  <si>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</si>
  <si>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</si>
  <si>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</si>
  <si>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</si>
  <si>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</si>
  <si>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</si>
  <si>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</si>
  <si>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</si>
  <si>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</si>
  <si>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</si>
  <si>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</si>
  <si>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</si>
  <si>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</si>
  <si>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</si>
  <si>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</si>
  <si>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</si>
  <si>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</si>
  <si>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</si>
  <si>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</si>
  <si>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</si>
  <si>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</si>
  <si>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</si>
  <si>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</si>
  <si>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</si>
  <si>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</si>
  <si>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</si>
  <si>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</si>
  <si>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</si>
  <si>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</si>
  <si>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</si>
  <si>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</si>
  <si>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</si>
  <si>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</si>
  <si>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</si>
  <si>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</si>
  <si>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</si>
  <si>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</si>
  <si>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</si>
  <si>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</si>
  <si>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</si>
  <si>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</si>
  <si>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</si>
  <si>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</si>
  <si>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</si>
  <si>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</si>
  <si>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</si>
  <si>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</si>
  <si>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</si>
  <si>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</si>
  <si>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</si>
  <si>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</si>
  <si>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</si>
  <si>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</si>
  <si>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</si>
  <si>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</si>
  <si>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</si>
  <si>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</si>
  <si>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</si>
  <si>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</si>
  <si>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</si>
  <si>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</si>
  <si>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</si>
  <si>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</si>
  <si>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</si>
  <si>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</si>
  <si>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</si>
  <si>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</si>
  <si>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</si>
  <si>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</si>
  <si>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</si>
  <si>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</si>
  <si>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</si>
  <si>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</si>
  <si>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</si>
  <si>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</si>
  <si>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</si>
  <si>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</si>
  <si>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</si>
  <si>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</si>
  <si>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</si>
  <si>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</si>
  <si>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</si>
  <si>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</si>
  <si>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</si>
  <si>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</si>
  <si>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</si>
  <si>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</si>
  <si>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</si>
  <si>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</si>
  <si>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</si>
  <si>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</si>
  <si>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</si>
  <si>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</si>
  <si>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</si>
  <si>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</si>
  <si>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</si>
  <si>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</si>
  <si>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</si>
  <si>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</si>
  <si>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</si>
  <si>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</si>
  <si>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</si>
  <si>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</si>
  <si>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</si>
  <si>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</si>
  <si>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</si>
  <si>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</si>
  <si>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</si>
  <si>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</si>
  <si>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</si>
  <si>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</si>
  <si>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</si>
  <si>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</si>
  <si>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</si>
  <si>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</si>
  <si>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</si>
  <si>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</si>
  <si>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</si>
  <si>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</si>
  <si>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</si>
  <si>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</si>
  <si>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</si>
  <si>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</si>
  <si>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</si>
  <si>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</si>
  <si>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</si>
  <si>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</si>
  <si>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</si>
  <si>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</si>
  <si>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</si>
  <si>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</si>
  <si>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</si>
  <si>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</si>
  <si>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</si>
  <si>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</si>
  <si>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</si>
  <si>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</si>
  <si>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</si>
  <si>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</si>
  <si>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</si>
  <si>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</si>
  <si>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</si>
  <si>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</si>
  <si>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</si>
  <si>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</si>
  <si>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</si>
  <si>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</si>
  <si>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</si>
  <si>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</si>
  <si>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</si>
  <si>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</si>
  <si>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</si>
  <si>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</si>
  <si>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</si>
  <si>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</si>
  <si>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</si>
  <si>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</si>
  <si>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</si>
  <si>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</si>
  <si>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</si>
  <si>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</si>
  <si>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</si>
  <si>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</si>
  <si>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</si>
  <si>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</si>
  <si>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</si>
  <si>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</si>
  <si>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</si>
  <si>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</si>
  <si>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</si>
  <si>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</si>
  <si>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</si>
  <si>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</si>
  <si>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</si>
  <si>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</si>
  <si>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</si>
  <si>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</si>
  <si>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</si>
  <si>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</si>
  <si>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</si>
  <si>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</si>
  <si>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</si>
  <si>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</si>
  <si>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</si>
  <si>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</si>
  <si>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</si>
  <si>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</si>
  <si>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</si>
  <si>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</si>
  <si>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</si>
  <si>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</si>
  <si>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</si>
  <si>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</si>
  <si>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</si>
  <si>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</si>
  <si>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</si>
  <si>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</si>
  <si>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</si>
  <si>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</si>
  <si>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</si>
  <si>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</si>
  <si>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</si>
  <si>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</si>
  <si>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</si>
  <si>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</si>
  <si>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</si>
  <si>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</si>
  <si>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</si>
  <si>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</si>
  <si>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</si>
  <si>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</si>
  <si>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</si>
  <si>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</si>
  <si>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</si>
  <si>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</si>
  <si>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</si>
  <si>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</si>
  <si>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</si>
  <si>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</si>
  <si>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</si>
  <si>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</si>
  <si>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</si>
  <si>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</si>
  <si>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</si>
  <si>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</si>
  <si>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</si>
  <si>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</si>
  <si>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</si>
  <si>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</si>
  <si>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</si>
  <si>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</si>
  <si>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</si>
  <si>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</si>
  <si>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</si>
  <si>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</si>
  <si>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</si>
  <si>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</si>
  <si>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</si>
  <si>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</si>
  <si>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</si>
  <si>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</si>
  <si>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</si>
  <si>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</si>
  <si>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</si>
  <si>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</si>
  <si>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</si>
  <si>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</si>
  <si>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</si>
  <si>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</si>
  <si>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</si>
  <si>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</si>
  <si>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</si>
  <si>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</si>
  <si>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</si>
  <si>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</si>
  <si>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</si>
  <si>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</si>
  <si>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</si>
  <si>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</si>
  <si>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</si>
  <si>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</si>
  <si>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</si>
  <si>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</si>
  <si>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</si>
  <si>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</si>
  <si>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</si>
  <si>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</si>
  <si>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</si>
  <si>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</si>
  <si>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</si>
  <si>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</si>
  <si>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</si>
  <si>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</si>
  <si>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</si>
  <si>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</si>
  <si>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</si>
  <si>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</si>
  <si>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</si>
  <si>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</si>
  <si>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</si>
  <si>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</si>
  <si>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</si>
  <si>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</si>
  <si>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</si>
  <si>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</si>
  <si>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</si>
  <si>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</si>
  <si>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</si>
  <si>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</si>
  <si>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</si>
  <si>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</si>
  <si>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</si>
  <si>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</si>
  <si>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</si>
  <si>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</si>
  <si>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</si>
  <si>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</si>
  <si>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</si>
  <si>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</si>
  <si>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</si>
  <si>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</si>
  <si>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</si>
  <si>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</si>
  <si>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</si>
  <si>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</si>
  <si>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</si>
  <si>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</si>
  <si>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</si>
  <si>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</si>
  <si>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</si>
  <si>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</si>
  <si>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</si>
  <si>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</si>
  <si>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</si>
  <si>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</si>
  <si>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</si>
  <si>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</si>
  <si>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</si>
  <si>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</si>
  <si>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</si>
  <si>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</si>
  <si>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</si>
  <si>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</si>
  <si>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</si>
  <si>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</si>
  <si>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</si>
  <si>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</si>
  <si>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</si>
  <si>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</si>
  <si>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</si>
  <si>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</si>
  <si>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</si>
  <si>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</si>
  <si>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</si>
  <si>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</si>
  <si>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</si>
  <si>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</si>
  <si>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</si>
  <si>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</si>
  <si>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</si>
  <si>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</si>
  <si>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</si>
  <si>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</si>
  <si>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</si>
  <si>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</si>
  <si>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</si>
  <si>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</si>
  <si>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</si>
  <si>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</si>
  <si>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</si>
  <si>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</si>
  <si>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</si>
  <si>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</si>
  <si>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</si>
  <si>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</si>
  <si>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</si>
  <si>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</si>
  <si>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</si>
  <si>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</si>
  <si>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</si>
  <si>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</si>
  <si>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</si>
  <si>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</si>
  <si>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</si>
  <si>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</si>
  <si>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</si>
  <si>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</si>
  <si>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</si>
  <si>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</si>
  <si>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</si>
  <si>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</si>
  <si>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</si>
  <si>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</si>
  <si>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</si>
  <si>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</si>
  <si>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</si>
  <si>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</si>
  <si>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</si>
  <si>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</si>
  <si>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</si>
  <si>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</si>
  <si>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</si>
  <si>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</si>
  <si>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</si>
  <si>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</si>
  <si>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</si>
  <si>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</si>
  <si>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</si>
  <si>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</si>
  <si>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</si>
  <si>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</si>
  <si>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</si>
  <si>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</si>
  <si>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</si>
  <si>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</si>
  <si>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</si>
  <si>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</si>
  <si>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</si>
  <si>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</si>
  <si>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</si>
  <si>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</si>
  <si>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</si>
  <si>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</si>
  <si>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</si>
  <si>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</si>
  <si>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</si>
  <si>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</si>
  <si>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</si>
  <si>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</si>
  <si>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</si>
  <si>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</si>
  <si>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</si>
  <si>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</si>
  <si>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</si>
  <si>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</si>
  <si>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</si>
  <si>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</si>
  <si>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</si>
  <si>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</si>
  <si>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</si>
  <si>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</si>
  <si>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</si>
  <si>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</si>
  <si>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</si>
  <si>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</si>
  <si>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</si>
  <si>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</si>
  <si>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</si>
  <si>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</si>
  <si>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</si>
  <si>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</si>
  <si>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</si>
  <si>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</si>
  <si>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</si>
  <si>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</si>
  <si>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</si>
  <si>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</si>
  <si>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</si>
  <si>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</si>
  <si>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</si>
  <si>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</si>
  <si>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</si>
  <si>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</si>
  <si>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</si>
  <si>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</si>
  <si>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</si>
  <si>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</si>
  <si>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</si>
  <si>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</si>
  <si>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</si>
  <si>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</si>
  <si>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</si>
  <si>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</si>
  <si>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</si>
  <si>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</si>
  <si>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</si>
  <si>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</si>
  <si>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</si>
  <si>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</si>
  <si>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</si>
  <si>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</si>
  <si>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</si>
  <si>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</si>
  <si>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</si>
  <si>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</si>
  <si>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</si>
  <si>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</si>
  <si>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</si>
  <si>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</si>
  <si>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</si>
  <si>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</si>
  <si>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</si>
  <si>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</si>
  <si>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</si>
  <si>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</si>
  <si>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</si>
  <si>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</si>
  <si>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</si>
  <si>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</si>
  <si>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</si>
  <si>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</si>
  <si>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</si>
  <si>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</si>
  <si>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</si>
  <si>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</si>
  <si>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</si>
  <si>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</si>
  <si>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</si>
  <si>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</si>
  <si>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</si>
  <si>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</si>
  <si>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</si>
  <si>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</si>
  <si>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</si>
  <si>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</si>
  <si>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</si>
  <si>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</si>
  <si>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</si>
  <si>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</si>
  <si>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</si>
  <si>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</si>
  <si>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</si>
  <si>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</si>
  <si>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</si>
  <si>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</si>
  <si>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</si>
  <si>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</si>
  <si>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</si>
  <si>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</si>
  <si>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</si>
  <si>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</si>
  <si>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</si>
  <si>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</si>
  <si>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</si>
  <si>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</si>
  <si>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</si>
  <si>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</si>
  <si>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</si>
  <si>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</si>
  <si>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</si>
  <si>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</si>
  <si>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</si>
  <si>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</si>
  <si>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</si>
  <si>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</si>
  <si>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</si>
  <si>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</si>
  <si>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</si>
  <si>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</si>
  <si>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</si>
  <si>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</si>
  <si>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</si>
  <si>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</si>
  <si>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</si>
  <si>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</si>
  <si>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</si>
  <si>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</si>
  <si>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</si>
  <si>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</si>
  <si>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</si>
  <si>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</si>
  <si>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</si>
  <si>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</si>
  <si>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</si>
  <si>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</si>
  <si>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</si>
  <si>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</si>
  <si>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</si>
  <si>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</si>
  <si>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</si>
  <si>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</si>
  <si>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</si>
  <si>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</si>
  <si>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</si>
  <si>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</si>
  <si>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</si>
  <si>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</si>
  <si>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</si>
  <si>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</si>
  <si>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</si>
  <si>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</si>
  <si>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</si>
  <si>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</si>
  <si>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</si>
  <si>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</si>
  <si>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</si>
  <si>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</si>
  <si>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</si>
  <si>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</si>
  <si>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</si>
  <si>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</si>
  <si>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</si>
  <si>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</si>
  <si>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</si>
  <si>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</si>
  <si>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</si>
  <si>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</si>
  <si>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</si>
  <si>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</si>
  <si>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</si>
  <si>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</si>
  <si>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</si>
  <si>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</si>
  <si>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</si>
  <si>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</si>
  <si>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</si>
  <si>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</si>
  <si>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</si>
  <si>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</si>
  <si>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</si>
  <si>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</si>
  <si>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</si>
  <si>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</si>
  <si>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</si>
  <si>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</si>
  <si>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</si>
  <si>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</si>
  <si>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</si>
  <si>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</si>
  <si>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</si>
  <si>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</si>
  <si>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</si>
  <si>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</si>
  <si>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</si>
  <si>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</si>
  <si>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</si>
  <si>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</si>
  <si>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</si>
  <si>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</si>
  <si>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</si>
  <si>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</si>
  <si>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</si>
  <si>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</si>
  <si>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</si>
  <si>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</si>
  <si>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</si>
  <si>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</si>
  <si>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</si>
  <si>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</si>
  <si>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</si>
  <si>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</si>
  <si>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</si>
  <si>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</si>
  <si>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</si>
  <si>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</si>
  <si>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</si>
  <si>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</si>
  <si>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</si>
  <si>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</si>
  <si>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</si>
  <si>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</si>
  <si>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</si>
  <si>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</si>
  <si>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</si>
  <si>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</si>
  <si>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</si>
  <si>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</si>
  <si>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</si>
  <si>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</si>
  <si>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</si>
  <si>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</si>
  <si>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</si>
  <si>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</si>
  <si>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</si>
  <si>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</si>
  <si>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</si>
  <si>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</si>
  <si>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</si>
  <si>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</si>
  <si>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</si>
  <si>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</si>
  <si>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</si>
  <si>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</si>
  <si>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</si>
  <si>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</si>
  <si>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</si>
  <si>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</si>
  <si>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</si>
  <si>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</si>
  <si>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</si>
  <si>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</si>
  <si>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</si>
  <si>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</si>
  <si>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</si>
  <si>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</si>
  <si>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</si>
  <si>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</si>
  <si>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</si>
  <si>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</si>
  <si>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</si>
  <si>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</si>
  <si>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</si>
  <si>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</si>
  <si>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</si>
  <si>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</si>
  <si>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</si>
  <si>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</si>
  <si>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</si>
  <si>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</si>
  <si>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</si>
  <si>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</si>
  <si>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</si>
  <si>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</si>
  <si>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</si>
  <si>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</si>
  <si>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</si>
  <si>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</si>
  <si>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</si>
  <si>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</si>
  <si>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</si>
  <si>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</si>
  <si>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</si>
  <si>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</si>
  <si>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</si>
  <si>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</si>
  <si>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</si>
  <si>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</si>
  <si>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</si>
  <si>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</si>
  <si>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</si>
  <si>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</si>
  <si>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</si>
  <si>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</si>
  <si>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</si>
  <si>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</si>
  <si>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</si>
  <si>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</si>
  <si>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</si>
  <si>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</si>
  <si>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</si>
  <si>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</si>
  <si>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</si>
  <si>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</si>
  <si>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</si>
  <si>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</si>
  <si>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</si>
  <si>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</si>
  <si>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</si>
  <si>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</si>
  <si>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</si>
  <si>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</si>
  <si>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</si>
  <si>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</si>
  <si>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</si>
  <si>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</si>
  <si>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</si>
  <si>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</si>
  <si>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</si>
  <si>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</si>
  <si>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</si>
  <si>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</si>
  <si>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</si>
  <si>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</si>
  <si>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</si>
  <si>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</si>
  <si>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</si>
  <si>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</si>
  <si>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</si>
  <si>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</si>
  <si>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</si>
  <si>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</si>
  <si>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</si>
  <si>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</si>
  <si>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</si>
  <si>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</si>
  <si>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</si>
  <si>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</si>
  <si>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</si>
  <si>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</si>
  <si>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</si>
  <si>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</si>
  <si>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</si>
  <si>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</si>
  <si>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</si>
  <si>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</si>
  <si>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</si>
  <si>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</si>
  <si>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</si>
  <si>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</si>
  <si>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</si>
  <si>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</si>
  <si>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</si>
  <si>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</si>
  <si>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</si>
  <si>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</si>
  <si>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</si>
  <si>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</si>
  <si>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</si>
  <si>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</si>
  <si>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</si>
  <si>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</si>
  <si>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</si>
  <si>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</si>
  <si>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</si>
  <si>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</si>
  <si>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</si>
  <si>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</si>
  <si>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</si>
  <si>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</si>
  <si>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</si>
  <si>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</si>
  <si>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</si>
  <si>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</si>
  <si>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</si>
  <si>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</si>
  <si>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</si>
  <si>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</si>
  <si>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</si>
  <si>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</si>
  <si>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</si>
  <si>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</si>
  <si>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</si>
  <si>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</si>
  <si>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</si>
  <si>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</si>
  <si>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</si>
  <si>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</si>
  <si>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</si>
  <si>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</si>
  <si>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</si>
  <si>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</si>
  <si>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</si>
  <si>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</si>
  <si>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</si>
  <si>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</si>
  <si>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</si>
  <si>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</si>
  <si>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</si>
  <si>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</si>
  <si>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</si>
  <si>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</si>
  <si>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</si>
  <si>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</si>
  <si>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</si>
  <si>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</si>
  <si>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</si>
  <si>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</si>
  <si>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</si>
  <si>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</si>
  <si>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</si>
  <si>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</si>
  <si>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</si>
  <si>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</si>
  <si>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</si>
  <si>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</si>
  <si>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</si>
  <si>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</si>
  <si>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</si>
  <si>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</si>
  <si>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</si>
  <si>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</si>
  <si>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</si>
  <si>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</si>
  <si>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</si>
  <si>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</si>
  <si>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</si>
  <si>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</si>
  <si>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</si>
  <si>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</si>
  <si>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</si>
  <si>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</si>
  <si>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</si>
  <si>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</si>
  <si>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</si>
  <si>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</si>
  <si>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</si>
  <si>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</si>
  <si>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</si>
  <si>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</si>
  <si>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</si>
  <si>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</si>
  <si>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</si>
  <si>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</si>
  <si>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</si>
  <si>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</si>
  <si>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</si>
  <si>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</si>
  <si>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</si>
  <si>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</si>
  <si>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</si>
  <si>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</si>
  <si>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</si>
  <si>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</si>
  <si>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</si>
  <si>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</si>
  <si>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</si>
  <si>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</si>
  <si>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</si>
  <si>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</si>
  <si>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</si>
  <si>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</si>
  <si>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</si>
  <si>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</si>
  <si>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</si>
  <si>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</si>
  <si>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</si>
  <si>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</si>
  <si>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</si>
  <si>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</si>
  <si>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</si>
  <si>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</si>
  <si>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</si>
  <si>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</si>
  <si>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</si>
  <si>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</si>
  <si>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</si>
  <si>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</si>
  <si>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</si>
  <si>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</si>
  <si>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</si>
  <si>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</si>
  <si>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</si>
  <si>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</si>
  <si>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</si>
  <si>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</si>
  <si>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</si>
  <si>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</si>
  <si>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</si>
  <si>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</si>
  <si>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</si>
  <si>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</si>
  <si>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</si>
  <si>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</si>
  <si>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</si>
  <si>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</si>
  <si>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</si>
  <si>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</si>
  <si>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</si>
  <si>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</si>
  <si>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</si>
  <si>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</si>
  <si>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</si>
  <si>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</si>
  <si>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</si>
  <si>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</si>
  <si>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</si>
  <si>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</si>
  <si>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</si>
  <si>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</si>
  <si>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</si>
  <si>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</si>
  <si>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</si>
  <si>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</si>
  <si>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</si>
  <si>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</si>
  <si>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</si>
  <si>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</si>
  <si>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</si>
  <si>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</si>
  <si>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</si>
  <si>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</si>
  <si>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</si>
  <si>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</si>
  <si>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</si>
  <si>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</si>
  <si>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</si>
  <si>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</si>
  <si>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</si>
  <si>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</si>
  <si>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</si>
  <si>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</si>
  <si>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</si>
  <si>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</si>
  <si>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</si>
  <si>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</si>
  <si>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</si>
  <si>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</si>
  <si>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</si>
  <si>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</si>
  <si>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</si>
  <si>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</si>
  <si>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</si>
  <si>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</si>
  <si>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</si>
  <si>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</si>
  <si>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</si>
  <si>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</si>
  <si>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</si>
  <si>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</si>
  <si>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</si>
  <si>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</si>
  <si>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</si>
  <si>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</si>
  <si>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</si>
  <si>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</si>
  <si>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</si>
  <si>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</si>
  <si>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</si>
  <si>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</si>
  <si>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</si>
  <si>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</si>
  <si>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</si>
  <si>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</si>
  <si>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</si>
  <si>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</si>
  <si>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</si>
  <si>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</si>
  <si>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</si>
  <si>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</si>
  <si>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</si>
  <si>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</si>
  <si>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</si>
  <si>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</si>
  <si>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</si>
  <si>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</si>
  <si>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</si>
  <si>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</si>
  <si>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</si>
  <si>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</si>
  <si>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</si>
  <si>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</si>
  <si>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</si>
  <si>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</si>
  <si>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</si>
  <si>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</si>
  <si>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</si>
  <si>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</si>
  <si>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</si>
  <si>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</si>
  <si>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</si>
  <si>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</si>
  <si>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</si>
  <si>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</si>
  <si>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</si>
  <si>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</si>
  <si>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</si>
  <si>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</si>
  <si>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</si>
  <si>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</si>
  <si>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</si>
  <si>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</si>
  <si>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</si>
  <si>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</si>
  <si>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</si>
  <si>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</si>
  <si>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</si>
  <si>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</si>
  <si>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</si>
  <si>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</si>
  <si>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</si>
  <si>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</si>
  <si>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</si>
  <si>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</si>
  <si>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</si>
  <si>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</si>
  <si>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</si>
  <si>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</si>
  <si>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</si>
  <si>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</si>
  <si>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</si>
  <si>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</si>
  <si>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</si>
  <si>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</si>
  <si>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</si>
  <si>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</si>
  <si>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</si>
  <si>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</si>
  <si>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</si>
  <si>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</si>
  <si>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</si>
  <si>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</si>
  <si>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</si>
  <si>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</si>
  <si>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</si>
  <si>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</si>
  <si>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</si>
  <si>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</si>
  <si>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</si>
  <si>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</si>
  <si>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</si>
  <si>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</si>
  <si>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</si>
  <si>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</si>
  <si>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</si>
  <si>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</si>
  <si>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</si>
  <si>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</si>
  <si>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</si>
  <si>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</si>
  <si>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</si>
  <si>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</si>
  <si>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</si>
  <si>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</si>
  <si>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</si>
  <si>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</si>
  <si>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</si>
  <si>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</si>
  <si>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</si>
  <si>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</si>
  <si>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</si>
  <si>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</si>
  <si>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</si>
  <si>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</si>
  <si>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</si>
  <si>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</si>
  <si>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</si>
  <si>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</si>
  <si>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</si>
  <si>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</si>
  <si>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</si>
  <si>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</si>
  <si>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</si>
  <si>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</si>
  <si>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</si>
  <si>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</si>
  <si>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</si>
  <si>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</si>
  <si>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</si>
  <si>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</si>
  <si>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</si>
  <si>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</si>
  <si>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</si>
  <si>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</si>
  <si>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</si>
  <si>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</si>
  <si>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</si>
  <si>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</si>
  <si>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</si>
  <si>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</si>
  <si>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</si>
  <si>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</si>
  <si>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</si>
  <si>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</si>
  <si>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</si>
  <si>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</si>
  <si>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</si>
  <si>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</si>
  <si>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</si>
  <si>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</si>
  <si>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</si>
  <si>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</si>
  <si>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</si>
  <si>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</si>
  <si>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</si>
  <si>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</si>
  <si>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</si>
  <si>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</si>
  <si>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</si>
  <si>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</si>
  <si>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</si>
  <si>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</si>
  <si>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</si>
  <si>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</si>
  <si>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</si>
  <si>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</si>
  <si>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</si>
  <si>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</si>
  <si>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</si>
  <si>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</si>
  <si>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</si>
  <si>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</si>
  <si>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</si>
  <si>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</si>
  <si>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</si>
  <si>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</si>
  <si>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</si>
  <si>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</si>
  <si>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</si>
  <si>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</si>
  <si>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</si>
  <si>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</si>
  <si>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</si>
  <si>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</si>
  <si>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</si>
  <si>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</si>
  <si>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</si>
  <si>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</si>
  <si>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</si>
  <si>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</si>
  <si>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</si>
  <si>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</si>
  <si>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</si>
  <si>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</si>
  <si>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</si>
  <si>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</si>
  <si>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</si>
  <si>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</si>
  <si>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</si>
  <si>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</si>
  <si>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</si>
  <si>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</si>
  <si>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</si>
  <si>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</si>
  <si>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</si>
  <si>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</si>
  <si>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</si>
  <si>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</si>
  <si>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</si>
  <si>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</si>
  <si>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</si>
  <si>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</si>
  <si>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</si>
  <si>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</si>
  <si>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</si>
  <si>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</si>
  <si>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</si>
  <si>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</si>
  <si>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</si>
  <si>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</si>
  <si>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</si>
  <si>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</si>
  <si>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</si>
  <si>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</si>
  <si>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</si>
  <si>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</si>
  <si>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</si>
  <si>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</si>
  <si>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</si>
  <si>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</si>
  <si>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</si>
  <si>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</si>
  <si>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</si>
  <si>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</si>
  <si>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</si>
  <si>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</si>
  <si>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</si>
  <si>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</si>
  <si>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</si>
  <si>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</si>
  <si>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</si>
  <si>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</si>
  <si>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</si>
  <si>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</si>
  <si>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</si>
  <si>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</si>
  <si>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</si>
  <si>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</si>
  <si>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</si>
  <si>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</si>
  <si>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</si>
  <si>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</si>
  <si>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</si>
  <si>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</si>
  <si>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</si>
  <si>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</si>
  <si>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</si>
  <si>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</si>
  <si>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</si>
  <si>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</si>
  <si>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</si>
  <si>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</si>
  <si>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</si>
  <si>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</si>
  <si>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</si>
  <si>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</si>
  <si>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</si>
  <si>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</si>
  <si>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</si>
  <si>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</si>
  <si>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</si>
  <si>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</si>
  <si>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</si>
  <si>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</si>
  <si>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</si>
  <si>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</si>
  <si>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</si>
  <si>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</si>
  <si>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</si>
  <si>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</si>
  <si>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</si>
  <si>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</si>
  <si>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</si>
  <si>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</si>
  <si>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</si>
  <si>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</si>
  <si>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</si>
  <si>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</si>
  <si>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</si>
  <si>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</si>
  <si>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</si>
  <si>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</si>
  <si>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</si>
  <si>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</si>
  <si>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</si>
  <si>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</si>
  <si>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</si>
  <si>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</si>
  <si>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</si>
  <si>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</si>
  <si>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</si>
  <si>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</si>
  <si>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</si>
  <si>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</si>
  <si>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</si>
  <si>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</si>
  <si>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</si>
  <si>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</si>
  <si>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</si>
  <si>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</si>
  <si>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</si>
  <si>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</si>
  <si>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</si>
  <si>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</si>
  <si>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</si>
  <si>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</si>
  <si>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</si>
  <si>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</si>
  <si>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</si>
  <si>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</si>
  <si>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</si>
  <si>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</si>
  <si>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</si>
  <si>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</si>
  <si>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</si>
  <si>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</si>
  <si>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</si>
  <si>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</si>
  <si>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</si>
  <si>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</si>
  <si>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</si>
  <si>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</si>
  <si>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</si>
  <si>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</si>
  <si>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</si>
  <si>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</si>
  <si>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</si>
  <si>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</si>
  <si>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</si>
  <si>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</si>
  <si>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</si>
  <si>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</si>
  <si>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</si>
  <si>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</si>
  <si>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</si>
  <si>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</si>
  <si>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</si>
  <si>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</si>
  <si>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</si>
  <si>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</si>
  <si>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</si>
  <si>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</si>
  <si>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</si>
  <si>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</si>
  <si>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</si>
  <si>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</si>
  <si>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</si>
  <si>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</si>
  <si>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</si>
  <si>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</si>
  <si>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</si>
  <si>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</si>
  <si>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</si>
  <si>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</si>
  <si>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</si>
  <si>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</si>
  <si>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</si>
  <si>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</si>
  <si>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</si>
  <si>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</si>
  <si>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</si>
  <si>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</si>
  <si>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</si>
  <si>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</si>
  <si>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</si>
  <si>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</si>
  <si>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</si>
  <si>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</si>
  <si>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</si>
  <si>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</si>
  <si>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</si>
  <si>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</si>
  <si>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</si>
  <si>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</si>
  <si>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</si>
  <si>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</si>
  <si>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</si>
  <si>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</si>
  <si>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</si>
  <si>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</si>
  <si>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</si>
  <si>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</si>
  <si>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</si>
  <si>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</si>
  <si>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</si>
  <si>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</si>
  <si>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</si>
  <si>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</si>
  <si>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</si>
  <si>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</si>
  <si>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</si>
  <si>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</si>
  <si>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</si>
  <si>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</si>
  <si>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</si>
  <si>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</si>
  <si>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</si>
  <si>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</si>
  <si>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</si>
  <si>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</si>
  <si>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</si>
  <si>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</si>
  <si>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</si>
  <si>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</si>
  <si>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</si>
  <si>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</si>
  <si>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</si>
  <si>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</si>
  <si>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</si>
  <si>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</si>
  <si>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</si>
  <si>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</si>
  <si>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</si>
  <si>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</si>
  <si>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</si>
  <si>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</si>
  <si>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</si>
  <si>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</si>
  <si>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</si>
  <si>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</si>
  <si>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</si>
  <si>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</si>
  <si>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</si>
  <si>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</si>
  <si>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</si>
  <si>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</si>
  <si>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</si>
  <si>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</si>
  <si>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</si>
  <si>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</si>
  <si>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</si>
  <si>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</si>
  <si>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</si>
  <si>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</si>
  <si>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</si>
  <si>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</si>
  <si>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</si>
  <si>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</si>
  <si>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</si>
  <si>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</si>
  <si>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</si>
  <si>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</si>
  <si>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</si>
  <si>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</si>
  <si>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</si>
  <si>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</si>
  <si>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</si>
  <si>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</si>
  <si>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</si>
  <si>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</si>
  <si>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</si>
  <si>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</si>
  <si>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</si>
  <si>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</si>
  <si>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</si>
  <si>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</si>
  <si>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</si>
  <si>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</si>
  <si>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</si>
  <si>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</si>
  <si>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</si>
  <si>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</si>
  <si>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</si>
  <si>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</si>
  <si>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</si>
  <si>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</si>
  <si>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</si>
  <si>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</si>
  <si>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</si>
  <si>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</si>
  <si>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</si>
  <si>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</si>
  <si>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</si>
  <si>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</si>
  <si>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</si>
  <si>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</si>
  <si>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</si>
  <si>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</si>
  <si>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</si>
  <si>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</si>
  <si>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</si>
  <si>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</si>
  <si>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</si>
  <si>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</si>
  <si>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</si>
  <si>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</si>
  <si>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</si>
  <si>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</si>
  <si>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</si>
  <si>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</si>
  <si>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</si>
  <si>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</si>
  <si>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</si>
  <si>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</si>
  <si>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</si>
  <si>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</si>
  <si>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</si>
  <si>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</si>
  <si>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</si>
  <si>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</si>
  <si>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</si>
  <si>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</si>
  <si>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</si>
  <si>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</si>
  <si>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</si>
  <si>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</si>
  <si>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</si>
  <si>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</si>
  <si>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</si>
  <si>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</si>
  <si>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</si>
  <si>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</si>
  <si>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</si>
  <si>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</si>
  <si>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</si>
  <si>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</si>
  <si>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</si>
  <si>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</si>
  <si>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</si>
  <si>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</si>
  <si>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</si>
  <si>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</si>
  <si>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</si>
  <si>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</si>
  <si>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</si>
  <si>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</si>
  <si>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</si>
  <si>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</si>
  <si>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</si>
  <si>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</si>
  <si>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</si>
  <si>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</si>
  <si>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</si>
  <si>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</si>
  <si>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</si>
  <si>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</si>
  <si>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</si>
  <si>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</si>
  <si>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</si>
  <si>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</si>
  <si>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</si>
  <si>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</si>
  <si>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</si>
  <si>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</si>
  <si>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</si>
  <si>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</si>
  <si>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</si>
  <si>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</si>
  <si>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</si>
  <si>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</si>
  <si>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</si>
  <si>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</si>
  <si>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</si>
  <si>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</si>
  <si>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</si>
  <si>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</si>
  <si>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</si>
  <si>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</si>
  <si>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</si>
  <si>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</si>
  <si>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</si>
  <si>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</si>
  <si>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</si>
  <si>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</si>
  <si>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</si>
  <si>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</si>
  <si>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</si>
  <si>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</si>
  <si>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</si>
  <si>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</si>
  <si>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</si>
  <si>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</si>
  <si>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</si>
  <si>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</si>
  <si>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</si>
  <si>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</si>
  <si>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</si>
  <si>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</si>
  <si>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</si>
  <si>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</si>
  <si>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</si>
  <si>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</si>
  <si>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</si>
  <si>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</si>
  <si>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</si>
  <si>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</si>
  <si>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</si>
  <si>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</si>
  <si>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</si>
  <si>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</si>
  <si>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</si>
  <si>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</si>
  <si>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</si>
  <si>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</si>
  <si>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</si>
  <si>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</si>
  <si>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</si>
  <si>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</si>
  <si>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</si>
  <si>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</si>
  <si>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</si>
  <si>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</si>
  <si>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</si>
  <si>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</si>
  <si>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</si>
  <si>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</si>
  <si>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</si>
  <si>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</si>
  <si>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</si>
  <si>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</si>
  <si>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</si>
  <si>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</si>
  <si>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</si>
  <si>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</si>
  <si>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</si>
  <si>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</si>
  <si>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</si>
  <si>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</si>
  <si>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</si>
  <si>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</si>
  <si>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</si>
  <si>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</si>
  <si>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</si>
  <si>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</si>
  <si>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</si>
  <si>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</si>
  <si>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</si>
  <si>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</si>
  <si>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</si>
  <si>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</si>
  <si>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</si>
  <si>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</si>
  <si>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</si>
  <si>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</si>
  <si>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</si>
  <si>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</si>
  <si>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</si>
  <si>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</si>
  <si>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</si>
  <si>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</si>
  <si>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</si>
  <si>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</si>
  <si>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</si>
  <si>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</si>
  <si>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</si>
  <si>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</si>
  <si>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</si>
  <si>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</si>
  <si>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</si>
  <si>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</si>
  <si>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</si>
  <si>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</si>
  <si>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</si>
  <si>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</si>
  <si>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</si>
  <si>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</si>
  <si>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</si>
  <si>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</si>
  <si>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</si>
  <si>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</si>
  <si>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</si>
  <si>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</si>
  <si>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</si>
  <si>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</si>
  <si>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</si>
  <si>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</si>
  <si>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</si>
  <si>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</si>
  <si>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</si>
  <si>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</si>
  <si>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</si>
  <si>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</si>
  <si>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</si>
  <si>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</si>
  <si>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</si>
  <si>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</si>
  <si>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</si>
  <si>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</si>
  <si>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</si>
  <si>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</si>
  <si>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</si>
  <si>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</si>
  <si>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</si>
  <si>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</si>
  <si>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</si>
  <si>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</si>
  <si>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</si>
  <si>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</si>
  <si>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</si>
  <si>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</si>
  <si>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</si>
  <si>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</si>
  <si>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</si>
  <si>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</si>
  <si>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</si>
  <si>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</si>
  <si>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</si>
  <si>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</si>
  <si>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</si>
  <si>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</si>
  <si>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</si>
  <si>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</si>
  <si>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</si>
  <si>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</si>
  <si>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</si>
  <si>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</si>
  <si>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</si>
  <si>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</si>
  <si>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</si>
  <si>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</si>
  <si>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</si>
  <si>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</si>
  <si>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</si>
  <si>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</si>
  <si>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</si>
  <si>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</si>
  <si>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</si>
  <si>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</si>
  <si>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</si>
  <si>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</si>
  <si>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</si>
  <si>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</si>
  <si>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</si>
  <si>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</si>
  <si>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</si>
  <si>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</si>
  <si>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</si>
  <si>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</si>
  <si>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</si>
  <si>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</si>
  <si>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</si>
  <si>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</si>
  <si>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</si>
  <si>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</si>
  <si>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</si>
  <si>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</si>
  <si>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</si>
  <si>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</si>
  <si>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</si>
  <si>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</si>
  <si>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</si>
  <si>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</si>
  <si>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</si>
  <si>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</si>
  <si>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</si>
  <si>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</si>
  <si>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</si>
  <si>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</si>
  <si>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</si>
  <si>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</si>
  <si>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</si>
  <si>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</si>
  <si>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</si>
  <si>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</si>
  <si>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</si>
  <si>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</si>
  <si>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</si>
  <si>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</si>
  <si>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</si>
  <si>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</si>
  <si>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</si>
  <si>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</si>
  <si>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</si>
  <si>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</si>
  <si>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</si>
  <si>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</si>
  <si>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</si>
  <si>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</si>
  <si>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</si>
  <si>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</si>
  <si>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</si>
  <si>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</si>
  <si>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</si>
  <si>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</si>
  <si>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</si>
  <si>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</si>
  <si>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</si>
  <si>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</si>
  <si>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</si>
  <si>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</si>
  <si>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</si>
  <si>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</si>
  <si>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</si>
  <si>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</si>
  <si>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</si>
  <si>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</si>
  <si>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</si>
  <si>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</si>
  <si>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</si>
  <si>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</si>
  <si>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</si>
  <si>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</si>
  <si>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</si>
  <si>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</si>
  <si>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</si>
  <si>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</si>
  <si>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</si>
  <si>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</si>
  <si>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</si>
  <si>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</si>
  <si>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</si>
  <si>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</si>
  <si>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</si>
  <si>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</si>
  <si>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</si>
  <si>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</si>
  <si>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</si>
  <si>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</si>
  <si>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</si>
  <si>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</si>
  <si>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</si>
  <si>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</si>
  <si>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</si>
  <si>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</si>
  <si>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</si>
  <si>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</si>
  <si>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</si>
  <si>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</si>
  <si>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</si>
  <si>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</si>
  <si>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</si>
  <si>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</si>
  <si>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</si>
  <si>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</si>
  <si>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</si>
  <si>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</si>
  <si>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</si>
  <si>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</si>
  <si>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</si>
  <si>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</si>
  <si>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</si>
  <si>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</si>
  <si>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</si>
  <si>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</si>
  <si>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</si>
  <si>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</si>
  <si>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</si>
  <si>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</si>
  <si>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</si>
  <si>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</si>
  <si>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</si>
  <si>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</si>
  <si>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</si>
  <si>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</si>
  <si>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</si>
  <si>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</si>
  <si>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</si>
  <si>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</si>
  <si>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</si>
  <si>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</si>
  <si>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</si>
  <si>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</si>
  <si>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</si>
  <si>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</si>
  <si>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</si>
  <si>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</si>
  <si>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</si>
  <si>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</si>
  <si>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</si>
  <si>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</si>
  <si>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</si>
  <si>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</si>
  <si>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</si>
  <si>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</si>
  <si>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</si>
  <si>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</si>
  <si>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</si>
  <si>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</si>
  <si>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</si>
  <si>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</si>
  <si>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</si>
  <si>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</si>
  <si>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</si>
  <si>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</si>
  <si>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</si>
  <si>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</si>
  <si>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</si>
  <si>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</si>
  <si>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</si>
  <si>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</si>
  <si>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</si>
  <si>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</si>
  <si>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</si>
  <si>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</si>
  <si>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</si>
  <si>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</si>
  <si>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</si>
  <si>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</si>
  <si>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</si>
  <si>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</si>
  <si>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</si>
  <si>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</si>
  <si>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</si>
  <si>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</si>
  <si>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</si>
  <si>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</si>
  <si>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</si>
  <si>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</si>
  <si>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</si>
  <si>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</si>
  <si>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</si>
  <si>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</si>
  <si>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</si>
  <si>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</si>
  <si>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</si>
  <si>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</si>
  <si>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</si>
  <si>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</si>
  <si>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</si>
  <si>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</si>
  <si>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</si>
  <si>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</si>
  <si>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</si>
  <si>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</si>
  <si>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</si>
  <si>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</si>
  <si>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</si>
  <si>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</si>
  <si>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</si>
  <si>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</si>
  <si>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</si>
  <si>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</si>
  <si>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</si>
  <si>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</si>
  <si>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</si>
  <si>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</si>
  <si>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</si>
  <si>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</si>
  <si>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</si>
  <si>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</si>
  <si>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</si>
  <si>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</si>
  <si>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</si>
  <si>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</si>
  <si>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</si>
  <si>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</si>
  <si>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</si>
  <si>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</si>
  <si>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</si>
  <si>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</si>
  <si>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</si>
  <si>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</si>
  <si>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</si>
  <si>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</si>
  <si>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</si>
  <si>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</si>
  <si>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</si>
  <si>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</si>
  <si>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</si>
  <si>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</si>
  <si>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</si>
  <si>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</si>
  <si>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</si>
  <si>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</si>
  <si>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</si>
  <si>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</si>
  <si>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</si>
  <si>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</si>
  <si>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</si>
  <si>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</si>
  <si>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</si>
  <si>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</si>
  <si>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</si>
  <si>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</si>
  <si>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</si>
  <si>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</si>
  <si>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</si>
  <si>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</si>
  <si>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</si>
  <si>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</si>
  <si>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</si>
  <si>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</si>
  <si>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</si>
  <si>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</si>
  <si>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</si>
  <si>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</si>
  <si>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</si>
  <si>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</si>
  <si>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</si>
  <si>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</si>
  <si>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</si>
  <si>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</si>
  <si>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</si>
  <si>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</si>
  <si>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</si>
  <si>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</si>
  <si>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</si>
  <si>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</si>
  <si>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</si>
  <si>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</si>
  <si>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</si>
  <si>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</si>
  <si>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</si>
  <si>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</si>
  <si>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</si>
  <si>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</si>
  <si>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</si>
  <si>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</si>
  <si>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</si>
  <si>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</si>
  <si>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</si>
  <si>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</si>
  <si>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</si>
  <si>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</si>
  <si>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</si>
  <si>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</si>
  <si>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</si>
  <si>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</si>
  <si>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</si>
  <si>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</si>
  <si>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</si>
  <si>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</si>
  <si>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</si>
  <si>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</si>
  <si>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</si>
  <si>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</si>
  <si>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</si>
  <si>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</si>
  <si>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</si>
  <si>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</si>
  <si>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</si>
  <si>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</si>
  <si>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</si>
  <si>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</si>
  <si>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</si>
  <si>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</si>
  <si>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</si>
  <si>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</si>
  <si>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</si>
  <si>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</si>
  <si>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</si>
  <si>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</si>
  <si>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</si>
  <si>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</si>
  <si>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</si>
  <si>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</si>
  <si>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</si>
  <si>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</si>
  <si>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</si>
  <si>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</si>
  <si>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</si>
  <si>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</si>
  <si>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</si>
  <si>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</si>
  <si>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</si>
  <si>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</si>
  <si>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</si>
  <si>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</si>
  <si>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</si>
  <si>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</si>
  <si>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</si>
  <si>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</si>
  <si>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</si>
  <si>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</si>
  <si>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</si>
  <si>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</si>
  <si>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</si>
  <si>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</si>
  <si>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</si>
  <si>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</si>
  <si>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</si>
  <si>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</si>
  <si>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</si>
  <si>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</si>
  <si>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</si>
  <si>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</si>
  <si>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</si>
  <si>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</si>
  <si>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</si>
  <si>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</si>
  <si>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</si>
  <si>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</si>
  <si>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</si>
  <si>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</si>
  <si>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</si>
  <si>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</si>
  <si>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</si>
  <si>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</si>
  <si>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</si>
  <si>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</si>
  <si>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</si>
  <si>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</si>
  <si>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</si>
  <si>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</si>
  <si>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</si>
  <si>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</si>
  <si>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</si>
  <si>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</si>
  <si>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</si>
  <si>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</si>
  <si>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</si>
  <si>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</si>
  <si>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</si>
  <si>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</si>
  <si>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</si>
  <si>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</si>
  <si>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</si>
  <si>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</si>
  <si>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</si>
  <si>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</si>
  <si>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</si>
  <si>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</si>
  <si>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</si>
  <si>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</si>
  <si>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</si>
  <si>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</si>
  <si>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</si>
  <si>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</si>
  <si>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</si>
  <si>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</si>
  <si>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</si>
  <si>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</si>
  <si>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</si>
  <si>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</si>
  <si>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</si>
  <si>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</si>
  <si>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</si>
  <si>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</si>
  <si>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</si>
  <si>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</si>
  <si>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</si>
  <si>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</si>
  <si>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</si>
  <si>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</si>
  <si>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</si>
  <si>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</si>
  <si>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</si>
  <si>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</si>
  <si>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</si>
  <si>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</si>
  <si>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</si>
  <si>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</si>
  <si>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</si>
  <si>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</si>
  <si>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</si>
  <si>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</si>
  <si>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</si>
  <si>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</si>
  <si>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</si>
  <si>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</si>
  <si>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</si>
  <si>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</si>
  <si>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</si>
  <si>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</si>
  <si>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</si>
  <si>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</si>
  <si>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</si>
  <si>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</si>
  <si>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</si>
  <si>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</si>
  <si>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</si>
  <si>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</si>
  <si>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</si>
  <si>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</si>
  <si>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</si>
  <si>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</si>
  <si>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</si>
  <si>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</si>
  <si>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</si>
  <si>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</si>
  <si>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</si>
  <si>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</si>
  <si>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</si>
  <si>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</si>
  <si>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</si>
  <si>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</si>
  <si>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</si>
  <si>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</si>
  <si>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</si>
  <si>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</si>
  <si>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</si>
  <si>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</si>
  <si>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</si>
  <si>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</si>
  <si>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</si>
  <si>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</si>
  <si>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</si>
  <si>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</si>
  <si>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</si>
  <si>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</si>
  <si>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</si>
  <si>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</si>
  <si>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</si>
  <si>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</si>
  <si>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</si>
  <si>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</si>
  <si>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</si>
  <si>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</si>
  <si>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</si>
  <si>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</si>
  <si>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</si>
  <si>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</si>
  <si>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</si>
  <si>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</si>
  <si>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</si>
  <si>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</si>
  <si>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</si>
  <si>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</si>
  <si>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</si>
  <si>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</si>
  <si>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</si>
  <si>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</si>
  <si>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</si>
  <si>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</si>
  <si>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</si>
  <si>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</si>
  <si>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</si>
  <si>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</si>
  <si>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</si>
  <si>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</si>
  <si>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</si>
  <si>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</si>
  <si>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</si>
  <si>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</si>
  <si>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</si>
  <si>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</si>
  <si>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</si>
  <si>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</si>
  <si>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</si>
  <si>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</si>
  <si>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</si>
  <si>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</si>
  <si>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</si>
  <si>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</si>
  <si>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</si>
  <si>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</si>
  <si>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</si>
  <si>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</si>
  <si>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</si>
  <si>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</si>
  <si>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</si>
  <si>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</si>
  <si>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</si>
  <si>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</si>
  <si>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</si>
  <si>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</si>
  <si>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</si>
  <si>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</si>
  <si>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</si>
  <si>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</si>
  <si>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</si>
  <si>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</si>
  <si>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</si>
  <si>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</si>
  <si>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</si>
  <si>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</si>
  <si>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</si>
  <si>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</si>
  <si>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</si>
  <si>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</si>
  <si>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</si>
  <si>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</si>
  <si>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</si>
  <si>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</si>
  <si>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</si>
  <si>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</si>
  <si>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</si>
  <si>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</si>
  <si>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</si>
  <si>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</si>
  <si>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</si>
  <si>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</si>
  <si>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</si>
  <si>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</si>
  <si>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</si>
  <si>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</si>
  <si>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</si>
  <si>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</si>
  <si>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</si>
  <si>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</si>
  <si>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</si>
  <si>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</si>
  <si>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</si>
  <si>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</si>
  <si>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</si>
  <si>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</si>
  <si>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</si>
  <si>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</si>
  <si>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</si>
  <si>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</si>
  <si>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</si>
  <si>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</si>
  <si>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</si>
  <si>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</si>
  <si>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</si>
  <si>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</si>
  <si>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</si>
  <si>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</si>
  <si>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</si>
  <si>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</si>
  <si>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</si>
  <si>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</si>
  <si>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</si>
  <si>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</si>
  <si>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</si>
  <si>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</si>
  <si>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</si>
  <si>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</si>
  <si>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</si>
  <si>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</si>
  <si>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</si>
  <si>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</si>
  <si>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</si>
  <si>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</si>
  <si>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</si>
  <si>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</si>
  <si>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</si>
  <si>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</si>
  <si>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</si>
  <si>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</si>
  <si>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</si>
  <si>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</si>
  <si>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</si>
  <si>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</si>
  <si>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</si>
  <si>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</si>
  <si>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</si>
  <si>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</si>
  <si>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</si>
  <si>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</si>
  <si>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</si>
  <si>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</si>
  <si>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</si>
  <si>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</si>
  <si>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</si>
  <si>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</si>
  <si>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</si>
  <si>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</si>
  <si>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</si>
  <si>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</si>
  <si>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</si>
  <si>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</si>
  <si>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</si>
  <si>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</si>
  <si>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</si>
  <si>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</si>
  <si>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</si>
  <si>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</si>
  <si>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</si>
  <si>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</si>
  <si>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</si>
  <si>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</si>
  <si>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</si>
  <si>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</si>
  <si>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</si>
  <si>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</si>
  <si>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</si>
  <si>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</si>
  <si>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</si>
  <si>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</si>
  <si>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</si>
  <si>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</si>
  <si>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</si>
  <si>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</si>
  <si>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</si>
  <si>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</si>
  <si>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</si>
  <si>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</si>
  <si>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</si>
  <si>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</si>
  <si>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</si>
  <si>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</si>
  <si>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</si>
  <si>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</si>
  <si>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</si>
  <si>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</si>
  <si>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</si>
  <si>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</si>
  <si>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</si>
  <si>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</si>
  <si>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</si>
  <si>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</si>
  <si>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</si>
  <si>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</si>
  <si>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</si>
  <si>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</si>
  <si>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</si>
  <si>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</si>
  <si>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</si>
  <si>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</si>
  <si>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</si>
  <si>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</si>
  <si>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</si>
  <si>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</si>
  <si>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</si>
  <si>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</si>
  <si>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</si>
  <si>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</si>
  <si>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</si>
  <si>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</si>
  <si>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</si>
  <si>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</si>
  <si>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</si>
  <si>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</si>
  <si>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</si>
  <si>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</si>
  <si>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</si>
  <si>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</si>
  <si>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</si>
  <si>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</si>
  <si>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</si>
  <si>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</si>
  <si>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</si>
  <si>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</si>
  <si>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</si>
  <si>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</si>
  <si>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</si>
  <si>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</si>
  <si>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</si>
  <si>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</si>
  <si>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</si>
  <si>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</si>
  <si>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</si>
  <si>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</si>
  <si>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</si>
  <si>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</si>
  <si>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</si>
  <si>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</si>
  <si>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</si>
  <si>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</si>
  <si>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</si>
  <si>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</si>
  <si>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</si>
  <si>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</si>
  <si>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</si>
  <si>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</si>
  <si>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</si>
  <si>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</si>
  <si>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</si>
  <si>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</si>
  <si>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</si>
  <si>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</si>
  <si>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</si>
  <si>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</si>
  <si>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</si>
  <si>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</si>
  <si>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</si>
  <si>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</si>
  <si>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</si>
  <si>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</si>
  <si>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</si>
  <si>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</si>
  <si>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</si>
  <si>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</si>
  <si>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</si>
  <si>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</si>
  <si>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</si>
  <si>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</si>
  <si>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</si>
  <si>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</si>
  <si>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</si>
  <si>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</si>
  <si>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</si>
  <si>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</si>
  <si>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</si>
  <si>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</si>
  <si>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</si>
  <si>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</si>
  <si>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</si>
  <si>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</si>
  <si>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</si>
  <si>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</si>
  <si>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</si>
  <si>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</si>
  <si>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</si>
  <si>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</si>
  <si>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</si>
  <si>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</si>
  <si>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</si>
  <si>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</si>
  <si>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</si>
  <si>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</si>
  <si>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</si>
  <si>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</si>
  <si>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</si>
  <si>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</si>
  <si>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</si>
  <si>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</si>
  <si>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</si>
  <si>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</si>
  <si>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</si>
  <si>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</si>
  <si>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</si>
  <si>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</si>
  <si>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ver. 0.8.2.3</t>
    <phoneticPr fontId="23"/>
  </si>
  <si>
    <t>ver. 0.8.2.4</t>
    <phoneticPr fontId="23"/>
  </si>
  <si>
    <t>ver. 0.8.2.5</t>
    <phoneticPr fontId="23"/>
  </si>
  <si>
    <t>ver. 0.8.3</t>
    <phoneticPr fontId="23"/>
  </si>
  <si>
    <t>ver. 0.8.4</t>
    <phoneticPr fontId="23"/>
  </si>
  <si>
    <t>ver. 0.8.5</t>
    <phoneticPr fontId="23"/>
  </si>
  <si>
    <t>ver. 0.8.6</t>
    <phoneticPr fontId="23"/>
  </si>
  <si>
    <t>ver. 0.8.7</t>
    <phoneticPr fontId="23"/>
  </si>
  <si>
    <t>ver. 0.8.8</t>
    <phoneticPr fontId="23"/>
  </si>
  <si>
    <t>ver. 0.9</t>
    <phoneticPr fontId="23"/>
  </si>
  <si>
    <t>ver. 0.91</t>
    <phoneticPr fontId="23"/>
  </si>
  <si>
    <t>ver. 0.92</t>
    <phoneticPr fontId="23"/>
  </si>
  <si>
    <t>ver. 0.93</t>
    <phoneticPr fontId="23"/>
  </si>
  <si>
    <t>ver. 0.94</t>
    <phoneticPr fontId="23"/>
  </si>
  <si>
    <t>ver. 0.941</t>
    <phoneticPr fontId="23"/>
  </si>
  <si>
    <t>ver. 0.95</t>
    <phoneticPr fontId="23"/>
  </si>
  <si>
    <t>ver. 0.951</t>
    <phoneticPr fontId="23"/>
  </si>
  <si>
    <t>ver. 0.952</t>
    <phoneticPr fontId="23"/>
  </si>
  <si>
    <t>ver. 0.953</t>
    <phoneticPr fontId="23"/>
  </si>
  <si>
    <t>ver. 0.954</t>
    <phoneticPr fontId="23"/>
  </si>
  <si>
    <t>メジャーバージョンアップ</t>
    <phoneticPr fontId="23"/>
  </si>
  <si>
    <t>ver. 1.0</t>
    <phoneticPr fontId="23"/>
  </si>
  <si>
    <t>mac</t>
    <phoneticPr fontId="23"/>
  </si>
  <si>
    <t>windows</t>
    <phoneticPr fontId="23"/>
  </si>
  <si>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</si>
  <si>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</si>
  <si>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</si>
  <si>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</si>
  <si>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</si>
  <si>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</si>
  <si>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</si>
  <si>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</si>
  <si>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</si>
  <si>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</si>
  <si>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</si>
  <si>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</si>
  <si>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</si>
  <si>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</si>
  <si>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</si>
  <si>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</si>
  <si>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</si>
  <si>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</si>
  <si>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</si>
  <si>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</si>
  <si>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</si>
  <si>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</si>
  <si>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</si>
  <si>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</si>
  <si>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</si>
  <si>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</si>
  <si>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</si>
  <si>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</si>
  <si>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</si>
  <si>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</si>
  <si>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</si>
  <si>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</si>
  <si>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</si>
  <si>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</si>
  <si>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</si>
  <si>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</si>
  <si>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</si>
  <si>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</si>
  <si>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</si>
  <si>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</si>
  <si>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</si>
  <si>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</si>
  <si>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</si>
  <si>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</si>
  <si>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</si>
  <si>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</si>
  <si>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</si>
  <si>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</si>
  <si>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</si>
  <si>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</si>
  <si>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</si>
  <si>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</si>
  <si>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</si>
  <si>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</si>
  <si>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</si>
  <si>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</si>
  <si>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</si>
  <si>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</si>
  <si>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</si>
  <si>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</si>
  <si>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</si>
  <si>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</si>
  <si>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</si>
  <si>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</si>
  <si>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</si>
  <si>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</si>
  <si>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</si>
  <si>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</si>
  <si>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</si>
  <si>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</si>
  <si>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</si>
  <si>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</si>
  <si>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</si>
  <si>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</si>
  <si>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</si>
  <si>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</si>
  <si>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</si>
  <si>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</si>
  <si>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</si>
  <si>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</si>
  <si>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</si>
  <si>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</si>
  <si>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</si>
  <si>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</si>
  <si>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</si>
  <si>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</si>
  <si>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</si>
  <si>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</si>
  <si>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</si>
  <si>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</si>
  <si>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</si>
  <si>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</si>
  <si>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</si>
  <si>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</si>
  <si>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</si>
  <si>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</si>
  <si>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</si>
  <si>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</si>
  <si>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</si>
  <si>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</si>
  <si>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</si>
  <si>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</si>
  <si>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</si>
  <si>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</si>
  <si>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</si>
  <si>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</si>
  <si>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</si>
  <si>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</si>
  <si>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</si>
  <si>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</si>
  <si>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</si>
  <si>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</si>
  <si>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</si>
  <si>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</si>
  <si>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</si>
  <si>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</si>
  <si>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</si>
  <si>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</si>
  <si>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</si>
  <si>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</si>
  <si>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</si>
  <si>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</si>
  <si>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</si>
  <si>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</si>
  <si>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</si>
  <si>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</si>
  <si>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</si>
  <si>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</si>
  <si>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</si>
  <si>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</si>
  <si>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</si>
  <si>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</si>
  <si>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</si>
  <si>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</si>
  <si>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</si>
  <si>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</si>
  <si>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</si>
  <si>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</si>
  <si>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</si>
  <si>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</si>
  <si>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</si>
  <si>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</si>
  <si>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</si>
  <si>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</si>
  <si>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</si>
  <si>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</si>
  <si>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</si>
  <si>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</si>
  <si>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</si>
  <si>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</si>
  <si>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</si>
  <si>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</si>
  <si>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</si>
  <si>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</si>
  <si>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</si>
  <si>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</si>
  <si>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</si>
  <si>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</si>
  <si>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</si>
  <si>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</si>
  <si>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</si>
  <si>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</si>
  <si>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</si>
  <si>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</si>
  <si>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</si>
  <si>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</si>
  <si>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</si>
  <si>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</si>
  <si>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</si>
  <si>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</si>
  <si>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</si>
  <si>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</si>
  <si>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</si>
  <si>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</si>
  <si>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</si>
  <si>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</si>
  <si>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</si>
  <si>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</si>
  <si>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</si>
  <si>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</si>
  <si>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</si>
  <si>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</si>
  <si>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</si>
  <si>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</si>
  <si>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</si>
  <si>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</si>
  <si>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</si>
  <si>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</si>
  <si>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</si>
  <si>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</si>
  <si>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</si>
  <si>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</si>
  <si>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</si>
  <si>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</si>
  <si>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</si>
  <si>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</si>
  <si>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</si>
  <si>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</si>
  <si>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</si>
  <si>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</si>
  <si>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</si>
  <si>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</si>
  <si>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</si>
  <si>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</si>
  <si>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</si>
  <si>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</si>
  <si>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</si>
  <si>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</si>
  <si>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</si>
  <si>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</si>
  <si>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</si>
  <si>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</si>
  <si>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</si>
  <si>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</si>
  <si>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</si>
  <si>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</si>
  <si>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</si>
  <si>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</si>
  <si>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</si>
  <si>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</si>
  <si>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</si>
  <si>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</si>
  <si>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</si>
  <si>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</si>
  <si>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</si>
  <si>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</si>
  <si>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</si>
  <si>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</si>
  <si>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</si>
  <si>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</si>
  <si>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</si>
  <si>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</si>
  <si>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</si>
  <si>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</si>
  <si>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</si>
  <si>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</si>
  <si>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</si>
  <si>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</si>
  <si>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</si>
  <si>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</si>
  <si>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</si>
  <si>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</si>
  <si>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</si>
  <si>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</si>
  <si>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</si>
  <si>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</si>
  <si>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</si>
  <si>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</si>
  <si>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</si>
  <si>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</si>
  <si>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</si>
  <si>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</si>
  <si>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</si>
  <si>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</si>
  <si>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</si>
  <si>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</si>
  <si>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</si>
  <si>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</si>
  <si>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</si>
  <si>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</si>
  <si>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</si>
  <si>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</si>
  <si>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</si>
  <si>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</si>
  <si>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</si>
  <si>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</si>
  <si>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</si>
  <si>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</si>
  <si>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</si>
  <si>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</si>
  <si>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</si>
  <si>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</si>
  <si>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</si>
  <si>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</si>
  <si>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</si>
  <si>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</si>
  <si>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</si>
  <si>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</si>
  <si>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</si>
  <si>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</si>
  <si>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</si>
  <si>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</si>
  <si>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</si>
  <si>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</si>
  <si>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</si>
  <si>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</si>
  <si>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</si>
  <si>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</si>
  <si>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</si>
  <si>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</si>
  <si>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</si>
  <si>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</si>
  <si>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</si>
  <si>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</si>
  <si>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</si>
  <si>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</si>
  <si>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ver. 0.954以前</t>
    <rPh sb="10" eb="12">
      <t>イゼン</t>
    </rPh>
    <phoneticPr fontId="23"/>
  </si>
  <si>
    <t>・　認識されている問題点</t>
    <rPh sb="2" eb="4">
      <t>ニンシキ</t>
    </rPh>
    <rPh sb="9" eb="11">
      <t>モンダイ</t>
    </rPh>
    <rPh sb="11" eb="12">
      <t>テン</t>
    </rPh>
    <phoneticPr fontId="23"/>
  </si>
  <si>
    <t>・　変更履歴</t>
    <rPh sb="2" eb="4">
      <t>ヘンコウ</t>
    </rPh>
    <rPh sb="4" eb="6">
      <t>リレキ</t>
    </rPh>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</si>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</sst>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s>
  <cellStyleXfs count="486">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23" applyFont="1"/>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6">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2477</c:v>
                </c:pt>
                <c:pt idx="2">
                  <c:v>10770</c:v>
                </c:pt>
                <c:pt idx="3">
                  <c:v>10255</c:v>
                </c:pt>
                <c:pt idx="4">
                  <c:v>9626</c:v>
                </c:pt>
                <c:pt idx="5">
                  <c:v>9589</c:v>
                </c:pt>
                <c:pt idx="6">
                  <c:v>10096</c:v>
                </c:pt>
                <c:pt idx="7">
                  <c:v>9172</c:v>
                </c:pt>
                <c:pt idx="8">
                  <c:v>9364</c:v>
                </c:pt>
                <c:pt idx="9">
                  <c:v>10063</c:v>
                </c:pt>
                <c:pt idx="10">
                  <c:v>8343</c:v>
                </c:pt>
                <c:pt idx="11">
                  <c:v>8943</c:v>
                </c:pt>
                <c:pt idx="12">
                  <c:v>9480</c:v>
                </c:pt>
                <c:pt idx="13">
                  <c:v>9557</c:v>
                </c:pt>
                <c:pt idx="14">
                  <c:v>7266</c:v>
                </c:pt>
                <c:pt idx="15">
                  <c:v>9773</c:v>
                </c:pt>
                <c:pt idx="16">
                  <c:v>9190</c:v>
                </c:pt>
                <c:pt idx="17">
                  <c:v>8642</c:v>
                </c:pt>
                <c:pt idx="18">
                  <c:v>2660</c:v>
                </c:pt>
                <c:pt idx="19">
                  <c:v>5116</c:v>
                </c:pt>
                <c:pt idx="20">
                  <c:v>9045</c:v>
                </c:pt>
                <c:pt idx="21">
                  <c:v>7927</c:v>
                </c:pt>
                <c:pt idx="22">
                  <c:v>8981</c:v>
                </c:pt>
                <c:pt idx="23">
                  <c:v>0</c:v>
                </c:pt>
                <c:pt idx="24">
                  <c:v>0</c:v>
                </c:pt>
                <c:pt idx="25">
                  <c:v>2622</c:v>
                </c:pt>
                <c:pt idx="26">
                  <c:v>8347</c:v>
                </c:pt>
                <c:pt idx="27">
                  <c:v>9473</c:v>
                </c:pt>
                <c:pt idx="28">
                  <c:v>8416</c:v>
                </c:pt>
                <c:pt idx="29">
                  <c:v>6084</c:v>
                </c:pt>
                <c:pt idx="30">
                  <c:v>10580</c:v>
                </c:pt>
                <c:pt idx="31">
                  <c:v>9147</c:v>
                </c:pt>
                <c:pt idx="32">
                  <c:v>10433</c:v>
                </c:pt>
                <c:pt idx="33">
                  <c:v>9810</c:v>
                </c:pt>
                <c:pt idx="34">
                  <c:v>7961</c:v>
                </c:pt>
                <c:pt idx="35">
                  <c:v>8935</c:v>
                </c:pt>
                <c:pt idx="36">
                  <c:v>7145</c:v>
                </c:pt>
                <c:pt idx="37">
                  <c:v>9558</c:v>
                </c:pt>
                <c:pt idx="38">
                  <c:v>10244</c:v>
                </c:pt>
                <c:pt idx="39">
                  <c:v>8993</c:v>
                </c:pt>
                <c:pt idx="40">
                  <c:v>9445</c:v>
                </c:pt>
                <c:pt idx="41">
                  <c:v>9379</c:v>
                </c:pt>
                <c:pt idx="42">
                  <c:v>9509</c:v>
                </c:pt>
                <c:pt idx="43">
                  <c:v>8975</c:v>
                </c:pt>
                <c:pt idx="44">
                  <c:v>8753</c:v>
                </c:pt>
                <c:pt idx="45">
                  <c:v>8898</c:v>
                </c:pt>
                <c:pt idx="46">
                  <c:v>9223</c:v>
                </c:pt>
                <c:pt idx="47">
                  <c:v>0</c:v>
                </c:pt>
                <c:pt idx="48">
                  <c:v>0</c:v>
                </c:pt>
                <c:pt idx="49">
                  <c:v>2482</c:v>
                </c:pt>
                <c:pt idx="50">
                  <c:v>9340</c:v>
                </c:pt>
                <c:pt idx="51">
                  <c:v>6087</c:v>
                </c:pt>
                <c:pt idx="52">
                  <c:v>7551</c:v>
                </c:pt>
                <c:pt idx="53">
                  <c:v>9041</c:v>
                </c:pt>
                <c:pt idx="54">
                  <c:v>5958</c:v>
                </c:pt>
                <c:pt idx="55">
                  <c:v>8914</c:v>
                </c:pt>
                <c:pt idx="56">
                  <c:v>8406</c:v>
                </c:pt>
                <c:pt idx="57">
                  <c:v>8432</c:v>
                </c:pt>
                <c:pt idx="58">
                  <c:v>2524</c:v>
                </c:pt>
                <c:pt idx="59">
                  <c:v>8535</c:v>
                </c:pt>
                <c:pt idx="60">
                  <c:v>8378</c:v>
                </c:pt>
                <c:pt idx="61">
                  <c:v>8804</c:v>
                </c:pt>
                <c:pt idx="62">
                  <c:v>8342</c:v>
                </c:pt>
                <c:pt idx="63">
                  <c:v>8412</c:v>
                </c:pt>
                <c:pt idx="64">
                  <c:v>6767</c:v>
                </c:pt>
                <c:pt idx="65">
                  <c:v>8324</c:v>
                </c:pt>
                <c:pt idx="66">
                  <c:v>8940</c:v>
                </c:pt>
                <c:pt idx="67">
                  <c:v>8053</c:v>
                </c:pt>
                <c:pt idx="68">
                  <c:v>8315</c:v>
                </c:pt>
                <c:pt idx="69">
                  <c:v>8180</c:v>
                </c:pt>
                <c:pt idx="70">
                  <c:v>8091</c:v>
                </c:pt>
                <c:pt idx="71">
                  <c:v>0</c:v>
                </c:pt>
                <c:pt idx="72">
                  <c:v>0</c:v>
                </c:pt>
                <c:pt idx="73">
                  <c:v>2296</c:v>
                </c:pt>
                <c:pt idx="74">
                  <c:v>8021</c:v>
                </c:pt>
                <c:pt idx="75">
                  <c:v>8101</c:v>
                </c:pt>
                <c:pt idx="76">
                  <c:v>8930</c:v>
                </c:pt>
                <c:pt idx="77">
                  <c:v>7373</c:v>
                </c:pt>
                <c:pt idx="78">
                  <c:v>8973</c:v>
                </c:pt>
                <c:pt idx="79">
                  <c:v>4851</c:v>
                </c:pt>
                <c:pt idx="80">
                  <c:v>9256</c:v>
                </c:pt>
                <c:pt idx="81">
                  <c:v>8666</c:v>
                </c:pt>
                <c:pt idx="82">
                  <c:v>9172</c:v>
                </c:pt>
                <c:pt idx="83">
                  <c:v>8243</c:v>
                </c:pt>
                <c:pt idx="84">
                  <c:v>5400</c:v>
                </c:pt>
                <c:pt idx="85">
                  <c:v>8186</c:v>
                </c:pt>
                <c:pt idx="86">
                  <c:v>8377</c:v>
                </c:pt>
                <c:pt idx="87">
                  <c:v>8017</c:v>
                </c:pt>
                <c:pt idx="88">
                  <c:v>8373</c:v>
                </c:pt>
                <c:pt idx="89">
                  <c:v>7951</c:v>
                </c:pt>
                <c:pt idx="90">
                  <c:v>8201</c:v>
                </c:pt>
                <c:pt idx="91">
                  <c:v>8241</c:v>
                </c:pt>
                <c:pt idx="92">
                  <c:v>8936</c:v>
                </c:pt>
                <c:pt idx="93">
                  <c:v>8213</c:v>
                </c:pt>
                <c:pt idx="94">
                  <c:v>8908</c:v>
                </c:pt>
                <c:pt idx="95">
                  <c:v>0</c:v>
                </c:pt>
                <c:pt idx="96">
                  <c:v>0</c:v>
                </c:pt>
                <c:pt idx="97">
                  <c:v>2239</c:v>
                </c:pt>
                <c:pt idx="98">
                  <c:v>9243</c:v>
                </c:pt>
                <c:pt idx="99">
                  <c:v>10216</c:v>
                </c:pt>
                <c:pt idx="100">
                  <c:v>8766</c:v>
                </c:pt>
                <c:pt idx="101">
                  <c:v>8886</c:v>
                </c:pt>
                <c:pt idx="102">
                  <c:v>8448</c:v>
                </c:pt>
                <c:pt idx="103">
                  <c:v>8044</c:v>
                </c:pt>
                <c:pt idx="104">
                  <c:v>8229</c:v>
                </c:pt>
                <c:pt idx="105">
                  <c:v>8617</c:v>
                </c:pt>
                <c:pt idx="106">
                  <c:v>9053</c:v>
                </c:pt>
                <c:pt idx="107">
                  <c:v>8763</c:v>
                </c:pt>
                <c:pt idx="108">
                  <c:v>8025</c:v>
                </c:pt>
                <c:pt idx="109">
                  <c:v>8484</c:v>
                </c:pt>
                <c:pt idx="110">
                  <c:v>8906</c:v>
                </c:pt>
                <c:pt idx="111">
                  <c:v>8468</c:v>
                </c:pt>
                <c:pt idx="112">
                  <c:v>8575</c:v>
                </c:pt>
                <c:pt idx="113">
                  <c:v>8320</c:v>
                </c:pt>
                <c:pt idx="114">
                  <c:v>7754</c:v>
                </c:pt>
                <c:pt idx="115">
                  <c:v>8596</c:v>
                </c:pt>
                <c:pt idx="116">
                  <c:v>7799</c:v>
                </c:pt>
                <c:pt idx="117">
                  <c:v>8284</c:v>
                </c:pt>
                <c:pt idx="118">
                  <c:v>8151</c:v>
                </c:pt>
                <c:pt idx="119">
                  <c:v>0</c:v>
                </c:pt>
                <c:pt idx="120">
                  <c:v>0</c:v>
                </c:pt>
                <c:pt idx="121">
                  <c:v>2280</c:v>
                </c:pt>
                <c:pt idx="122">
                  <c:v>8397</c:v>
                </c:pt>
                <c:pt idx="123">
                  <c:v>8849</c:v>
                </c:pt>
                <c:pt idx="124">
                  <c:v>9379</c:v>
                </c:pt>
                <c:pt idx="125">
                  <c:v>8700</c:v>
                </c:pt>
                <c:pt idx="126">
                  <c:v>8760</c:v>
                </c:pt>
                <c:pt idx="127">
                  <c:v>8946</c:v>
                </c:pt>
                <c:pt idx="128">
                  <c:v>8679</c:v>
                </c:pt>
                <c:pt idx="129">
                  <c:v>8334</c:v>
                </c:pt>
                <c:pt idx="130">
                  <c:v>8542</c:v>
                </c:pt>
                <c:pt idx="131">
                  <c:v>8235</c:v>
                </c:pt>
                <c:pt idx="132">
                  <c:v>8811</c:v>
                </c:pt>
                <c:pt idx="133">
                  <c:v>5997</c:v>
                </c:pt>
                <c:pt idx="134">
                  <c:v>7571</c:v>
                </c:pt>
                <c:pt idx="135">
                  <c:v>8369</c:v>
                </c:pt>
                <c:pt idx="136">
                  <c:v>8471</c:v>
                </c:pt>
                <c:pt idx="137">
                  <c:v>8202</c:v>
                </c:pt>
                <c:pt idx="138">
                  <c:v>7104</c:v>
                </c:pt>
                <c:pt idx="139">
                  <c:v>8214</c:v>
                </c:pt>
                <c:pt idx="140">
                  <c:v>8282</c:v>
                </c:pt>
                <c:pt idx="141">
                  <c:v>7937</c:v>
                </c:pt>
                <c:pt idx="142">
                  <c:v>8260</c:v>
                </c:pt>
                <c:pt idx="143">
                  <c:v>0</c:v>
                </c:pt>
                <c:pt idx="144">
                  <c:v>0</c:v>
                </c:pt>
                <c:pt idx="145">
                  <c:v>2430</c:v>
                </c:pt>
                <c:pt idx="146">
                  <c:v>9885</c:v>
                </c:pt>
                <c:pt idx="147">
                  <c:v>9613</c:v>
                </c:pt>
                <c:pt idx="148">
                  <c:v>9467</c:v>
                </c:pt>
                <c:pt idx="149">
                  <c:v>8820</c:v>
                </c:pt>
                <c:pt idx="150">
                  <c:v>9156</c:v>
                </c:pt>
                <c:pt idx="151">
                  <c:v>9040</c:v>
                </c:pt>
                <c:pt idx="152">
                  <c:v>8723</c:v>
                </c:pt>
                <c:pt idx="153">
                  <c:v>8880</c:v>
                </c:pt>
                <c:pt idx="154">
                  <c:v>8378</c:v>
                </c:pt>
                <c:pt idx="155">
                  <c:v>8479</c:v>
                </c:pt>
                <c:pt idx="156">
                  <c:v>8375</c:v>
                </c:pt>
                <c:pt idx="157">
                  <c:v>8022</c:v>
                </c:pt>
                <c:pt idx="158">
                  <c:v>2834</c:v>
                </c:pt>
                <c:pt idx="159">
                  <c:v>8508</c:v>
                </c:pt>
                <c:pt idx="160">
                  <c:v>8353</c:v>
                </c:pt>
                <c:pt idx="161">
                  <c:v>8408</c:v>
                </c:pt>
                <c:pt idx="162">
                  <c:v>7942</c:v>
                </c:pt>
                <c:pt idx="163">
                  <c:v>8095</c:v>
                </c:pt>
                <c:pt idx="164">
                  <c:v>5724</c:v>
                </c:pt>
                <c:pt idx="165">
                  <c:v>6974</c:v>
                </c:pt>
                <c:pt idx="166">
                  <c:v>8138</c:v>
                </c:pt>
                <c:pt idx="167">
                  <c:v>0</c:v>
                </c:pt>
                <c:pt idx="168">
                  <c:v>0</c:v>
                </c:pt>
                <c:pt idx="169">
                  <c:v>2107</c:v>
                </c:pt>
                <c:pt idx="170">
                  <c:v>6825</c:v>
                </c:pt>
                <c:pt idx="171">
                  <c:v>8343</c:v>
                </c:pt>
                <c:pt idx="172">
                  <c:v>8308</c:v>
                </c:pt>
                <c:pt idx="173">
                  <c:v>9403</c:v>
                </c:pt>
                <c:pt idx="174">
                  <c:v>8722</c:v>
                </c:pt>
                <c:pt idx="175">
                  <c:v>8510</c:v>
                </c:pt>
                <c:pt idx="176">
                  <c:v>9141</c:v>
                </c:pt>
                <c:pt idx="177">
                  <c:v>8734</c:v>
                </c:pt>
                <c:pt idx="178">
                  <c:v>9489</c:v>
                </c:pt>
                <c:pt idx="179">
                  <c:v>8604</c:v>
                </c:pt>
                <c:pt idx="180">
                  <c:v>9332</c:v>
                </c:pt>
                <c:pt idx="181">
                  <c:v>8635</c:v>
                </c:pt>
                <c:pt idx="182">
                  <c:v>8216</c:v>
                </c:pt>
                <c:pt idx="183">
                  <c:v>8237</c:v>
                </c:pt>
                <c:pt idx="184">
                  <c:v>7232</c:v>
                </c:pt>
                <c:pt idx="185">
                  <c:v>8265</c:v>
                </c:pt>
                <c:pt idx="186">
                  <c:v>8407</c:v>
                </c:pt>
                <c:pt idx="187">
                  <c:v>9812</c:v>
                </c:pt>
                <c:pt idx="188">
                  <c:v>9225</c:v>
                </c:pt>
                <c:pt idx="189">
                  <c:v>8318</c:v>
                </c:pt>
                <c:pt idx="190">
                  <c:v>8920</c:v>
                </c:pt>
                <c:pt idx="191">
                  <c:v>0</c:v>
                </c:pt>
                <c:pt idx="192">
                  <c:v>0</c:v>
                </c:pt>
                <c:pt idx="193">
                  <c:v>2291</c:v>
                </c:pt>
                <c:pt idx="194">
                  <c:v>9302</c:v>
                </c:pt>
                <c:pt idx="195">
                  <c:v>8866</c:v>
                </c:pt>
                <c:pt idx="196">
                  <c:v>8825</c:v>
                </c:pt>
                <c:pt idx="197">
                  <c:v>5207</c:v>
                </c:pt>
                <c:pt idx="198">
                  <c:v>8893</c:v>
                </c:pt>
                <c:pt idx="199">
                  <c:v>8571</c:v>
                </c:pt>
                <c:pt idx="200">
                  <c:v>9053</c:v>
                </c:pt>
                <c:pt idx="201">
                  <c:v>8547</c:v>
                </c:pt>
                <c:pt idx="202">
                  <c:v>5430</c:v>
                </c:pt>
                <c:pt idx="203">
                  <c:v>8828</c:v>
                </c:pt>
                <c:pt idx="204">
                  <c:v>4396</c:v>
                </c:pt>
                <c:pt idx="205">
                  <c:v>7416</c:v>
                </c:pt>
                <c:pt idx="206">
                  <c:v>8772</c:v>
                </c:pt>
                <c:pt idx="207">
                  <c:v>8237</c:v>
                </c:pt>
                <c:pt idx="208">
                  <c:v>8453</c:v>
                </c:pt>
                <c:pt idx="209">
                  <c:v>6990</c:v>
                </c:pt>
                <c:pt idx="210">
                  <c:v>7021</c:v>
                </c:pt>
                <c:pt idx="211">
                  <c:v>8214</c:v>
                </c:pt>
                <c:pt idx="212">
                  <c:v>8093</c:v>
                </c:pt>
                <c:pt idx="213">
                  <c:v>7432</c:v>
                </c:pt>
                <c:pt idx="214">
                  <c:v>8069</c:v>
                </c:pt>
                <c:pt idx="215">
                  <c:v>0</c:v>
                </c:pt>
                <c:pt idx="216">
                  <c:v>0</c:v>
                </c:pt>
                <c:pt idx="217">
                  <c:v>2189</c:v>
                </c:pt>
                <c:pt idx="218">
                  <c:v>9191</c:v>
                </c:pt>
                <c:pt idx="219">
                  <c:v>8556</c:v>
                </c:pt>
                <c:pt idx="220">
                  <c:v>8736</c:v>
                </c:pt>
                <c:pt idx="221">
                  <c:v>8517</c:v>
                </c:pt>
                <c:pt idx="222">
                  <c:v>9083</c:v>
                </c:pt>
                <c:pt idx="223">
                  <c:v>8864</c:v>
                </c:pt>
                <c:pt idx="224">
                  <c:v>8580</c:v>
                </c:pt>
                <c:pt idx="225">
                  <c:v>8596</c:v>
                </c:pt>
                <c:pt idx="226">
                  <c:v>3357</c:v>
                </c:pt>
                <c:pt idx="227">
                  <c:v>8518</c:v>
                </c:pt>
                <c:pt idx="228">
                  <c:v>8384</c:v>
                </c:pt>
                <c:pt idx="229">
                  <c:v>8513</c:v>
                </c:pt>
                <c:pt idx="230">
                  <c:v>7874</c:v>
                </c:pt>
                <c:pt idx="231">
                  <c:v>8327</c:v>
                </c:pt>
                <c:pt idx="232">
                  <c:v>7661</c:v>
                </c:pt>
                <c:pt idx="233">
                  <c:v>8127</c:v>
                </c:pt>
                <c:pt idx="234">
                  <c:v>8417</c:v>
                </c:pt>
                <c:pt idx="235">
                  <c:v>8359</c:v>
                </c:pt>
                <c:pt idx="236">
                  <c:v>8871</c:v>
                </c:pt>
                <c:pt idx="237">
                  <c:v>7582</c:v>
                </c:pt>
                <c:pt idx="238">
                  <c:v>8223</c:v>
                </c:pt>
                <c:pt idx="239">
                  <c:v>0</c:v>
                </c:pt>
                <c:pt idx="240">
                  <c:v>0</c:v>
                </c:pt>
                <c:pt idx="241">
                  <c:v>2285</c:v>
                </c:pt>
                <c:pt idx="242">
                  <c:v>6165</c:v>
                </c:pt>
                <c:pt idx="243">
                  <c:v>2872</c:v>
                </c:pt>
                <c:pt idx="244">
                  <c:v>6063</c:v>
                </c:pt>
                <c:pt idx="245">
                  <c:v>9032</c:v>
                </c:pt>
                <c:pt idx="246">
                  <c:v>8202</c:v>
                </c:pt>
                <c:pt idx="247">
                  <c:v>8781</c:v>
                </c:pt>
                <c:pt idx="248">
                  <c:v>8271</c:v>
                </c:pt>
                <c:pt idx="249">
                  <c:v>9237</c:v>
                </c:pt>
                <c:pt idx="250">
                  <c:v>5081</c:v>
                </c:pt>
                <c:pt idx="251">
                  <c:v>8584</c:v>
                </c:pt>
                <c:pt idx="252">
                  <c:v>7785</c:v>
                </c:pt>
                <c:pt idx="253">
                  <c:v>7634</c:v>
                </c:pt>
                <c:pt idx="254">
                  <c:v>2842</c:v>
                </c:pt>
                <c:pt idx="255">
                  <c:v>8594</c:v>
                </c:pt>
                <c:pt idx="256">
                  <c:v>8843</c:v>
                </c:pt>
                <c:pt idx="257">
                  <c:v>8452</c:v>
                </c:pt>
                <c:pt idx="258">
                  <c:v>8140</c:v>
                </c:pt>
                <c:pt idx="259">
                  <c:v>8136</c:v>
                </c:pt>
                <c:pt idx="260">
                  <c:v>7802</c:v>
                </c:pt>
                <c:pt idx="261">
                  <c:v>8273</c:v>
                </c:pt>
                <c:pt idx="262">
                  <c:v>8180</c:v>
                </c:pt>
                <c:pt idx="263">
                  <c:v>0</c:v>
                </c:pt>
                <c:pt idx="264">
                  <c:v>0</c:v>
                </c:pt>
                <c:pt idx="265">
                  <c:v>2041</c:v>
                </c:pt>
                <c:pt idx="266">
                  <c:v>9153</c:v>
                </c:pt>
                <c:pt idx="267">
                  <c:v>8575</c:v>
                </c:pt>
                <c:pt idx="268">
                  <c:v>8336</c:v>
                </c:pt>
                <c:pt idx="269">
                  <c:v>6322</c:v>
                </c:pt>
                <c:pt idx="270">
                  <c:v>13046</c:v>
                </c:pt>
                <c:pt idx="271">
                  <c:v>8905</c:v>
                </c:pt>
                <c:pt idx="272">
                  <c:v>9180</c:v>
                </c:pt>
                <c:pt idx="273">
                  <c:v>9347</c:v>
                </c:pt>
                <c:pt idx="274">
                  <c:v>8468</c:v>
                </c:pt>
                <c:pt idx="275">
                  <c:v>8485</c:v>
                </c:pt>
                <c:pt idx="276">
                  <c:v>8530</c:v>
                </c:pt>
                <c:pt idx="277">
                  <c:v>8296</c:v>
                </c:pt>
                <c:pt idx="278">
                  <c:v>4779</c:v>
                </c:pt>
                <c:pt idx="279">
                  <c:v>8491</c:v>
                </c:pt>
                <c:pt idx="280">
                  <c:v>8177</c:v>
                </c:pt>
                <c:pt idx="281">
                  <c:v>7841</c:v>
                </c:pt>
                <c:pt idx="282">
                  <c:v>8405</c:v>
                </c:pt>
                <c:pt idx="283">
                  <c:v>7431</c:v>
                </c:pt>
                <c:pt idx="284">
                  <c:v>8828</c:v>
                </c:pt>
                <c:pt idx="285">
                  <c:v>8469</c:v>
                </c:pt>
                <c:pt idx="286">
                  <c:v>8896</c:v>
                </c:pt>
                <c:pt idx="287">
                  <c:v>0</c:v>
                </c:pt>
                <c:pt idx="288">
                  <c:v>0</c:v>
                </c:pt>
                <c:pt idx="289">
                  <c:v>2447</c:v>
                </c:pt>
                <c:pt idx="290">
                  <c:v>10033</c:v>
                </c:pt>
                <c:pt idx="291">
                  <c:v>8064</c:v>
                </c:pt>
                <c:pt idx="292">
                  <c:v>6453</c:v>
                </c:pt>
                <c:pt idx="293">
                  <c:v>9157</c:v>
                </c:pt>
                <c:pt idx="294">
                  <c:v>7198</c:v>
                </c:pt>
                <c:pt idx="295">
                  <c:v>9615</c:v>
                </c:pt>
                <c:pt idx="296">
                  <c:v>8795</c:v>
                </c:pt>
                <c:pt idx="297">
                  <c:v>7886</c:v>
                </c:pt>
                <c:pt idx="298">
                  <c:v>8528</c:v>
                </c:pt>
                <c:pt idx="299">
                  <c:v>8586</c:v>
                </c:pt>
                <c:pt idx="300">
                  <c:v>6783</c:v>
                </c:pt>
                <c:pt idx="301">
                  <c:v>6833</c:v>
                </c:pt>
                <c:pt idx="302">
                  <c:v>8590</c:v>
                </c:pt>
                <c:pt idx="303">
                  <c:v>8634</c:v>
                </c:pt>
                <c:pt idx="304">
                  <c:v>9222</c:v>
                </c:pt>
                <c:pt idx="305">
                  <c:v>8409</c:v>
                </c:pt>
                <c:pt idx="306">
                  <c:v>8725</c:v>
                </c:pt>
                <c:pt idx="307">
                  <c:v>8416</c:v>
                </c:pt>
                <c:pt idx="308">
                  <c:v>8272</c:v>
                </c:pt>
                <c:pt idx="309">
                  <c:v>8437</c:v>
                </c:pt>
                <c:pt idx="310">
                  <c:v>8432</c:v>
                </c:pt>
                <c:pt idx="311">
                  <c:v>0</c:v>
                </c:pt>
                <c:pt idx="312">
                  <c:v>0</c:v>
                </c:pt>
                <c:pt idx="313">
                  <c:v>2296</c:v>
                </c:pt>
                <c:pt idx="314">
                  <c:v>6221</c:v>
                </c:pt>
                <c:pt idx="315">
                  <c:v>5667</c:v>
                </c:pt>
                <c:pt idx="316">
                  <c:v>9174</c:v>
                </c:pt>
                <c:pt idx="317">
                  <c:v>7221</c:v>
                </c:pt>
                <c:pt idx="318">
                  <c:v>11082</c:v>
                </c:pt>
                <c:pt idx="319">
                  <c:v>8675</c:v>
                </c:pt>
                <c:pt idx="320">
                  <c:v>8814</c:v>
                </c:pt>
                <c:pt idx="321">
                  <c:v>8036</c:v>
                </c:pt>
                <c:pt idx="322">
                  <c:v>8557</c:v>
                </c:pt>
                <c:pt idx="323">
                  <c:v>8741</c:v>
                </c:pt>
                <c:pt idx="324">
                  <c:v>8589</c:v>
                </c:pt>
                <c:pt idx="325">
                  <c:v>8547</c:v>
                </c:pt>
                <c:pt idx="326">
                  <c:v>8502</c:v>
                </c:pt>
                <c:pt idx="327">
                  <c:v>7200</c:v>
                </c:pt>
                <c:pt idx="328">
                  <c:v>8572</c:v>
                </c:pt>
                <c:pt idx="329">
                  <c:v>8293</c:v>
                </c:pt>
                <c:pt idx="330">
                  <c:v>8341</c:v>
                </c:pt>
                <c:pt idx="331">
                  <c:v>8269</c:v>
                </c:pt>
                <c:pt idx="332">
                  <c:v>8430</c:v>
                </c:pt>
                <c:pt idx="333">
                  <c:v>8340</c:v>
                </c:pt>
                <c:pt idx="334">
                  <c:v>8584</c:v>
                </c:pt>
                <c:pt idx="335">
                  <c:v>0</c:v>
                </c:pt>
                <c:pt idx="336">
                  <c:v>0</c:v>
                </c:pt>
                <c:pt idx="337">
                  <c:v>2432</c:v>
                </c:pt>
                <c:pt idx="338">
                  <c:v>7894</c:v>
                </c:pt>
                <c:pt idx="339">
                  <c:v>7489</c:v>
                </c:pt>
                <c:pt idx="340">
                  <c:v>6590</c:v>
                </c:pt>
                <c:pt idx="341">
                  <c:v>9332</c:v>
                </c:pt>
                <c:pt idx="342">
                  <c:v>8859</c:v>
                </c:pt>
                <c:pt idx="343">
                  <c:v>8896</c:v>
                </c:pt>
                <c:pt idx="344">
                  <c:v>8175</c:v>
                </c:pt>
                <c:pt idx="345">
                  <c:v>8646</c:v>
                </c:pt>
                <c:pt idx="346">
                  <c:v>9206</c:v>
                </c:pt>
                <c:pt idx="347">
                  <c:v>8642</c:v>
                </c:pt>
                <c:pt idx="348">
                  <c:v>7177</c:v>
                </c:pt>
                <c:pt idx="349">
                  <c:v>8991</c:v>
                </c:pt>
                <c:pt idx="350">
                  <c:v>8420</c:v>
                </c:pt>
                <c:pt idx="351">
                  <c:v>8631</c:v>
                </c:pt>
                <c:pt idx="352">
                  <c:v>8164</c:v>
                </c:pt>
                <c:pt idx="353">
                  <c:v>8814</c:v>
                </c:pt>
                <c:pt idx="354">
                  <c:v>8005</c:v>
                </c:pt>
                <c:pt idx="355">
                  <c:v>8312</c:v>
                </c:pt>
                <c:pt idx="356">
                  <c:v>9017</c:v>
                </c:pt>
                <c:pt idx="357">
                  <c:v>8273</c:v>
                </c:pt>
                <c:pt idx="358">
                  <c:v>8339</c:v>
                </c:pt>
                <c:pt idx="359">
                  <c:v>0</c:v>
                </c:pt>
                <c:pt idx="360">
                  <c:v>0</c:v>
                </c:pt>
                <c:pt idx="361">
                  <c:v>2223</c:v>
                </c:pt>
                <c:pt idx="362">
                  <c:v>8622</c:v>
                </c:pt>
                <c:pt idx="363">
                  <c:v>8723</c:v>
                </c:pt>
                <c:pt idx="364">
                  <c:v>8655</c:v>
                </c:pt>
                <c:pt idx="365">
                  <c:v>8658</c:v>
                </c:pt>
                <c:pt idx="366">
                  <c:v>9666</c:v>
                </c:pt>
                <c:pt idx="367">
                  <c:v>9137</c:v>
                </c:pt>
                <c:pt idx="368">
                  <c:v>6303</c:v>
                </c:pt>
                <c:pt idx="369">
                  <c:v>9075</c:v>
                </c:pt>
                <c:pt idx="370">
                  <c:v>9179</c:v>
                </c:pt>
                <c:pt idx="371">
                  <c:v>8285</c:v>
                </c:pt>
                <c:pt idx="372">
                  <c:v>5464</c:v>
                </c:pt>
                <c:pt idx="373">
                  <c:v>6454</c:v>
                </c:pt>
                <c:pt idx="374">
                  <c:v>6503</c:v>
                </c:pt>
                <c:pt idx="375">
                  <c:v>8232</c:v>
                </c:pt>
                <c:pt idx="376">
                  <c:v>8455</c:v>
                </c:pt>
                <c:pt idx="377">
                  <c:v>8068</c:v>
                </c:pt>
                <c:pt idx="378">
                  <c:v>5443</c:v>
                </c:pt>
                <c:pt idx="379">
                  <c:v>8174</c:v>
                </c:pt>
                <c:pt idx="380">
                  <c:v>8341</c:v>
                </c:pt>
                <c:pt idx="381">
                  <c:v>8843</c:v>
                </c:pt>
                <c:pt idx="382">
                  <c:v>8896</c:v>
                </c:pt>
                <c:pt idx="383">
                  <c:v>0</c:v>
                </c:pt>
              </c:numCache>
            </c:numRef>
          </c:yVal>
          <c:smooth val="0"/>
        </c:ser>
        <c:dLbls>
          <c:showLegendKey val="0"/>
          <c:showVal val="0"/>
          <c:showCatName val="0"/>
          <c:showSerName val="0"/>
          <c:showPercent val="0"/>
          <c:showBubbleSize val="0"/>
        </c:dLbls>
        <c:axId val="197448224"/>
        <c:axId val="197448784"/>
      </c:scatterChart>
      <c:valAx>
        <c:axId val="197448224"/>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7448784"/>
        <c:crosses val="autoZero"/>
        <c:crossBetween val="midCat"/>
      </c:valAx>
      <c:valAx>
        <c:axId val="197448784"/>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9744822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4023</v>
      </c>
      <c r="I1" s="67" t="s">
        <v>4023</v>
      </c>
      <c r="J1" s="67" t="s">
        <v>4023</v>
      </c>
      <c r="M1" s="69" t="s">
        <v>4024</v>
      </c>
    </row>
    <row r="2" spans="1:13" ht="15" customHeight="1">
      <c r="B2" s="64"/>
      <c r="E2" s="66"/>
      <c r="H2" s="67" t="s">
        <v>4023</v>
      </c>
      <c r="I2" s="67" t="s">
        <v>4023</v>
      </c>
      <c r="J2" s="67" t="s">
        <v>4023</v>
      </c>
      <c r="M2" s="69" t="s">
        <v>4025</v>
      </c>
    </row>
    <row r="3" spans="1:13" ht="15" customHeight="1">
      <c r="B3" s="64"/>
      <c r="E3" s="66"/>
      <c r="H3" s="67" t="s">
        <v>4023</v>
      </c>
      <c r="M3" s="69" t="s">
        <v>4026</v>
      </c>
    </row>
    <row r="4" spans="1:13" s="65" customFormat="1" ht="36.75" customHeight="1">
      <c r="A4" s="64"/>
      <c r="B4" s="65" t="s">
        <v>1550</v>
      </c>
      <c r="C4" s="65" t="s">
        <v>1549</v>
      </c>
      <c r="E4" s="64" t="s">
        <v>4027</v>
      </c>
      <c r="F4" s="64" t="s">
        <v>1538</v>
      </c>
      <c r="G4" s="64" t="s">
        <v>1548</v>
      </c>
      <c r="H4" s="64" t="s">
        <v>1539</v>
      </c>
      <c r="I4" s="64" t="s">
        <v>3793</v>
      </c>
      <c r="J4" s="64" t="s">
        <v>3794</v>
      </c>
      <c r="K4" s="64" t="s">
        <v>1540</v>
      </c>
      <c r="L4" s="64" t="s">
        <v>1541</v>
      </c>
    </row>
    <row r="5" spans="1:13" s="74" customFormat="1" ht="15" customHeight="1">
      <c r="A5" s="72" t="s">
        <v>4023</v>
      </c>
      <c r="B5" s="73" t="s">
        <v>4028</v>
      </c>
      <c r="C5" s="73"/>
      <c r="D5" s="73" t="s">
        <v>4029</v>
      </c>
      <c r="E5" s="72" t="s">
        <v>4030</v>
      </c>
      <c r="F5" s="72" t="s">
        <v>4023</v>
      </c>
      <c r="G5" s="72" t="s">
        <v>4023</v>
      </c>
      <c r="H5" s="72" t="s">
        <v>4023</v>
      </c>
      <c r="I5" s="72"/>
      <c r="J5" s="72"/>
      <c r="K5" s="72"/>
      <c r="L5" s="72"/>
    </row>
    <row r="6" spans="1:13" s="74" customFormat="1" ht="15" customHeight="1">
      <c r="A6" s="75" t="s">
        <v>4031</v>
      </c>
      <c r="B6" s="73" t="s">
        <v>4032</v>
      </c>
      <c r="C6" s="73"/>
      <c r="D6" s="73" t="s">
        <v>4033</v>
      </c>
      <c r="E6" s="72" t="s">
        <v>4030</v>
      </c>
      <c r="F6" s="72" t="s">
        <v>4023</v>
      </c>
      <c r="G6" s="72"/>
      <c r="H6" s="72"/>
      <c r="I6" s="72"/>
      <c r="J6" s="72"/>
      <c r="K6" s="72"/>
      <c r="L6" s="72"/>
    </row>
    <row r="7" spans="1:13" s="74" customFormat="1" ht="15" customHeight="1">
      <c r="A7" s="75" t="s">
        <v>4031</v>
      </c>
      <c r="B7" s="73" t="s">
        <v>4034</v>
      </c>
      <c r="C7" s="73"/>
      <c r="D7" s="73" t="s">
        <v>4035</v>
      </c>
      <c r="E7" s="72" t="s">
        <v>4030</v>
      </c>
      <c r="F7" s="75" t="s">
        <v>4031</v>
      </c>
      <c r="G7" s="72"/>
      <c r="H7" s="72"/>
      <c r="I7" s="72"/>
      <c r="J7" s="72"/>
      <c r="K7" s="72"/>
      <c r="L7" s="72"/>
    </row>
    <row r="8" spans="1:13" s="74" customFormat="1" ht="15" customHeight="1">
      <c r="A8" s="75" t="s">
        <v>4031</v>
      </c>
      <c r="B8" s="73" t="s">
        <v>4036</v>
      </c>
      <c r="C8" s="73"/>
      <c r="D8" s="73" t="s">
        <v>4037</v>
      </c>
      <c r="E8" s="72" t="s">
        <v>4030</v>
      </c>
      <c r="F8" s="72"/>
      <c r="G8" s="72"/>
      <c r="H8" s="72" t="s">
        <v>4023</v>
      </c>
      <c r="I8" s="72" t="s">
        <v>4023</v>
      </c>
      <c r="J8" s="72" t="s">
        <v>4023</v>
      </c>
      <c r="K8" s="72"/>
      <c r="L8" s="72"/>
    </row>
    <row r="9" spans="1:13" s="74" customFormat="1" ht="15" customHeight="1">
      <c r="A9" s="75" t="s">
        <v>4031</v>
      </c>
      <c r="B9" s="73" t="s">
        <v>4038</v>
      </c>
      <c r="C9" s="73"/>
      <c r="D9" s="73" t="s">
        <v>4039</v>
      </c>
      <c r="E9" s="72" t="s">
        <v>4030</v>
      </c>
      <c r="F9" s="72"/>
      <c r="G9" s="72"/>
      <c r="H9" s="72" t="s">
        <v>4023</v>
      </c>
      <c r="I9" s="72" t="s">
        <v>4023</v>
      </c>
      <c r="J9" s="72" t="s">
        <v>4023</v>
      </c>
      <c r="K9" s="72"/>
      <c r="L9" s="72"/>
    </row>
    <row r="10" spans="1:13" s="74" customFormat="1" ht="15" customHeight="1">
      <c r="A10" s="75" t="s">
        <v>4031</v>
      </c>
      <c r="B10" s="73" t="s">
        <v>4040</v>
      </c>
      <c r="C10" s="73"/>
      <c r="D10" s="73" t="s">
        <v>4041</v>
      </c>
      <c r="E10" s="72" t="s">
        <v>4030</v>
      </c>
      <c r="F10" s="72"/>
      <c r="G10" s="72"/>
      <c r="H10" s="72" t="s">
        <v>4023</v>
      </c>
      <c r="I10" s="72" t="s">
        <v>4023</v>
      </c>
      <c r="J10" s="72" t="s">
        <v>4023</v>
      </c>
      <c r="K10" s="72"/>
      <c r="L10" s="72"/>
    </row>
    <row r="11" spans="1:13" s="74" customFormat="1" ht="15" customHeight="1">
      <c r="A11" s="72"/>
      <c r="B11" s="73"/>
      <c r="C11" s="73" t="s">
        <v>4042</v>
      </c>
      <c r="D11" s="73" t="s">
        <v>4043</v>
      </c>
      <c r="E11" s="72" t="s">
        <v>4030</v>
      </c>
      <c r="F11" s="72" t="s">
        <v>4023</v>
      </c>
      <c r="G11" s="72" t="s">
        <v>4023</v>
      </c>
      <c r="H11" s="72" t="s">
        <v>4023</v>
      </c>
      <c r="I11" s="72" t="s">
        <v>4023</v>
      </c>
      <c r="J11" s="72" t="s">
        <v>4023</v>
      </c>
      <c r="K11" s="75" t="s">
        <v>4044</v>
      </c>
      <c r="L11" s="75" t="s">
        <v>4044</v>
      </c>
    </row>
    <row r="12" spans="1:13" s="74" customFormat="1" ht="15" customHeight="1">
      <c r="A12" s="72"/>
      <c r="B12" s="73"/>
      <c r="C12" s="73" t="s">
        <v>4045</v>
      </c>
      <c r="D12" s="73" t="s">
        <v>4046</v>
      </c>
      <c r="E12" s="72" t="s">
        <v>4030</v>
      </c>
      <c r="F12" s="72"/>
      <c r="G12" s="72" t="s">
        <v>4023</v>
      </c>
      <c r="H12" s="72" t="s">
        <v>4023</v>
      </c>
      <c r="I12" s="72" t="s">
        <v>4023</v>
      </c>
      <c r="J12" s="72" t="s">
        <v>4023</v>
      </c>
      <c r="K12" s="72"/>
      <c r="L12" s="72"/>
    </row>
    <row r="13" spans="1:13" s="74" customFormat="1" ht="15" customHeight="1">
      <c r="A13" s="72"/>
      <c r="B13" s="73"/>
      <c r="C13" s="73" t="s">
        <v>4047</v>
      </c>
      <c r="D13" s="73" t="s">
        <v>4048</v>
      </c>
      <c r="E13" s="72" t="s">
        <v>4030</v>
      </c>
      <c r="F13" s="72"/>
      <c r="G13" s="72" t="s">
        <v>4023</v>
      </c>
      <c r="H13" s="72" t="s">
        <v>4023</v>
      </c>
      <c r="I13" s="72" t="s">
        <v>4023</v>
      </c>
      <c r="J13" s="72" t="s">
        <v>4023</v>
      </c>
      <c r="K13" s="72"/>
      <c r="L13" s="72"/>
    </row>
    <row r="14" spans="1:13" s="74" customFormat="1" ht="15" customHeight="1">
      <c r="A14" s="72"/>
      <c r="B14" s="73"/>
      <c r="C14" s="73" t="s">
        <v>4049</v>
      </c>
      <c r="D14" s="73" t="s">
        <v>4050</v>
      </c>
      <c r="E14" s="72" t="s">
        <v>4030</v>
      </c>
      <c r="F14" s="72"/>
      <c r="G14" s="72"/>
      <c r="H14" s="72" t="s">
        <v>4023</v>
      </c>
      <c r="I14" s="72" t="s">
        <v>4023</v>
      </c>
      <c r="J14" s="72" t="s">
        <v>4023</v>
      </c>
      <c r="K14" s="72"/>
      <c r="L14" s="72"/>
    </row>
    <row r="15" spans="1:13" s="74" customFormat="1" ht="15" customHeight="1">
      <c r="A15" s="72"/>
      <c r="B15" s="73"/>
      <c r="C15" s="73" t="s">
        <v>4051</v>
      </c>
      <c r="D15" s="73" t="s">
        <v>4052</v>
      </c>
      <c r="E15" s="72" t="s">
        <v>4030</v>
      </c>
      <c r="F15" s="72"/>
      <c r="G15" s="72"/>
      <c r="H15" s="72"/>
      <c r="I15" s="72"/>
      <c r="J15" s="72"/>
      <c r="K15" s="72"/>
      <c r="L15" s="72"/>
    </row>
    <row r="16" spans="1:13" s="74" customFormat="1" ht="15" customHeight="1">
      <c r="A16" s="75" t="s">
        <v>4031</v>
      </c>
      <c r="B16" s="73" t="s">
        <v>4053</v>
      </c>
      <c r="C16" s="73"/>
      <c r="D16" s="73" t="s">
        <v>4054</v>
      </c>
      <c r="E16" s="72" t="s">
        <v>4030</v>
      </c>
      <c r="F16" s="72"/>
      <c r="G16" s="72"/>
      <c r="H16" s="72" t="s">
        <v>4023</v>
      </c>
      <c r="I16" s="72" t="s">
        <v>4023</v>
      </c>
      <c r="J16" s="72" t="s">
        <v>4023</v>
      </c>
      <c r="K16" s="72" t="s">
        <v>4023</v>
      </c>
      <c r="L16" s="72"/>
    </row>
    <row r="17" spans="1:12" s="74" customFormat="1" ht="15" customHeight="1">
      <c r="A17" s="75" t="s">
        <v>4031</v>
      </c>
      <c r="B17" s="73" t="s">
        <v>4055</v>
      </c>
      <c r="C17" s="73"/>
      <c r="D17" s="73" t="s">
        <v>4056</v>
      </c>
      <c r="E17" s="72" t="s">
        <v>4030</v>
      </c>
      <c r="F17" s="72"/>
      <c r="G17" s="72"/>
      <c r="H17" s="72" t="s">
        <v>4023</v>
      </c>
      <c r="I17" s="72" t="s">
        <v>4023</v>
      </c>
      <c r="J17" s="72" t="s">
        <v>4023</v>
      </c>
      <c r="K17" s="72" t="s">
        <v>4023</v>
      </c>
      <c r="L17" s="72"/>
    </row>
    <row r="18" spans="1:12" s="74" customFormat="1" ht="15" customHeight="1">
      <c r="A18" s="75" t="s">
        <v>4031</v>
      </c>
      <c r="B18" s="73" t="s">
        <v>4057</v>
      </c>
      <c r="C18" s="73"/>
      <c r="D18" s="73" t="s">
        <v>4058</v>
      </c>
      <c r="E18" s="72" t="s">
        <v>4030</v>
      </c>
      <c r="F18" s="72"/>
      <c r="G18" s="72"/>
      <c r="H18" s="72" t="s">
        <v>4023</v>
      </c>
      <c r="I18" s="72" t="s">
        <v>4023</v>
      </c>
      <c r="J18" s="72" t="s">
        <v>4023</v>
      </c>
      <c r="K18" s="72" t="s">
        <v>4023</v>
      </c>
      <c r="L18" s="72"/>
    </row>
    <row r="19" spans="1:12" s="74" customFormat="1" ht="15" customHeight="1">
      <c r="A19" s="75" t="s">
        <v>4031</v>
      </c>
      <c r="B19" s="73" t="s">
        <v>4059</v>
      </c>
      <c r="C19" s="73"/>
      <c r="D19" s="73" t="s">
        <v>4060</v>
      </c>
      <c r="E19" s="72" t="s">
        <v>4030</v>
      </c>
      <c r="F19" s="72"/>
      <c r="G19" s="72"/>
      <c r="H19" s="72" t="s">
        <v>4023</v>
      </c>
      <c r="I19" s="72" t="s">
        <v>4023</v>
      </c>
      <c r="J19" s="72" t="s">
        <v>4023</v>
      </c>
      <c r="K19" s="72" t="s">
        <v>4023</v>
      </c>
      <c r="L19" s="72"/>
    </row>
    <row r="20" spans="1:12" s="74" customFormat="1" ht="15" customHeight="1">
      <c r="A20" s="72"/>
      <c r="B20" s="73" t="s">
        <v>1542</v>
      </c>
      <c r="C20" s="73"/>
      <c r="D20" s="73" t="s">
        <v>1562</v>
      </c>
      <c r="E20" s="72" t="s">
        <v>4061</v>
      </c>
      <c r="F20" s="72"/>
      <c r="G20" s="72"/>
      <c r="H20" s="72" t="s">
        <v>4023</v>
      </c>
      <c r="I20" s="72" t="s">
        <v>4023</v>
      </c>
      <c r="J20" s="72" t="s">
        <v>4023</v>
      </c>
      <c r="K20" s="72"/>
      <c r="L20" s="72"/>
    </row>
    <row r="21" spans="1:12" s="83" customFormat="1" ht="15" customHeight="1">
      <c r="A21" s="80" t="s">
        <v>4031</v>
      </c>
      <c r="B21" s="81" t="s">
        <v>4062</v>
      </c>
      <c r="C21" s="81"/>
      <c r="D21" s="81" t="s">
        <v>4063</v>
      </c>
      <c r="E21" s="82" t="s">
        <v>4030</v>
      </c>
      <c r="F21" s="82"/>
      <c r="G21" s="82"/>
      <c r="H21" s="82" t="s">
        <v>4023</v>
      </c>
      <c r="I21" s="82"/>
      <c r="J21" s="82" t="s">
        <v>4023</v>
      </c>
      <c r="K21" s="82"/>
      <c r="L21" s="82"/>
    </row>
    <row r="22" spans="1:12" s="83" customFormat="1" ht="15" customHeight="1">
      <c r="A22" s="80" t="s">
        <v>4031</v>
      </c>
      <c r="B22" s="81" t="s">
        <v>4064</v>
      </c>
      <c r="C22" s="81"/>
      <c r="D22" s="81" t="s">
        <v>4065</v>
      </c>
      <c r="E22" s="82" t="s">
        <v>4066</v>
      </c>
      <c r="F22" s="82" t="s">
        <v>4023</v>
      </c>
      <c r="G22" s="82"/>
      <c r="H22" s="82" t="s">
        <v>4023</v>
      </c>
      <c r="I22" s="82"/>
      <c r="J22" s="82" t="s">
        <v>4023</v>
      </c>
      <c r="K22" s="82"/>
      <c r="L22" s="82"/>
    </row>
    <row r="23" spans="1:12" s="83" customFormat="1" ht="15" customHeight="1">
      <c r="A23" s="80" t="s">
        <v>4031</v>
      </c>
      <c r="B23" s="81" t="s">
        <v>4067</v>
      </c>
      <c r="C23" s="81"/>
      <c r="D23" s="81" t="s">
        <v>4068</v>
      </c>
      <c r="E23" s="82" t="s">
        <v>4066</v>
      </c>
      <c r="F23" s="82" t="s">
        <v>4023</v>
      </c>
      <c r="G23" s="82"/>
      <c r="H23" s="82" t="s">
        <v>4023</v>
      </c>
      <c r="I23" s="82"/>
      <c r="J23" s="82"/>
      <c r="K23" s="82"/>
      <c r="L23" s="82" t="s">
        <v>4023</v>
      </c>
    </row>
    <row r="24" spans="1:12" s="83" customFormat="1" ht="15" customHeight="1">
      <c r="A24" s="80" t="s">
        <v>4031</v>
      </c>
      <c r="B24" s="81" t="s">
        <v>4069</v>
      </c>
      <c r="C24" s="81"/>
      <c r="D24" s="81" t="s">
        <v>4070</v>
      </c>
      <c r="E24" s="82" t="s">
        <v>4066</v>
      </c>
      <c r="F24" s="82"/>
      <c r="G24" s="82"/>
      <c r="H24" s="82" t="s">
        <v>4023</v>
      </c>
      <c r="I24" s="82"/>
      <c r="J24" s="82"/>
      <c r="K24" s="82"/>
      <c r="L24" s="82" t="s">
        <v>4023</v>
      </c>
    </row>
    <row r="25" spans="1:12" s="83" customFormat="1" ht="15" customHeight="1">
      <c r="A25" s="80" t="s">
        <v>4031</v>
      </c>
      <c r="B25" s="81" t="s">
        <v>4071</v>
      </c>
      <c r="C25" s="81"/>
      <c r="D25" s="81" t="s">
        <v>4072</v>
      </c>
      <c r="E25" s="82" t="s">
        <v>4066</v>
      </c>
      <c r="F25" s="82"/>
      <c r="G25" s="82"/>
      <c r="H25" s="82" t="s">
        <v>4023</v>
      </c>
      <c r="I25" s="82"/>
      <c r="J25" s="82"/>
      <c r="K25" s="82"/>
      <c r="L25" s="82" t="s">
        <v>4023</v>
      </c>
    </row>
    <row r="26" spans="1:12" s="83" customFormat="1" ht="15" customHeight="1">
      <c r="A26" s="80" t="s">
        <v>4031</v>
      </c>
      <c r="B26" s="81" t="s">
        <v>4073</v>
      </c>
      <c r="C26" s="81" t="s">
        <v>4074</v>
      </c>
      <c r="D26" s="81"/>
      <c r="E26" s="82"/>
      <c r="F26" s="82"/>
      <c r="G26" s="82"/>
      <c r="H26" s="82"/>
      <c r="I26" s="82"/>
      <c r="J26" s="82"/>
      <c r="K26" s="82"/>
      <c r="L26" s="82"/>
    </row>
    <row r="27" spans="1:12" s="83" customFormat="1" ht="15" customHeight="1">
      <c r="A27" s="82"/>
      <c r="B27" s="81"/>
      <c r="C27" s="81" t="s">
        <v>4075</v>
      </c>
      <c r="D27" s="81" t="s">
        <v>4076</v>
      </c>
      <c r="E27" s="82" t="s">
        <v>4066</v>
      </c>
      <c r="F27" s="82"/>
      <c r="G27" s="82"/>
      <c r="H27" s="82"/>
      <c r="I27" s="82"/>
      <c r="J27" s="82"/>
      <c r="K27" s="82"/>
      <c r="L27" s="82"/>
    </row>
    <row r="28" spans="1:12" s="83" customFormat="1" ht="15" customHeight="1">
      <c r="A28" s="82"/>
      <c r="B28" s="81"/>
      <c r="C28" s="81" t="s">
        <v>4077</v>
      </c>
      <c r="D28" s="81" t="s">
        <v>4078</v>
      </c>
      <c r="E28" s="82" t="s">
        <v>4066</v>
      </c>
      <c r="F28" s="82"/>
      <c r="G28" s="82"/>
      <c r="H28" s="82" t="s">
        <v>4023</v>
      </c>
      <c r="I28" s="82"/>
      <c r="J28" s="82"/>
      <c r="K28" s="82"/>
      <c r="L28" s="82"/>
    </row>
    <row r="29" spans="1:12" s="83" customFormat="1" ht="15" customHeight="1">
      <c r="A29" s="82"/>
      <c r="B29" s="81"/>
      <c r="C29" s="81" t="s">
        <v>4079</v>
      </c>
      <c r="D29" s="81" t="s">
        <v>4080</v>
      </c>
      <c r="E29" s="82" t="s">
        <v>4066</v>
      </c>
      <c r="F29" s="82"/>
      <c r="G29" s="82"/>
      <c r="H29" s="82" t="s">
        <v>4023</v>
      </c>
      <c r="I29" s="82"/>
      <c r="J29" s="82"/>
      <c r="K29" s="82"/>
      <c r="L29" s="82"/>
    </row>
    <row r="30" spans="1:12" s="83" customFormat="1" ht="15" customHeight="1">
      <c r="A30" s="82"/>
      <c r="B30" s="81"/>
      <c r="C30" s="81" t="s">
        <v>4081</v>
      </c>
      <c r="D30" s="81" t="s">
        <v>4082</v>
      </c>
      <c r="E30" s="82" t="s">
        <v>4066</v>
      </c>
      <c r="F30" s="82"/>
      <c r="G30" s="82"/>
      <c r="H30" s="82" t="s">
        <v>4023</v>
      </c>
      <c r="I30" s="82"/>
      <c r="J30" s="82"/>
      <c r="K30" s="82"/>
      <c r="L30" s="82"/>
    </row>
    <row r="31" spans="1:12" s="83" customFormat="1" ht="15" customHeight="1">
      <c r="A31" s="82"/>
      <c r="B31" s="81"/>
      <c r="C31" s="81" t="s">
        <v>4083</v>
      </c>
      <c r="D31" s="81" t="s">
        <v>4084</v>
      </c>
      <c r="E31" s="82" t="s">
        <v>4066</v>
      </c>
      <c r="F31" s="82"/>
      <c r="G31" s="82"/>
      <c r="H31" s="82" t="s">
        <v>4023</v>
      </c>
      <c r="I31" s="82"/>
      <c r="J31" s="82"/>
      <c r="K31" s="82"/>
      <c r="L31" s="82"/>
    </row>
    <row r="32" spans="1:12" s="83" customFormat="1" ht="15" customHeight="1">
      <c r="A32" s="82"/>
      <c r="B32" s="81" t="s">
        <v>1542</v>
      </c>
      <c r="C32" s="81"/>
      <c r="D32" s="81" t="s">
        <v>1558</v>
      </c>
      <c r="E32" s="82" t="s">
        <v>4085</v>
      </c>
      <c r="F32" s="82"/>
      <c r="G32" s="82"/>
      <c r="H32" s="82" t="s">
        <v>4023</v>
      </c>
      <c r="I32" s="82"/>
      <c r="J32" s="82"/>
      <c r="K32" s="82"/>
      <c r="L32" s="82"/>
    </row>
    <row r="33" spans="1:12" s="79" customFormat="1" ht="15" customHeight="1">
      <c r="A33" s="76"/>
      <c r="B33" s="77" t="s">
        <v>4086</v>
      </c>
      <c r="C33" s="77"/>
      <c r="D33" s="77" t="s">
        <v>4087</v>
      </c>
      <c r="E33" s="78" t="s">
        <v>4088</v>
      </c>
      <c r="F33" s="78"/>
      <c r="G33" s="78"/>
      <c r="H33" s="78"/>
      <c r="I33" s="78" t="s">
        <v>4023</v>
      </c>
      <c r="J33" s="78" t="s">
        <v>4023</v>
      </c>
      <c r="K33" s="78"/>
      <c r="L33" s="78"/>
    </row>
    <row r="34" spans="1:12" s="79" customFormat="1" ht="15" customHeight="1">
      <c r="A34" s="78"/>
      <c r="B34" s="77"/>
      <c r="C34" s="77" t="s">
        <v>1543</v>
      </c>
      <c r="D34" s="77" t="s">
        <v>4089</v>
      </c>
      <c r="E34" s="78" t="s">
        <v>4090</v>
      </c>
      <c r="F34" s="78"/>
      <c r="G34" s="78"/>
      <c r="H34" s="78"/>
      <c r="I34" s="78" t="s">
        <v>4023</v>
      </c>
      <c r="J34" s="78" t="s">
        <v>4023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E149"/>
  <sheetViews>
    <sheetView showGridLines="0" workbookViewId="0">
      <selection activeCell="AA153" sqref="AA153"/>
    </sheetView>
  </sheetViews>
  <sheetFormatPr defaultColWidth="3.125" defaultRowHeight="13.5" outlineLevelRow="1"/>
  <cols>
    <col min="1" max="16384" width="3.125" style="1"/>
  </cols>
  <sheetData>
    <row r="2" spans="1:3">
      <c r="A2" s="1" t="str">
        <f>"・　InstallされているScreening Data解析パッケージのバージョンは"&amp;T1.SYSTEM("version")&amp;"です。"</f>
        <v>・　InstallされているScreening Data解析パッケージのバージョンはver. 1.0です。</v>
      </c>
    </row>
    <row r="4" spans="1:3">
      <c r="A4" s="1" t="s">
        <v>4287</v>
      </c>
    </row>
    <row r="5" spans="1:3" hidden="1" outlineLevel="1">
      <c r="B5" s="1" t="s">
        <v>563</v>
      </c>
    </row>
    <row r="6" spans="1:3" hidden="1" outlineLevel="1"/>
    <row r="7" spans="1:3" hidden="1" outlineLevel="1">
      <c r="B7" s="1" t="s">
        <v>3989</v>
      </c>
    </row>
    <row r="8" spans="1:3" hidden="1" outlineLevel="1"/>
    <row r="9" spans="1:3" hidden="1" outlineLevel="1">
      <c r="B9" s="1" t="s">
        <v>3988</v>
      </c>
    </row>
    <row r="10" spans="1:3" hidden="1" outlineLevel="1"/>
    <row r="11" spans="1:3" collapsed="1"/>
    <row r="12" spans="1:3">
      <c r="A12" s="1" t="s">
        <v>4288</v>
      </c>
    </row>
    <row r="13" spans="1:3">
      <c r="B13" s="1" t="s">
        <v>3987</v>
      </c>
    </row>
    <row r="14" spans="1:3">
      <c r="C14" s="1" t="s">
        <v>3986</v>
      </c>
    </row>
    <row r="16" spans="1:3">
      <c r="B16" s="1" t="s">
        <v>4286</v>
      </c>
    </row>
    <row r="17" spans="2:3" hidden="1" outlineLevel="1">
      <c r="B17" s="1" t="s">
        <v>3985</v>
      </c>
    </row>
    <row r="18" spans="2:3" hidden="1" outlineLevel="1">
      <c r="C18" s="1" t="s">
        <v>596</v>
      </c>
    </row>
    <row r="19" spans="2:3" hidden="1" outlineLevel="1">
      <c r="C19" s="1" t="s">
        <v>595</v>
      </c>
    </row>
    <row r="20" spans="2:3" hidden="1" outlineLevel="1">
      <c r="C20" s="1" t="s">
        <v>594</v>
      </c>
    </row>
    <row r="21" spans="2:3" hidden="1" outlineLevel="1"/>
    <row r="22" spans="2:3" hidden="1" outlineLevel="1">
      <c r="B22" s="1" t="s">
        <v>3984</v>
      </c>
    </row>
    <row r="23" spans="2:3" hidden="1" outlineLevel="1">
      <c r="C23" s="1" t="s">
        <v>574</v>
      </c>
    </row>
    <row r="24" spans="2:3" hidden="1" outlineLevel="1"/>
    <row r="25" spans="2:3" hidden="1" outlineLevel="1">
      <c r="B25" s="1" t="s">
        <v>3983</v>
      </c>
    </row>
    <row r="26" spans="2:3" hidden="1" outlineLevel="1">
      <c r="C26" s="1" t="s">
        <v>573</v>
      </c>
    </row>
    <row r="27" spans="2:3" hidden="1" outlineLevel="1"/>
    <row r="28" spans="2:3" hidden="1" outlineLevel="1">
      <c r="B28" s="1" t="s">
        <v>3982</v>
      </c>
    </row>
    <row r="29" spans="2:3" hidden="1" outlineLevel="1">
      <c r="C29" s="1" t="s">
        <v>572</v>
      </c>
    </row>
    <row r="30" spans="2:3" hidden="1" outlineLevel="1"/>
    <row r="31" spans="2:3" hidden="1" outlineLevel="1">
      <c r="B31" s="1" t="s">
        <v>3981</v>
      </c>
    </row>
    <row r="32" spans="2:3" hidden="1" outlineLevel="1">
      <c r="C32" s="1" t="s">
        <v>570</v>
      </c>
    </row>
    <row r="33" spans="2:3" hidden="1" outlineLevel="1">
      <c r="C33" s="1" t="s">
        <v>571</v>
      </c>
    </row>
    <row r="34" spans="2:3" hidden="1" outlineLevel="1"/>
    <row r="35" spans="2:3" hidden="1" outlineLevel="1">
      <c r="B35" s="1" t="s">
        <v>3980</v>
      </c>
    </row>
    <row r="36" spans="2:3" hidden="1" outlineLevel="1">
      <c r="C36" s="1" t="s">
        <v>568</v>
      </c>
    </row>
    <row r="37" spans="2:3" hidden="1" outlineLevel="1">
      <c r="C37" s="1" t="s">
        <v>569</v>
      </c>
    </row>
    <row r="38" spans="2:3" hidden="1" outlineLevel="1"/>
    <row r="39" spans="2:3" hidden="1" outlineLevel="1">
      <c r="B39" s="1" t="s">
        <v>3979</v>
      </c>
    </row>
    <row r="40" spans="2:3" hidden="1" outlineLevel="1">
      <c r="C40" s="1" t="s">
        <v>567</v>
      </c>
    </row>
    <row r="41" spans="2:3" hidden="1" outlineLevel="1"/>
    <row r="42" spans="2:3" hidden="1" outlineLevel="1">
      <c r="B42" s="1" t="s">
        <v>3978</v>
      </c>
    </row>
    <row r="43" spans="2:3" hidden="1" outlineLevel="1">
      <c r="C43" s="1" t="s">
        <v>566</v>
      </c>
    </row>
    <row r="44" spans="2:3" hidden="1" outlineLevel="1"/>
    <row r="45" spans="2:3" hidden="1" outlineLevel="1">
      <c r="B45" s="1" t="s">
        <v>3977</v>
      </c>
    </row>
    <row r="46" spans="2:3" hidden="1" outlineLevel="1">
      <c r="C46" s="1" t="s">
        <v>562</v>
      </c>
    </row>
    <row r="47" spans="2:3" hidden="1" outlineLevel="1">
      <c r="C47" s="1" t="s">
        <v>564</v>
      </c>
    </row>
    <row r="48" spans="2:3" hidden="1" outlineLevel="1">
      <c r="C48" s="1" t="s">
        <v>565</v>
      </c>
    </row>
    <row r="49" spans="2:3" hidden="1" outlineLevel="1"/>
    <row r="50" spans="2:3" hidden="1" outlineLevel="1">
      <c r="B50" s="1" t="s">
        <v>3976</v>
      </c>
    </row>
    <row r="51" spans="2:3" hidden="1" outlineLevel="1">
      <c r="C51" s="1" t="s">
        <v>560</v>
      </c>
    </row>
    <row r="52" spans="2:3" hidden="1" outlineLevel="1">
      <c r="C52" s="1" t="s">
        <v>561</v>
      </c>
    </row>
    <row r="53" spans="2:3" hidden="1" outlineLevel="1"/>
    <row r="54" spans="2:3" hidden="1" outlineLevel="1">
      <c r="B54" s="1" t="s">
        <v>3975</v>
      </c>
    </row>
    <row r="55" spans="2:3" hidden="1" outlineLevel="1">
      <c r="C55" s="1" t="s">
        <v>559</v>
      </c>
    </row>
    <row r="56" spans="2:3" hidden="1" outlineLevel="1"/>
    <row r="57" spans="2:3" hidden="1" outlineLevel="1">
      <c r="B57" s="1" t="s">
        <v>3974</v>
      </c>
    </row>
    <row r="58" spans="2:3" hidden="1" outlineLevel="1">
      <c r="C58" s="1" t="s">
        <v>558</v>
      </c>
    </row>
    <row r="59" spans="2:3" hidden="1" outlineLevel="1"/>
    <row r="60" spans="2:3" hidden="1" outlineLevel="1">
      <c r="B60" s="1" t="s">
        <v>3973</v>
      </c>
    </row>
    <row r="61" spans="2:3" hidden="1" outlineLevel="1">
      <c r="C61" s="1" t="s">
        <v>556</v>
      </c>
    </row>
    <row r="62" spans="2:3" hidden="1" outlineLevel="1"/>
    <row r="63" spans="2:3" hidden="1" outlineLevel="1">
      <c r="B63" s="1" t="s">
        <v>3972</v>
      </c>
    </row>
    <row r="64" spans="2:3" hidden="1" outlineLevel="1">
      <c r="C64" s="1" t="s">
        <v>554</v>
      </c>
    </row>
    <row r="65" spans="2:3" hidden="1" outlineLevel="1">
      <c r="C65" s="1" t="s">
        <v>555</v>
      </c>
    </row>
    <row r="66" spans="2:3" hidden="1" outlineLevel="1"/>
    <row r="67" spans="2:3" hidden="1" outlineLevel="1">
      <c r="B67" s="1" t="s">
        <v>3971</v>
      </c>
    </row>
    <row r="68" spans="2:3" hidden="1" outlineLevel="1">
      <c r="C68" s="1" t="s">
        <v>553</v>
      </c>
    </row>
    <row r="69" spans="2:3" hidden="1" outlineLevel="1">
      <c r="C69" s="1" t="s">
        <v>552</v>
      </c>
    </row>
    <row r="70" spans="2:3" hidden="1" outlineLevel="1">
      <c r="C70" s="1" t="s">
        <v>557</v>
      </c>
    </row>
    <row r="71" spans="2:3" hidden="1" outlineLevel="1"/>
    <row r="72" spans="2:3" hidden="1" outlineLevel="1">
      <c r="B72" s="1" t="s">
        <v>3970</v>
      </c>
    </row>
    <row r="73" spans="2:3" hidden="1" outlineLevel="1">
      <c r="C73" s="1" t="s">
        <v>551</v>
      </c>
    </row>
    <row r="74" spans="2:3" hidden="1" outlineLevel="1"/>
    <row r="75" spans="2:3" hidden="1" outlineLevel="1">
      <c r="B75" s="162" t="s">
        <v>3969</v>
      </c>
    </row>
    <row r="76" spans="2:3" hidden="1" outlineLevel="1">
      <c r="C76" s="1" t="s">
        <v>549</v>
      </c>
    </row>
    <row r="77" spans="2:3" hidden="1" outlineLevel="1">
      <c r="C77" s="1" t="s">
        <v>550</v>
      </c>
    </row>
    <row r="78" spans="2:3" hidden="1" outlineLevel="1"/>
    <row r="79" spans="2:3" hidden="1" outlineLevel="1">
      <c r="B79" s="162" t="s">
        <v>3968</v>
      </c>
    </row>
    <row r="80" spans="2:3" hidden="1" outlineLevel="1">
      <c r="C80" s="1" t="s">
        <v>547</v>
      </c>
    </row>
    <row r="81" spans="2:5" hidden="1" outlineLevel="1">
      <c r="D81" s="1" t="s">
        <v>548</v>
      </c>
    </row>
    <row r="82" spans="2:5" hidden="1" outlineLevel="1"/>
    <row r="83" spans="2:5" hidden="1" outlineLevel="1">
      <c r="B83" s="162" t="s">
        <v>3967</v>
      </c>
    </row>
    <row r="84" spans="2:5" hidden="1" outlineLevel="1">
      <c r="B84" s="162"/>
      <c r="C84" s="162" t="s">
        <v>546</v>
      </c>
    </row>
    <row r="85" spans="2:5" hidden="1" outlineLevel="1">
      <c r="B85" s="162"/>
      <c r="C85" s="1" t="s">
        <v>534</v>
      </c>
    </row>
    <row r="86" spans="2:5" hidden="1" outlineLevel="1">
      <c r="B86" s="162"/>
      <c r="D86" s="162" t="s">
        <v>544</v>
      </c>
    </row>
    <row r="87" spans="2:5" hidden="1" outlineLevel="1">
      <c r="B87" s="162"/>
      <c r="C87" s="162" t="s">
        <v>545</v>
      </c>
      <c r="D87" s="162"/>
    </row>
    <row r="88" spans="2:5" hidden="1" outlineLevel="1">
      <c r="B88" s="162"/>
      <c r="C88" s="162"/>
      <c r="D88" s="162"/>
    </row>
    <row r="89" spans="2:5" hidden="1" outlineLevel="1">
      <c r="B89" s="162"/>
      <c r="C89" s="162"/>
      <c r="D89" s="162"/>
    </row>
    <row r="90" spans="2:5" hidden="1" outlineLevel="1">
      <c r="B90" s="1" t="s">
        <v>3966</v>
      </c>
    </row>
    <row r="91" spans="2:5" hidden="1" outlineLevel="1">
      <c r="C91" s="1" t="s">
        <v>534</v>
      </c>
    </row>
    <row r="92" spans="2:5" hidden="1" outlineLevel="1">
      <c r="D92" s="1" t="s">
        <v>538</v>
      </c>
    </row>
    <row r="93" spans="2:5" hidden="1" outlineLevel="1">
      <c r="E93" s="162" t="s">
        <v>543</v>
      </c>
    </row>
    <row r="94" spans="2:5" hidden="1" outlineLevel="1">
      <c r="D94" s="1" t="s">
        <v>541</v>
      </c>
    </row>
    <row r="95" spans="2:5" hidden="1" outlineLevel="1">
      <c r="E95" s="1" t="s">
        <v>542</v>
      </c>
    </row>
    <row r="96" spans="2:5" hidden="1" outlineLevel="1">
      <c r="D96" s="1" t="s">
        <v>539</v>
      </c>
    </row>
    <row r="97" spans="1:5" hidden="1" outlineLevel="1"/>
    <row r="98" spans="1:5" hidden="1" outlineLevel="1">
      <c r="B98" s="1" t="s">
        <v>533</v>
      </c>
    </row>
    <row r="99" spans="1:5" hidden="1" outlineLevel="1">
      <c r="C99" s="1" t="s">
        <v>534</v>
      </c>
    </row>
    <row r="100" spans="1:5" hidden="1" outlineLevel="1">
      <c r="D100" s="1" t="s">
        <v>540</v>
      </c>
    </row>
    <row r="101" spans="1:5" hidden="1" outlineLevel="1">
      <c r="E101" s="1" t="s">
        <v>536</v>
      </c>
    </row>
    <row r="102" spans="1:5" hidden="1" outlineLevel="1">
      <c r="D102" s="1" t="s">
        <v>535</v>
      </c>
    </row>
    <row r="103" spans="1:5" hidden="1" outlineLevel="1">
      <c r="E103" s="1" t="s">
        <v>537</v>
      </c>
    </row>
    <row r="104" spans="1:5" hidden="1" outlineLevel="1"/>
    <row r="105" spans="1:5" collapsed="1"/>
    <row r="106" spans="1:5">
      <c r="A106" s="1" t="s">
        <v>4289</v>
      </c>
    </row>
    <row r="107" spans="1:5" hidden="1" outlineLevel="1">
      <c r="A107" s="7" t="s">
        <v>4164</v>
      </c>
    </row>
    <row r="108" spans="1:5" hidden="1" outlineLevel="1">
      <c r="A108" s="7" t="s">
        <v>488</v>
      </c>
    </row>
    <row r="109" spans="1:5" hidden="1" outlineLevel="1">
      <c r="A109" s="202" t="s">
        <v>4162</v>
      </c>
    </row>
    <row r="110" spans="1:5" hidden="1" outlineLevel="1">
      <c r="A110" s="7" t="s">
        <v>488</v>
      </c>
    </row>
    <row r="111" spans="1:5" hidden="1" outlineLevel="1">
      <c r="A111" s="7" t="s">
        <v>575</v>
      </c>
    </row>
    <row r="112" spans="1:5" hidden="1" outlineLevel="1">
      <c r="A112" s="7" t="s">
        <v>576</v>
      </c>
    </row>
    <row r="113" spans="1:1" hidden="1" outlineLevel="1">
      <c r="A113" s="7" t="s">
        <v>577</v>
      </c>
    </row>
    <row r="114" spans="1:1" hidden="1" outlineLevel="1">
      <c r="A114" s="7" t="s">
        <v>578</v>
      </c>
    </row>
    <row r="115" spans="1:1" hidden="1" outlineLevel="1">
      <c r="A115" s="7"/>
    </row>
    <row r="116" spans="1:1" hidden="1" outlineLevel="1">
      <c r="A116" s="7" t="s">
        <v>488</v>
      </c>
    </row>
    <row r="117" spans="1:1" hidden="1" outlineLevel="1">
      <c r="A117" s="201" t="s">
        <v>4156</v>
      </c>
    </row>
    <row r="118" spans="1:1" hidden="1" outlineLevel="1">
      <c r="A118" s="7" t="s">
        <v>488</v>
      </c>
    </row>
    <row r="119" spans="1:1" hidden="1" outlineLevel="1">
      <c r="A119" s="201" t="s">
        <v>4157</v>
      </c>
    </row>
    <row r="120" spans="1:1" hidden="1" outlineLevel="1">
      <c r="A120" s="7" t="s">
        <v>4158</v>
      </c>
    </row>
    <row r="121" spans="1:1" hidden="1" outlineLevel="1">
      <c r="A121" s="7" t="s">
        <v>4159</v>
      </c>
    </row>
    <row r="122" spans="1:1" hidden="1" outlineLevel="1">
      <c r="A122" s="7" t="s">
        <v>4160</v>
      </c>
    </row>
    <row r="123" spans="1:1" hidden="1" outlineLevel="1">
      <c r="A123" s="7" t="s">
        <v>4161</v>
      </c>
    </row>
    <row r="124" spans="1:1" hidden="1" outlineLevel="1">
      <c r="A124" s="7" t="s">
        <v>488</v>
      </c>
    </row>
    <row r="125" spans="1:1" hidden="1" outlineLevel="1">
      <c r="A125" s="7"/>
    </row>
    <row r="126" spans="1:1" hidden="1" outlineLevel="1">
      <c r="A126" s="7"/>
    </row>
    <row r="127" spans="1:1" hidden="1" outlineLevel="1">
      <c r="A127" s="7" t="s">
        <v>488</v>
      </c>
    </row>
    <row r="128" spans="1:1" hidden="1" outlineLevel="1">
      <c r="A128" s="7" t="s">
        <v>3785</v>
      </c>
    </row>
    <row r="129" spans="1:1" hidden="1" outlineLevel="1">
      <c r="A129" s="7" t="s">
        <v>488</v>
      </c>
    </row>
    <row r="130" spans="1:1" hidden="1" outlineLevel="1">
      <c r="A130" s="202" t="s">
        <v>4163</v>
      </c>
    </row>
    <row r="131" spans="1:1" hidden="1" outlineLevel="1">
      <c r="A131" s="7" t="s">
        <v>488</v>
      </c>
    </row>
    <row r="132" spans="1:1" hidden="1" outlineLevel="1">
      <c r="A132" s="7" t="s">
        <v>579</v>
      </c>
    </row>
    <row r="133" spans="1:1" hidden="1" outlineLevel="1">
      <c r="A133" s="7" t="s">
        <v>580</v>
      </c>
    </row>
    <row r="134" spans="1:1" hidden="1" outlineLevel="1">
      <c r="A134" s="7" t="s">
        <v>581</v>
      </c>
    </row>
    <row r="135" spans="1:1" hidden="1" outlineLevel="1">
      <c r="A135" s="7" t="s">
        <v>582</v>
      </c>
    </row>
    <row r="136" spans="1:1" hidden="1" outlineLevel="1">
      <c r="A136" s="7" t="s">
        <v>583</v>
      </c>
    </row>
    <row r="137" spans="1:1" hidden="1" outlineLevel="1">
      <c r="A137" s="7" t="s">
        <v>584</v>
      </c>
    </row>
    <row r="138" spans="1:1" hidden="1" outlineLevel="1">
      <c r="A138" s="7" t="s">
        <v>488</v>
      </c>
    </row>
    <row r="139" spans="1:1" hidden="1" outlineLevel="1">
      <c r="A139" s="7" t="s">
        <v>585</v>
      </c>
    </row>
    <row r="140" spans="1:1" hidden="1" outlineLevel="1">
      <c r="A140" s="7" t="s">
        <v>586</v>
      </c>
    </row>
    <row r="141" spans="1:1" hidden="1" outlineLevel="1">
      <c r="A141" s="7" t="s">
        <v>488</v>
      </c>
    </row>
    <row r="142" spans="1:1" hidden="1" outlineLevel="1">
      <c r="A142" s="7" t="s">
        <v>587</v>
      </c>
    </row>
    <row r="143" spans="1:1" hidden="1" outlineLevel="1">
      <c r="A143" s="7" t="s">
        <v>588</v>
      </c>
    </row>
    <row r="144" spans="1:1" hidden="1" outlineLevel="1">
      <c r="A144" s="7" t="s">
        <v>589</v>
      </c>
    </row>
    <row r="145" spans="1:1" hidden="1" outlineLevel="1">
      <c r="A145" s="7" t="s">
        <v>590</v>
      </c>
    </row>
    <row r="146" spans="1:1" hidden="1" outlineLevel="1">
      <c r="A146" s="7" t="s">
        <v>591</v>
      </c>
    </row>
    <row r="147" spans="1:1" hidden="1" outlineLevel="1">
      <c r="A147" s="7" t="s">
        <v>592</v>
      </c>
    </row>
    <row r="148" spans="1:1" hidden="1" outlineLevel="1">
      <c r="A148" s="7" t="s">
        <v>593</v>
      </c>
    </row>
    <row r="149" spans="1:1" collapsed="1"/>
  </sheetData>
  <phoneticPr fontId="23"/>
  <conditionalFormatting sqref="AC67:AH74 AC4:AH12">
    <cfRule type="colorScale" priority="19">
      <colorScale>
        <cfvo type="min"/>
        <cfvo type="percentile" val="50"/>
        <cfvo type="max"/>
        <color rgb="FFF8696B"/>
        <color rgb="FFFFEB84"/>
        <color rgb="FF63BE7B"/>
      </colorScale>
    </cfRule>
  </conditionalFormatting>
  <conditionalFormatting sqref="AL67:AR74 AL4:AR12">
    <cfRule type="colorScale" priority="20">
      <colorScale>
        <cfvo type="min"/>
        <cfvo type="percentile" val="50"/>
        <cfvo type="max"/>
        <color rgb="FFF8696B"/>
        <color rgb="FFFFEB84"/>
        <color rgb="FF63BE7B"/>
      </colorScale>
    </cfRule>
  </conditionalFormatting>
  <conditionalFormatting sqref="AC63:AH66">
    <cfRule type="colorScale" priority="21">
      <colorScale>
        <cfvo type="min"/>
        <cfvo type="percentile" val="50"/>
        <cfvo type="max"/>
        <color rgb="FFF8696B"/>
        <color rgb="FFFFEB84"/>
        <color rgb="FF63BE7B"/>
      </colorScale>
    </cfRule>
  </conditionalFormatting>
  <conditionalFormatting sqref="AL63:AR66">
    <cfRule type="colorScale" priority="22">
      <colorScale>
        <cfvo type="min"/>
        <cfvo type="percentile" val="50"/>
        <cfvo type="max"/>
        <color rgb="FFF8696B"/>
        <color rgb="FFFFEB84"/>
        <color rgb="FF63BE7B"/>
      </colorScale>
    </cfRule>
  </conditionalFormatting>
  <conditionalFormatting sqref="AC60:AH62">
    <cfRule type="colorScale" priority="23">
      <colorScale>
        <cfvo type="min"/>
        <cfvo type="percentile" val="50"/>
        <cfvo type="max"/>
        <color rgb="FFF8696B"/>
        <color rgb="FFFFEB84"/>
        <color rgb="FF63BE7B"/>
      </colorScale>
    </cfRule>
  </conditionalFormatting>
  <conditionalFormatting sqref="AL60:AR62">
    <cfRule type="colorScale" priority="24">
      <colorScale>
        <cfvo type="min"/>
        <cfvo type="percentile" val="50"/>
        <cfvo type="max"/>
        <color rgb="FFF8696B"/>
        <color rgb="FFFFEB84"/>
        <color rgb="FF63BE7B"/>
      </colorScale>
    </cfRule>
  </conditionalFormatting>
  <conditionalFormatting sqref="AC57:AH59">
    <cfRule type="colorScale" priority="17">
      <colorScale>
        <cfvo type="min"/>
        <cfvo type="percentile" val="50"/>
        <cfvo type="max"/>
        <color rgb="FFF8696B"/>
        <color rgb="FFFFEB84"/>
        <color rgb="FF63BE7B"/>
      </colorScale>
    </cfRule>
  </conditionalFormatting>
  <conditionalFormatting sqref="AL57:AR59">
    <cfRule type="colorScale" priority="18">
      <colorScale>
        <cfvo type="min"/>
        <cfvo type="percentile" val="50"/>
        <cfvo type="max"/>
        <color rgb="FFF8696B"/>
        <color rgb="FFFFEB84"/>
        <color rgb="FF63BE7B"/>
      </colorScale>
    </cfRule>
  </conditionalFormatting>
  <conditionalFormatting sqref="AC54:AH56">
    <cfRule type="colorScale" priority="15">
      <colorScale>
        <cfvo type="min"/>
        <cfvo type="percentile" val="50"/>
        <cfvo type="max"/>
        <color rgb="FFF8696B"/>
        <color rgb="FFFFEB84"/>
        <color rgb="FF63BE7B"/>
      </colorScale>
    </cfRule>
  </conditionalFormatting>
  <conditionalFormatting sqref="AL54:AR56">
    <cfRule type="colorScale" priority="16">
      <colorScale>
        <cfvo type="min"/>
        <cfvo type="percentile" val="50"/>
        <cfvo type="max"/>
        <color rgb="FFF8696B"/>
        <color rgb="FFFFEB84"/>
        <color rgb="FF63BE7B"/>
      </colorScale>
    </cfRule>
  </conditionalFormatting>
  <conditionalFormatting sqref="AC50:AH53">
    <cfRule type="colorScale" priority="13">
      <colorScale>
        <cfvo type="min"/>
        <cfvo type="percentile" val="50"/>
        <cfvo type="max"/>
        <color rgb="FFF8696B"/>
        <color rgb="FFFFEB84"/>
        <color rgb="FF63BE7B"/>
      </colorScale>
    </cfRule>
  </conditionalFormatting>
  <conditionalFormatting sqref="AL50:AR53">
    <cfRule type="colorScale" priority="14">
      <colorScale>
        <cfvo type="min"/>
        <cfvo type="percentile" val="50"/>
        <cfvo type="max"/>
        <color rgb="FFF8696B"/>
        <color rgb="FFFFEB84"/>
        <color rgb="FF63BE7B"/>
      </colorScale>
    </cfRule>
  </conditionalFormatting>
  <conditionalFormatting sqref="AC45:AH49">
    <cfRule type="colorScale" priority="25">
      <colorScale>
        <cfvo type="min"/>
        <cfvo type="percentile" val="50"/>
        <cfvo type="max"/>
        <color rgb="FFF8696B"/>
        <color rgb="FFFFEB84"/>
        <color rgb="FF63BE7B"/>
      </colorScale>
    </cfRule>
  </conditionalFormatting>
  <conditionalFormatting sqref="AL45:AR49">
    <cfRule type="colorScale" priority="26">
      <colorScale>
        <cfvo type="min"/>
        <cfvo type="percentile" val="50"/>
        <cfvo type="max"/>
        <color rgb="FFF8696B"/>
        <color rgb="FFFFEB84"/>
        <color rgb="FF63BE7B"/>
      </colorScale>
    </cfRule>
  </conditionalFormatting>
  <conditionalFormatting sqref="AC42:AH44">
    <cfRule type="colorScale" priority="27">
      <colorScale>
        <cfvo type="min"/>
        <cfvo type="percentile" val="50"/>
        <cfvo type="max"/>
        <color rgb="FFF8696B"/>
        <color rgb="FFFFEB84"/>
        <color rgb="FF63BE7B"/>
      </colorScale>
    </cfRule>
  </conditionalFormatting>
  <conditionalFormatting sqref="AL42:AR44">
    <cfRule type="colorScale" priority="28">
      <colorScale>
        <cfvo type="min"/>
        <cfvo type="percentile" val="50"/>
        <cfvo type="max"/>
        <color rgb="FFF8696B"/>
        <color rgb="FFFFEB84"/>
        <color rgb="FF63BE7B"/>
      </colorScale>
    </cfRule>
  </conditionalFormatting>
  <conditionalFormatting sqref="AC39:AH41">
    <cfRule type="colorScale" priority="11">
      <colorScale>
        <cfvo type="min"/>
        <cfvo type="percentile" val="50"/>
        <cfvo type="max"/>
        <color rgb="FFF8696B"/>
        <color rgb="FFFFEB84"/>
        <color rgb="FF63BE7B"/>
      </colorScale>
    </cfRule>
  </conditionalFormatting>
  <conditionalFormatting sqref="AL39:AR41">
    <cfRule type="colorScale" priority="12">
      <colorScale>
        <cfvo type="min"/>
        <cfvo type="percentile" val="50"/>
        <cfvo type="max"/>
        <color rgb="FFF8696B"/>
        <color rgb="FFFFEB84"/>
        <color rgb="FF63BE7B"/>
      </colorScale>
    </cfRule>
  </conditionalFormatting>
  <conditionalFormatting sqref="AC35:AH38">
    <cfRule type="colorScale" priority="9">
      <colorScale>
        <cfvo type="min"/>
        <cfvo type="percentile" val="50"/>
        <cfvo type="max"/>
        <color rgb="FFF8696B"/>
        <color rgb="FFFFEB84"/>
        <color rgb="FF63BE7B"/>
      </colorScale>
    </cfRule>
  </conditionalFormatting>
  <conditionalFormatting sqref="AL35:AR38">
    <cfRule type="colorScale" priority="10">
      <colorScale>
        <cfvo type="min"/>
        <cfvo type="percentile" val="50"/>
        <cfvo type="max"/>
        <color rgb="FFF8696B"/>
        <color rgb="FFFFEB84"/>
        <color rgb="FF63BE7B"/>
      </colorScale>
    </cfRule>
  </conditionalFormatting>
  <conditionalFormatting sqref="AC31:AH34">
    <cfRule type="colorScale" priority="7">
      <colorScale>
        <cfvo type="min"/>
        <cfvo type="percentile" val="50"/>
        <cfvo type="max"/>
        <color rgb="FFF8696B"/>
        <color rgb="FFFFEB84"/>
        <color rgb="FF63BE7B"/>
      </colorScale>
    </cfRule>
  </conditionalFormatting>
  <conditionalFormatting sqref="AL31:AR34">
    <cfRule type="colorScale" priority="8">
      <colorScale>
        <cfvo type="min"/>
        <cfvo type="percentile" val="50"/>
        <cfvo type="max"/>
        <color rgb="FFF8696B"/>
        <color rgb="FFFFEB84"/>
        <color rgb="FF63BE7B"/>
      </colorScale>
    </cfRule>
  </conditionalFormatting>
  <conditionalFormatting sqref="AC28:AH30">
    <cfRule type="colorScale" priority="29">
      <colorScale>
        <cfvo type="min"/>
        <cfvo type="percentile" val="50"/>
        <cfvo type="max"/>
        <color rgb="FFF8696B"/>
        <color rgb="FFFFEB84"/>
        <color rgb="FF63BE7B"/>
      </colorScale>
    </cfRule>
  </conditionalFormatting>
  <conditionalFormatting sqref="AL28:AR30">
    <cfRule type="colorScale" priority="30">
      <colorScale>
        <cfvo type="min"/>
        <cfvo type="percentile" val="50"/>
        <cfvo type="max"/>
        <color rgb="FFF8696B"/>
        <color rgb="FFFFEB84"/>
        <color rgb="FF63BE7B"/>
      </colorScale>
    </cfRule>
  </conditionalFormatting>
  <conditionalFormatting sqref="AC25:AH27">
    <cfRule type="colorScale" priority="5">
      <colorScale>
        <cfvo type="min"/>
        <cfvo type="percentile" val="50"/>
        <cfvo type="max"/>
        <color rgb="FFF8696B"/>
        <color rgb="FFFFEB84"/>
        <color rgb="FF63BE7B"/>
      </colorScale>
    </cfRule>
  </conditionalFormatting>
  <conditionalFormatting sqref="AL25:AR27">
    <cfRule type="colorScale" priority="6">
      <colorScale>
        <cfvo type="min"/>
        <cfvo type="percentile" val="50"/>
        <cfvo type="max"/>
        <color rgb="FFF8696B"/>
        <color rgb="FFFFEB84"/>
        <color rgb="FF63BE7B"/>
      </colorScale>
    </cfRule>
  </conditionalFormatting>
  <conditionalFormatting sqref="AC22:AH24">
    <cfRule type="colorScale" priority="3">
      <colorScale>
        <cfvo type="min"/>
        <cfvo type="percentile" val="50"/>
        <cfvo type="max"/>
        <color rgb="FFF8696B"/>
        <color rgb="FFFFEB84"/>
        <color rgb="FF63BE7B"/>
      </colorScale>
    </cfRule>
  </conditionalFormatting>
  <conditionalFormatting sqref="AL22:AR24">
    <cfRule type="colorScale" priority="4">
      <colorScale>
        <cfvo type="min"/>
        <cfvo type="percentile" val="50"/>
        <cfvo type="max"/>
        <color rgb="FFF8696B"/>
        <color rgb="FFFFEB84"/>
        <color rgb="FF63BE7B"/>
      </colorScale>
    </cfRule>
  </conditionalFormatting>
  <conditionalFormatting sqref="AC17:AH21">
    <cfRule type="colorScale" priority="1">
      <colorScale>
        <cfvo type="min"/>
        <cfvo type="percentile" val="50"/>
        <cfvo type="max"/>
        <color rgb="FFF8696B"/>
        <color rgb="FFFFEB84"/>
        <color rgb="FF63BE7B"/>
      </colorScale>
    </cfRule>
  </conditionalFormatting>
  <conditionalFormatting sqref="AL17:AR21">
    <cfRule type="colorScale" priority="2">
      <colorScale>
        <cfvo type="min"/>
        <cfvo type="percentile" val="50"/>
        <cfvo type="max"/>
        <color rgb="FFF8696B"/>
        <color rgb="FFFFEB84"/>
        <color rgb="FF63BE7B"/>
      </colorScale>
    </cfRule>
  </conditionalFormatting>
  <conditionalFormatting sqref="AC13:AH16">
    <cfRule type="colorScale" priority="31">
      <colorScale>
        <cfvo type="min"/>
        <cfvo type="percentile" val="50"/>
        <cfvo type="max"/>
        <color rgb="FFF8696B"/>
        <color rgb="FFFFEB84"/>
        <color rgb="FF63BE7B"/>
      </colorScale>
    </cfRule>
  </conditionalFormatting>
  <conditionalFormatting sqref="AL13:AR16">
    <cfRule type="colorScale" priority="32">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90"/>
  <sheetViews>
    <sheetView tabSelected="1" zoomScale="85" zoomScaleNormal="85" zoomScalePageLayoutView="85" workbookViewId="0">
      <selection activeCell="F98" sqref="F98"/>
    </sheetView>
  </sheetViews>
  <sheetFormatPr defaultColWidth="7.5" defaultRowHeight="13.5" outlineLevelRow="1"/>
  <cols>
    <col min="1" max="1" width="7.5" style="1"/>
    <col min="2" max="2" width="8.125" style="1" bestFit="1" customWidth="1"/>
    <col min="3" max="3" width="7.5" style="1"/>
    <col min="4" max="6" width="8.5" style="1" bestFit="1" customWidth="1"/>
    <col min="7" max="11" width="7.5" style="1"/>
    <col min="12" max="13" width="8.5" style="1" bestFit="1" customWidth="1"/>
    <col min="14" max="16384" width="7.5" style="1"/>
  </cols>
  <sheetData>
    <row r="1" spans="1:21" s="53" customFormat="1" ht="29.25" customHeight="1">
      <c r="A1" s="52" t="s">
        <v>1563</v>
      </c>
    </row>
    <row r="2" spans="1:21" hidden="1" outlineLevel="1"/>
    <row r="3" spans="1:21" hidden="1" outlineLevel="1"/>
    <row r="4" spans="1:21" hidden="1" outlineLevel="1">
      <c r="B4" s="2" t="s">
        <v>3997</v>
      </c>
      <c r="C4" s="2">
        <v>1</v>
      </c>
      <c r="D4" s="2">
        <v>2</v>
      </c>
      <c r="E4" s="2">
        <v>3</v>
      </c>
      <c r="F4" s="2">
        <v>4</v>
      </c>
      <c r="H4" s="45" t="s">
        <v>1526</v>
      </c>
      <c r="I4" s="46" t="s">
        <v>1527</v>
      </c>
      <c r="J4" s="46" t="s">
        <v>1530</v>
      </c>
      <c r="K4" s="46" t="s">
        <v>1528</v>
      </c>
      <c r="M4" s="46" t="s">
        <v>1529</v>
      </c>
      <c r="R4" s="46" t="s">
        <v>1531</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3996</v>
      </c>
      <c r="C16" s="48">
        <f>T1.SB_RATIO(C5:F5,C14:F14)</f>
        <v>101.14861023910221</v>
      </c>
      <c r="F16" s="4"/>
    </row>
    <row r="17" spans="1:15" hidden="1" outlineLevel="1">
      <c r="B17" s="46" t="s">
        <v>3995</v>
      </c>
      <c r="C17" s="48">
        <f>T1.SN_RATIO(C5:F5,C14:F14)</f>
        <v>214.16518135475687</v>
      </c>
      <c r="F17" s="4"/>
      <c r="G17" s="2"/>
      <c r="H17" s="2"/>
      <c r="I17" s="2"/>
      <c r="J17" s="2"/>
      <c r="K17" s="2"/>
    </row>
    <row r="18" spans="1:15" hidden="1" outlineLevel="1">
      <c r="B18" s="46" t="s">
        <v>3994</v>
      </c>
      <c r="C18" s="49">
        <f>T1.ZPRIME(C5:F5,C14:F14)</f>
        <v>-1.452252562258324</v>
      </c>
      <c r="F18" s="4"/>
      <c r="G18" s="2"/>
      <c r="H18" s="2"/>
      <c r="I18" s="2"/>
      <c r="J18" s="2"/>
      <c r="K18" s="2"/>
    </row>
    <row r="19" spans="1:15" hidden="1" outlineLevel="1">
      <c r="B19" s="46" t="s">
        <v>3993</v>
      </c>
      <c r="C19" s="48">
        <f>T1.DIFF(C5:F5,C14:F14)</f>
        <v>49.848105203984957</v>
      </c>
      <c r="F19" s="4"/>
      <c r="G19" s="2"/>
      <c r="H19" s="2"/>
      <c r="I19" s="2"/>
      <c r="J19" s="2"/>
      <c r="K19" s="2"/>
    </row>
    <row r="20" spans="1:15" hidden="1" outlineLevel="1">
      <c r="B20" s="46" t="s">
        <v>3992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4182</v>
      </c>
      <c r="D23" s="71"/>
    </row>
    <row r="24" spans="1:15" hidden="1" outlineLevel="1"/>
    <row r="25" spans="1:15" hidden="1" outlineLevel="1">
      <c r="B25" s="2"/>
      <c r="C25" s="3"/>
    </row>
    <row r="26" spans="1:15" hidden="1" outlineLevel="1">
      <c r="B26" s="2" t="s">
        <v>1536</v>
      </c>
      <c r="C26" s="2" t="s">
        <v>1536</v>
      </c>
      <c r="D26" s="61" t="s">
        <v>1535</v>
      </c>
      <c r="F26" s="62" t="s">
        <v>3991</v>
      </c>
      <c r="G26" s="46" t="s">
        <v>3990</v>
      </c>
      <c r="I26" s="2" t="s">
        <v>3795</v>
      </c>
      <c r="J26" s="2" t="s">
        <v>1239</v>
      </c>
      <c r="K26" s="61" t="s">
        <v>1536</v>
      </c>
      <c r="M26" s="2"/>
      <c r="N26" s="61"/>
    </row>
    <row r="27" spans="1:15" hidden="1" outlineLevel="1">
      <c r="B27" s="56" t="s">
        <v>1235</v>
      </c>
      <c r="C27" s="57" t="s">
        <v>1534</v>
      </c>
      <c r="D27" s="54" t="str">
        <f>T1.V2LOOKUP(B27,C27,アッセイ結果!B:D,2)</f>
        <v>T-091195</v>
      </c>
      <c r="F27" s="58" t="s">
        <v>1250</v>
      </c>
      <c r="G27" s="60">
        <f>T1.VHLOOKUP($F27,G$26,アッセイ結果!$D$1:$I$21)</f>
        <v>95.19881749999999</v>
      </c>
      <c r="I27" s="216" t="str">
        <f>T1.VLOOKUP2($K27,アッセイ結果!$D:$D,-2)</f>
        <v>AP1400051</v>
      </c>
      <c r="J27" s="49" t="str">
        <f>T1.VLOOKUP2($K27,アッセイ結果!$D:$D,-1)</f>
        <v>D2</v>
      </c>
      <c r="K27" s="142" t="s">
        <v>1331</v>
      </c>
      <c r="L27" s="56"/>
      <c r="M27" s="49"/>
      <c r="N27" s="142"/>
      <c r="O27" s="56"/>
    </row>
    <row r="28" spans="1:15" hidden="1" outlineLevel="1">
      <c r="B28" s="56" t="s">
        <v>1236</v>
      </c>
      <c r="C28" s="57" t="s">
        <v>1534</v>
      </c>
      <c r="D28" s="54" t="str">
        <f>T1.V2LOOKUP(B28,C28,アッセイ結果!B:D,2)</f>
        <v>T-140498</v>
      </c>
      <c r="F28" s="58" t="s">
        <v>1251</v>
      </c>
      <c r="G28" s="60">
        <f>T1.VHLOOKUP($F28,G$26,アッセイ結果!$D$1:$I$21)</f>
        <v>94.135540499999991</v>
      </c>
      <c r="I28" s="216" t="str">
        <f>T1.VLOOKUP2($K28,アッセイ結果!$D:$D,-2)</f>
        <v>AP1400052</v>
      </c>
      <c r="J28" s="49" t="str">
        <f>T1.VLOOKUP2($K28,アッセイ結果!$D:$D,-1)</f>
        <v>D2</v>
      </c>
      <c r="K28" s="143" t="s">
        <v>1406</v>
      </c>
      <c r="M28" s="49"/>
      <c r="N28" s="143"/>
    </row>
    <row r="29" spans="1:15" hidden="1" outlineLevel="1">
      <c r="B29" s="56" t="s">
        <v>1237</v>
      </c>
      <c r="C29" s="57" t="s">
        <v>1534</v>
      </c>
      <c r="D29" s="54" t="str">
        <f>T1.V2LOOKUP(B29,C29,アッセイ結果!B:D,2)</f>
        <v>T-023086</v>
      </c>
      <c r="F29" s="58" t="s">
        <v>1252</v>
      </c>
      <c r="G29" s="60">
        <f>T1.VHLOOKUP($F29,G$26,アッセイ結果!$D$1:$I$21)</f>
        <v>85.823533488898647</v>
      </c>
      <c r="I29" s="216" t="str">
        <f>T1.VLOOKUP2($K29,アッセイ結果!$D:$D,-2)</f>
        <v>AP1400053</v>
      </c>
      <c r="J29" s="49" t="str">
        <f>T1.VLOOKUP2($K29,アッセイ結果!$D:$D,-1)</f>
        <v>D2</v>
      </c>
      <c r="K29" s="143" t="s">
        <v>1455</v>
      </c>
      <c r="M29" s="49"/>
      <c r="N29" s="143"/>
    </row>
    <row r="30" spans="1:15" hidden="1" outlineLevel="1">
      <c r="B30" s="2"/>
      <c r="C30" s="3"/>
      <c r="F30" s="58" t="s">
        <v>1253</v>
      </c>
      <c r="G30" s="60">
        <f>T1.VHLOOKUP($F30,G$26,アッセイ結果!$D$1:$I$21)</f>
        <v>92.946205750000004</v>
      </c>
      <c r="I30" s="59"/>
      <c r="J30" s="55"/>
    </row>
    <row r="31" spans="1:15" collapsed="1">
      <c r="B31" s="2"/>
      <c r="C31" s="3"/>
    </row>
    <row r="32" spans="1:15" s="53" customFormat="1" ht="29.25" customHeight="1">
      <c r="A32" s="52" t="s">
        <v>4263</v>
      </c>
    </row>
    <row r="33" spans="2:21" hidden="1" outlineLevel="1"/>
    <row r="34" spans="2:21" hidden="1" outlineLevel="1">
      <c r="C34" s="2">
        <v>1</v>
      </c>
      <c r="D34" s="2">
        <v>2</v>
      </c>
      <c r="E34" s="2">
        <v>3</v>
      </c>
      <c r="F34" s="2">
        <v>4</v>
      </c>
      <c r="G34" s="2">
        <v>5</v>
      </c>
      <c r="I34" s="233"/>
      <c r="J34" s="2">
        <v>1</v>
      </c>
      <c r="K34" s="2">
        <v>2</v>
      </c>
      <c r="L34" s="2">
        <v>3</v>
      </c>
      <c r="M34" s="2">
        <v>4</v>
      </c>
      <c r="N34" s="2">
        <v>5</v>
      </c>
    </row>
    <row r="35" spans="2:21" hidden="1" outlineLevel="1">
      <c r="B35" s="2" t="s">
        <v>4264</v>
      </c>
      <c r="C35" s="232">
        <v>68</v>
      </c>
      <c r="D35" s="232">
        <v>71</v>
      </c>
      <c r="E35" s="232">
        <v>26</v>
      </c>
      <c r="F35" s="232">
        <v>0</v>
      </c>
      <c r="G35" s="232">
        <v>55</v>
      </c>
      <c r="I35" s="2" t="s">
        <v>4264</v>
      </c>
      <c r="J35" s="232" t="s">
        <v>4257</v>
      </c>
      <c r="K35" s="232" t="s">
        <v>4258</v>
      </c>
      <c r="L35" s="232" t="s">
        <v>4258</v>
      </c>
      <c r="M35" s="232" t="s">
        <v>4258</v>
      </c>
      <c r="N35" s="232" t="s">
        <v>4257</v>
      </c>
      <c r="O35"/>
      <c r="P35"/>
      <c r="Q35"/>
      <c r="R35"/>
      <c r="S35"/>
    </row>
    <row r="36" spans="2:21" hidden="1" outlineLevel="1">
      <c r="B36" s="2" t="s">
        <v>4265</v>
      </c>
      <c r="C36" s="232">
        <v>64</v>
      </c>
      <c r="D36" s="232">
        <v>53</v>
      </c>
      <c r="E36" s="232">
        <v>20</v>
      </c>
      <c r="F36" s="232">
        <v>17</v>
      </c>
      <c r="G36" s="232">
        <v>75</v>
      </c>
      <c r="I36" s="2" t="s">
        <v>4265</v>
      </c>
      <c r="J36" s="232" t="s">
        <v>4258</v>
      </c>
      <c r="K36" s="232" t="s">
        <v>4257</v>
      </c>
      <c r="L36" s="232" t="s">
        <v>4257</v>
      </c>
      <c r="M36" s="232" t="s">
        <v>4257</v>
      </c>
      <c r="N36" s="232" t="s">
        <v>4258</v>
      </c>
      <c r="O36"/>
      <c r="P36"/>
      <c r="Q36"/>
      <c r="R36"/>
      <c r="S36"/>
    </row>
    <row r="37" spans="2:21" hidden="1" outlineLevel="1">
      <c r="B37" s="2" t="s">
        <v>4266</v>
      </c>
      <c r="C37" s="232">
        <v>99</v>
      </c>
      <c r="D37" s="232">
        <v>14</v>
      </c>
      <c r="E37" s="232">
        <v>54</v>
      </c>
      <c r="F37" s="232">
        <v>24</v>
      </c>
      <c r="G37" s="232">
        <v>7</v>
      </c>
      <c r="I37" s="2" t="s">
        <v>4266</v>
      </c>
      <c r="J37" s="232" t="s">
        <v>4259</v>
      </c>
      <c r="K37" s="232" t="s">
        <v>4258</v>
      </c>
      <c r="L37" s="232" t="s">
        <v>4258</v>
      </c>
      <c r="M37" s="232" t="s">
        <v>4259</v>
      </c>
      <c r="N37" s="232" t="s">
        <v>4257</v>
      </c>
      <c r="O37"/>
      <c r="P37"/>
      <c r="Q37"/>
      <c r="R37"/>
      <c r="S37"/>
    </row>
    <row r="38" spans="2:21" hidden="1" outlineLevel="1">
      <c r="B38" s="2" t="s">
        <v>4267</v>
      </c>
      <c r="C38" s="232">
        <v>55</v>
      </c>
      <c r="D38" s="232">
        <v>14</v>
      </c>
      <c r="E38" s="232">
        <v>95</v>
      </c>
      <c r="F38" s="232">
        <v>56</v>
      </c>
      <c r="G38" s="232">
        <v>40</v>
      </c>
      <c r="I38" s="2" t="s">
        <v>4267</v>
      </c>
      <c r="J38" s="232" t="s">
        <v>4258</v>
      </c>
      <c r="K38" s="232" t="s">
        <v>4257</v>
      </c>
      <c r="L38" s="232" t="s">
        <v>4258</v>
      </c>
      <c r="M38" s="232" t="s">
        <v>4257</v>
      </c>
      <c r="N38" s="232" t="s">
        <v>4258</v>
      </c>
      <c r="O38"/>
      <c r="P38"/>
      <c r="Q38"/>
      <c r="R38"/>
      <c r="S38"/>
    </row>
    <row r="39" spans="2:21" hidden="1" outlineLevel="1">
      <c r="B39" s="2" t="s">
        <v>4268</v>
      </c>
      <c r="C39" s="232">
        <v>40</v>
      </c>
      <c r="D39" s="232">
        <v>51</v>
      </c>
      <c r="E39" s="232">
        <v>46</v>
      </c>
      <c r="F39" s="232">
        <v>5</v>
      </c>
      <c r="G39" s="232">
        <v>84</v>
      </c>
      <c r="I39" s="2" t="s">
        <v>4268</v>
      </c>
      <c r="J39" s="232" t="s">
        <v>4259</v>
      </c>
      <c r="K39" s="232" t="s">
        <v>4259</v>
      </c>
      <c r="L39" s="232" t="s">
        <v>4257</v>
      </c>
      <c r="M39" s="232" t="s">
        <v>4258</v>
      </c>
      <c r="N39" s="232" t="s">
        <v>4257</v>
      </c>
      <c r="O39"/>
      <c r="P39"/>
      <c r="Q39"/>
      <c r="R39"/>
      <c r="S39"/>
    </row>
    <row r="40" spans="2:21" hidden="1" outlineLevel="1">
      <c r="B40" s="2" t="s">
        <v>4269</v>
      </c>
      <c r="C40" s="232">
        <v>95</v>
      </c>
      <c r="D40" s="232">
        <v>6</v>
      </c>
      <c r="E40" s="232">
        <v>93</v>
      </c>
      <c r="F40" s="232">
        <v>54</v>
      </c>
      <c r="G40" s="232">
        <v>57</v>
      </c>
      <c r="I40" s="2" t="s">
        <v>4269</v>
      </c>
      <c r="J40" s="232" t="s">
        <v>4258</v>
      </c>
      <c r="K40" s="232" t="s">
        <v>4259</v>
      </c>
      <c r="L40" s="232" t="s">
        <v>4257</v>
      </c>
      <c r="M40" s="232" t="s">
        <v>4258</v>
      </c>
      <c r="N40" s="232" t="s">
        <v>4259</v>
      </c>
      <c r="O40"/>
      <c r="P40"/>
      <c r="Q40"/>
      <c r="R40"/>
      <c r="S40"/>
    </row>
    <row r="41" spans="2:21" hidden="1" outlineLevel="1">
      <c r="B41" s="2" t="s">
        <v>4270</v>
      </c>
      <c r="C41" s="232">
        <v>62</v>
      </c>
      <c r="D41" s="232">
        <v>91</v>
      </c>
      <c r="E41" s="232">
        <v>50</v>
      </c>
      <c r="F41" s="232">
        <v>84</v>
      </c>
      <c r="G41" s="232">
        <v>49</v>
      </c>
      <c r="I41" s="2" t="s">
        <v>4270</v>
      </c>
      <c r="J41" s="232" t="s">
        <v>4259</v>
      </c>
      <c r="K41" s="232" t="s">
        <v>4257</v>
      </c>
      <c r="L41" s="232" t="s">
        <v>4258</v>
      </c>
      <c r="M41" s="232" t="s">
        <v>4258</v>
      </c>
      <c r="N41" s="232" t="s">
        <v>4257</v>
      </c>
      <c r="O41"/>
      <c r="P41"/>
      <c r="Q41"/>
      <c r="R41"/>
      <c r="S41"/>
    </row>
    <row r="42" spans="2:21" hidden="1" outlineLevel="1">
      <c r="B42" s="2" t="s">
        <v>4271</v>
      </c>
      <c r="C42" s="232">
        <v>87</v>
      </c>
      <c r="D42" s="232">
        <v>50</v>
      </c>
      <c r="E42" s="232">
        <v>27</v>
      </c>
      <c r="F42" s="232">
        <v>21</v>
      </c>
      <c r="G42" s="232">
        <v>55</v>
      </c>
      <c r="I42" s="2" t="s">
        <v>4271</v>
      </c>
      <c r="J42" s="232" t="s">
        <v>4258</v>
      </c>
      <c r="K42" s="232" t="s">
        <v>4257</v>
      </c>
      <c r="L42" s="232" t="s">
        <v>4258</v>
      </c>
      <c r="M42" s="232" t="s">
        <v>4257</v>
      </c>
      <c r="N42" s="232" t="s">
        <v>4257</v>
      </c>
      <c r="O42"/>
      <c r="P42"/>
      <c r="Q42"/>
      <c r="R42"/>
      <c r="S42"/>
    </row>
    <row r="43" spans="2:21" hidden="1" outlineLevel="1">
      <c r="B43"/>
      <c r="C43"/>
      <c r="D43"/>
      <c r="E43"/>
      <c r="F43"/>
      <c r="G43"/>
      <c r="H43"/>
      <c r="I43"/>
      <c r="J43"/>
      <c r="K43"/>
      <c r="L43"/>
      <c r="M43"/>
      <c r="N43"/>
      <c r="O43"/>
      <c r="P43"/>
      <c r="Q43"/>
      <c r="R43"/>
      <c r="S43"/>
    </row>
    <row r="44" spans="2:21" hidden="1" outlineLevel="1">
      <c r="B44" s="2" t="s">
        <v>1536</v>
      </c>
      <c r="C44"/>
      <c r="D44"/>
      <c r="E44"/>
      <c r="F44"/>
      <c r="G44" s="45">
        <v>1</v>
      </c>
      <c r="H44" s="45">
        <v>2</v>
      </c>
      <c r="I44" s="45">
        <v>3</v>
      </c>
      <c r="J44" s="45">
        <v>4</v>
      </c>
      <c r="K44" s="45">
        <v>5</v>
      </c>
      <c r="L44" s="45">
        <v>6</v>
      </c>
      <c r="M44" s="45">
        <v>7</v>
      </c>
      <c r="N44" s="45">
        <v>8</v>
      </c>
      <c r="O44" s="45">
        <v>9</v>
      </c>
      <c r="P44" s="45">
        <v>10</v>
      </c>
      <c r="T44" s="45"/>
      <c r="U44" s="45"/>
    </row>
    <row r="45" spans="2:21" hidden="1" outlineLevel="1">
      <c r="B45" s="229">
        <v>92</v>
      </c>
      <c r="C45" s="228" t="str">
        <f>T1.SELECT_WELLS(C35:G42,"above?",B45)</f>
        <v>C1,D3,F1,F3</v>
      </c>
      <c r="D45"/>
      <c r="E45"/>
      <c r="F45"/>
      <c r="G45" s="234" t="str">
        <f>INDEX(T1.CSV2ARY($C45),G$44)</f>
        <v>C1</v>
      </c>
      <c r="H45" s="234" t="str">
        <f>INDEX(T1.CSV2ARY($C45),H$44)</f>
        <v>D3</v>
      </c>
      <c r="I45" s="234" t="str">
        <f>INDEX(T1.CSV2ARY($C45),I$44)</f>
        <v>F1</v>
      </c>
      <c r="J45" s="234" t="str">
        <f>INDEX(T1.CSV2ARY($C45),J$44)</f>
        <v>F3</v>
      </c>
      <c r="K45" s="234" t="e">
        <f>INDEX(T1.CSV2ARY($C45),K$44)</f>
        <v>#REF!</v>
      </c>
      <c r="L45" s="234" t="e">
        <f>INDEX(T1.CSV2ARY($C45),L$44)</f>
        <v>#REF!</v>
      </c>
      <c r="M45" s="234" t="e">
        <f>INDEX(T1.CSV2ARY($C45),M$44)</f>
        <v>#REF!</v>
      </c>
      <c r="N45" s="234" t="e">
        <f>INDEX(T1.CSV2ARY($C45),N$44)</f>
        <v>#REF!</v>
      </c>
      <c r="O45" s="234" t="e">
        <f>INDEX(T1.CSV2ARY($C45),O$44)</f>
        <v>#REF!</v>
      </c>
      <c r="P45" s="234" t="e">
        <f>INDEX(T1.CSV2ARY($C45),P$44)</f>
        <v>#REF!</v>
      </c>
      <c r="T45" s="234"/>
      <c r="U45" s="234"/>
    </row>
    <row r="46" spans="2:21" hidden="1" outlineLevel="1">
      <c r="B46" s="229" t="s">
        <v>4272</v>
      </c>
      <c r="C46" s="228" t="str">
        <f>T1.SELECT_WELLS(J35:N42,"match",B46)</f>
        <v>C1,C4,E1,E2,F2,F5,G1</v>
      </c>
      <c r="D46"/>
      <c r="E46"/>
      <c r="F46"/>
      <c r="G46" s="234" t="str">
        <f>INDEX(T1.CSV2ARY($C46),G$44)</f>
        <v>C1</v>
      </c>
      <c r="H46" s="234" t="str">
        <f>INDEX(T1.CSV2ARY($C46),H$44)</f>
        <v>C4</v>
      </c>
      <c r="I46" s="234" t="str">
        <f>INDEX(T1.CSV2ARY($C46),I$44)</f>
        <v>E1</v>
      </c>
      <c r="J46" s="234" t="str">
        <f>INDEX(T1.CSV2ARY($C46),J$44)</f>
        <v>E2</v>
      </c>
      <c r="K46" s="234" t="str">
        <f>INDEX(T1.CSV2ARY($C46),K$44)</f>
        <v>F2</v>
      </c>
      <c r="L46" s="234" t="str">
        <f>INDEX(T1.CSV2ARY($C46),L$44)</f>
        <v>F5</v>
      </c>
      <c r="M46" s="234" t="str">
        <f>INDEX(T1.CSV2ARY($C46),M$44)</f>
        <v>G1</v>
      </c>
      <c r="N46" s="234" t="e">
        <f>INDEX(T1.CSV2ARY($C46),N$44)</f>
        <v>#REF!</v>
      </c>
      <c r="O46" s="234" t="e">
        <f>INDEX(T1.CSV2ARY($C46),O$44)</f>
        <v>#REF!</v>
      </c>
      <c r="P46" s="234" t="e">
        <f>INDEX(T1.CSV2ARY($C46),P$44)</f>
        <v>#REF!</v>
      </c>
    </row>
    <row r="47" spans="2:21" hidden="1" outlineLevel="1">
      <c r="B47" s="230"/>
      <c r="C47" s="228"/>
      <c r="D47"/>
      <c r="E47"/>
      <c r="F47"/>
      <c r="G47"/>
      <c r="H47"/>
      <c r="I47"/>
      <c r="J47"/>
      <c r="K47"/>
      <c r="L47"/>
      <c r="M47"/>
      <c r="N47"/>
      <c r="O47"/>
      <c r="P47"/>
    </row>
    <row r="48" spans="2:21" hidden="1" outlineLevel="1">
      <c r="B48" s="231" t="s">
        <v>4260</v>
      </c>
      <c r="C48" s="228" t="str">
        <f>T1.CSV_AND(C45,C46)</f>
        <v>C1</v>
      </c>
      <c r="D48"/>
      <c r="E48"/>
      <c r="F48"/>
      <c r="G48" s="234" t="str">
        <f>INDEX(T1.CSV2ARY($C48),G$44)</f>
        <v>C1</v>
      </c>
      <c r="H48" s="234" t="e">
        <f>INDEX(T1.CSV2ARY($C48),H$44)</f>
        <v>#REF!</v>
      </c>
      <c r="I48" s="234" t="e">
        <f>INDEX(T1.CSV2ARY($C48),I$44)</f>
        <v>#REF!</v>
      </c>
      <c r="J48" s="234" t="e">
        <f>INDEX(T1.CSV2ARY($C48),J$44)</f>
        <v>#REF!</v>
      </c>
      <c r="K48" s="234" t="e">
        <f>INDEX(T1.CSV2ARY($C48),K$44)</f>
        <v>#REF!</v>
      </c>
      <c r="L48" s="234" t="e">
        <f>INDEX(T1.CSV2ARY($C48),L$44)</f>
        <v>#REF!</v>
      </c>
      <c r="M48" s="234" t="e">
        <f>INDEX(T1.CSV2ARY($C48),M$44)</f>
        <v>#REF!</v>
      </c>
      <c r="N48" s="234" t="e">
        <f>INDEX(T1.CSV2ARY($C48),N$44)</f>
        <v>#REF!</v>
      </c>
      <c r="O48" s="234" t="e">
        <f>INDEX(T1.CSV2ARY($C48),O$44)</f>
        <v>#REF!</v>
      </c>
      <c r="P48" s="234" t="e">
        <f>INDEX(T1.CSV2ARY($C48),P$44)</f>
        <v>#REF!</v>
      </c>
    </row>
    <row r="49" spans="1:19" hidden="1" outlineLevel="1">
      <c r="B49" s="231" t="s">
        <v>4261</v>
      </c>
      <c r="C49" s="228" t="str">
        <f>T1.CSV_OR(C45,C46)</f>
        <v>C1,D3,F1,F3,C4,E1,E2,F2,F5,G1</v>
      </c>
      <c r="D49"/>
      <c r="E49"/>
      <c r="F49"/>
      <c r="G49" s="234" t="str">
        <f>INDEX(T1.CSV2ARY($C49),G$44)</f>
        <v>C1</v>
      </c>
      <c r="H49" s="234" t="str">
        <f>INDEX(T1.CSV2ARY($C49),H$44)</f>
        <v>D3</v>
      </c>
      <c r="I49" s="234" t="str">
        <f>INDEX(T1.CSV2ARY($C49),I$44)</f>
        <v>F1</v>
      </c>
      <c r="J49" s="234" t="str">
        <f>INDEX(T1.CSV2ARY($C49),J$44)</f>
        <v>F3</v>
      </c>
      <c r="K49" s="234" t="str">
        <f>INDEX(T1.CSV2ARY($C49),K$44)</f>
        <v>C4</v>
      </c>
      <c r="L49" s="234" t="str">
        <f>INDEX(T1.CSV2ARY($C49),L$44)</f>
        <v>E1</v>
      </c>
      <c r="M49" s="234" t="str">
        <f>INDEX(T1.CSV2ARY($C49),M$44)</f>
        <v>E2</v>
      </c>
      <c r="N49" s="234" t="str">
        <f>INDEX(T1.CSV2ARY($C49),N$44)</f>
        <v>F2</v>
      </c>
      <c r="O49" s="234" t="str">
        <f>INDEX(T1.CSV2ARY($C49),O$44)</f>
        <v>F5</v>
      </c>
      <c r="P49" s="234" t="str">
        <f>INDEX(T1.CSV2ARY($C49),P$44)</f>
        <v>G1</v>
      </c>
    </row>
    <row r="50" spans="1:19" hidden="1" outlineLevel="1">
      <c r="B50" s="231" t="s">
        <v>4262</v>
      </c>
      <c r="C50" s="228" t="str">
        <f>T1.CSV_SUB(C48,C49)</f>
        <v/>
      </c>
      <c r="D50"/>
      <c r="E50"/>
      <c r="F50"/>
      <c r="G50" s="234" t="e">
        <f>INDEX(T1.CSV2ARY($C50),G$44)</f>
        <v>#VALUE!</v>
      </c>
      <c r="H50" s="234" t="e">
        <f>INDEX(T1.CSV2ARY($C50),H$44)</f>
        <v>#VALUE!</v>
      </c>
      <c r="I50" s="234" t="e">
        <f>INDEX(T1.CSV2ARY($C50),I$44)</f>
        <v>#VALUE!</v>
      </c>
      <c r="J50" s="234" t="e">
        <f>INDEX(T1.CSV2ARY($C50),J$44)</f>
        <v>#VALUE!</v>
      </c>
      <c r="K50" s="234" t="e">
        <f>INDEX(T1.CSV2ARY($C50),K$44)</f>
        <v>#VALUE!</v>
      </c>
      <c r="L50" s="234" t="e">
        <f>INDEX(T1.CSV2ARY($C50),L$44)</f>
        <v>#VALUE!</v>
      </c>
      <c r="M50" s="234" t="e">
        <f>INDEX(T1.CSV2ARY($C50),M$44)</f>
        <v>#VALUE!</v>
      </c>
      <c r="N50" s="234" t="e">
        <f>INDEX(T1.CSV2ARY($C50),N$44)</f>
        <v>#VALUE!</v>
      </c>
      <c r="O50" s="234" t="e">
        <f>INDEX(T1.CSV2ARY($C50),O$44)</f>
        <v>#VALUE!</v>
      </c>
      <c r="P50" s="234" t="e">
        <f>INDEX(T1.CSV2ARY($C50),P$44)</f>
        <v>#VALUE!</v>
      </c>
    </row>
    <row r="51" spans="1:19" hidden="1" outlineLevel="1">
      <c r="B51" s="231" t="s">
        <v>4262</v>
      </c>
      <c r="C51" s="228" t="str">
        <f>T1.CSV_SUB(C49,C48)</f>
        <v>D3,F1,F3,C4,E1,E2,F2,F5,G1</v>
      </c>
      <c r="D51"/>
      <c r="E51"/>
      <c r="F51"/>
      <c r="G51" s="234" t="str">
        <f>INDEX(T1.CSV2ARY($C51),G$44)</f>
        <v>D3</v>
      </c>
      <c r="H51" s="234" t="str">
        <f>INDEX(T1.CSV2ARY($C51),H$44)</f>
        <v>F1</v>
      </c>
      <c r="I51" s="234" t="str">
        <f>INDEX(T1.CSV2ARY($C51),I$44)</f>
        <v>F3</v>
      </c>
      <c r="J51" s="234" t="str">
        <f>INDEX(T1.CSV2ARY($C51),J$44)</f>
        <v>C4</v>
      </c>
      <c r="K51" s="234" t="str">
        <f>INDEX(T1.CSV2ARY($C51),K$44)</f>
        <v>E1</v>
      </c>
      <c r="L51" s="234" t="str">
        <f>INDEX(T1.CSV2ARY($C51),L$44)</f>
        <v>E2</v>
      </c>
      <c r="M51" s="234" t="str">
        <f>INDEX(T1.CSV2ARY($C51),M$44)</f>
        <v>F2</v>
      </c>
      <c r="N51" s="234" t="str">
        <f>INDEX(T1.CSV2ARY($C51),N$44)</f>
        <v>F5</v>
      </c>
      <c r="O51" s="234" t="str">
        <f>INDEX(T1.CSV2ARY($C51),O$44)</f>
        <v>G1</v>
      </c>
      <c r="P51" s="234" t="e">
        <f>INDEX(T1.CSV2ARY($C51),P$44)</f>
        <v>#REF!</v>
      </c>
    </row>
    <row r="52" spans="1:19" hidden="1" outlineLevel="1">
      <c r="B52" s="231"/>
      <c r="C52" s="228"/>
      <c r="D52"/>
      <c r="E52"/>
      <c r="F52"/>
      <c r="G52"/>
      <c r="H52"/>
      <c r="I52"/>
      <c r="J52"/>
      <c r="K52"/>
      <c r="L52"/>
      <c r="M52"/>
      <c r="N52"/>
      <c r="O52"/>
      <c r="P52"/>
      <c r="Q52"/>
      <c r="R52"/>
      <c r="S52"/>
    </row>
    <row r="53" spans="1:19" collapsed="1"/>
    <row r="54" spans="1:19" s="53" customFormat="1" ht="29.25" customHeight="1">
      <c r="A54" s="52" t="s">
        <v>4278</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07" t="str">
        <f t="shared" si="15"/>
        <v>A2</v>
      </c>
      <c r="H70" s="70" t="str">
        <f t="shared" si="15"/>
        <v>A3</v>
      </c>
      <c r="I70" s="211" t="str">
        <f t="shared" si="15"/>
        <v>A4</v>
      </c>
      <c r="J70" s="207" t="str">
        <f t="shared" si="15"/>
        <v>A5</v>
      </c>
      <c r="K70" s="70" t="str">
        <f t="shared" si="15"/>
        <v>A6</v>
      </c>
      <c r="L70" s="207" t="str">
        <f t="shared" si="15"/>
        <v>A7</v>
      </c>
      <c r="M70" s="141" t="str">
        <f t="shared" si="15"/>
        <v>A8</v>
      </c>
      <c r="N70" s="70" t="str">
        <f t="shared" si="15"/>
        <v>A9</v>
      </c>
      <c r="O70" s="211" t="str">
        <f t="shared" si="15"/>
        <v>A10</v>
      </c>
      <c r="P70" s="210" t="str">
        <f t="shared" si="15"/>
        <v>A11</v>
      </c>
      <c r="Q70" s="70" t="str">
        <f t="shared" si="15"/>
        <v>A12</v>
      </c>
      <c r="R70" s="134"/>
    </row>
    <row r="71" spans="2:18" hidden="1" outlineLevel="1">
      <c r="B71" s="55"/>
      <c r="C71" s="55" t="str">
        <f t="shared" si="12"/>
        <v>O</v>
      </c>
      <c r="D71" s="134"/>
      <c r="E71" s="135" t="str">
        <f t="shared" si="15"/>
        <v>B</v>
      </c>
      <c r="F71" s="224" t="str">
        <f t="shared" si="15"/>
        <v>B1</v>
      </c>
      <c r="G71" s="211" t="str">
        <f t="shared" si="15"/>
        <v>B2</v>
      </c>
      <c r="H71" s="135" t="str">
        <f t="shared" si="15"/>
        <v>B3</v>
      </c>
      <c r="I71" s="208" t="str">
        <f t="shared" si="15"/>
        <v>B4</v>
      </c>
      <c r="J71" s="70" t="str">
        <f t="shared" si="15"/>
        <v>B5</v>
      </c>
      <c r="K71" s="213" t="str">
        <f t="shared" si="15"/>
        <v>B6</v>
      </c>
      <c r="L71" s="141" t="str">
        <f t="shared" si="15"/>
        <v>B7</v>
      </c>
      <c r="M71" s="70" t="str">
        <f t="shared" si="15"/>
        <v>B8</v>
      </c>
      <c r="N71" s="215" t="str">
        <f t="shared" si="15"/>
        <v>B9</v>
      </c>
      <c r="O71" s="214" t="str">
        <f t="shared" si="15"/>
        <v>B10</v>
      </c>
      <c r="P71" s="214" t="str">
        <f t="shared" si="15"/>
        <v>B11</v>
      </c>
      <c r="Q71" s="215" t="str">
        <f t="shared" si="15"/>
        <v>B12</v>
      </c>
      <c r="R71" s="134"/>
    </row>
    <row r="72" spans="2:18" hidden="1" outlineLevel="1">
      <c r="B72" s="55"/>
      <c r="C72" s="55" t="str">
        <f t="shared" si="12"/>
        <v>P</v>
      </c>
      <c r="D72" s="134"/>
      <c r="E72" s="135" t="str">
        <f t="shared" si="15"/>
        <v>C</v>
      </c>
      <c r="F72" s="70" t="str">
        <f t="shared" si="15"/>
        <v>C1</v>
      </c>
      <c r="G72" s="213" t="str">
        <f t="shared" si="15"/>
        <v>C2</v>
      </c>
      <c r="H72" s="141" t="str">
        <f t="shared" si="15"/>
        <v>C3</v>
      </c>
      <c r="I72" s="70" t="str">
        <f t="shared" si="15"/>
        <v>C4</v>
      </c>
      <c r="J72" s="135" t="str">
        <f t="shared" si="15"/>
        <v>C5</v>
      </c>
      <c r="K72" s="208" t="str">
        <f t="shared" si="15"/>
        <v>C6</v>
      </c>
      <c r="L72" s="141" t="str">
        <f t="shared" si="15"/>
        <v>C7</v>
      </c>
      <c r="M72" s="212" t="str">
        <f t="shared" si="15"/>
        <v>C8</v>
      </c>
      <c r="N72" s="135" t="str">
        <f t="shared" si="15"/>
        <v>C9</v>
      </c>
      <c r="O72" s="199" t="str">
        <f t="shared" si="15"/>
        <v>C10</v>
      </c>
      <c r="P72" s="70" t="str">
        <f t="shared" si="15"/>
        <v>C11</v>
      </c>
      <c r="Q72" s="214" t="str">
        <f t="shared" si="15"/>
        <v>C12</v>
      </c>
      <c r="R72" s="134"/>
    </row>
    <row r="73" spans="2:18" hidden="1" outlineLevel="1">
      <c r="B73" s="55"/>
      <c r="C73" s="55" t="str">
        <f t="shared" si="12"/>
        <v>Q</v>
      </c>
      <c r="D73" s="134"/>
      <c r="E73" s="135" t="str">
        <f t="shared" si="15"/>
        <v>D</v>
      </c>
      <c r="F73" s="224" t="str">
        <f t="shared" si="15"/>
        <v>D1</v>
      </c>
      <c r="G73" s="135" t="str">
        <f t="shared" si="15"/>
        <v>D2</v>
      </c>
      <c r="H73" s="161" t="str">
        <f t="shared" si="15"/>
        <v>D3</v>
      </c>
      <c r="I73" s="214" t="str">
        <f t="shared" si="15"/>
        <v>D4</v>
      </c>
      <c r="J73" s="207" t="str">
        <f t="shared" si="15"/>
        <v>D5</v>
      </c>
      <c r="K73" s="199" t="str">
        <f t="shared" si="15"/>
        <v>D6</v>
      </c>
      <c r="L73" s="199" t="str">
        <f t="shared" si="15"/>
        <v>D7</v>
      </c>
      <c r="M73" s="209" t="str">
        <f t="shared" si="15"/>
        <v>D8</v>
      </c>
      <c r="N73" s="70" t="str">
        <f t="shared" si="15"/>
        <v>D9</v>
      </c>
      <c r="O73" s="215" t="str">
        <f t="shared" si="15"/>
        <v>D10</v>
      </c>
      <c r="P73" s="213" t="str">
        <f t="shared" si="15"/>
        <v>D11</v>
      </c>
      <c r="Q73" s="161" t="str">
        <f t="shared" si="15"/>
        <v>D12</v>
      </c>
      <c r="R73" s="134"/>
    </row>
    <row r="74" spans="2:18" hidden="1" outlineLevel="1">
      <c r="B74" s="55"/>
      <c r="C74" s="55" t="str">
        <f t="shared" si="12"/>
        <v>R</v>
      </c>
      <c r="D74" s="134"/>
      <c r="E74" s="135" t="str">
        <f t="shared" si="15"/>
        <v>E</v>
      </c>
      <c r="F74" s="141" t="str">
        <f t="shared" si="15"/>
        <v>E1</v>
      </c>
      <c r="G74" s="199" t="str">
        <f t="shared" si="15"/>
        <v>E2</v>
      </c>
      <c r="H74" s="70" t="str">
        <f t="shared" si="15"/>
        <v>E3</v>
      </c>
      <c r="I74" s="211" t="str">
        <f t="shared" si="15"/>
        <v>E4</v>
      </c>
      <c r="J74" s="211" t="str">
        <f t="shared" si="15"/>
        <v>E5</v>
      </c>
      <c r="K74" s="214" t="str">
        <f t="shared" si="15"/>
        <v>E6</v>
      </c>
      <c r="L74" s="135" t="str">
        <f t="shared" si="15"/>
        <v>E7</v>
      </c>
      <c r="M74" s="208" t="str">
        <f t="shared" si="15"/>
        <v>E8</v>
      </c>
      <c r="N74" s="224" t="str">
        <f t="shared" si="15"/>
        <v>E9</v>
      </c>
      <c r="O74" s="214" t="str">
        <f t="shared" si="15"/>
        <v>E10</v>
      </c>
      <c r="P74" s="135" t="str">
        <f t="shared" si="15"/>
        <v>E11</v>
      </c>
      <c r="Q74" s="70" t="str">
        <f t="shared" si="15"/>
        <v>E12</v>
      </c>
      <c r="R74" s="134"/>
    </row>
    <row r="75" spans="2:18" hidden="1" outlineLevel="1">
      <c r="B75" s="55"/>
      <c r="C75" s="55" t="str">
        <f t="shared" si="12"/>
        <v>S</v>
      </c>
      <c r="D75" s="134"/>
      <c r="E75" s="135" t="str">
        <f t="shared" si="15"/>
        <v>F</v>
      </c>
      <c r="F75" s="70" t="str">
        <f t="shared" si="15"/>
        <v>F1</v>
      </c>
      <c r="G75" s="213" t="str">
        <f t="shared" si="15"/>
        <v>F2</v>
      </c>
      <c r="H75" s="224" t="str">
        <f t="shared" si="15"/>
        <v>F3</v>
      </c>
      <c r="I75" s="135" t="str">
        <f t="shared" si="15"/>
        <v>F4</v>
      </c>
      <c r="J75" s="208" t="str">
        <f t="shared" si="15"/>
        <v>F5</v>
      </c>
      <c r="K75" s="70" t="str">
        <f t="shared" si="15"/>
        <v>F6</v>
      </c>
      <c r="L75" s="207" t="str">
        <f t="shared" si="15"/>
        <v>F7</v>
      </c>
      <c r="M75" s="70" t="str">
        <f t="shared" si="15"/>
        <v>F8</v>
      </c>
      <c r="N75" s="211" t="str">
        <f t="shared" si="15"/>
        <v>F9</v>
      </c>
      <c r="O75" s="207" t="str">
        <f t="shared" si="15"/>
        <v>F10</v>
      </c>
      <c r="P75" s="70" t="str">
        <f t="shared" si="15"/>
        <v>F11</v>
      </c>
      <c r="Q75" s="215" t="str">
        <f t="shared" si="15"/>
        <v>F12</v>
      </c>
      <c r="R75" s="134"/>
    </row>
    <row r="76" spans="2:18" hidden="1" outlineLevel="1">
      <c r="B76" s="55"/>
      <c r="C76" s="55" t="str">
        <f t="shared" si="12"/>
        <v>T</v>
      </c>
      <c r="D76" s="134"/>
      <c r="E76" s="135" t="str">
        <f t="shared" si="15"/>
        <v>G</v>
      </c>
      <c r="F76" s="224" t="str">
        <f t="shared" si="15"/>
        <v>G1</v>
      </c>
      <c r="G76" s="135" t="str">
        <f t="shared" si="15"/>
        <v>G2</v>
      </c>
      <c r="H76" s="70" t="str">
        <f t="shared" si="15"/>
        <v>G3</v>
      </c>
      <c r="I76" s="210" t="str">
        <f t="shared" si="15"/>
        <v>G4</v>
      </c>
      <c r="J76" s="70" t="str">
        <f t="shared" si="15"/>
        <v>G5</v>
      </c>
      <c r="K76" s="135" t="str">
        <f t="shared" si="15"/>
        <v>G6</v>
      </c>
      <c r="L76" s="70" t="str">
        <f t="shared" si="15"/>
        <v>G7</v>
      </c>
      <c r="M76" s="135" t="str">
        <f t="shared" si="15"/>
        <v>G8</v>
      </c>
      <c r="N76" s="208" t="str">
        <f t="shared" si="15"/>
        <v>G9</v>
      </c>
      <c r="O76" s="141" t="str">
        <f t="shared" si="15"/>
        <v>G10</v>
      </c>
      <c r="P76" s="212" t="str">
        <f t="shared" si="15"/>
        <v>G11</v>
      </c>
      <c r="Q76" s="214" t="str">
        <f t="shared" si="15"/>
        <v>G12</v>
      </c>
      <c r="R76" s="134"/>
    </row>
    <row r="77" spans="2:18" hidden="1" outlineLevel="1">
      <c r="B77" s="55"/>
      <c r="C77" s="55" t="str">
        <f t="shared" si="12"/>
        <v>U</v>
      </c>
      <c r="D77" s="134"/>
      <c r="E77" s="135" t="str">
        <f t="shared" si="15"/>
        <v>H</v>
      </c>
      <c r="F77" s="70" t="str">
        <f t="shared" si="15"/>
        <v>H1</v>
      </c>
      <c r="G77" s="211" t="str">
        <f t="shared" si="15"/>
        <v>H2</v>
      </c>
      <c r="H77" s="213" t="str">
        <f t="shared" si="15"/>
        <v>H3</v>
      </c>
      <c r="I77" s="212" t="str">
        <f t="shared" si="15"/>
        <v>H4</v>
      </c>
      <c r="J77" s="215" t="str">
        <f t="shared" si="15"/>
        <v>H5</v>
      </c>
      <c r="K77" s="211" t="str">
        <f t="shared" si="15"/>
        <v>H6</v>
      </c>
      <c r="L77" s="213" t="str">
        <f t="shared" si="15"/>
        <v>H7</v>
      </c>
      <c r="M77" s="199" t="str">
        <f t="shared" si="15"/>
        <v>H8</v>
      </c>
      <c r="N77" s="70" t="str">
        <f t="shared" si="15"/>
        <v>H9</v>
      </c>
      <c r="O77" s="211" t="str">
        <f t="shared" si="15"/>
        <v>H10</v>
      </c>
      <c r="P77" s="213"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2:19" hidden="1" outlineLevel="1">
      <c r="B81" s="55"/>
      <c r="C81" s="55" t="str">
        <f t="shared" si="12"/>
        <v>Y</v>
      </c>
      <c r="E81" s="3"/>
      <c r="F81" s="63">
        <v>1</v>
      </c>
      <c r="G81" s="63">
        <v>2</v>
      </c>
      <c r="H81" s="63">
        <v>3</v>
      </c>
      <c r="I81" s="63">
        <v>4</v>
      </c>
      <c r="J81" s="63">
        <v>5</v>
      </c>
      <c r="K81" s="63">
        <v>6</v>
      </c>
      <c r="L81" s="63">
        <v>7</v>
      </c>
      <c r="M81" s="63">
        <v>8</v>
      </c>
      <c r="N81" s="63">
        <v>9</v>
      </c>
      <c r="O81"/>
      <c r="P81"/>
      <c r="Q81"/>
    </row>
    <row r="82" spans="2: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2: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2: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2:19" hidden="1" outlineLevel="1">
      <c r="B85" s="55"/>
      <c r="C85" s="55" t="str">
        <f t="shared" si="12"/>
        <v>AC</v>
      </c>
    </row>
    <row r="86" spans="2:19" hidden="1" outlineLevel="1">
      <c r="B86" s="55"/>
      <c r="C86" s="55" t="str">
        <f t="shared" si="12"/>
        <v>AD</v>
      </c>
    </row>
    <row r="87" spans="2:19" hidden="1" outlineLevel="1">
      <c r="B87" s="55"/>
      <c r="C87" s="55" t="str">
        <f t="shared" si="12"/>
        <v>AE</v>
      </c>
    </row>
    <row r="88" spans="2:19" hidden="1" outlineLevel="1">
      <c r="B88" s="55"/>
      <c r="C88" s="55" t="str">
        <f t="shared" si="12"/>
        <v>AF</v>
      </c>
    </row>
    <row r="89" spans="2:19" hidden="1" outlineLevel="1">
      <c r="C89" s="3"/>
      <c r="F89"/>
      <c r="G89"/>
      <c r="H89"/>
      <c r="I89"/>
      <c r="J89"/>
      <c r="K89"/>
      <c r="L89"/>
      <c r="M89"/>
      <c r="N89"/>
      <c r="O89"/>
      <c r="P89"/>
      <c r="Q89"/>
      <c r="R89"/>
      <c r="S89"/>
    </row>
    <row r="90" spans="2:19" collapsed="1">
      <c r="C90" s="3"/>
      <c r="F90"/>
      <c r="G90"/>
      <c r="H90"/>
      <c r="I90"/>
      <c r="J90"/>
      <c r="K90"/>
      <c r="L90"/>
      <c r="M90"/>
      <c r="N90"/>
      <c r="O90"/>
      <c r="P90"/>
      <c r="Q90"/>
      <c r="R90"/>
      <c r="S90"/>
    </row>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K77" sqref="K77"/>
    </sheetView>
  </sheetViews>
  <sheetFormatPr defaultRowHeight="13.5"/>
  <cols>
    <col min="1" max="16384" width="9" style="235"/>
  </cols>
  <sheetData>
    <row r="1" spans="1:24">
      <c r="A1" s="235" t="s">
        <v>3965</v>
      </c>
    </row>
    <row r="2" spans="1:24">
      <c r="A2" s="235" t="s">
        <v>4279</v>
      </c>
    </row>
    <row r="3" spans="1:24">
      <c r="A3" s="235" t="s">
        <v>4280</v>
      </c>
    </row>
    <row r="4" spans="1:24">
      <c r="A4" s="235" t="s">
        <v>3964</v>
      </c>
    </row>
    <row r="5" spans="1:24">
      <c r="A5" s="235" t="s">
        <v>492</v>
      </c>
    </row>
    <row r="7" spans="1:24">
      <c r="A7" s="235" t="s">
        <v>3963</v>
      </c>
    </row>
    <row r="8" spans="1:24">
      <c r="A8" s="235" t="s">
        <v>494</v>
      </c>
    </row>
    <row r="9" spans="1:24">
      <c r="A9" s="235" t="s">
        <v>3962</v>
      </c>
    </row>
    <row r="10" spans="1:24">
      <c r="A10" s="235" t="s">
        <v>0</v>
      </c>
      <c r="B10" s="235">
        <v>2477</v>
      </c>
      <c r="C10" s="235">
        <v>10770</v>
      </c>
      <c r="D10" s="235">
        <v>10255</v>
      </c>
      <c r="E10" s="235">
        <v>9626</v>
      </c>
      <c r="F10" s="235">
        <v>9589</v>
      </c>
      <c r="G10" s="235">
        <v>10096</v>
      </c>
      <c r="H10" s="235">
        <v>9172</v>
      </c>
      <c r="I10" s="235">
        <v>9364</v>
      </c>
      <c r="J10" s="235">
        <v>10063</v>
      </c>
      <c r="K10" s="235">
        <v>8343</v>
      </c>
      <c r="L10" s="235">
        <v>8943</v>
      </c>
      <c r="M10" s="235">
        <v>9480</v>
      </c>
      <c r="N10" s="235">
        <v>9557</v>
      </c>
      <c r="O10" s="235">
        <v>7266</v>
      </c>
      <c r="P10" s="235">
        <v>9773</v>
      </c>
      <c r="Q10" s="235">
        <v>9190</v>
      </c>
      <c r="R10" s="235">
        <v>8642</v>
      </c>
      <c r="S10" s="235">
        <v>2660</v>
      </c>
      <c r="T10" s="235">
        <v>5116</v>
      </c>
      <c r="U10" s="235">
        <v>9045</v>
      </c>
      <c r="V10" s="235">
        <v>7927</v>
      </c>
      <c r="W10" s="235">
        <v>8981</v>
      </c>
      <c r="X10" s="235" t="s">
        <v>0</v>
      </c>
    </row>
    <row r="11" spans="1:24">
      <c r="A11" s="235" t="s">
        <v>0</v>
      </c>
      <c r="B11" s="235">
        <v>2622</v>
      </c>
      <c r="C11" s="235">
        <v>8347</v>
      </c>
      <c r="D11" s="235">
        <v>9473</v>
      </c>
      <c r="E11" s="235">
        <v>8416</v>
      </c>
      <c r="F11" s="235">
        <v>6084</v>
      </c>
      <c r="G11" s="235">
        <v>10580</v>
      </c>
      <c r="H11" s="235">
        <v>9147</v>
      </c>
      <c r="I11" s="235">
        <v>10433</v>
      </c>
      <c r="J11" s="235">
        <v>9810</v>
      </c>
      <c r="K11" s="235">
        <v>7961</v>
      </c>
      <c r="L11" s="235">
        <v>8935</v>
      </c>
      <c r="M11" s="235">
        <v>7145</v>
      </c>
      <c r="N11" s="235">
        <v>9558</v>
      </c>
      <c r="O11" s="235">
        <v>10244</v>
      </c>
      <c r="P11" s="235">
        <v>8993</v>
      </c>
      <c r="Q11" s="235">
        <v>9445</v>
      </c>
      <c r="R11" s="235">
        <v>9379</v>
      </c>
      <c r="S11" s="235">
        <v>9509</v>
      </c>
      <c r="T11" s="235">
        <v>8975</v>
      </c>
      <c r="U11" s="235">
        <v>8753</v>
      </c>
      <c r="V11" s="235">
        <v>8898</v>
      </c>
      <c r="W11" s="235">
        <v>9223</v>
      </c>
      <c r="X11" s="235" t="s">
        <v>0</v>
      </c>
    </row>
    <row r="12" spans="1:24">
      <c r="A12" s="235" t="s">
        <v>0</v>
      </c>
      <c r="B12" s="235">
        <v>2482</v>
      </c>
      <c r="C12" s="235">
        <v>9340</v>
      </c>
      <c r="D12" s="235">
        <v>6087</v>
      </c>
      <c r="E12" s="235">
        <v>7551</v>
      </c>
      <c r="F12" s="235">
        <v>9041</v>
      </c>
      <c r="G12" s="235">
        <v>5958</v>
      </c>
      <c r="H12" s="235">
        <v>8914</v>
      </c>
      <c r="I12" s="235">
        <v>8406</v>
      </c>
      <c r="J12" s="235">
        <v>8432</v>
      </c>
      <c r="K12" s="235">
        <v>2524</v>
      </c>
      <c r="L12" s="235">
        <v>8535</v>
      </c>
      <c r="M12" s="235">
        <v>8378</v>
      </c>
      <c r="N12" s="235">
        <v>8804</v>
      </c>
      <c r="O12" s="235">
        <v>8342</v>
      </c>
      <c r="P12" s="235">
        <v>8412</v>
      </c>
      <c r="Q12" s="235">
        <v>6767</v>
      </c>
      <c r="R12" s="235">
        <v>8324</v>
      </c>
      <c r="S12" s="235">
        <v>8940</v>
      </c>
      <c r="T12" s="235">
        <v>8053</v>
      </c>
      <c r="U12" s="235">
        <v>8315</v>
      </c>
      <c r="V12" s="235">
        <v>8180</v>
      </c>
      <c r="W12" s="235">
        <v>8091</v>
      </c>
      <c r="X12" s="235" t="s">
        <v>0</v>
      </c>
    </row>
    <row r="13" spans="1:24">
      <c r="A13" s="235" t="s">
        <v>0</v>
      </c>
      <c r="B13" s="235">
        <v>2296</v>
      </c>
      <c r="C13" s="235">
        <v>8021</v>
      </c>
      <c r="D13" s="235">
        <v>8101</v>
      </c>
      <c r="E13" s="235">
        <v>8930</v>
      </c>
      <c r="F13" s="235">
        <v>7373</v>
      </c>
      <c r="G13" s="235">
        <v>8973</v>
      </c>
      <c r="H13" s="235">
        <v>4851</v>
      </c>
      <c r="I13" s="235">
        <v>9256</v>
      </c>
      <c r="J13" s="235">
        <v>8666</v>
      </c>
      <c r="K13" s="235">
        <v>9172</v>
      </c>
      <c r="L13" s="235">
        <v>8243</v>
      </c>
      <c r="M13" s="235">
        <v>5400</v>
      </c>
      <c r="N13" s="235">
        <v>8186</v>
      </c>
      <c r="O13" s="235">
        <v>8377</v>
      </c>
      <c r="P13" s="235">
        <v>8017</v>
      </c>
      <c r="Q13" s="235">
        <v>8373</v>
      </c>
      <c r="R13" s="235">
        <v>7951</v>
      </c>
      <c r="S13" s="235">
        <v>8201</v>
      </c>
      <c r="T13" s="235">
        <v>8241</v>
      </c>
      <c r="U13" s="235">
        <v>8936</v>
      </c>
      <c r="V13" s="235">
        <v>8213</v>
      </c>
      <c r="W13" s="235">
        <v>8908</v>
      </c>
      <c r="X13" s="235" t="s">
        <v>0</v>
      </c>
    </row>
    <row r="14" spans="1:24">
      <c r="A14" s="235" t="s">
        <v>0</v>
      </c>
      <c r="B14" s="235">
        <v>2239</v>
      </c>
      <c r="C14" s="235">
        <v>9243</v>
      </c>
      <c r="D14" s="235">
        <v>10216</v>
      </c>
      <c r="E14" s="235">
        <v>8766</v>
      </c>
      <c r="F14" s="235">
        <v>8886</v>
      </c>
      <c r="G14" s="235">
        <v>8448</v>
      </c>
      <c r="H14" s="235">
        <v>8044</v>
      </c>
      <c r="I14" s="235">
        <v>8229</v>
      </c>
      <c r="J14" s="235">
        <v>8617</v>
      </c>
      <c r="K14" s="235">
        <v>9053</v>
      </c>
      <c r="L14" s="235">
        <v>8763</v>
      </c>
      <c r="M14" s="235">
        <v>8025</v>
      </c>
      <c r="N14" s="235">
        <v>8484</v>
      </c>
      <c r="O14" s="235">
        <v>8906</v>
      </c>
      <c r="P14" s="235">
        <v>8468</v>
      </c>
      <c r="Q14" s="235">
        <v>8575</v>
      </c>
      <c r="R14" s="235">
        <v>8320</v>
      </c>
      <c r="S14" s="235">
        <v>7754</v>
      </c>
      <c r="T14" s="235">
        <v>8596</v>
      </c>
      <c r="U14" s="235">
        <v>7799</v>
      </c>
      <c r="V14" s="235">
        <v>8284</v>
      </c>
      <c r="W14" s="235">
        <v>8151</v>
      </c>
      <c r="X14" s="235" t="s">
        <v>0</v>
      </c>
    </row>
    <row r="15" spans="1:24">
      <c r="A15" s="235" t="s">
        <v>0</v>
      </c>
      <c r="B15" s="235">
        <v>2280</v>
      </c>
      <c r="C15" s="235">
        <v>8397</v>
      </c>
      <c r="D15" s="235">
        <v>8849</v>
      </c>
      <c r="E15" s="235">
        <v>9379</v>
      </c>
      <c r="F15" s="235">
        <v>8700</v>
      </c>
      <c r="G15" s="235">
        <v>8760</v>
      </c>
      <c r="H15" s="235">
        <v>8946</v>
      </c>
      <c r="I15" s="235">
        <v>8679</v>
      </c>
      <c r="J15" s="235">
        <v>8334</v>
      </c>
      <c r="K15" s="235">
        <v>8542</v>
      </c>
      <c r="L15" s="235">
        <v>8235</v>
      </c>
      <c r="M15" s="235">
        <v>8811</v>
      </c>
      <c r="N15" s="235">
        <v>5997</v>
      </c>
      <c r="O15" s="235">
        <v>7571</v>
      </c>
      <c r="P15" s="235">
        <v>8369</v>
      </c>
      <c r="Q15" s="235">
        <v>8471</v>
      </c>
      <c r="R15" s="235">
        <v>8202</v>
      </c>
      <c r="S15" s="235">
        <v>7104</v>
      </c>
      <c r="T15" s="235">
        <v>8214</v>
      </c>
      <c r="U15" s="235">
        <v>8282</v>
      </c>
      <c r="V15" s="235">
        <v>7937</v>
      </c>
      <c r="W15" s="235">
        <v>8260</v>
      </c>
      <c r="X15" s="235" t="s">
        <v>0</v>
      </c>
    </row>
    <row r="16" spans="1:24">
      <c r="A16" s="235" t="s">
        <v>0</v>
      </c>
      <c r="B16" s="235">
        <v>2430</v>
      </c>
      <c r="C16" s="235">
        <v>9885</v>
      </c>
      <c r="D16" s="235">
        <v>9613</v>
      </c>
      <c r="E16" s="235">
        <v>9467</v>
      </c>
      <c r="F16" s="235">
        <v>8820</v>
      </c>
      <c r="G16" s="235">
        <v>9156</v>
      </c>
      <c r="H16" s="235">
        <v>9040</v>
      </c>
      <c r="I16" s="235">
        <v>8723</v>
      </c>
      <c r="J16" s="235">
        <v>8880</v>
      </c>
      <c r="K16" s="235">
        <v>8378</v>
      </c>
      <c r="L16" s="235">
        <v>8479</v>
      </c>
      <c r="M16" s="235">
        <v>8375</v>
      </c>
      <c r="N16" s="235">
        <v>8022</v>
      </c>
      <c r="O16" s="235">
        <v>2834</v>
      </c>
      <c r="P16" s="235">
        <v>8508</v>
      </c>
      <c r="Q16" s="235">
        <v>8353</v>
      </c>
      <c r="R16" s="235">
        <v>8408</v>
      </c>
      <c r="S16" s="235">
        <v>7942</v>
      </c>
      <c r="T16" s="235">
        <v>8095</v>
      </c>
      <c r="U16" s="235">
        <v>5724</v>
      </c>
      <c r="V16" s="235">
        <v>6974</v>
      </c>
      <c r="W16" s="235">
        <v>8138</v>
      </c>
      <c r="X16" s="235" t="s">
        <v>0</v>
      </c>
    </row>
    <row r="17" spans="1:24">
      <c r="A17" s="235" t="s">
        <v>0</v>
      </c>
      <c r="B17" s="235">
        <v>2107</v>
      </c>
      <c r="C17" s="235">
        <v>6825</v>
      </c>
      <c r="D17" s="235">
        <v>8343</v>
      </c>
      <c r="E17" s="235">
        <v>8308</v>
      </c>
      <c r="F17" s="235">
        <v>9403</v>
      </c>
      <c r="G17" s="235">
        <v>8722</v>
      </c>
      <c r="H17" s="235">
        <v>8510</v>
      </c>
      <c r="I17" s="235">
        <v>9141</v>
      </c>
      <c r="J17" s="235">
        <v>8734</v>
      </c>
      <c r="K17" s="235">
        <v>9489</v>
      </c>
      <c r="L17" s="235">
        <v>8604</v>
      </c>
      <c r="M17" s="235">
        <v>9332</v>
      </c>
      <c r="N17" s="235">
        <v>8635</v>
      </c>
      <c r="O17" s="235">
        <v>8216</v>
      </c>
      <c r="P17" s="235">
        <v>8237</v>
      </c>
      <c r="Q17" s="235">
        <v>7232</v>
      </c>
      <c r="R17" s="235">
        <v>8265</v>
      </c>
      <c r="S17" s="235">
        <v>8407</v>
      </c>
      <c r="T17" s="235">
        <v>9812</v>
      </c>
      <c r="U17" s="235">
        <v>9225</v>
      </c>
      <c r="V17" s="235">
        <v>8318</v>
      </c>
      <c r="W17" s="235">
        <v>8920</v>
      </c>
      <c r="X17" s="235" t="s">
        <v>0</v>
      </c>
    </row>
    <row r="18" spans="1:24">
      <c r="A18" s="235" t="s">
        <v>0</v>
      </c>
      <c r="B18" s="235">
        <v>2291</v>
      </c>
      <c r="C18" s="235">
        <v>9302</v>
      </c>
      <c r="D18" s="235">
        <v>8866</v>
      </c>
      <c r="E18" s="235">
        <v>8825</v>
      </c>
      <c r="F18" s="235">
        <v>5207</v>
      </c>
      <c r="G18" s="235">
        <v>8893</v>
      </c>
      <c r="H18" s="235">
        <v>8571</v>
      </c>
      <c r="I18" s="235">
        <v>9053</v>
      </c>
      <c r="J18" s="235">
        <v>8547</v>
      </c>
      <c r="K18" s="235">
        <v>5430</v>
      </c>
      <c r="L18" s="235">
        <v>8828</v>
      </c>
      <c r="M18" s="235">
        <v>4396</v>
      </c>
      <c r="N18" s="235">
        <v>7416</v>
      </c>
      <c r="O18" s="235">
        <v>8772</v>
      </c>
      <c r="P18" s="235">
        <v>8237</v>
      </c>
      <c r="Q18" s="235">
        <v>8453</v>
      </c>
      <c r="R18" s="235">
        <v>6990</v>
      </c>
      <c r="S18" s="235">
        <v>7021</v>
      </c>
      <c r="T18" s="235">
        <v>8214</v>
      </c>
      <c r="U18" s="235">
        <v>8093</v>
      </c>
      <c r="V18" s="235">
        <v>7432</v>
      </c>
      <c r="W18" s="235">
        <v>8069</v>
      </c>
      <c r="X18" s="235" t="s">
        <v>0</v>
      </c>
    </row>
    <row r="19" spans="1:24">
      <c r="A19" s="235" t="s">
        <v>0</v>
      </c>
      <c r="B19" s="235">
        <v>2189</v>
      </c>
      <c r="C19" s="235">
        <v>9191</v>
      </c>
      <c r="D19" s="235">
        <v>8556</v>
      </c>
      <c r="E19" s="235">
        <v>8736</v>
      </c>
      <c r="F19" s="235">
        <v>8517</v>
      </c>
      <c r="G19" s="235">
        <v>9083</v>
      </c>
      <c r="H19" s="235">
        <v>8864</v>
      </c>
      <c r="I19" s="235">
        <v>8580</v>
      </c>
      <c r="J19" s="235">
        <v>8596</v>
      </c>
      <c r="K19" s="235">
        <v>3357</v>
      </c>
      <c r="L19" s="235">
        <v>8518</v>
      </c>
      <c r="M19" s="235">
        <v>8384</v>
      </c>
      <c r="N19" s="235">
        <v>8513</v>
      </c>
      <c r="O19" s="235">
        <v>7874</v>
      </c>
      <c r="P19" s="235">
        <v>8327</v>
      </c>
      <c r="Q19" s="235">
        <v>7661</v>
      </c>
      <c r="R19" s="235">
        <v>8127</v>
      </c>
      <c r="S19" s="235">
        <v>8417</v>
      </c>
      <c r="T19" s="235">
        <v>8359</v>
      </c>
      <c r="U19" s="235">
        <v>8871</v>
      </c>
      <c r="V19" s="235">
        <v>7582</v>
      </c>
      <c r="W19" s="235">
        <v>8223</v>
      </c>
      <c r="X19" s="235" t="s">
        <v>0</v>
      </c>
    </row>
    <row r="20" spans="1:24">
      <c r="A20" s="235" t="s">
        <v>0</v>
      </c>
      <c r="B20" s="235">
        <v>2285</v>
      </c>
      <c r="C20" s="235">
        <v>6165</v>
      </c>
      <c r="D20" s="235">
        <v>2872</v>
      </c>
      <c r="E20" s="235">
        <v>6063</v>
      </c>
      <c r="F20" s="235">
        <v>9032</v>
      </c>
      <c r="G20" s="235">
        <v>8202</v>
      </c>
      <c r="H20" s="235">
        <v>8781</v>
      </c>
      <c r="I20" s="235">
        <v>8271</v>
      </c>
      <c r="J20" s="235">
        <v>9237</v>
      </c>
      <c r="K20" s="235">
        <v>5081</v>
      </c>
      <c r="L20" s="235">
        <v>8584</v>
      </c>
      <c r="M20" s="235">
        <v>7785</v>
      </c>
      <c r="N20" s="235">
        <v>7634</v>
      </c>
      <c r="O20" s="235">
        <v>2842</v>
      </c>
      <c r="P20" s="235">
        <v>8594</v>
      </c>
      <c r="Q20" s="235">
        <v>8843</v>
      </c>
      <c r="R20" s="235">
        <v>8452</v>
      </c>
      <c r="S20" s="235">
        <v>8140</v>
      </c>
      <c r="T20" s="235">
        <v>8136</v>
      </c>
      <c r="U20" s="235">
        <v>7802</v>
      </c>
      <c r="V20" s="235">
        <v>8273</v>
      </c>
      <c r="W20" s="235">
        <v>8180</v>
      </c>
      <c r="X20" s="235" t="s">
        <v>0</v>
      </c>
    </row>
    <row r="21" spans="1:24">
      <c r="A21" s="235" t="s">
        <v>0</v>
      </c>
      <c r="B21" s="235">
        <v>2041</v>
      </c>
      <c r="C21" s="235">
        <v>9153</v>
      </c>
      <c r="D21" s="235">
        <v>8575</v>
      </c>
      <c r="E21" s="235">
        <v>8336</v>
      </c>
      <c r="F21" s="235">
        <v>6322</v>
      </c>
      <c r="G21" s="235">
        <v>13046</v>
      </c>
      <c r="H21" s="235">
        <v>8905</v>
      </c>
      <c r="I21" s="235">
        <v>9180</v>
      </c>
      <c r="J21" s="235">
        <v>9347</v>
      </c>
      <c r="K21" s="235">
        <v>8468</v>
      </c>
      <c r="L21" s="235">
        <v>8485</v>
      </c>
      <c r="M21" s="235">
        <v>8530</v>
      </c>
      <c r="N21" s="235">
        <v>8296</v>
      </c>
      <c r="O21" s="235">
        <v>4779</v>
      </c>
      <c r="P21" s="235">
        <v>8491</v>
      </c>
      <c r="Q21" s="235">
        <v>8177</v>
      </c>
      <c r="R21" s="235">
        <v>7841</v>
      </c>
      <c r="S21" s="235">
        <v>8405</v>
      </c>
      <c r="T21" s="235">
        <v>7431</v>
      </c>
      <c r="U21" s="235">
        <v>8828</v>
      </c>
      <c r="V21" s="235">
        <v>8469</v>
      </c>
      <c r="W21" s="235">
        <v>8896</v>
      </c>
      <c r="X21" s="235" t="s">
        <v>0</v>
      </c>
    </row>
    <row r="22" spans="1:24">
      <c r="A22" s="235" t="s">
        <v>0</v>
      </c>
      <c r="B22" s="235">
        <v>2447</v>
      </c>
      <c r="C22" s="235">
        <v>10033</v>
      </c>
      <c r="D22" s="235">
        <v>8064</v>
      </c>
      <c r="E22" s="235">
        <v>6453</v>
      </c>
      <c r="F22" s="235">
        <v>9157</v>
      </c>
      <c r="G22" s="235">
        <v>7198</v>
      </c>
      <c r="H22" s="235">
        <v>9615</v>
      </c>
      <c r="I22" s="235">
        <v>8795</v>
      </c>
      <c r="J22" s="235">
        <v>7886</v>
      </c>
      <c r="K22" s="235">
        <v>8528</v>
      </c>
      <c r="L22" s="235">
        <v>8586</v>
      </c>
      <c r="M22" s="235">
        <v>6783</v>
      </c>
      <c r="N22" s="235">
        <v>6833</v>
      </c>
      <c r="O22" s="235">
        <v>8590</v>
      </c>
      <c r="P22" s="235">
        <v>8634</v>
      </c>
      <c r="Q22" s="235">
        <v>9222</v>
      </c>
      <c r="R22" s="235">
        <v>8409</v>
      </c>
      <c r="S22" s="235">
        <v>8725</v>
      </c>
      <c r="T22" s="235">
        <v>8416</v>
      </c>
      <c r="U22" s="235">
        <v>8272</v>
      </c>
      <c r="V22" s="235">
        <v>8437</v>
      </c>
      <c r="W22" s="235">
        <v>8432</v>
      </c>
      <c r="X22" s="235" t="s">
        <v>0</v>
      </c>
    </row>
    <row r="23" spans="1:24">
      <c r="A23" s="235" t="s">
        <v>0</v>
      </c>
      <c r="B23" s="235">
        <v>2296</v>
      </c>
      <c r="C23" s="235">
        <v>6221</v>
      </c>
      <c r="D23" s="235">
        <v>5667</v>
      </c>
      <c r="E23" s="235">
        <v>9174</v>
      </c>
      <c r="F23" s="235">
        <v>7221</v>
      </c>
      <c r="G23" s="235">
        <v>11082</v>
      </c>
      <c r="H23" s="235">
        <v>8675</v>
      </c>
      <c r="I23" s="235">
        <v>8814</v>
      </c>
      <c r="J23" s="235">
        <v>8036</v>
      </c>
      <c r="K23" s="235">
        <v>8557</v>
      </c>
      <c r="L23" s="235">
        <v>8741</v>
      </c>
      <c r="M23" s="235">
        <v>8589</v>
      </c>
      <c r="N23" s="235">
        <v>8547</v>
      </c>
      <c r="O23" s="235">
        <v>8502</v>
      </c>
      <c r="P23" s="235">
        <v>7200</v>
      </c>
      <c r="Q23" s="235">
        <v>8572</v>
      </c>
      <c r="R23" s="235">
        <v>8293</v>
      </c>
      <c r="S23" s="235">
        <v>8341</v>
      </c>
      <c r="T23" s="235">
        <v>8269</v>
      </c>
      <c r="U23" s="235">
        <v>8430</v>
      </c>
      <c r="V23" s="235">
        <v>8340</v>
      </c>
      <c r="W23" s="235">
        <v>8584</v>
      </c>
      <c r="X23" s="235" t="s">
        <v>0</v>
      </c>
    </row>
    <row r="24" spans="1:24">
      <c r="A24" s="235" t="s">
        <v>0</v>
      </c>
      <c r="B24" s="235">
        <v>2432</v>
      </c>
      <c r="C24" s="235">
        <v>7894</v>
      </c>
      <c r="D24" s="235">
        <v>7489</v>
      </c>
      <c r="E24" s="235">
        <v>6590</v>
      </c>
      <c r="F24" s="235">
        <v>9332</v>
      </c>
      <c r="G24" s="235">
        <v>8859</v>
      </c>
      <c r="H24" s="235">
        <v>8896</v>
      </c>
      <c r="I24" s="235">
        <v>8175</v>
      </c>
      <c r="J24" s="235">
        <v>8646</v>
      </c>
      <c r="K24" s="235">
        <v>9206</v>
      </c>
      <c r="L24" s="235">
        <v>8642</v>
      </c>
      <c r="M24" s="235">
        <v>7177</v>
      </c>
      <c r="N24" s="235">
        <v>8991</v>
      </c>
      <c r="O24" s="235">
        <v>8420</v>
      </c>
      <c r="P24" s="235">
        <v>8631</v>
      </c>
      <c r="Q24" s="235">
        <v>8164</v>
      </c>
      <c r="R24" s="235">
        <v>8814</v>
      </c>
      <c r="S24" s="235">
        <v>8005</v>
      </c>
      <c r="T24" s="235">
        <v>8312</v>
      </c>
      <c r="U24" s="235">
        <v>9017</v>
      </c>
      <c r="V24" s="235">
        <v>8273</v>
      </c>
      <c r="W24" s="235">
        <v>8339</v>
      </c>
      <c r="X24" s="235" t="s">
        <v>0</v>
      </c>
    </row>
    <row r="25" spans="1:24">
      <c r="A25" s="235" t="s">
        <v>0</v>
      </c>
      <c r="B25" s="235">
        <v>2223</v>
      </c>
      <c r="C25" s="235">
        <v>8622</v>
      </c>
      <c r="D25" s="235">
        <v>8723</v>
      </c>
      <c r="E25" s="235">
        <v>8655</v>
      </c>
      <c r="F25" s="235">
        <v>8658</v>
      </c>
      <c r="G25" s="235">
        <v>9666</v>
      </c>
      <c r="H25" s="235">
        <v>9137</v>
      </c>
      <c r="I25" s="235">
        <v>6303</v>
      </c>
      <c r="J25" s="235">
        <v>9075</v>
      </c>
      <c r="K25" s="235">
        <v>9179</v>
      </c>
      <c r="L25" s="235">
        <v>8285</v>
      </c>
      <c r="M25" s="235">
        <v>5464</v>
      </c>
      <c r="N25" s="235">
        <v>6454</v>
      </c>
      <c r="O25" s="235">
        <v>6503</v>
      </c>
      <c r="P25" s="235">
        <v>8232</v>
      </c>
      <c r="Q25" s="235">
        <v>8455</v>
      </c>
      <c r="R25" s="235">
        <v>8068</v>
      </c>
      <c r="S25" s="235">
        <v>5443</v>
      </c>
      <c r="T25" s="235">
        <v>8174</v>
      </c>
      <c r="U25" s="235">
        <v>8341</v>
      </c>
      <c r="V25" s="235">
        <v>8843</v>
      </c>
      <c r="W25" s="235">
        <v>8896</v>
      </c>
      <c r="X25" s="235"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85" zoomScaleNormal="85" workbookViewId="0">
      <selection activeCell="L19" sqref="L19"/>
    </sheetView>
  </sheetViews>
  <sheetFormatPr defaultColWidth="5.5" defaultRowHeight="11.25" customHeight="1"/>
  <cols>
    <col min="1" max="16384" width="5.5" style="179"/>
  </cols>
  <sheetData>
    <row r="1" spans="1:26" s="169" customFormat="1" ht="11.25" customHeight="1">
      <c r="A1" s="168" t="str">
        <f>T1.PLATE()</f>
        <v>Template</v>
      </c>
      <c r="B1" s="168"/>
      <c r="D1" s="170" t="s">
        <v>4091</v>
      </c>
      <c r="E1" s="171">
        <v>384</v>
      </c>
      <c r="F1" s="172"/>
      <c r="G1" s="170" t="s">
        <v>4092</v>
      </c>
      <c r="H1" s="172" t="s">
        <v>4185</v>
      </c>
      <c r="I1" s="168"/>
      <c r="J1" s="170" t="s">
        <v>4093</v>
      </c>
      <c r="K1" s="173" t="s">
        <v>3787</v>
      </c>
      <c r="L1" s="174"/>
      <c r="N1" s="200" t="s">
        <v>4130</v>
      </c>
      <c r="O1" s="171" t="str">
        <f>T1.SYSTEM("version")</f>
        <v>ver. 1.0</v>
      </c>
    </row>
    <row r="2" spans="1:26" ht="11.25" customHeight="1">
      <c r="A2" s="175"/>
      <c r="B2" s="176"/>
      <c r="C2" s="177"/>
      <c r="D2" s="177"/>
      <c r="E2" s="178"/>
      <c r="F2" s="178"/>
      <c r="G2" s="178"/>
      <c r="H2" s="178"/>
      <c r="I2" s="177"/>
      <c r="J2" s="177"/>
      <c r="K2" s="177"/>
      <c r="L2" s="177"/>
    </row>
    <row r="3" spans="1:26" ht="11.25" customHeight="1">
      <c r="A3" s="175"/>
      <c r="B3" s="176" t="s">
        <v>4094</v>
      </c>
      <c r="C3" s="178" t="str">
        <f>T1.PLATEREADER_INFO("assay")</f>
        <v>ADP-IMA</v>
      </c>
      <c r="D3" s="177"/>
      <c r="E3" s="177"/>
      <c r="F3" s="177"/>
      <c r="G3" s="180" t="s">
        <v>4095</v>
      </c>
      <c r="H3" s="177" t="str">
        <f>T1.PLATEREADER_INFO("date")</f>
        <v>2014/07/18</v>
      </c>
      <c r="I3" s="177"/>
      <c r="J3" s="177"/>
      <c r="K3" s="180" t="s">
        <v>4096</v>
      </c>
      <c r="L3" s="177" t="str">
        <f>T1.PLATEREADER_INFO("time")</f>
        <v>15:58</v>
      </c>
    </row>
    <row r="4" spans="1:26" ht="11.25" customHeight="1">
      <c r="B4" s="177"/>
      <c r="C4" s="177"/>
      <c r="D4" s="177"/>
      <c r="E4" s="177"/>
      <c r="F4" s="177"/>
      <c r="G4" s="177"/>
      <c r="H4" s="177"/>
      <c r="I4" s="177"/>
      <c r="J4" s="177"/>
      <c r="K4" s="177"/>
      <c r="L4" s="176"/>
    </row>
    <row r="5" spans="1:26" s="182" customFormat="1" ht="11.25" customHeight="1">
      <c r="A5" s="181" t="s">
        <v>4097</v>
      </c>
      <c r="D5" s="183"/>
      <c r="H5" s="183"/>
    </row>
    <row r="6" spans="1:26" s="186" customFormat="1" ht="11.25" customHeight="1">
      <c r="A6" s="184"/>
      <c r="B6" s="184"/>
      <c r="C6" s="185"/>
      <c r="D6" s="185"/>
      <c r="H6" s="185"/>
    </row>
    <row r="7" spans="1:26" ht="11.25" customHeight="1">
      <c r="B7" s="187"/>
      <c r="C7" s="187">
        <v>1</v>
      </c>
      <c r="D7" s="187">
        <v>2</v>
      </c>
      <c r="E7" s="187">
        <v>3</v>
      </c>
      <c r="F7" s="187">
        <v>4</v>
      </c>
      <c r="G7" s="187">
        <v>5</v>
      </c>
      <c r="H7" s="187">
        <v>6</v>
      </c>
      <c r="I7" s="187">
        <v>7</v>
      </c>
      <c r="J7" s="187">
        <v>8</v>
      </c>
      <c r="K7" s="187">
        <v>9</v>
      </c>
      <c r="L7" s="187">
        <v>10</v>
      </c>
      <c r="M7" s="187">
        <v>11</v>
      </c>
      <c r="N7" s="187">
        <v>12</v>
      </c>
      <c r="O7" s="187">
        <v>13</v>
      </c>
      <c r="P7" s="187">
        <v>14</v>
      </c>
      <c r="Q7" s="187">
        <v>15</v>
      </c>
      <c r="R7" s="187">
        <v>16</v>
      </c>
      <c r="S7" s="187">
        <v>17</v>
      </c>
      <c r="T7" s="187">
        <v>18</v>
      </c>
      <c r="U7" s="187">
        <v>19</v>
      </c>
      <c r="V7" s="187">
        <v>20</v>
      </c>
      <c r="W7" s="187">
        <v>21</v>
      </c>
      <c r="X7" s="187">
        <v>22</v>
      </c>
      <c r="Y7" s="187">
        <v>23</v>
      </c>
      <c r="Z7" s="187">
        <v>24</v>
      </c>
    </row>
    <row r="8" spans="1:26" ht="11.25" customHeight="1">
      <c r="B8" s="187" t="s">
        <v>4098</v>
      </c>
      <c r="C8" s="188" t="s">
        <v>8</v>
      </c>
      <c r="D8" s="188" t="s">
        <v>9</v>
      </c>
      <c r="E8" s="188" t="s">
        <v>10</v>
      </c>
      <c r="F8" s="188" t="s">
        <v>11</v>
      </c>
      <c r="G8" s="188" t="s">
        <v>12</v>
      </c>
      <c r="H8" s="188" t="s">
        <v>13</v>
      </c>
      <c r="I8" s="188" t="s">
        <v>14</v>
      </c>
      <c r="J8" s="188" t="s">
        <v>15</v>
      </c>
      <c r="K8" s="188" t="s">
        <v>16</v>
      </c>
      <c r="L8" s="188" t="s">
        <v>17</v>
      </c>
      <c r="M8" s="188" t="s">
        <v>18</v>
      </c>
      <c r="N8" s="188" t="s">
        <v>19</v>
      </c>
      <c r="O8" s="188" t="s">
        <v>20</v>
      </c>
      <c r="P8" s="188" t="s">
        <v>21</v>
      </c>
      <c r="Q8" s="188" t="s">
        <v>22</v>
      </c>
      <c r="R8" s="188" t="s">
        <v>23</v>
      </c>
      <c r="S8" s="188" t="s">
        <v>24</v>
      </c>
      <c r="T8" s="188" t="s">
        <v>25</v>
      </c>
      <c r="U8" s="188" t="s">
        <v>26</v>
      </c>
      <c r="V8" s="188" t="s">
        <v>27</v>
      </c>
      <c r="W8" s="188" t="s">
        <v>28</v>
      </c>
      <c r="X8" s="188" t="s">
        <v>29</v>
      </c>
      <c r="Y8" s="188" t="s">
        <v>30</v>
      </c>
      <c r="Z8" s="188" t="s">
        <v>31</v>
      </c>
    </row>
    <row r="9" spans="1:26" ht="11.25" customHeight="1">
      <c r="B9" s="187" t="s">
        <v>4099</v>
      </c>
      <c r="C9" s="188" t="s">
        <v>32</v>
      </c>
      <c r="D9" s="188" t="s">
        <v>33</v>
      </c>
      <c r="E9" s="188" t="s">
        <v>34</v>
      </c>
      <c r="F9" s="188" t="s">
        <v>35</v>
      </c>
      <c r="G9" s="188" t="s">
        <v>36</v>
      </c>
      <c r="H9" s="188" t="s">
        <v>37</v>
      </c>
      <c r="I9" s="188" t="s">
        <v>38</v>
      </c>
      <c r="J9" s="188" t="s">
        <v>39</v>
      </c>
      <c r="K9" s="188" t="s">
        <v>40</v>
      </c>
      <c r="L9" s="188" t="s">
        <v>41</v>
      </c>
      <c r="M9" s="188" t="s">
        <v>42</v>
      </c>
      <c r="N9" s="188" t="s">
        <v>43</v>
      </c>
      <c r="O9" s="188" t="s">
        <v>44</v>
      </c>
      <c r="P9" s="188" t="s">
        <v>45</v>
      </c>
      <c r="Q9" s="188" t="s">
        <v>46</v>
      </c>
      <c r="R9" s="188" t="s">
        <v>47</v>
      </c>
      <c r="S9" s="188" t="s">
        <v>48</v>
      </c>
      <c r="T9" s="188" t="s">
        <v>49</v>
      </c>
      <c r="U9" s="188" t="s">
        <v>50</v>
      </c>
      <c r="V9" s="188" t="s">
        <v>51</v>
      </c>
      <c r="W9" s="188" t="s">
        <v>52</v>
      </c>
      <c r="X9" s="188" t="s">
        <v>53</v>
      </c>
      <c r="Y9" s="188" t="s">
        <v>54</v>
      </c>
      <c r="Z9" s="188" t="s">
        <v>55</v>
      </c>
    </row>
    <row r="10" spans="1:26" ht="11.25" customHeight="1">
      <c r="B10" s="187" t="s">
        <v>4100</v>
      </c>
      <c r="C10" s="188" t="s">
        <v>56</v>
      </c>
      <c r="D10" s="188" t="s">
        <v>57</v>
      </c>
      <c r="E10" s="188" t="s">
        <v>58</v>
      </c>
      <c r="F10" s="188" t="s">
        <v>59</v>
      </c>
      <c r="G10" s="188" t="s">
        <v>60</v>
      </c>
      <c r="H10" s="188" t="s">
        <v>61</v>
      </c>
      <c r="I10" s="188" t="s">
        <v>62</v>
      </c>
      <c r="J10" s="188" t="s">
        <v>63</v>
      </c>
      <c r="K10" s="188" t="s">
        <v>64</v>
      </c>
      <c r="L10" s="188" t="s">
        <v>65</v>
      </c>
      <c r="M10" s="188" t="s">
        <v>66</v>
      </c>
      <c r="N10" s="188" t="s">
        <v>67</v>
      </c>
      <c r="O10" s="188" t="s">
        <v>68</v>
      </c>
      <c r="P10" s="188" t="s">
        <v>69</v>
      </c>
      <c r="Q10" s="188" t="s">
        <v>70</v>
      </c>
      <c r="R10" s="188" t="s">
        <v>71</v>
      </c>
      <c r="S10" s="188" t="s">
        <v>72</v>
      </c>
      <c r="T10" s="188" t="s">
        <v>73</v>
      </c>
      <c r="U10" s="188" t="s">
        <v>74</v>
      </c>
      <c r="V10" s="188" t="s">
        <v>75</v>
      </c>
      <c r="W10" s="188" t="s">
        <v>76</v>
      </c>
      <c r="X10" s="188" t="s">
        <v>77</v>
      </c>
      <c r="Y10" s="188" t="s">
        <v>78</v>
      </c>
      <c r="Z10" s="188" t="s">
        <v>79</v>
      </c>
    </row>
    <row r="11" spans="1:26" ht="11.25" customHeight="1">
      <c r="B11" s="187" t="s">
        <v>4101</v>
      </c>
      <c r="C11" s="188" t="s">
        <v>80</v>
      </c>
      <c r="D11" s="188" t="s">
        <v>81</v>
      </c>
      <c r="E11" s="188" t="s">
        <v>82</v>
      </c>
      <c r="F11" s="188" t="s">
        <v>83</v>
      </c>
      <c r="G11" s="188" t="s">
        <v>84</v>
      </c>
      <c r="H11" s="188" t="s">
        <v>85</v>
      </c>
      <c r="I11" s="188" t="s">
        <v>86</v>
      </c>
      <c r="J11" s="188" t="s">
        <v>87</v>
      </c>
      <c r="K11" s="188" t="s">
        <v>88</v>
      </c>
      <c r="L11" s="188" t="s">
        <v>89</v>
      </c>
      <c r="M11" s="188" t="s">
        <v>90</v>
      </c>
      <c r="N11" s="188" t="s">
        <v>91</v>
      </c>
      <c r="O11" s="188" t="s">
        <v>92</v>
      </c>
      <c r="P11" s="188" t="s">
        <v>93</v>
      </c>
      <c r="Q11" s="188" t="s">
        <v>94</v>
      </c>
      <c r="R11" s="188" t="s">
        <v>95</v>
      </c>
      <c r="S11" s="188" t="s">
        <v>96</v>
      </c>
      <c r="T11" s="188" t="s">
        <v>97</v>
      </c>
      <c r="U11" s="188" t="s">
        <v>98</v>
      </c>
      <c r="V11" s="188" t="s">
        <v>99</v>
      </c>
      <c r="W11" s="188" t="s">
        <v>100</v>
      </c>
      <c r="X11" s="188" t="s">
        <v>101</v>
      </c>
      <c r="Y11" s="188" t="s">
        <v>102</v>
      </c>
      <c r="Z11" s="188" t="s">
        <v>103</v>
      </c>
    </row>
    <row r="12" spans="1:26" ht="11.25" customHeight="1">
      <c r="B12" s="187" t="s">
        <v>4102</v>
      </c>
      <c r="C12" s="188" t="s">
        <v>104</v>
      </c>
      <c r="D12" s="188" t="s">
        <v>105</v>
      </c>
      <c r="E12" s="188" t="s">
        <v>106</v>
      </c>
      <c r="F12" s="188" t="s">
        <v>107</v>
      </c>
      <c r="G12" s="188" t="s">
        <v>108</v>
      </c>
      <c r="H12" s="188" t="s">
        <v>109</v>
      </c>
      <c r="I12" s="188" t="s">
        <v>110</v>
      </c>
      <c r="J12" s="188" t="s">
        <v>111</v>
      </c>
      <c r="K12" s="188" t="s">
        <v>112</v>
      </c>
      <c r="L12" s="188" t="s">
        <v>113</v>
      </c>
      <c r="M12" s="188" t="s">
        <v>114</v>
      </c>
      <c r="N12" s="188" t="s">
        <v>115</v>
      </c>
      <c r="O12" s="188" t="s">
        <v>116</v>
      </c>
      <c r="P12" s="188" t="s">
        <v>117</v>
      </c>
      <c r="Q12" s="188" t="s">
        <v>118</v>
      </c>
      <c r="R12" s="188" t="s">
        <v>119</v>
      </c>
      <c r="S12" s="188" t="s">
        <v>120</v>
      </c>
      <c r="T12" s="188" t="s">
        <v>121</v>
      </c>
      <c r="U12" s="188" t="s">
        <v>122</v>
      </c>
      <c r="V12" s="188" t="s">
        <v>123</v>
      </c>
      <c r="W12" s="188" t="s">
        <v>124</v>
      </c>
      <c r="X12" s="188" t="s">
        <v>125</v>
      </c>
      <c r="Y12" s="188" t="s">
        <v>126</v>
      </c>
      <c r="Z12" s="188" t="s">
        <v>127</v>
      </c>
    </row>
    <row r="13" spans="1:26" ht="11.25" customHeight="1">
      <c r="B13" s="187" t="s">
        <v>4103</v>
      </c>
      <c r="C13" s="188" t="s">
        <v>128</v>
      </c>
      <c r="D13" s="188" t="s">
        <v>129</v>
      </c>
      <c r="E13" s="188" t="s">
        <v>130</v>
      </c>
      <c r="F13" s="188" t="s">
        <v>131</v>
      </c>
      <c r="G13" s="188" t="s">
        <v>132</v>
      </c>
      <c r="H13" s="188" t="s">
        <v>133</v>
      </c>
      <c r="I13" s="188" t="s">
        <v>134</v>
      </c>
      <c r="J13" s="188" t="s">
        <v>135</v>
      </c>
      <c r="K13" s="188" t="s">
        <v>136</v>
      </c>
      <c r="L13" s="188" t="s">
        <v>137</v>
      </c>
      <c r="M13" s="188" t="s">
        <v>138</v>
      </c>
      <c r="N13" s="188" t="s">
        <v>139</v>
      </c>
      <c r="O13" s="188" t="s">
        <v>140</v>
      </c>
      <c r="P13" s="188" t="s">
        <v>141</v>
      </c>
      <c r="Q13" s="188" t="s">
        <v>142</v>
      </c>
      <c r="R13" s="188" t="s">
        <v>143</v>
      </c>
      <c r="S13" s="188" t="s">
        <v>144</v>
      </c>
      <c r="T13" s="188" t="s">
        <v>145</v>
      </c>
      <c r="U13" s="188" t="s">
        <v>146</v>
      </c>
      <c r="V13" s="188" t="s">
        <v>147</v>
      </c>
      <c r="W13" s="188" t="s">
        <v>148</v>
      </c>
      <c r="X13" s="188" t="s">
        <v>149</v>
      </c>
      <c r="Y13" s="188" t="s">
        <v>150</v>
      </c>
      <c r="Z13" s="188" t="s">
        <v>151</v>
      </c>
    </row>
    <row r="14" spans="1:26" ht="11.25" customHeight="1">
      <c r="B14" s="187" t="s">
        <v>4104</v>
      </c>
      <c r="C14" s="188" t="s">
        <v>152</v>
      </c>
      <c r="D14" s="188" t="s">
        <v>153</v>
      </c>
      <c r="E14" s="188" t="s">
        <v>154</v>
      </c>
      <c r="F14" s="188" t="s">
        <v>155</v>
      </c>
      <c r="G14" s="188" t="s">
        <v>156</v>
      </c>
      <c r="H14" s="188" t="s">
        <v>157</v>
      </c>
      <c r="I14" s="188" t="s">
        <v>158</v>
      </c>
      <c r="J14" s="188" t="s">
        <v>159</v>
      </c>
      <c r="K14" s="188" t="s">
        <v>160</v>
      </c>
      <c r="L14" s="188" t="s">
        <v>161</v>
      </c>
      <c r="M14" s="188" t="s">
        <v>162</v>
      </c>
      <c r="N14" s="188" t="s">
        <v>163</v>
      </c>
      <c r="O14" s="188" t="s">
        <v>164</v>
      </c>
      <c r="P14" s="188" t="s">
        <v>165</v>
      </c>
      <c r="Q14" s="188" t="s">
        <v>166</v>
      </c>
      <c r="R14" s="188" t="s">
        <v>167</v>
      </c>
      <c r="S14" s="188" t="s">
        <v>168</v>
      </c>
      <c r="T14" s="188" t="s">
        <v>169</v>
      </c>
      <c r="U14" s="188" t="s">
        <v>170</v>
      </c>
      <c r="V14" s="188" t="s">
        <v>171</v>
      </c>
      <c r="W14" s="188" t="s">
        <v>172</v>
      </c>
      <c r="X14" s="188" t="s">
        <v>173</v>
      </c>
      <c r="Y14" s="188" t="s">
        <v>174</v>
      </c>
      <c r="Z14" s="188" t="s">
        <v>175</v>
      </c>
    </row>
    <row r="15" spans="1:26" ht="11.25" customHeight="1">
      <c r="B15" s="187" t="s">
        <v>4105</v>
      </c>
      <c r="C15" s="188" t="s">
        <v>176</v>
      </c>
      <c r="D15" s="188" t="s">
        <v>177</v>
      </c>
      <c r="E15" s="188" t="s">
        <v>178</v>
      </c>
      <c r="F15" s="188" t="s">
        <v>179</v>
      </c>
      <c r="G15" s="188" t="s">
        <v>180</v>
      </c>
      <c r="H15" s="188" t="s">
        <v>181</v>
      </c>
      <c r="I15" s="188" t="s">
        <v>182</v>
      </c>
      <c r="J15" s="188" t="s">
        <v>183</v>
      </c>
      <c r="K15" s="188" t="s">
        <v>184</v>
      </c>
      <c r="L15" s="188" t="s">
        <v>185</v>
      </c>
      <c r="M15" s="188" t="s">
        <v>186</v>
      </c>
      <c r="N15" s="188" t="s">
        <v>187</v>
      </c>
      <c r="O15" s="188" t="s">
        <v>188</v>
      </c>
      <c r="P15" s="188" t="s">
        <v>189</v>
      </c>
      <c r="Q15" s="188" t="s">
        <v>190</v>
      </c>
      <c r="R15" s="188" t="s">
        <v>191</v>
      </c>
      <c r="S15" s="188" t="s">
        <v>192</v>
      </c>
      <c r="T15" s="188" t="s">
        <v>193</v>
      </c>
      <c r="U15" s="188" t="s">
        <v>194</v>
      </c>
      <c r="V15" s="188" t="s">
        <v>195</v>
      </c>
      <c r="W15" s="188" t="s">
        <v>196</v>
      </c>
      <c r="X15" s="188" t="s">
        <v>197</v>
      </c>
      <c r="Y15" s="188" t="s">
        <v>198</v>
      </c>
      <c r="Z15" s="188" t="s">
        <v>199</v>
      </c>
    </row>
    <row r="16" spans="1:26" ht="11.25" customHeight="1">
      <c r="B16" s="187" t="s">
        <v>4106</v>
      </c>
      <c r="C16" s="188" t="s">
        <v>200</v>
      </c>
      <c r="D16" s="188" t="s">
        <v>201</v>
      </c>
      <c r="E16" s="188" t="s">
        <v>202</v>
      </c>
      <c r="F16" s="188" t="s">
        <v>203</v>
      </c>
      <c r="G16" s="188" t="s">
        <v>204</v>
      </c>
      <c r="H16" s="188" t="s">
        <v>205</v>
      </c>
      <c r="I16" s="188" t="s">
        <v>206</v>
      </c>
      <c r="J16" s="188" t="s">
        <v>207</v>
      </c>
      <c r="K16" s="188" t="s">
        <v>208</v>
      </c>
      <c r="L16" s="188" t="s">
        <v>209</v>
      </c>
      <c r="M16" s="188" t="s">
        <v>210</v>
      </c>
      <c r="N16" s="188" t="s">
        <v>211</v>
      </c>
      <c r="O16" s="188" t="s">
        <v>212</v>
      </c>
      <c r="P16" s="188" t="s">
        <v>213</v>
      </c>
      <c r="Q16" s="188" t="s">
        <v>214</v>
      </c>
      <c r="R16" s="188" t="s">
        <v>215</v>
      </c>
      <c r="S16" s="188" t="s">
        <v>216</v>
      </c>
      <c r="T16" s="188" t="s">
        <v>217</v>
      </c>
      <c r="U16" s="188" t="s">
        <v>218</v>
      </c>
      <c r="V16" s="188" t="s">
        <v>219</v>
      </c>
      <c r="W16" s="188" t="s">
        <v>220</v>
      </c>
      <c r="X16" s="188" t="s">
        <v>221</v>
      </c>
      <c r="Y16" s="188" t="s">
        <v>222</v>
      </c>
      <c r="Z16" s="188" t="s">
        <v>223</v>
      </c>
    </row>
    <row r="17" spans="1:26" ht="11.25" customHeight="1">
      <c r="B17" s="187" t="s">
        <v>4107</v>
      </c>
      <c r="C17" s="188" t="s">
        <v>224</v>
      </c>
      <c r="D17" s="188" t="s">
        <v>225</v>
      </c>
      <c r="E17" s="188" t="s">
        <v>226</v>
      </c>
      <c r="F17" s="188" t="s">
        <v>227</v>
      </c>
      <c r="G17" s="188" t="s">
        <v>228</v>
      </c>
      <c r="H17" s="188" t="s">
        <v>228</v>
      </c>
      <c r="I17" s="188" t="s">
        <v>230</v>
      </c>
      <c r="J17" s="188" t="s">
        <v>231</v>
      </c>
      <c r="K17" s="188" t="s">
        <v>232</v>
      </c>
      <c r="L17" s="188" t="s">
        <v>233</v>
      </c>
      <c r="M17" s="188" t="s">
        <v>234</v>
      </c>
      <c r="N17" s="188" t="s">
        <v>235</v>
      </c>
      <c r="O17" s="188" t="s">
        <v>236</v>
      </c>
      <c r="P17" s="188" t="s">
        <v>237</v>
      </c>
      <c r="Q17" s="188" t="s">
        <v>238</v>
      </c>
      <c r="R17" s="188" t="s">
        <v>239</v>
      </c>
      <c r="S17" s="188" t="s">
        <v>240</v>
      </c>
      <c r="T17" s="188" t="s">
        <v>241</v>
      </c>
      <c r="U17" s="188" t="s">
        <v>242</v>
      </c>
      <c r="V17" s="188" t="s">
        <v>243</v>
      </c>
      <c r="W17" s="188" t="s">
        <v>244</v>
      </c>
      <c r="X17" s="188" t="s">
        <v>245</v>
      </c>
      <c r="Y17" s="188" t="s">
        <v>246</v>
      </c>
      <c r="Z17" s="188" t="s">
        <v>247</v>
      </c>
    </row>
    <row r="18" spans="1:26" ht="11.25" customHeight="1">
      <c r="B18" s="187" t="s">
        <v>4108</v>
      </c>
      <c r="C18" s="188" t="s">
        <v>248</v>
      </c>
      <c r="D18" s="188" t="s">
        <v>249</v>
      </c>
      <c r="E18" s="188" t="s">
        <v>250</v>
      </c>
      <c r="F18" s="188" t="s">
        <v>251</v>
      </c>
      <c r="G18" s="188" t="s">
        <v>252</v>
      </c>
      <c r="H18" s="188" t="s">
        <v>253</v>
      </c>
      <c r="I18" s="188" t="s">
        <v>254</v>
      </c>
      <c r="J18" s="188" t="s">
        <v>255</v>
      </c>
      <c r="K18" s="188" t="s">
        <v>256</v>
      </c>
      <c r="L18" s="188" t="s">
        <v>257</v>
      </c>
      <c r="M18" s="188" t="s">
        <v>258</v>
      </c>
      <c r="N18" s="188" t="s">
        <v>259</v>
      </c>
      <c r="O18" s="188" t="s">
        <v>260</v>
      </c>
      <c r="P18" s="188" t="s">
        <v>261</v>
      </c>
      <c r="Q18" s="188" t="s">
        <v>262</v>
      </c>
      <c r="R18" s="188" t="s">
        <v>263</v>
      </c>
      <c r="S18" s="188" t="s">
        <v>264</v>
      </c>
      <c r="T18" s="188" t="s">
        <v>265</v>
      </c>
      <c r="U18" s="188" t="s">
        <v>266</v>
      </c>
      <c r="V18" s="188" t="s">
        <v>267</v>
      </c>
      <c r="W18" s="188" t="s">
        <v>268</v>
      </c>
      <c r="X18" s="188" t="s">
        <v>269</v>
      </c>
      <c r="Y18" s="188" t="s">
        <v>270</v>
      </c>
      <c r="Z18" s="188" t="s">
        <v>271</v>
      </c>
    </row>
    <row r="19" spans="1:26" ht="11.25" customHeight="1">
      <c r="B19" s="187" t="s">
        <v>4109</v>
      </c>
      <c r="C19" s="188" t="s">
        <v>272</v>
      </c>
      <c r="D19" s="188" t="s">
        <v>273</v>
      </c>
      <c r="E19" s="188" t="s">
        <v>274</v>
      </c>
      <c r="F19" s="188" t="s">
        <v>275</v>
      </c>
      <c r="G19" s="188" t="s">
        <v>276</v>
      </c>
      <c r="H19" s="188" t="s">
        <v>277</v>
      </c>
      <c r="I19" s="188" t="s">
        <v>278</v>
      </c>
      <c r="J19" s="188" t="s">
        <v>279</v>
      </c>
      <c r="K19" s="188" t="s">
        <v>280</v>
      </c>
      <c r="L19" s="188" t="s">
        <v>281</v>
      </c>
      <c r="M19" s="188" t="s">
        <v>282</v>
      </c>
      <c r="N19" s="188" t="s">
        <v>283</v>
      </c>
      <c r="O19" s="188" t="s">
        <v>284</v>
      </c>
      <c r="P19" s="188" t="s">
        <v>285</v>
      </c>
      <c r="Q19" s="188" t="s">
        <v>286</v>
      </c>
      <c r="R19" s="188" t="s">
        <v>287</v>
      </c>
      <c r="S19" s="188" t="s">
        <v>288</v>
      </c>
      <c r="T19" s="188" t="s">
        <v>289</v>
      </c>
      <c r="U19" s="188" t="s">
        <v>290</v>
      </c>
      <c r="V19" s="188" t="s">
        <v>291</v>
      </c>
      <c r="W19" s="188" t="s">
        <v>292</v>
      </c>
      <c r="X19" s="188" t="s">
        <v>293</v>
      </c>
      <c r="Y19" s="188" t="s">
        <v>294</v>
      </c>
      <c r="Z19" s="188" t="s">
        <v>295</v>
      </c>
    </row>
    <row r="20" spans="1:26" ht="11.25" customHeight="1">
      <c r="B20" s="187" t="s">
        <v>4110</v>
      </c>
      <c r="C20" s="188" t="s">
        <v>296</v>
      </c>
      <c r="D20" s="188" t="s">
        <v>297</v>
      </c>
      <c r="E20" s="188" t="s">
        <v>298</v>
      </c>
      <c r="F20" s="188" t="s">
        <v>299</v>
      </c>
      <c r="G20" s="188" t="s">
        <v>300</v>
      </c>
      <c r="H20" s="188" t="s">
        <v>301</v>
      </c>
      <c r="I20" s="188" t="s">
        <v>302</v>
      </c>
      <c r="J20" s="188" t="s">
        <v>303</v>
      </c>
      <c r="K20" s="188" t="s">
        <v>304</v>
      </c>
      <c r="L20" s="188" t="s">
        <v>305</v>
      </c>
      <c r="M20" s="188" t="s">
        <v>306</v>
      </c>
      <c r="N20" s="188" t="s">
        <v>307</v>
      </c>
      <c r="O20" s="188" t="s">
        <v>308</v>
      </c>
      <c r="P20" s="188" t="s">
        <v>309</v>
      </c>
      <c r="Q20" s="188" t="s">
        <v>310</v>
      </c>
      <c r="R20" s="188" t="s">
        <v>311</v>
      </c>
      <c r="S20" s="188" t="s">
        <v>312</v>
      </c>
      <c r="T20" s="188" t="s">
        <v>313</v>
      </c>
      <c r="U20" s="188" t="s">
        <v>314</v>
      </c>
      <c r="V20" s="188" t="s">
        <v>315</v>
      </c>
      <c r="W20" s="188" t="s">
        <v>316</v>
      </c>
      <c r="X20" s="188" t="s">
        <v>317</v>
      </c>
      <c r="Y20" s="188" t="s">
        <v>318</v>
      </c>
      <c r="Z20" s="188" t="s">
        <v>319</v>
      </c>
    </row>
    <row r="21" spans="1:26" ht="11.25" customHeight="1">
      <c r="B21" s="187" t="s">
        <v>4111</v>
      </c>
      <c r="C21" s="188" t="s">
        <v>320</v>
      </c>
      <c r="D21" s="188" t="s">
        <v>321</v>
      </c>
      <c r="E21" s="188" t="s">
        <v>322</v>
      </c>
      <c r="F21" s="188" t="s">
        <v>323</v>
      </c>
      <c r="G21" s="188" t="s">
        <v>324</v>
      </c>
      <c r="H21" s="188" t="s">
        <v>325</v>
      </c>
      <c r="I21" s="188" t="s">
        <v>326</v>
      </c>
      <c r="J21" s="188" t="s">
        <v>327</v>
      </c>
      <c r="K21" s="188" t="s">
        <v>328</v>
      </c>
      <c r="L21" s="188" t="s">
        <v>329</v>
      </c>
      <c r="M21" s="188" t="s">
        <v>330</v>
      </c>
      <c r="N21" s="188" t="s">
        <v>331</v>
      </c>
      <c r="O21" s="188" t="s">
        <v>332</v>
      </c>
      <c r="P21" s="188" t="s">
        <v>333</v>
      </c>
      <c r="Q21" s="188" t="s">
        <v>334</v>
      </c>
      <c r="R21" s="188" t="s">
        <v>335</v>
      </c>
      <c r="S21" s="188" t="s">
        <v>336</v>
      </c>
      <c r="T21" s="188" t="s">
        <v>337</v>
      </c>
      <c r="U21" s="188" t="s">
        <v>338</v>
      </c>
      <c r="V21" s="188" t="s">
        <v>339</v>
      </c>
      <c r="W21" s="188" t="s">
        <v>340</v>
      </c>
      <c r="X21" s="188" t="s">
        <v>341</v>
      </c>
      <c r="Y21" s="188" t="s">
        <v>342</v>
      </c>
      <c r="Z21" s="188" t="s">
        <v>343</v>
      </c>
    </row>
    <row r="22" spans="1:26" ht="11.25" customHeight="1">
      <c r="B22" s="187" t="s">
        <v>4112</v>
      </c>
      <c r="C22" s="188" t="s">
        <v>344</v>
      </c>
      <c r="D22" s="188" t="s">
        <v>345</v>
      </c>
      <c r="E22" s="188" t="s">
        <v>346</v>
      </c>
      <c r="F22" s="188" t="s">
        <v>347</v>
      </c>
      <c r="G22" s="188" t="s">
        <v>348</v>
      </c>
      <c r="H22" s="188" t="s">
        <v>348</v>
      </c>
      <c r="I22" s="188" t="s">
        <v>350</v>
      </c>
      <c r="J22" s="188" t="s">
        <v>351</v>
      </c>
      <c r="K22" s="188" t="s">
        <v>352</v>
      </c>
      <c r="L22" s="188" t="s">
        <v>353</v>
      </c>
      <c r="M22" s="188" t="s">
        <v>354</v>
      </c>
      <c r="N22" s="188" t="s">
        <v>355</v>
      </c>
      <c r="O22" s="188" t="s">
        <v>356</v>
      </c>
      <c r="P22" s="188" t="s">
        <v>357</v>
      </c>
      <c r="Q22" s="188" t="s">
        <v>358</v>
      </c>
      <c r="R22" s="188" t="s">
        <v>359</v>
      </c>
      <c r="S22" s="188" t="s">
        <v>360</v>
      </c>
      <c r="T22" s="188" t="s">
        <v>361</v>
      </c>
      <c r="U22" s="188" t="s">
        <v>362</v>
      </c>
      <c r="V22" s="188" t="s">
        <v>363</v>
      </c>
      <c r="W22" s="188" t="s">
        <v>364</v>
      </c>
      <c r="X22" s="188" t="s">
        <v>365</v>
      </c>
      <c r="Y22" s="188" t="s">
        <v>366</v>
      </c>
      <c r="Z22" s="188" t="s">
        <v>367</v>
      </c>
    </row>
    <row r="23" spans="1:26" ht="11.25" customHeight="1">
      <c r="B23" s="187" t="s">
        <v>4113</v>
      </c>
      <c r="C23" s="188" t="s">
        <v>368</v>
      </c>
      <c r="D23" s="188" t="s">
        <v>369</v>
      </c>
      <c r="E23" s="188" t="s">
        <v>370</v>
      </c>
      <c r="F23" s="188" t="s">
        <v>371</v>
      </c>
      <c r="G23" s="188" t="s">
        <v>372</v>
      </c>
      <c r="H23" s="188" t="s">
        <v>373</v>
      </c>
      <c r="I23" s="188" t="s">
        <v>374</v>
      </c>
      <c r="J23" s="188" t="s">
        <v>375</v>
      </c>
      <c r="K23" s="188" t="s">
        <v>376</v>
      </c>
      <c r="L23" s="188" t="s">
        <v>377</v>
      </c>
      <c r="M23" s="188" t="s">
        <v>378</v>
      </c>
      <c r="N23" s="188" t="s">
        <v>379</v>
      </c>
      <c r="O23" s="188" t="s">
        <v>380</v>
      </c>
      <c r="P23" s="188" t="s">
        <v>381</v>
      </c>
      <c r="Q23" s="188" t="s">
        <v>382</v>
      </c>
      <c r="R23" s="188" t="s">
        <v>383</v>
      </c>
      <c r="S23" s="188" t="s">
        <v>384</v>
      </c>
      <c r="T23" s="188" t="s">
        <v>385</v>
      </c>
      <c r="U23" s="188" t="s">
        <v>386</v>
      </c>
      <c r="V23" s="188" t="s">
        <v>387</v>
      </c>
      <c r="W23" s="188" t="s">
        <v>388</v>
      </c>
      <c r="X23" s="188" t="s">
        <v>389</v>
      </c>
      <c r="Y23" s="188" t="s">
        <v>390</v>
      </c>
      <c r="Z23" s="188" t="s">
        <v>391</v>
      </c>
    </row>
    <row r="25" spans="1:26" s="182" customFormat="1" ht="11.25" customHeight="1">
      <c r="A25" s="181" t="s">
        <v>4114</v>
      </c>
      <c r="H25" s="183"/>
    </row>
    <row r="26" spans="1:26" s="186" customFormat="1" ht="11.25" customHeight="1">
      <c r="A26" s="184"/>
      <c r="B26" s="184"/>
      <c r="H26" s="185"/>
      <c r="O26" s="179"/>
    </row>
    <row r="27" spans="1:26" ht="11.25" customHeight="1">
      <c r="B27" s="187"/>
      <c r="C27" s="187">
        <v>1</v>
      </c>
      <c r="D27" s="187">
        <v>2</v>
      </c>
      <c r="E27" s="187">
        <v>3</v>
      </c>
      <c r="F27" s="187">
        <v>4</v>
      </c>
      <c r="G27" s="187">
        <v>5</v>
      </c>
      <c r="H27" s="187">
        <v>6</v>
      </c>
      <c r="I27" s="187">
        <v>7</v>
      </c>
      <c r="J27" s="187">
        <v>8</v>
      </c>
      <c r="K27" s="187">
        <v>9</v>
      </c>
      <c r="L27" s="187">
        <v>10</v>
      </c>
      <c r="M27" s="187">
        <v>11</v>
      </c>
      <c r="N27" s="187">
        <v>12</v>
      </c>
      <c r="O27" s="187">
        <v>13</v>
      </c>
      <c r="P27" s="187">
        <v>14</v>
      </c>
      <c r="Q27" s="187">
        <v>15</v>
      </c>
      <c r="R27" s="187">
        <v>16</v>
      </c>
      <c r="S27" s="187">
        <v>17</v>
      </c>
      <c r="T27" s="187">
        <v>18</v>
      </c>
      <c r="U27" s="187">
        <v>19</v>
      </c>
      <c r="V27" s="187">
        <v>20</v>
      </c>
      <c r="W27" s="187">
        <v>21</v>
      </c>
      <c r="X27" s="187">
        <v>22</v>
      </c>
      <c r="Y27" s="187">
        <v>23</v>
      </c>
      <c r="Z27" s="187">
        <v>24</v>
      </c>
    </row>
    <row r="28" spans="1:26" ht="11.25" customHeight="1">
      <c r="B28" s="187" t="s">
        <v>4098</v>
      </c>
      <c r="C28" s="189" t="s">
        <v>4274</v>
      </c>
      <c r="D28" s="189" t="s">
        <v>4281</v>
      </c>
      <c r="E28" s="189" t="s">
        <v>4273</v>
      </c>
      <c r="F28" s="189" t="s">
        <v>4116</v>
      </c>
      <c r="G28" s="189" t="s">
        <v>932</v>
      </c>
      <c r="H28" s="189" t="s">
        <v>933</v>
      </c>
      <c r="I28" s="189" t="s">
        <v>934</v>
      </c>
      <c r="J28" s="189" t="s">
        <v>935</v>
      </c>
      <c r="K28" s="189" t="s">
        <v>936</v>
      </c>
      <c r="L28" s="189" t="s">
        <v>937</v>
      </c>
      <c r="M28" s="189" t="s">
        <v>938</v>
      </c>
      <c r="N28" s="189" t="s">
        <v>939</v>
      </c>
      <c r="O28" s="189" t="s">
        <v>940</v>
      </c>
      <c r="P28" s="189" t="s">
        <v>941</v>
      </c>
      <c r="Q28" s="189" t="s">
        <v>942</v>
      </c>
      <c r="R28" s="189" t="s">
        <v>1474</v>
      </c>
      <c r="S28" s="189" t="s">
        <v>943</v>
      </c>
      <c r="T28" s="189" t="s">
        <v>944</v>
      </c>
      <c r="U28" s="189" t="s">
        <v>945</v>
      </c>
      <c r="V28" s="189" t="s">
        <v>946</v>
      </c>
      <c r="W28" s="189" t="s">
        <v>947</v>
      </c>
      <c r="X28" s="189" t="s">
        <v>948</v>
      </c>
      <c r="Y28" s="189" t="s">
        <v>4282</v>
      </c>
      <c r="Z28" s="189" t="s">
        <v>4115</v>
      </c>
    </row>
    <row r="29" spans="1:26" ht="11.25" customHeight="1">
      <c r="B29" s="187" t="s">
        <v>4099</v>
      </c>
      <c r="C29" s="189" t="s">
        <v>4275</v>
      </c>
      <c r="D29" s="189" t="s">
        <v>4281</v>
      </c>
      <c r="E29" s="189" t="s">
        <v>4117</v>
      </c>
      <c r="F29" s="189" t="s">
        <v>4118</v>
      </c>
      <c r="G29" s="189" t="s">
        <v>949</v>
      </c>
      <c r="H29" s="189" t="s">
        <v>950</v>
      </c>
      <c r="I29" s="189" t="s">
        <v>951</v>
      </c>
      <c r="J29" s="189" t="s">
        <v>952</v>
      </c>
      <c r="K29" s="189" t="s">
        <v>953</v>
      </c>
      <c r="L29" s="189" t="s">
        <v>954</v>
      </c>
      <c r="M29" s="189" t="s">
        <v>955</v>
      </c>
      <c r="N29" s="189" t="s">
        <v>956</v>
      </c>
      <c r="O29" s="189" t="s">
        <v>957</v>
      </c>
      <c r="P29" s="189" t="s">
        <v>958</v>
      </c>
      <c r="Q29" s="189" t="s">
        <v>959</v>
      </c>
      <c r="R29" s="189" t="s">
        <v>960</v>
      </c>
      <c r="S29" s="189" t="s">
        <v>961</v>
      </c>
      <c r="T29" s="189" t="s">
        <v>962</v>
      </c>
      <c r="U29" s="189" t="s">
        <v>963</v>
      </c>
      <c r="V29" s="189" t="s">
        <v>964</v>
      </c>
      <c r="W29" s="189" t="s">
        <v>965</v>
      </c>
      <c r="X29" s="189" t="s">
        <v>966</v>
      </c>
      <c r="Y29" s="189" t="s">
        <v>4282</v>
      </c>
      <c r="Z29" s="189" t="s">
        <v>4115</v>
      </c>
    </row>
    <row r="30" spans="1:26" ht="11.25" customHeight="1">
      <c r="B30" s="187" t="s">
        <v>4100</v>
      </c>
      <c r="C30" s="189" t="s">
        <v>4276</v>
      </c>
      <c r="D30" s="189" t="s">
        <v>4281</v>
      </c>
      <c r="E30" s="189" t="s">
        <v>923</v>
      </c>
      <c r="F30" s="189" t="s">
        <v>967</v>
      </c>
      <c r="G30" s="189" t="s">
        <v>968</v>
      </c>
      <c r="H30" s="189" t="s">
        <v>969</v>
      </c>
      <c r="I30" s="189" t="s">
        <v>970</v>
      </c>
      <c r="J30" s="189" t="s">
        <v>971</v>
      </c>
      <c r="K30" s="189" t="s">
        <v>972</v>
      </c>
      <c r="L30" s="189" t="s">
        <v>973</v>
      </c>
      <c r="M30" s="189" t="s">
        <v>974</v>
      </c>
      <c r="N30" s="189" t="s">
        <v>975</v>
      </c>
      <c r="O30" s="189" t="s">
        <v>976</v>
      </c>
      <c r="P30" s="189" t="s">
        <v>977</v>
      </c>
      <c r="Q30" s="189" t="s">
        <v>978</v>
      </c>
      <c r="R30" s="189" t="s">
        <v>979</v>
      </c>
      <c r="S30" s="189" t="s">
        <v>980</v>
      </c>
      <c r="T30" s="189" t="s">
        <v>981</v>
      </c>
      <c r="U30" s="189" t="s">
        <v>982</v>
      </c>
      <c r="V30" s="189" t="s">
        <v>983</v>
      </c>
      <c r="W30" s="189" t="s">
        <v>984</v>
      </c>
      <c r="X30" s="189" t="s">
        <v>985</v>
      </c>
      <c r="Y30" s="189" t="s">
        <v>4282</v>
      </c>
      <c r="Z30" s="189" t="s">
        <v>4115</v>
      </c>
    </row>
    <row r="31" spans="1:26" ht="11.25" customHeight="1">
      <c r="B31" s="187" t="s">
        <v>4101</v>
      </c>
      <c r="C31" s="189" t="s">
        <v>4115</v>
      </c>
      <c r="D31" s="189" t="s">
        <v>4281</v>
      </c>
      <c r="E31" s="189" t="s">
        <v>924</v>
      </c>
      <c r="F31" s="189" t="s">
        <v>986</v>
      </c>
      <c r="G31" s="189" t="s">
        <v>987</v>
      </c>
      <c r="H31" s="189" t="s">
        <v>988</v>
      </c>
      <c r="I31" s="189" t="s">
        <v>989</v>
      </c>
      <c r="J31" s="189" t="s">
        <v>990</v>
      </c>
      <c r="K31" s="189" t="s">
        <v>991</v>
      </c>
      <c r="L31" s="189" t="s">
        <v>992</v>
      </c>
      <c r="M31" s="189" t="s">
        <v>993</v>
      </c>
      <c r="N31" s="189" t="s">
        <v>994</v>
      </c>
      <c r="O31" s="189" t="s">
        <v>995</v>
      </c>
      <c r="P31" s="189" t="s">
        <v>996</v>
      </c>
      <c r="Q31" s="189" t="s">
        <v>997</v>
      </c>
      <c r="R31" s="189" t="s">
        <v>998</v>
      </c>
      <c r="S31" s="189" t="s">
        <v>999</v>
      </c>
      <c r="T31" s="189" t="s">
        <v>1000</v>
      </c>
      <c r="U31" s="189" t="s">
        <v>1001</v>
      </c>
      <c r="V31" s="189" t="s">
        <v>1002</v>
      </c>
      <c r="W31" s="189" t="s">
        <v>1003</v>
      </c>
      <c r="X31" s="189" t="s">
        <v>1004</v>
      </c>
      <c r="Y31" s="189" t="s">
        <v>4282</v>
      </c>
      <c r="Z31" s="189" t="s">
        <v>4115</v>
      </c>
    </row>
    <row r="32" spans="1:26" ht="11.25" customHeight="1">
      <c r="B32" s="187" t="s">
        <v>4102</v>
      </c>
      <c r="C32" s="189" t="s">
        <v>4276</v>
      </c>
      <c r="D32" s="189" t="s">
        <v>4281</v>
      </c>
      <c r="E32" s="189" t="s">
        <v>925</v>
      </c>
      <c r="F32" s="189" t="s">
        <v>1005</v>
      </c>
      <c r="G32" s="189" t="s">
        <v>1006</v>
      </c>
      <c r="H32" s="189" t="s">
        <v>1007</v>
      </c>
      <c r="I32" s="189" t="s">
        <v>1008</v>
      </c>
      <c r="J32" s="189" t="s">
        <v>1009</v>
      </c>
      <c r="K32" s="189" t="s">
        <v>1010</v>
      </c>
      <c r="L32" s="189" t="s">
        <v>1011</v>
      </c>
      <c r="M32" s="189" t="s">
        <v>1012</v>
      </c>
      <c r="N32" s="189" t="s">
        <v>1013</v>
      </c>
      <c r="O32" s="189" t="s">
        <v>1014</v>
      </c>
      <c r="P32" s="189" t="s">
        <v>1015</v>
      </c>
      <c r="Q32" s="189" t="s">
        <v>1016</v>
      </c>
      <c r="R32" s="189" t="s">
        <v>1017</v>
      </c>
      <c r="S32" s="189" t="s">
        <v>1018</v>
      </c>
      <c r="T32" s="189" t="s">
        <v>1019</v>
      </c>
      <c r="U32" s="189" t="s">
        <v>1020</v>
      </c>
      <c r="V32" s="189" t="s">
        <v>1021</v>
      </c>
      <c r="W32" s="189" t="s">
        <v>1022</v>
      </c>
      <c r="X32" s="189" t="s">
        <v>1023</v>
      </c>
      <c r="Y32" s="189" t="s">
        <v>4282</v>
      </c>
      <c r="Z32" s="189" t="s">
        <v>4115</v>
      </c>
    </row>
    <row r="33" spans="1:26" ht="11.25" customHeight="1">
      <c r="B33" s="187" t="s">
        <v>4103</v>
      </c>
      <c r="C33" s="189" t="s">
        <v>4115</v>
      </c>
      <c r="D33" s="189" t="s">
        <v>4281</v>
      </c>
      <c r="E33" s="189" t="s">
        <v>926</v>
      </c>
      <c r="F33" s="189" t="s">
        <v>1024</v>
      </c>
      <c r="G33" s="189" t="s">
        <v>1025</v>
      </c>
      <c r="H33" s="189" t="s">
        <v>1026</v>
      </c>
      <c r="I33" s="189" t="s">
        <v>1027</v>
      </c>
      <c r="J33" s="189" t="s">
        <v>1028</v>
      </c>
      <c r="K33" s="189" t="s">
        <v>1029</v>
      </c>
      <c r="L33" s="189" t="s">
        <v>1030</v>
      </c>
      <c r="M33" s="189" t="s">
        <v>1031</v>
      </c>
      <c r="N33" s="189" t="s">
        <v>1032</v>
      </c>
      <c r="O33" s="189" t="s">
        <v>1033</v>
      </c>
      <c r="P33" s="189" t="s">
        <v>1034</v>
      </c>
      <c r="Q33" s="189" t="s">
        <v>1035</v>
      </c>
      <c r="R33" s="189" t="s">
        <v>1036</v>
      </c>
      <c r="S33" s="189" t="s">
        <v>1037</v>
      </c>
      <c r="T33" s="189" t="s">
        <v>1038</v>
      </c>
      <c r="U33" s="189" t="s">
        <v>1039</v>
      </c>
      <c r="V33" s="189" t="s">
        <v>1040</v>
      </c>
      <c r="W33" s="189" t="s">
        <v>1041</v>
      </c>
      <c r="X33" s="189" t="s">
        <v>1042</v>
      </c>
      <c r="Y33" s="189" t="s">
        <v>4282</v>
      </c>
      <c r="Z33" s="189" t="s">
        <v>4115</v>
      </c>
    </row>
    <row r="34" spans="1:26" ht="11.25" customHeight="1">
      <c r="B34" s="187" t="s">
        <v>4104</v>
      </c>
      <c r="C34" s="189" t="s">
        <v>4115</v>
      </c>
      <c r="D34" s="189" t="s">
        <v>4281</v>
      </c>
      <c r="E34" s="189" t="s">
        <v>927</v>
      </c>
      <c r="F34" s="189" t="s">
        <v>1043</v>
      </c>
      <c r="G34" s="189" t="s">
        <v>1044</v>
      </c>
      <c r="H34" s="189" t="s">
        <v>1045</v>
      </c>
      <c r="I34" s="189" t="s">
        <v>1046</v>
      </c>
      <c r="J34" s="189" t="s">
        <v>1047</v>
      </c>
      <c r="K34" s="189" t="s">
        <v>1048</v>
      </c>
      <c r="L34" s="189" t="s">
        <v>1049</v>
      </c>
      <c r="M34" s="189" t="s">
        <v>1050</v>
      </c>
      <c r="N34" s="189" t="s">
        <v>1051</v>
      </c>
      <c r="O34" s="189" t="s">
        <v>1052</v>
      </c>
      <c r="P34" s="189" t="s">
        <v>1053</v>
      </c>
      <c r="Q34" s="189" t="s">
        <v>1054</v>
      </c>
      <c r="R34" s="189" t="s">
        <v>1055</v>
      </c>
      <c r="S34" s="189" t="s">
        <v>1056</v>
      </c>
      <c r="T34" s="189" t="s">
        <v>1057</v>
      </c>
      <c r="U34" s="189" t="s">
        <v>1058</v>
      </c>
      <c r="V34" s="189" t="s">
        <v>1059</v>
      </c>
      <c r="W34" s="189" t="s">
        <v>1060</v>
      </c>
      <c r="X34" s="189" t="s">
        <v>1061</v>
      </c>
      <c r="Y34" s="189" t="s">
        <v>4282</v>
      </c>
      <c r="Z34" s="189" t="s">
        <v>4115</v>
      </c>
    </row>
    <row r="35" spans="1:26" ht="11.25" customHeight="1">
      <c r="B35" s="187" t="s">
        <v>4105</v>
      </c>
      <c r="C35" s="189" t="s">
        <v>4115</v>
      </c>
      <c r="D35" s="189" t="s">
        <v>4281</v>
      </c>
      <c r="E35" s="189" t="s">
        <v>928</v>
      </c>
      <c r="F35" s="189" t="s">
        <v>1062</v>
      </c>
      <c r="G35" s="189" t="s">
        <v>1063</v>
      </c>
      <c r="H35" s="189" t="s">
        <v>1064</v>
      </c>
      <c r="I35" s="189" t="s">
        <v>1065</v>
      </c>
      <c r="J35" s="189" t="s">
        <v>1066</v>
      </c>
      <c r="K35" s="189" t="s">
        <v>1067</v>
      </c>
      <c r="L35" s="189" t="s">
        <v>1068</v>
      </c>
      <c r="M35" s="189" t="s">
        <v>1069</v>
      </c>
      <c r="N35" s="189" t="s">
        <v>1475</v>
      </c>
      <c r="O35" s="189" t="s">
        <v>1070</v>
      </c>
      <c r="P35" s="189" t="s">
        <v>1071</v>
      </c>
      <c r="Q35" s="189" t="s">
        <v>1072</v>
      </c>
      <c r="R35" s="189" t="s">
        <v>1073</v>
      </c>
      <c r="S35" s="189" t="s">
        <v>1074</v>
      </c>
      <c r="T35" s="189" t="s">
        <v>1075</v>
      </c>
      <c r="U35" s="189" t="s">
        <v>1076</v>
      </c>
      <c r="V35" s="189" t="s">
        <v>1077</v>
      </c>
      <c r="W35" s="189" t="s">
        <v>1078</v>
      </c>
      <c r="X35" s="189" t="s">
        <v>1079</v>
      </c>
      <c r="Y35" s="189" t="s">
        <v>4282</v>
      </c>
      <c r="Z35" s="189" t="s">
        <v>4115</v>
      </c>
    </row>
    <row r="36" spans="1:26" ht="11.25" customHeight="1">
      <c r="B36" s="187" t="s">
        <v>4106</v>
      </c>
      <c r="C36" s="189" t="s">
        <v>4115</v>
      </c>
      <c r="D36" s="189" t="s">
        <v>4281</v>
      </c>
      <c r="E36" s="189" t="s">
        <v>929</v>
      </c>
      <c r="F36" s="189" t="s">
        <v>1476</v>
      </c>
      <c r="G36" s="189" t="s">
        <v>1080</v>
      </c>
      <c r="H36" s="189" t="s">
        <v>1081</v>
      </c>
      <c r="I36" s="189" t="s">
        <v>1082</v>
      </c>
      <c r="J36" s="189" t="s">
        <v>1083</v>
      </c>
      <c r="K36" s="189" t="s">
        <v>1084</v>
      </c>
      <c r="L36" s="189" t="s">
        <v>1085</v>
      </c>
      <c r="M36" s="189" t="s">
        <v>1086</v>
      </c>
      <c r="N36" s="189" t="s">
        <v>1087</v>
      </c>
      <c r="O36" s="189" t="s">
        <v>1088</v>
      </c>
      <c r="P36" s="189" t="s">
        <v>1089</v>
      </c>
      <c r="Q36" s="189" t="s">
        <v>1090</v>
      </c>
      <c r="R36" s="189" t="s">
        <v>1091</v>
      </c>
      <c r="S36" s="189" t="s">
        <v>1092</v>
      </c>
      <c r="T36" s="189" t="s">
        <v>1093</v>
      </c>
      <c r="U36" s="189" t="s">
        <v>1094</v>
      </c>
      <c r="V36" s="189" t="s">
        <v>1095</v>
      </c>
      <c r="W36" s="189" t="s">
        <v>1096</v>
      </c>
      <c r="X36" s="189" t="s">
        <v>1097</v>
      </c>
      <c r="Y36" s="189" t="s">
        <v>4282</v>
      </c>
      <c r="Z36" s="189" t="s">
        <v>4115</v>
      </c>
    </row>
    <row r="37" spans="1:26" ht="11.25" customHeight="1">
      <c r="B37" s="187" t="s">
        <v>4107</v>
      </c>
      <c r="C37" s="189" t="s">
        <v>4115</v>
      </c>
      <c r="D37" s="189" t="s">
        <v>4281</v>
      </c>
      <c r="E37" s="189" t="s">
        <v>2</v>
      </c>
      <c r="F37" s="189" t="s">
        <v>1098</v>
      </c>
      <c r="G37" s="189" t="s">
        <v>1099</v>
      </c>
      <c r="H37" s="189" t="s">
        <v>1100</v>
      </c>
      <c r="I37" s="189" t="s">
        <v>1101</v>
      </c>
      <c r="J37" s="189" t="s">
        <v>1102</v>
      </c>
      <c r="K37" s="189" t="s">
        <v>1103</v>
      </c>
      <c r="L37" s="189" t="s">
        <v>1104</v>
      </c>
      <c r="M37" s="189" t="s">
        <v>1105</v>
      </c>
      <c r="N37" s="189" t="s">
        <v>1106</v>
      </c>
      <c r="O37" s="189" t="s">
        <v>1107</v>
      </c>
      <c r="P37" s="189" t="s">
        <v>1108</v>
      </c>
      <c r="Q37" s="189" t="s">
        <v>1109</v>
      </c>
      <c r="R37" s="189" t="s">
        <v>1110</v>
      </c>
      <c r="S37" s="189" t="s">
        <v>1111</v>
      </c>
      <c r="T37" s="189" t="s">
        <v>1112</v>
      </c>
      <c r="U37" s="189" t="s">
        <v>1113</v>
      </c>
      <c r="V37" s="189" t="s">
        <v>1114</v>
      </c>
      <c r="W37" s="189" t="s">
        <v>1115</v>
      </c>
      <c r="X37" s="189" t="s">
        <v>1116</v>
      </c>
      <c r="Y37" s="189" t="s">
        <v>4282</v>
      </c>
      <c r="Z37" s="189" t="s">
        <v>4115</v>
      </c>
    </row>
    <row r="38" spans="1:26" ht="11.25" customHeight="1">
      <c r="B38" s="187" t="s">
        <v>4108</v>
      </c>
      <c r="C38" s="189" t="s">
        <v>4115</v>
      </c>
      <c r="D38" s="189" t="s">
        <v>4281</v>
      </c>
      <c r="E38" s="189" t="s">
        <v>4</v>
      </c>
      <c r="F38" s="189" t="s">
        <v>1117</v>
      </c>
      <c r="G38" s="189" t="s">
        <v>1118</v>
      </c>
      <c r="H38" s="189" t="s">
        <v>1119</v>
      </c>
      <c r="I38" s="189" t="s">
        <v>1120</v>
      </c>
      <c r="J38" s="189" t="s">
        <v>1121</v>
      </c>
      <c r="K38" s="189" t="s">
        <v>1122</v>
      </c>
      <c r="L38" s="189" t="s">
        <v>1123</v>
      </c>
      <c r="M38" s="189" t="s">
        <v>1124</v>
      </c>
      <c r="N38" s="189" t="s">
        <v>1125</v>
      </c>
      <c r="O38" s="189" t="s">
        <v>1126</v>
      </c>
      <c r="P38" s="189" t="s">
        <v>1127</v>
      </c>
      <c r="Q38" s="189" t="s">
        <v>1128</v>
      </c>
      <c r="R38" s="189" t="s">
        <v>1129</v>
      </c>
      <c r="S38" s="189" t="s">
        <v>1130</v>
      </c>
      <c r="T38" s="189" t="s">
        <v>1131</v>
      </c>
      <c r="U38" s="189" t="s">
        <v>1132</v>
      </c>
      <c r="V38" s="189" t="s">
        <v>1133</v>
      </c>
      <c r="W38" s="189" t="s">
        <v>1134</v>
      </c>
      <c r="X38" s="189" t="s">
        <v>1135</v>
      </c>
      <c r="Y38" s="189" t="s">
        <v>4282</v>
      </c>
      <c r="Z38" s="189" t="s">
        <v>4115</v>
      </c>
    </row>
    <row r="39" spans="1:26" ht="11.25" customHeight="1">
      <c r="B39" s="187" t="s">
        <v>4109</v>
      </c>
      <c r="C39" s="189" t="s">
        <v>4115</v>
      </c>
      <c r="D39" s="189" t="s">
        <v>4281</v>
      </c>
      <c r="E39" s="189" t="s">
        <v>6</v>
      </c>
      <c r="F39" s="189" t="s">
        <v>1136</v>
      </c>
      <c r="G39" s="189" t="s">
        <v>1137</v>
      </c>
      <c r="H39" s="189" t="s">
        <v>1138</v>
      </c>
      <c r="I39" s="189" t="s">
        <v>1139</v>
      </c>
      <c r="J39" s="189" t="s">
        <v>1140</v>
      </c>
      <c r="K39" s="189" t="s">
        <v>1141</v>
      </c>
      <c r="L39" s="189" t="s">
        <v>1477</v>
      </c>
      <c r="M39" s="189" t="s">
        <v>1142</v>
      </c>
      <c r="N39" s="189" t="s">
        <v>1143</v>
      </c>
      <c r="O39" s="189" t="s">
        <v>1144</v>
      </c>
      <c r="P39" s="189" t="s">
        <v>1145</v>
      </c>
      <c r="Q39" s="189" t="s">
        <v>1146</v>
      </c>
      <c r="R39" s="189" t="s">
        <v>1147</v>
      </c>
      <c r="S39" s="189" t="s">
        <v>1148</v>
      </c>
      <c r="T39" s="189" t="s">
        <v>1149</v>
      </c>
      <c r="U39" s="189" t="s">
        <v>1150</v>
      </c>
      <c r="V39" s="189" t="s">
        <v>1151</v>
      </c>
      <c r="W39" s="189" t="s">
        <v>1152</v>
      </c>
      <c r="X39" s="189" t="s">
        <v>1153</v>
      </c>
      <c r="Y39" s="189" t="s">
        <v>4282</v>
      </c>
      <c r="Z39" s="189" t="s">
        <v>4115</v>
      </c>
    </row>
    <row r="40" spans="1:26" ht="11.25" customHeight="1">
      <c r="B40" s="187" t="s">
        <v>4110</v>
      </c>
      <c r="C40" s="189" t="s">
        <v>4115</v>
      </c>
      <c r="D40" s="189" t="s">
        <v>4281</v>
      </c>
      <c r="E40" s="189" t="s">
        <v>1</v>
      </c>
      <c r="F40" s="189" t="s">
        <v>1154</v>
      </c>
      <c r="G40" s="189" t="s">
        <v>1155</v>
      </c>
      <c r="H40" s="189" t="s">
        <v>1156</v>
      </c>
      <c r="I40" s="189" t="s">
        <v>1157</v>
      </c>
      <c r="J40" s="189" t="s">
        <v>1158</v>
      </c>
      <c r="K40" s="189" t="s">
        <v>1159</v>
      </c>
      <c r="L40" s="189" t="s">
        <v>1160</v>
      </c>
      <c r="M40" s="189" t="s">
        <v>1161</v>
      </c>
      <c r="N40" s="189" t="s">
        <v>1162</v>
      </c>
      <c r="O40" s="189" t="s">
        <v>1163</v>
      </c>
      <c r="P40" s="189" t="s">
        <v>1164</v>
      </c>
      <c r="Q40" s="189" t="s">
        <v>1165</v>
      </c>
      <c r="R40" s="189" t="s">
        <v>1166</v>
      </c>
      <c r="S40" s="189" t="s">
        <v>1167</v>
      </c>
      <c r="T40" s="189" t="s">
        <v>1168</v>
      </c>
      <c r="U40" s="189" t="s">
        <v>1169</v>
      </c>
      <c r="V40" s="189" t="s">
        <v>1170</v>
      </c>
      <c r="W40" s="189" t="s">
        <v>1171</v>
      </c>
      <c r="X40" s="189" t="s">
        <v>1172</v>
      </c>
      <c r="Y40" s="189" t="s">
        <v>4282</v>
      </c>
      <c r="Z40" s="189" t="s">
        <v>4115</v>
      </c>
    </row>
    <row r="41" spans="1:26" ht="11.25" customHeight="1">
      <c r="B41" s="187" t="s">
        <v>4111</v>
      </c>
      <c r="C41" s="189" t="s">
        <v>4115</v>
      </c>
      <c r="D41" s="189" t="s">
        <v>4281</v>
      </c>
      <c r="E41" s="189" t="s">
        <v>3</v>
      </c>
      <c r="F41" s="189" t="s">
        <v>1173</v>
      </c>
      <c r="G41" s="189" t="s">
        <v>1174</v>
      </c>
      <c r="H41" s="189" t="s">
        <v>1175</v>
      </c>
      <c r="I41" s="189" t="s">
        <v>1176</v>
      </c>
      <c r="J41" s="189" t="s">
        <v>1177</v>
      </c>
      <c r="K41" s="189" t="s">
        <v>1178</v>
      </c>
      <c r="L41" s="189" t="s">
        <v>1179</v>
      </c>
      <c r="M41" s="189" t="s">
        <v>1180</v>
      </c>
      <c r="N41" s="189" t="s">
        <v>1181</v>
      </c>
      <c r="O41" s="189" t="s">
        <v>1182</v>
      </c>
      <c r="P41" s="189" t="s">
        <v>1183</v>
      </c>
      <c r="Q41" s="189" t="s">
        <v>1184</v>
      </c>
      <c r="R41" s="189" t="s">
        <v>1185</v>
      </c>
      <c r="S41" s="189" t="s">
        <v>1186</v>
      </c>
      <c r="T41" s="189" t="s">
        <v>1187</v>
      </c>
      <c r="U41" s="189" t="s">
        <v>1188</v>
      </c>
      <c r="V41" s="189" t="s">
        <v>1189</v>
      </c>
      <c r="W41" s="189" t="s">
        <v>1190</v>
      </c>
      <c r="X41" s="189" t="s">
        <v>1191</v>
      </c>
      <c r="Y41" s="189" t="s">
        <v>4282</v>
      </c>
      <c r="Z41" s="189" t="s">
        <v>4115</v>
      </c>
    </row>
    <row r="42" spans="1:26" ht="11.25" customHeight="1">
      <c r="B42" s="187" t="s">
        <v>4112</v>
      </c>
      <c r="C42" s="189" t="s">
        <v>4115</v>
      </c>
      <c r="D42" s="189" t="s">
        <v>4281</v>
      </c>
      <c r="E42" s="189" t="s">
        <v>5</v>
      </c>
      <c r="F42" s="189" t="s">
        <v>1192</v>
      </c>
      <c r="G42" s="189" t="s">
        <v>1193</v>
      </c>
      <c r="H42" s="189" t="s">
        <v>1194</v>
      </c>
      <c r="I42" s="189" t="s">
        <v>1195</v>
      </c>
      <c r="J42" s="189" t="s">
        <v>1196</v>
      </c>
      <c r="K42" s="189" t="s">
        <v>1197</v>
      </c>
      <c r="L42" s="189" t="s">
        <v>1198</v>
      </c>
      <c r="M42" s="189" t="s">
        <v>1199</v>
      </c>
      <c r="N42" s="189" t="s">
        <v>1200</v>
      </c>
      <c r="O42" s="189" t="s">
        <v>1201</v>
      </c>
      <c r="P42" s="189" t="s">
        <v>1202</v>
      </c>
      <c r="Q42" s="189" t="s">
        <v>1203</v>
      </c>
      <c r="R42" s="189" t="s">
        <v>1204</v>
      </c>
      <c r="S42" s="189" t="s">
        <v>1205</v>
      </c>
      <c r="T42" s="189" t="s">
        <v>1206</v>
      </c>
      <c r="U42" s="189" t="s">
        <v>1207</v>
      </c>
      <c r="V42" s="189" t="s">
        <v>1208</v>
      </c>
      <c r="W42" s="189" t="s">
        <v>1209</v>
      </c>
      <c r="X42" s="189" t="s">
        <v>1210</v>
      </c>
      <c r="Y42" s="189" t="s">
        <v>4282</v>
      </c>
      <c r="Z42" s="189" t="s">
        <v>4115</v>
      </c>
    </row>
    <row r="43" spans="1:26" ht="11.25" customHeight="1">
      <c r="B43" s="187" t="s">
        <v>4113</v>
      </c>
      <c r="C43" s="189" t="s">
        <v>4115</v>
      </c>
      <c r="D43" s="189" t="s">
        <v>4281</v>
      </c>
      <c r="E43" s="189" t="s">
        <v>7</v>
      </c>
      <c r="F43" s="189" t="s">
        <v>1211</v>
      </c>
      <c r="G43" s="189" t="s">
        <v>1212</v>
      </c>
      <c r="H43" s="189" t="s">
        <v>1213</v>
      </c>
      <c r="I43" s="189" t="s">
        <v>1214</v>
      </c>
      <c r="J43" s="189" t="s">
        <v>1215</v>
      </c>
      <c r="K43" s="189" t="s">
        <v>1216</v>
      </c>
      <c r="L43" s="189" t="s">
        <v>1217</v>
      </c>
      <c r="M43" s="189" t="s">
        <v>1218</v>
      </c>
      <c r="N43" s="189" t="s">
        <v>1219</v>
      </c>
      <c r="O43" s="189" t="s">
        <v>1220</v>
      </c>
      <c r="P43" s="189" t="s">
        <v>1221</v>
      </c>
      <c r="Q43" s="189" t="s">
        <v>1222</v>
      </c>
      <c r="R43" s="189" t="s">
        <v>1223</v>
      </c>
      <c r="S43" s="189" t="s">
        <v>1224</v>
      </c>
      <c r="T43" s="189" t="s">
        <v>1225</v>
      </c>
      <c r="U43" s="189" t="s">
        <v>1226</v>
      </c>
      <c r="V43" s="189" t="s">
        <v>1227</v>
      </c>
      <c r="W43" s="189" t="s">
        <v>1228</v>
      </c>
      <c r="X43" s="189" t="s">
        <v>1229</v>
      </c>
      <c r="Y43" s="189" t="s">
        <v>4282</v>
      </c>
      <c r="Z43" s="189" t="s">
        <v>4277</v>
      </c>
    </row>
    <row r="45" spans="1:26" s="182" customFormat="1" ht="11.25" customHeight="1">
      <c r="A45" s="181" t="s">
        <v>4119</v>
      </c>
      <c r="H45" s="183"/>
    </row>
    <row r="46" spans="1:26" s="186" customFormat="1" ht="11.25" customHeight="1">
      <c r="A46" s="184"/>
      <c r="B46" s="184"/>
      <c r="H46" s="185"/>
    </row>
    <row r="47" spans="1:26" ht="11.25" customHeight="1">
      <c r="B47" s="187"/>
      <c r="C47" s="187">
        <v>1</v>
      </c>
      <c r="D47" s="187">
        <v>2</v>
      </c>
      <c r="E47" s="187">
        <v>3</v>
      </c>
      <c r="F47" s="187">
        <v>4</v>
      </c>
      <c r="G47" s="187">
        <v>5</v>
      </c>
      <c r="H47" s="187">
        <v>6</v>
      </c>
      <c r="I47" s="187">
        <v>7</v>
      </c>
      <c r="J47" s="187">
        <v>8</v>
      </c>
      <c r="K47" s="187">
        <v>9</v>
      </c>
      <c r="L47" s="187">
        <v>10</v>
      </c>
      <c r="M47" s="187">
        <v>11</v>
      </c>
      <c r="N47" s="187">
        <v>12</v>
      </c>
      <c r="O47" s="187">
        <v>13</v>
      </c>
      <c r="P47" s="187">
        <v>14</v>
      </c>
      <c r="Q47" s="187">
        <v>15</v>
      </c>
      <c r="R47" s="187">
        <v>16</v>
      </c>
      <c r="S47" s="187">
        <v>17</v>
      </c>
      <c r="T47" s="187">
        <v>18</v>
      </c>
      <c r="U47" s="187">
        <v>19</v>
      </c>
      <c r="V47" s="187">
        <v>20</v>
      </c>
      <c r="W47" s="187">
        <v>21</v>
      </c>
      <c r="X47" s="187">
        <v>22</v>
      </c>
      <c r="Y47" s="187">
        <v>23</v>
      </c>
      <c r="Z47" s="187">
        <v>24</v>
      </c>
    </row>
    <row r="48" spans="1:26" ht="11.25" customHeight="1">
      <c r="B48" s="187" t="s">
        <v>4098</v>
      </c>
      <c r="C48" s="189"/>
      <c r="D48" s="189"/>
      <c r="E48" s="189" t="s">
        <v>4120</v>
      </c>
      <c r="F48" s="189" t="s">
        <v>4120</v>
      </c>
      <c r="G48" s="189" t="s">
        <v>4120</v>
      </c>
      <c r="H48" s="189" t="s">
        <v>4120</v>
      </c>
      <c r="I48" s="189" t="s">
        <v>4120</v>
      </c>
      <c r="J48" s="189" t="s">
        <v>4120</v>
      </c>
      <c r="K48" s="189" t="s">
        <v>4120</v>
      </c>
      <c r="L48" s="189" t="s">
        <v>4120</v>
      </c>
      <c r="M48" s="189" t="s">
        <v>4120</v>
      </c>
      <c r="N48" s="189" t="s">
        <v>4120</v>
      </c>
      <c r="O48" s="189" t="s">
        <v>4120</v>
      </c>
      <c r="P48" s="189" t="s">
        <v>4120</v>
      </c>
      <c r="Q48" s="190">
        <v>20</v>
      </c>
      <c r="R48" s="189" t="s">
        <v>4120</v>
      </c>
      <c r="S48" s="189" t="s">
        <v>4120</v>
      </c>
      <c r="T48" s="189" t="s">
        <v>4120</v>
      </c>
      <c r="U48" s="189" t="s">
        <v>4120</v>
      </c>
      <c r="V48" s="189" t="s">
        <v>4120</v>
      </c>
      <c r="W48" s="189" t="s">
        <v>4120</v>
      </c>
      <c r="X48" s="189" t="s">
        <v>4120</v>
      </c>
      <c r="Y48" s="189"/>
      <c r="Z48" s="189"/>
    </row>
    <row r="49" spans="2:26" ht="11.25" customHeight="1">
      <c r="B49" s="187" t="s">
        <v>4099</v>
      </c>
      <c r="C49" s="189"/>
      <c r="D49" s="189"/>
      <c r="E49" s="189" t="s">
        <v>4120</v>
      </c>
      <c r="F49" s="189" t="s">
        <v>4120</v>
      </c>
      <c r="G49" s="189" t="s">
        <v>4120</v>
      </c>
      <c r="H49" s="189" t="s">
        <v>4120</v>
      </c>
      <c r="I49" s="189" t="s">
        <v>4120</v>
      </c>
      <c r="J49" s="189" t="s">
        <v>4120</v>
      </c>
      <c r="K49" s="189" t="s">
        <v>4120</v>
      </c>
      <c r="L49" s="189" t="s">
        <v>4120</v>
      </c>
      <c r="M49" s="189" t="s">
        <v>4120</v>
      </c>
      <c r="N49" s="189" t="s">
        <v>4120</v>
      </c>
      <c r="O49" s="189" t="s">
        <v>4120</v>
      </c>
      <c r="P49" s="189" t="s">
        <v>4120</v>
      </c>
      <c r="Q49" s="189" t="s">
        <v>4120</v>
      </c>
      <c r="R49" s="189" t="s">
        <v>4120</v>
      </c>
      <c r="S49" s="189" t="s">
        <v>4120</v>
      </c>
      <c r="T49" s="189" t="s">
        <v>4120</v>
      </c>
      <c r="U49" s="189" t="s">
        <v>4120</v>
      </c>
      <c r="V49" s="189" t="s">
        <v>4120</v>
      </c>
      <c r="W49" s="189" t="s">
        <v>4120</v>
      </c>
      <c r="X49" s="189" t="s">
        <v>4120</v>
      </c>
      <c r="Y49" s="189"/>
      <c r="Z49" s="189"/>
    </row>
    <row r="50" spans="2:26" ht="11.25" customHeight="1">
      <c r="B50" s="187" t="s">
        <v>4100</v>
      </c>
      <c r="C50" s="189"/>
      <c r="D50" s="189"/>
      <c r="E50" s="189" t="s">
        <v>4120</v>
      </c>
      <c r="F50" s="189" t="s">
        <v>4120</v>
      </c>
      <c r="G50" s="189" t="s">
        <v>4120</v>
      </c>
      <c r="H50" s="189" t="s">
        <v>4120</v>
      </c>
      <c r="I50" s="189" t="s">
        <v>4120</v>
      </c>
      <c r="J50" s="189" t="s">
        <v>4120</v>
      </c>
      <c r="K50" s="189" t="s">
        <v>4120</v>
      </c>
      <c r="L50" s="189" t="s">
        <v>4120</v>
      </c>
      <c r="M50" s="189" t="s">
        <v>4120</v>
      </c>
      <c r="N50" s="189" t="s">
        <v>4120</v>
      </c>
      <c r="O50" s="189" t="s">
        <v>4120</v>
      </c>
      <c r="P50" s="189" t="s">
        <v>4120</v>
      </c>
      <c r="Q50" s="189" t="s">
        <v>4120</v>
      </c>
      <c r="R50" s="189" t="s">
        <v>4120</v>
      </c>
      <c r="S50" s="189" t="s">
        <v>4120</v>
      </c>
      <c r="T50" s="189" t="s">
        <v>4120</v>
      </c>
      <c r="U50" s="189" t="s">
        <v>4120</v>
      </c>
      <c r="V50" s="189" t="s">
        <v>4120</v>
      </c>
      <c r="W50" s="189" t="s">
        <v>4120</v>
      </c>
      <c r="X50" s="189" t="s">
        <v>4120</v>
      </c>
      <c r="Y50" s="189"/>
      <c r="Z50" s="189"/>
    </row>
    <row r="51" spans="2:26" ht="11.25" customHeight="1">
      <c r="B51" s="187" t="s">
        <v>4101</v>
      </c>
      <c r="C51" s="189"/>
      <c r="D51" s="189"/>
      <c r="E51" s="189" t="s">
        <v>4120</v>
      </c>
      <c r="F51" s="189" t="s">
        <v>4120</v>
      </c>
      <c r="G51" s="189" t="s">
        <v>4120</v>
      </c>
      <c r="H51" s="189" t="s">
        <v>4120</v>
      </c>
      <c r="I51" s="189" t="s">
        <v>4120</v>
      </c>
      <c r="J51" s="189" t="s">
        <v>4120</v>
      </c>
      <c r="K51" s="189" t="s">
        <v>4120</v>
      </c>
      <c r="L51" s="189" t="s">
        <v>4120</v>
      </c>
      <c r="M51" s="189" t="s">
        <v>4120</v>
      </c>
      <c r="N51" s="189" t="s">
        <v>4120</v>
      </c>
      <c r="O51" s="189" t="s">
        <v>4120</v>
      </c>
      <c r="P51" s="189" t="s">
        <v>4120</v>
      </c>
      <c r="Q51" s="189" t="s">
        <v>4120</v>
      </c>
      <c r="R51" s="189" t="s">
        <v>4120</v>
      </c>
      <c r="S51" s="189" t="s">
        <v>4120</v>
      </c>
      <c r="T51" s="189" t="s">
        <v>4120</v>
      </c>
      <c r="U51" s="189" t="s">
        <v>4120</v>
      </c>
      <c r="V51" s="189" t="s">
        <v>4120</v>
      </c>
      <c r="W51" s="189" t="s">
        <v>4120</v>
      </c>
      <c r="X51" s="189" t="s">
        <v>4120</v>
      </c>
      <c r="Y51" s="189"/>
      <c r="Z51" s="189"/>
    </row>
    <row r="52" spans="2:26" ht="11.25" customHeight="1">
      <c r="B52" s="187" t="s">
        <v>4102</v>
      </c>
      <c r="C52" s="189"/>
      <c r="D52" s="189"/>
      <c r="E52" s="189" t="s">
        <v>4120</v>
      </c>
      <c r="F52" s="189" t="s">
        <v>4120</v>
      </c>
      <c r="G52" s="189" t="s">
        <v>4120</v>
      </c>
      <c r="H52" s="189" t="s">
        <v>4120</v>
      </c>
      <c r="I52" s="189" t="s">
        <v>4120</v>
      </c>
      <c r="J52" s="189" t="s">
        <v>4120</v>
      </c>
      <c r="K52" s="189" t="s">
        <v>4120</v>
      </c>
      <c r="L52" s="189" t="s">
        <v>4120</v>
      </c>
      <c r="M52" s="189" t="s">
        <v>4120</v>
      </c>
      <c r="N52" s="189" t="s">
        <v>4120</v>
      </c>
      <c r="O52" s="189" t="s">
        <v>4120</v>
      </c>
      <c r="P52" s="189" t="s">
        <v>4120</v>
      </c>
      <c r="Q52" s="189" t="s">
        <v>4120</v>
      </c>
      <c r="R52" s="189" t="s">
        <v>4120</v>
      </c>
      <c r="S52" s="189" t="s">
        <v>4120</v>
      </c>
      <c r="T52" s="189" t="s">
        <v>4120</v>
      </c>
      <c r="U52" s="189" t="s">
        <v>4120</v>
      </c>
      <c r="V52" s="189" t="s">
        <v>4120</v>
      </c>
      <c r="W52" s="189" t="s">
        <v>4120</v>
      </c>
      <c r="X52" s="189" t="s">
        <v>4120</v>
      </c>
      <c r="Y52" s="189"/>
      <c r="Z52" s="189"/>
    </row>
    <row r="53" spans="2:26" ht="11.25" customHeight="1">
      <c r="B53" s="187" t="s">
        <v>4103</v>
      </c>
      <c r="C53" s="189"/>
      <c r="D53" s="189"/>
      <c r="E53" s="189" t="s">
        <v>4120</v>
      </c>
      <c r="F53" s="189" t="s">
        <v>4120</v>
      </c>
      <c r="G53" s="189" t="s">
        <v>4120</v>
      </c>
      <c r="H53" s="189" t="s">
        <v>4120</v>
      </c>
      <c r="I53" s="189" t="s">
        <v>4120</v>
      </c>
      <c r="J53" s="189" t="s">
        <v>4120</v>
      </c>
      <c r="K53" s="189" t="s">
        <v>4120</v>
      </c>
      <c r="L53" s="189" t="s">
        <v>4120</v>
      </c>
      <c r="M53" s="189" t="s">
        <v>4120</v>
      </c>
      <c r="N53" s="189" t="s">
        <v>4120</v>
      </c>
      <c r="O53" s="189" t="s">
        <v>4120</v>
      </c>
      <c r="P53" s="189" t="s">
        <v>4120</v>
      </c>
      <c r="Q53" s="189" t="s">
        <v>4120</v>
      </c>
      <c r="R53" s="189" t="s">
        <v>4120</v>
      </c>
      <c r="S53" s="189" t="s">
        <v>4120</v>
      </c>
      <c r="T53" s="189" t="s">
        <v>4120</v>
      </c>
      <c r="U53" s="189" t="s">
        <v>4120</v>
      </c>
      <c r="V53" s="189" t="s">
        <v>4120</v>
      </c>
      <c r="W53" s="189" t="s">
        <v>4120</v>
      </c>
      <c r="X53" s="189" t="s">
        <v>4120</v>
      </c>
      <c r="Y53" s="189"/>
      <c r="Z53" s="189"/>
    </row>
    <row r="54" spans="2:26" ht="11.25" customHeight="1">
      <c r="B54" s="187" t="s">
        <v>4104</v>
      </c>
      <c r="C54" s="189"/>
      <c r="D54" s="189"/>
      <c r="E54" s="189" t="s">
        <v>4120</v>
      </c>
      <c r="F54" s="189" t="s">
        <v>4120</v>
      </c>
      <c r="G54" s="189" t="s">
        <v>4120</v>
      </c>
      <c r="H54" s="189" t="s">
        <v>4120</v>
      </c>
      <c r="I54" s="189" t="s">
        <v>4120</v>
      </c>
      <c r="J54" s="189" t="s">
        <v>4120</v>
      </c>
      <c r="K54" s="189" t="s">
        <v>4120</v>
      </c>
      <c r="L54" s="189" t="s">
        <v>4120</v>
      </c>
      <c r="M54" s="189" t="s">
        <v>4120</v>
      </c>
      <c r="N54" s="189" t="s">
        <v>4120</v>
      </c>
      <c r="O54" s="189" t="s">
        <v>4120</v>
      </c>
      <c r="P54" s="189" t="s">
        <v>4120</v>
      </c>
      <c r="Q54" s="189" t="s">
        <v>4120</v>
      </c>
      <c r="R54" s="189" t="s">
        <v>4120</v>
      </c>
      <c r="S54" s="189" t="s">
        <v>4120</v>
      </c>
      <c r="T54" s="189" t="s">
        <v>4120</v>
      </c>
      <c r="U54" s="189" t="s">
        <v>4120</v>
      </c>
      <c r="V54" s="189" t="s">
        <v>4120</v>
      </c>
      <c r="W54" s="189" t="s">
        <v>4120</v>
      </c>
      <c r="X54" s="189" t="s">
        <v>4120</v>
      </c>
      <c r="Y54" s="189"/>
      <c r="Z54" s="189"/>
    </row>
    <row r="55" spans="2:26" ht="11.25" customHeight="1">
      <c r="B55" s="187" t="s">
        <v>4105</v>
      </c>
      <c r="C55" s="189"/>
      <c r="D55" s="189"/>
      <c r="E55" s="189" t="s">
        <v>4120</v>
      </c>
      <c r="F55" s="189" t="s">
        <v>4120</v>
      </c>
      <c r="G55" s="189" t="s">
        <v>4120</v>
      </c>
      <c r="H55" s="189" t="s">
        <v>4120</v>
      </c>
      <c r="I55" s="189" t="s">
        <v>4120</v>
      </c>
      <c r="J55" s="189" t="s">
        <v>4120</v>
      </c>
      <c r="K55" s="189" t="s">
        <v>4120</v>
      </c>
      <c r="L55" s="189" t="s">
        <v>4120</v>
      </c>
      <c r="M55" s="189" t="s">
        <v>4120</v>
      </c>
      <c r="N55" s="189" t="s">
        <v>4120</v>
      </c>
      <c r="O55" s="189" t="s">
        <v>4120</v>
      </c>
      <c r="P55" s="189" t="s">
        <v>4120</v>
      </c>
      <c r="Q55" s="189" t="s">
        <v>4120</v>
      </c>
      <c r="R55" s="189" t="s">
        <v>4120</v>
      </c>
      <c r="S55" s="189" t="s">
        <v>4120</v>
      </c>
      <c r="T55" s="189" t="s">
        <v>4120</v>
      </c>
      <c r="U55" s="189" t="s">
        <v>4120</v>
      </c>
      <c r="V55" s="189" t="s">
        <v>4120</v>
      </c>
      <c r="W55" s="189" t="s">
        <v>4120</v>
      </c>
      <c r="X55" s="189" t="s">
        <v>4120</v>
      </c>
      <c r="Y55" s="189"/>
      <c r="Z55" s="189"/>
    </row>
    <row r="56" spans="2:26" ht="11.25" customHeight="1">
      <c r="B56" s="187" t="s">
        <v>4106</v>
      </c>
      <c r="C56" s="189"/>
      <c r="D56" s="189"/>
      <c r="E56" s="189" t="s">
        <v>4120</v>
      </c>
      <c r="F56" s="189" t="s">
        <v>4120</v>
      </c>
      <c r="G56" s="189" t="s">
        <v>4120</v>
      </c>
      <c r="H56" s="189" t="s">
        <v>4120</v>
      </c>
      <c r="I56" s="189" t="s">
        <v>4120</v>
      </c>
      <c r="J56" s="189" t="s">
        <v>4120</v>
      </c>
      <c r="K56" s="189" t="s">
        <v>4120</v>
      </c>
      <c r="L56" s="189" t="s">
        <v>4120</v>
      </c>
      <c r="M56" s="189" t="s">
        <v>4120</v>
      </c>
      <c r="N56" s="189" t="s">
        <v>4120</v>
      </c>
      <c r="O56" s="189" t="s">
        <v>4120</v>
      </c>
      <c r="P56" s="189" t="s">
        <v>4120</v>
      </c>
      <c r="Q56" s="189" t="s">
        <v>4120</v>
      </c>
      <c r="R56" s="189" t="s">
        <v>4120</v>
      </c>
      <c r="S56" s="189" t="s">
        <v>4120</v>
      </c>
      <c r="T56" s="189" t="s">
        <v>4120</v>
      </c>
      <c r="U56" s="189" t="s">
        <v>4120</v>
      </c>
      <c r="V56" s="189" t="s">
        <v>4120</v>
      </c>
      <c r="W56" s="189" t="s">
        <v>4120</v>
      </c>
      <c r="X56" s="189" t="s">
        <v>4120</v>
      </c>
      <c r="Y56" s="189"/>
      <c r="Z56" s="189"/>
    </row>
    <row r="57" spans="2:26" ht="11.25" customHeight="1">
      <c r="B57" s="187" t="s">
        <v>4107</v>
      </c>
      <c r="C57" s="189"/>
      <c r="D57" s="189"/>
      <c r="E57" s="189" t="s">
        <v>4120</v>
      </c>
      <c r="F57" s="189" t="s">
        <v>4120</v>
      </c>
      <c r="G57" s="189" t="s">
        <v>4120</v>
      </c>
      <c r="H57" s="189" t="s">
        <v>4120</v>
      </c>
      <c r="I57" s="189" t="s">
        <v>4120</v>
      </c>
      <c r="J57" s="189" t="s">
        <v>4120</v>
      </c>
      <c r="K57" s="189" t="s">
        <v>4120</v>
      </c>
      <c r="L57" s="189" t="s">
        <v>4120</v>
      </c>
      <c r="M57" s="189" t="s">
        <v>4120</v>
      </c>
      <c r="N57" s="189" t="s">
        <v>4120</v>
      </c>
      <c r="O57" s="189" t="s">
        <v>4120</v>
      </c>
      <c r="P57" s="189" t="s">
        <v>4120</v>
      </c>
      <c r="Q57" s="189" t="s">
        <v>4120</v>
      </c>
      <c r="R57" s="189" t="s">
        <v>4120</v>
      </c>
      <c r="S57" s="189" t="s">
        <v>4120</v>
      </c>
      <c r="T57" s="189" t="s">
        <v>4120</v>
      </c>
      <c r="U57" s="189" t="s">
        <v>4120</v>
      </c>
      <c r="V57" s="189" t="s">
        <v>4120</v>
      </c>
      <c r="W57" s="189" t="s">
        <v>4120</v>
      </c>
      <c r="X57" s="189" t="s">
        <v>4120</v>
      </c>
      <c r="Y57" s="189"/>
      <c r="Z57" s="189"/>
    </row>
    <row r="58" spans="2:26" ht="11.25" customHeight="1">
      <c r="B58" s="187" t="s">
        <v>4108</v>
      </c>
      <c r="C58" s="189"/>
      <c r="D58" s="189"/>
      <c r="E58" s="189" t="s">
        <v>4120</v>
      </c>
      <c r="F58" s="189" t="s">
        <v>4120</v>
      </c>
      <c r="G58" s="189" t="s">
        <v>4120</v>
      </c>
      <c r="H58" s="189" t="s">
        <v>4120</v>
      </c>
      <c r="I58" s="189" t="s">
        <v>4120</v>
      </c>
      <c r="J58" s="189" t="s">
        <v>4120</v>
      </c>
      <c r="K58" s="189" t="s">
        <v>4120</v>
      </c>
      <c r="L58" s="189" t="s">
        <v>4120</v>
      </c>
      <c r="M58" s="189" t="s">
        <v>4120</v>
      </c>
      <c r="N58" s="189" t="s">
        <v>4120</v>
      </c>
      <c r="O58" s="189" t="s">
        <v>4120</v>
      </c>
      <c r="P58" s="189" t="s">
        <v>4120</v>
      </c>
      <c r="Q58" s="189" t="s">
        <v>4120</v>
      </c>
      <c r="R58" s="189" t="s">
        <v>4120</v>
      </c>
      <c r="S58" s="189" t="s">
        <v>4120</v>
      </c>
      <c r="T58" s="189" t="s">
        <v>4120</v>
      </c>
      <c r="U58" s="189" t="s">
        <v>4120</v>
      </c>
      <c r="V58" s="189" t="s">
        <v>4120</v>
      </c>
      <c r="W58" s="189" t="s">
        <v>4120</v>
      </c>
      <c r="X58" s="189" t="s">
        <v>4120</v>
      </c>
      <c r="Y58" s="189"/>
      <c r="Z58" s="189"/>
    </row>
    <row r="59" spans="2:26" ht="11.25" customHeight="1">
      <c r="B59" s="187" t="s">
        <v>4109</v>
      </c>
      <c r="C59" s="189"/>
      <c r="D59" s="189"/>
      <c r="E59" s="189" t="s">
        <v>4120</v>
      </c>
      <c r="F59" s="189" t="s">
        <v>4120</v>
      </c>
      <c r="G59" s="189" t="s">
        <v>4120</v>
      </c>
      <c r="H59" s="189" t="s">
        <v>4120</v>
      </c>
      <c r="I59" s="189" t="s">
        <v>4120</v>
      </c>
      <c r="J59" s="189" t="s">
        <v>4120</v>
      </c>
      <c r="K59" s="189" t="s">
        <v>4120</v>
      </c>
      <c r="L59" s="189" t="s">
        <v>4120</v>
      </c>
      <c r="M59" s="189" t="s">
        <v>4120</v>
      </c>
      <c r="N59" s="189" t="s">
        <v>4120</v>
      </c>
      <c r="O59" s="189" t="s">
        <v>4120</v>
      </c>
      <c r="P59" s="189" t="s">
        <v>4120</v>
      </c>
      <c r="Q59" s="189" t="s">
        <v>4120</v>
      </c>
      <c r="R59" s="189" t="s">
        <v>4120</v>
      </c>
      <c r="S59" s="189" t="s">
        <v>4120</v>
      </c>
      <c r="T59" s="189" t="s">
        <v>4120</v>
      </c>
      <c r="U59" s="189" t="s">
        <v>4120</v>
      </c>
      <c r="V59" s="189" t="s">
        <v>4120</v>
      </c>
      <c r="W59" s="189" t="s">
        <v>4120</v>
      </c>
      <c r="X59" s="189" t="s">
        <v>4120</v>
      </c>
      <c r="Y59" s="189"/>
      <c r="Z59" s="189"/>
    </row>
    <row r="60" spans="2:26" ht="11.25" customHeight="1">
      <c r="B60" s="187" t="s">
        <v>4110</v>
      </c>
      <c r="C60" s="189"/>
      <c r="D60" s="189"/>
      <c r="E60" s="189" t="s">
        <v>4120</v>
      </c>
      <c r="F60" s="189" t="s">
        <v>4120</v>
      </c>
      <c r="G60" s="189" t="s">
        <v>4120</v>
      </c>
      <c r="H60" s="189" t="s">
        <v>4120</v>
      </c>
      <c r="I60" s="189" t="s">
        <v>4120</v>
      </c>
      <c r="J60" s="189" t="s">
        <v>4120</v>
      </c>
      <c r="K60" s="189" t="s">
        <v>4120</v>
      </c>
      <c r="L60" s="189" t="s">
        <v>4120</v>
      </c>
      <c r="M60" s="189" t="s">
        <v>4120</v>
      </c>
      <c r="N60" s="189" t="s">
        <v>4120</v>
      </c>
      <c r="O60" s="189" t="s">
        <v>4120</v>
      </c>
      <c r="P60" s="189" t="s">
        <v>4120</v>
      </c>
      <c r="Q60" s="189" t="s">
        <v>4120</v>
      </c>
      <c r="R60" s="189" t="s">
        <v>489</v>
      </c>
      <c r="S60" s="189" t="s">
        <v>4120</v>
      </c>
      <c r="T60" s="189" t="s">
        <v>4120</v>
      </c>
      <c r="U60" s="189" t="s">
        <v>4120</v>
      </c>
      <c r="V60" s="189" t="s">
        <v>4120</v>
      </c>
      <c r="W60" s="189" t="s">
        <v>4120</v>
      </c>
      <c r="X60" s="189" t="s">
        <v>4120</v>
      </c>
      <c r="Y60" s="189"/>
      <c r="Z60" s="189"/>
    </row>
    <row r="61" spans="2:26" ht="11.25" customHeight="1">
      <c r="B61" s="187" t="s">
        <v>4111</v>
      </c>
      <c r="C61" s="189"/>
      <c r="D61" s="189"/>
      <c r="E61" s="189" t="s">
        <v>4120</v>
      </c>
      <c r="F61" s="189" t="s">
        <v>4120</v>
      </c>
      <c r="G61" s="189" t="s">
        <v>4120</v>
      </c>
      <c r="H61" s="189" t="s">
        <v>4120</v>
      </c>
      <c r="I61" s="189" t="s">
        <v>4120</v>
      </c>
      <c r="J61" s="189" t="s">
        <v>4120</v>
      </c>
      <c r="K61" s="189" t="s">
        <v>4120</v>
      </c>
      <c r="L61" s="189" t="s">
        <v>4120</v>
      </c>
      <c r="M61" s="189" t="s">
        <v>4120</v>
      </c>
      <c r="N61" s="189" t="s">
        <v>4120</v>
      </c>
      <c r="O61" s="189" t="s">
        <v>4120</v>
      </c>
      <c r="P61" s="189" t="s">
        <v>4120</v>
      </c>
      <c r="Q61" s="189" t="s">
        <v>4120</v>
      </c>
      <c r="R61" s="189" t="s">
        <v>4120</v>
      </c>
      <c r="S61" s="189" t="s">
        <v>4120</v>
      </c>
      <c r="T61" s="189" t="s">
        <v>4120</v>
      </c>
      <c r="U61" s="189" t="s">
        <v>4120</v>
      </c>
      <c r="V61" s="189" t="s">
        <v>4120</v>
      </c>
      <c r="W61" s="189" t="s">
        <v>4120</v>
      </c>
      <c r="X61" s="189" t="s">
        <v>4120</v>
      </c>
      <c r="Y61" s="189"/>
      <c r="Z61" s="189"/>
    </row>
    <row r="62" spans="2:26" ht="11.25" customHeight="1">
      <c r="B62" s="187" t="s">
        <v>4112</v>
      </c>
      <c r="C62" s="189"/>
      <c r="D62" s="189"/>
      <c r="E62" s="189" t="s">
        <v>4120</v>
      </c>
      <c r="F62" s="189" t="s">
        <v>4120</v>
      </c>
      <c r="G62" s="189" t="s">
        <v>4120</v>
      </c>
      <c r="H62" s="189" t="s">
        <v>4120</v>
      </c>
      <c r="I62" s="189" t="s">
        <v>4120</v>
      </c>
      <c r="J62" s="189" t="s">
        <v>4120</v>
      </c>
      <c r="K62" s="189" t="s">
        <v>4120</v>
      </c>
      <c r="L62" s="189" t="s">
        <v>4120</v>
      </c>
      <c r="M62" s="189" t="s">
        <v>4120</v>
      </c>
      <c r="N62" s="189" t="s">
        <v>4120</v>
      </c>
      <c r="O62" s="189" t="s">
        <v>4120</v>
      </c>
      <c r="P62" s="189" t="s">
        <v>4120</v>
      </c>
      <c r="Q62" s="189" t="s">
        <v>4120</v>
      </c>
      <c r="R62" s="189" t="s">
        <v>4120</v>
      </c>
      <c r="S62" s="189" t="s">
        <v>4120</v>
      </c>
      <c r="T62" s="189" t="s">
        <v>4120</v>
      </c>
      <c r="U62" s="189" t="s">
        <v>4120</v>
      </c>
      <c r="V62" s="189" t="s">
        <v>4120</v>
      </c>
      <c r="W62" s="189" t="s">
        <v>4120</v>
      </c>
      <c r="X62" s="189" t="s">
        <v>4120</v>
      </c>
      <c r="Y62" s="189"/>
      <c r="Z62" s="189"/>
    </row>
    <row r="63" spans="2:26" ht="11.25" customHeight="1">
      <c r="B63" s="187" t="s">
        <v>4113</v>
      </c>
      <c r="C63" s="189"/>
      <c r="D63" s="189"/>
      <c r="E63" s="189" t="s">
        <v>4120</v>
      </c>
      <c r="F63" s="189" t="s">
        <v>4120</v>
      </c>
      <c r="G63" s="189" t="s">
        <v>4120</v>
      </c>
      <c r="H63" s="189" t="s">
        <v>4120</v>
      </c>
      <c r="I63" s="189" t="s">
        <v>4120</v>
      </c>
      <c r="J63" s="189" t="s">
        <v>4120</v>
      </c>
      <c r="K63" s="189" t="s">
        <v>4120</v>
      </c>
      <c r="L63" s="189" t="s">
        <v>4120</v>
      </c>
      <c r="M63" s="189" t="s">
        <v>4120</v>
      </c>
      <c r="N63" s="189" t="s">
        <v>4120</v>
      </c>
      <c r="O63" s="189" t="s">
        <v>4120</v>
      </c>
      <c r="P63" s="189" t="s">
        <v>4120</v>
      </c>
      <c r="Q63" s="189" t="s">
        <v>4120</v>
      </c>
      <c r="R63" s="189" t="s">
        <v>4120</v>
      </c>
      <c r="S63" s="189" t="s">
        <v>4120</v>
      </c>
      <c r="T63" s="189" t="s">
        <v>4120</v>
      </c>
      <c r="U63" s="189" t="s">
        <v>4120</v>
      </c>
      <c r="V63" s="189" t="s">
        <v>4120</v>
      </c>
      <c r="W63" s="189" t="s">
        <v>4120</v>
      </c>
      <c r="X63" s="189" t="s">
        <v>4120</v>
      </c>
      <c r="Y63" s="189"/>
      <c r="Z63" s="189"/>
    </row>
    <row r="65" spans="1:26" s="124" customFormat="1" ht="11.25" customHeight="1">
      <c r="A65" s="236" t="s">
        <v>4283</v>
      </c>
      <c r="D65" s="125" t="s">
        <v>1551</v>
      </c>
      <c r="E65" s="126" t="s">
        <v>4284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597</v>
      </c>
      <c r="C68" s="11" t="str">
        <f>T1.PLATEREADER_VALUE("",E65)</f>
        <v xml:space="preserve">           -</v>
      </c>
      <c r="D68" s="11">
        <f>T1.PLATEREADER_VALUE("",E65)</f>
        <v>2477</v>
      </c>
      <c r="E68" s="11">
        <f>T1.PLATEREADER_VALUE("",E65)</f>
        <v>10770</v>
      </c>
      <c r="F68" s="11">
        <f>T1.PLATEREADER_VALUE("",E65)</f>
        <v>10255</v>
      </c>
      <c r="G68" s="11">
        <f>T1.PLATEREADER_VALUE("",E65)</f>
        <v>9626</v>
      </c>
      <c r="H68" s="11">
        <f>T1.PLATEREADER_VALUE("",E65)</f>
        <v>9589</v>
      </c>
      <c r="I68" s="11">
        <f>T1.PLATEREADER_VALUE("",E65)</f>
        <v>10096</v>
      </c>
      <c r="J68" s="11">
        <f>T1.PLATEREADER_VALUE("",E65)</f>
        <v>9172</v>
      </c>
      <c r="K68" s="11">
        <f>T1.PLATEREADER_VALUE("",E65)</f>
        <v>9364</v>
      </c>
      <c r="L68" s="11">
        <f>T1.PLATEREADER_VALUE("",E65)</f>
        <v>10063</v>
      </c>
      <c r="M68" s="11">
        <f>T1.PLATEREADER_VALUE("",E65)</f>
        <v>8343</v>
      </c>
      <c r="N68" s="11">
        <f>T1.PLATEREADER_VALUE("",E65)</f>
        <v>8943</v>
      </c>
      <c r="O68" s="11">
        <f>T1.PLATEREADER_VALUE("",E65)</f>
        <v>9480</v>
      </c>
      <c r="P68" s="11">
        <f>T1.PLATEREADER_VALUE("",E65)</f>
        <v>9557</v>
      </c>
      <c r="Q68" s="11">
        <f>T1.PLATEREADER_VALUE("",E65)</f>
        <v>7266</v>
      </c>
      <c r="R68" s="11">
        <f>T1.PLATEREADER_VALUE("",E65)</f>
        <v>9773</v>
      </c>
      <c r="S68" s="11">
        <f>T1.PLATEREADER_VALUE("",E65)</f>
        <v>9190</v>
      </c>
      <c r="T68" s="11">
        <f>T1.PLATEREADER_VALUE("",E65)</f>
        <v>8642</v>
      </c>
      <c r="U68" s="11">
        <f>T1.PLATEREADER_VALUE("",E65)</f>
        <v>2660</v>
      </c>
      <c r="V68" s="11">
        <f>T1.PLATEREADER_VALUE("",E65)</f>
        <v>5116</v>
      </c>
      <c r="W68" s="11">
        <f>T1.PLATEREADER_VALUE("",E65)</f>
        <v>9045</v>
      </c>
      <c r="X68" s="11">
        <f>T1.PLATEREADER_VALUE("",E65)</f>
        <v>7927</v>
      </c>
      <c r="Y68" s="11">
        <f>T1.PLATEREADER_VALUE("",E65)</f>
        <v>8981</v>
      </c>
      <c r="Z68" s="11" t="str">
        <f>T1.PLATEREADER_VALUE("",E65)</f>
        <v xml:space="preserve">           -</v>
      </c>
    </row>
    <row r="69" spans="1:26" s="86" customFormat="1" ht="11.25" customHeight="1">
      <c r="B69" s="8" t="s">
        <v>598</v>
      </c>
      <c r="C69" s="11" t="str">
        <f>T1.PLATEREADER_VALUE("",E65)</f>
        <v xml:space="preserve">           -</v>
      </c>
      <c r="D69" s="11">
        <f>T1.PLATEREADER_VALUE("",E65)</f>
        <v>2622</v>
      </c>
      <c r="E69" s="11">
        <f>T1.PLATEREADER_VALUE("",E65)</f>
        <v>8347</v>
      </c>
      <c r="F69" s="11">
        <f>T1.PLATEREADER_VALUE("",E65)</f>
        <v>9473</v>
      </c>
      <c r="G69" s="11">
        <f>T1.PLATEREADER_VALUE("",E65)</f>
        <v>8416</v>
      </c>
      <c r="H69" s="11">
        <f>T1.PLATEREADER_VALUE("",E65)</f>
        <v>6084</v>
      </c>
      <c r="I69" s="11">
        <f>T1.PLATEREADER_VALUE("",E65)</f>
        <v>10580</v>
      </c>
      <c r="J69" s="11">
        <f>T1.PLATEREADER_VALUE("",E65)</f>
        <v>9147</v>
      </c>
      <c r="K69" s="11">
        <f>T1.PLATEREADER_VALUE("",E65)</f>
        <v>10433</v>
      </c>
      <c r="L69" s="11">
        <f>T1.PLATEREADER_VALUE("",E65)</f>
        <v>9810</v>
      </c>
      <c r="M69" s="11">
        <f>T1.PLATEREADER_VALUE("",E65)</f>
        <v>7961</v>
      </c>
      <c r="N69" s="11">
        <f>T1.PLATEREADER_VALUE("",E65)</f>
        <v>8935</v>
      </c>
      <c r="O69" s="11">
        <f>T1.PLATEREADER_VALUE("",E65)</f>
        <v>7145</v>
      </c>
      <c r="P69" s="11">
        <f>T1.PLATEREADER_VALUE("",E65)</f>
        <v>9558</v>
      </c>
      <c r="Q69" s="11">
        <f>T1.PLATEREADER_VALUE("",E65)</f>
        <v>10244</v>
      </c>
      <c r="R69" s="11">
        <f>T1.PLATEREADER_VALUE("",E65)</f>
        <v>8993</v>
      </c>
      <c r="S69" s="11">
        <f>T1.PLATEREADER_VALUE("",E65)</f>
        <v>9445</v>
      </c>
      <c r="T69" s="11">
        <f>T1.PLATEREADER_VALUE("",E65)</f>
        <v>9379</v>
      </c>
      <c r="U69" s="11">
        <f>T1.PLATEREADER_VALUE("",E65)</f>
        <v>9509</v>
      </c>
      <c r="V69" s="11">
        <f>T1.PLATEREADER_VALUE("",E65)</f>
        <v>8975</v>
      </c>
      <c r="W69" s="11">
        <f>T1.PLATEREADER_VALUE("",E65)</f>
        <v>8753</v>
      </c>
      <c r="X69" s="11">
        <f>T1.PLATEREADER_VALUE("",E65)</f>
        <v>8898</v>
      </c>
      <c r="Y69" s="11">
        <f>T1.PLATEREADER_VALUE("",E65)</f>
        <v>9223</v>
      </c>
      <c r="Z69" s="11" t="str">
        <f>T1.PLATEREADER_VALUE("",E65)</f>
        <v xml:space="preserve">           -</v>
      </c>
    </row>
    <row r="70" spans="1:26" s="86" customFormat="1" ht="11.25" customHeight="1">
      <c r="B70" s="8" t="s">
        <v>599</v>
      </c>
      <c r="C70" s="11" t="str">
        <f>T1.PLATEREADER_VALUE("",E65)</f>
        <v xml:space="preserve">           -</v>
      </c>
      <c r="D70" s="11">
        <f>T1.PLATEREADER_VALUE("",E65)</f>
        <v>2482</v>
      </c>
      <c r="E70" s="11">
        <f>T1.PLATEREADER_VALUE("",E65)</f>
        <v>9340</v>
      </c>
      <c r="F70" s="11">
        <f>T1.PLATEREADER_VALUE("",E65)</f>
        <v>6087</v>
      </c>
      <c r="G70" s="11">
        <f>T1.PLATEREADER_VALUE("",E65)</f>
        <v>7551</v>
      </c>
      <c r="H70" s="11">
        <f>T1.PLATEREADER_VALUE("",E65)</f>
        <v>9041</v>
      </c>
      <c r="I70" s="11">
        <f>T1.PLATEREADER_VALUE("",E65)</f>
        <v>5958</v>
      </c>
      <c r="J70" s="11">
        <f>T1.PLATEREADER_VALUE("",E65)</f>
        <v>8914</v>
      </c>
      <c r="K70" s="11">
        <f>T1.PLATEREADER_VALUE("",E65)</f>
        <v>8406</v>
      </c>
      <c r="L70" s="11">
        <f>T1.PLATEREADER_VALUE("",E65)</f>
        <v>8432</v>
      </c>
      <c r="M70" s="11">
        <f>T1.PLATEREADER_VALUE("",E65)</f>
        <v>2524</v>
      </c>
      <c r="N70" s="11">
        <f>T1.PLATEREADER_VALUE("",E65)</f>
        <v>8535</v>
      </c>
      <c r="O70" s="11">
        <f>T1.PLATEREADER_VALUE("",E65)</f>
        <v>8378</v>
      </c>
      <c r="P70" s="11">
        <f>T1.PLATEREADER_VALUE("",E65)</f>
        <v>8804</v>
      </c>
      <c r="Q70" s="11">
        <f>T1.PLATEREADER_VALUE("",E65)</f>
        <v>8342</v>
      </c>
      <c r="R70" s="11">
        <f>T1.PLATEREADER_VALUE("",E65)</f>
        <v>8412</v>
      </c>
      <c r="S70" s="11">
        <f>T1.PLATEREADER_VALUE("",E65)</f>
        <v>6767</v>
      </c>
      <c r="T70" s="11">
        <f>T1.PLATEREADER_VALUE("",E65)</f>
        <v>8324</v>
      </c>
      <c r="U70" s="11">
        <f>T1.PLATEREADER_VALUE("",E65)</f>
        <v>8940</v>
      </c>
      <c r="V70" s="11">
        <f>T1.PLATEREADER_VALUE("",E65)</f>
        <v>8053</v>
      </c>
      <c r="W70" s="11">
        <f>T1.PLATEREADER_VALUE("",E65)</f>
        <v>8315</v>
      </c>
      <c r="X70" s="11">
        <f>T1.PLATEREADER_VALUE("",E65)</f>
        <v>8180</v>
      </c>
      <c r="Y70" s="11">
        <f>T1.PLATEREADER_VALUE("",E65)</f>
        <v>8091</v>
      </c>
      <c r="Z70" s="11" t="str">
        <f>T1.PLATEREADER_VALUE("",E65)</f>
        <v xml:space="preserve">           -</v>
      </c>
    </row>
    <row r="71" spans="1:26" s="86" customFormat="1" ht="11.25" customHeight="1">
      <c r="B71" s="8" t="s">
        <v>600</v>
      </c>
      <c r="C71" s="11" t="str">
        <f>T1.PLATEREADER_VALUE("",E65)</f>
        <v xml:space="preserve">           -</v>
      </c>
      <c r="D71" s="11">
        <f>T1.PLATEREADER_VALUE("",E65)</f>
        <v>2296</v>
      </c>
      <c r="E71" s="11">
        <f>T1.PLATEREADER_VALUE("",E65)</f>
        <v>8021</v>
      </c>
      <c r="F71" s="11">
        <f>T1.PLATEREADER_VALUE("",E65)</f>
        <v>8101</v>
      </c>
      <c r="G71" s="11">
        <f>T1.PLATEREADER_VALUE("",E65)</f>
        <v>8930</v>
      </c>
      <c r="H71" s="11">
        <f>T1.PLATEREADER_VALUE("",E65)</f>
        <v>7373</v>
      </c>
      <c r="I71" s="11">
        <f>T1.PLATEREADER_VALUE("",E65)</f>
        <v>8973</v>
      </c>
      <c r="J71" s="11">
        <f>T1.PLATEREADER_VALUE("",E65)</f>
        <v>4851</v>
      </c>
      <c r="K71" s="11">
        <f>T1.PLATEREADER_VALUE("",E65)</f>
        <v>9256</v>
      </c>
      <c r="L71" s="11">
        <f>T1.PLATEREADER_VALUE("",E65)</f>
        <v>8666</v>
      </c>
      <c r="M71" s="11">
        <f>T1.PLATEREADER_VALUE("",E65)</f>
        <v>9172</v>
      </c>
      <c r="N71" s="11">
        <f>T1.PLATEREADER_VALUE("",E65)</f>
        <v>8243</v>
      </c>
      <c r="O71" s="11">
        <f>T1.PLATEREADER_VALUE("",E65)</f>
        <v>5400</v>
      </c>
      <c r="P71" s="11">
        <f>T1.PLATEREADER_VALUE("",E65)</f>
        <v>8186</v>
      </c>
      <c r="Q71" s="11">
        <f>T1.PLATEREADER_VALUE("",E65)</f>
        <v>8377</v>
      </c>
      <c r="R71" s="11">
        <f>T1.PLATEREADER_VALUE("",E65)</f>
        <v>8017</v>
      </c>
      <c r="S71" s="11">
        <f>T1.PLATEREADER_VALUE("",E65)</f>
        <v>8373</v>
      </c>
      <c r="T71" s="11">
        <f>T1.PLATEREADER_VALUE("",E65)</f>
        <v>7951</v>
      </c>
      <c r="U71" s="11">
        <f>T1.PLATEREADER_VALUE("",E65)</f>
        <v>8201</v>
      </c>
      <c r="V71" s="11">
        <f>T1.PLATEREADER_VALUE("",E65)</f>
        <v>8241</v>
      </c>
      <c r="W71" s="11">
        <f>T1.PLATEREADER_VALUE("",E65)</f>
        <v>8936</v>
      </c>
      <c r="X71" s="11">
        <f>T1.PLATEREADER_VALUE("",E65)</f>
        <v>8213</v>
      </c>
      <c r="Y71" s="11">
        <f>T1.PLATEREADER_VALUE("",E65)</f>
        <v>8908</v>
      </c>
      <c r="Z71" s="11" t="str">
        <f>T1.PLATEREADER_VALUE("",E65)</f>
        <v xml:space="preserve">           -</v>
      </c>
    </row>
    <row r="72" spans="1:26" s="86" customFormat="1" ht="11.25" customHeight="1">
      <c r="B72" s="8" t="s">
        <v>601</v>
      </c>
      <c r="C72" s="11" t="str">
        <f>T1.PLATEREADER_VALUE("",E65)</f>
        <v xml:space="preserve">           -</v>
      </c>
      <c r="D72" s="11">
        <f>T1.PLATEREADER_VALUE("",E65)</f>
        <v>2239</v>
      </c>
      <c r="E72" s="11">
        <f>T1.PLATEREADER_VALUE("",E65)</f>
        <v>9243</v>
      </c>
      <c r="F72" s="11">
        <f>T1.PLATEREADER_VALUE("",E65)</f>
        <v>10216</v>
      </c>
      <c r="G72" s="11">
        <f>T1.PLATEREADER_VALUE("",E65)</f>
        <v>8766</v>
      </c>
      <c r="H72" s="11">
        <f>T1.PLATEREADER_VALUE("",E65)</f>
        <v>8886</v>
      </c>
      <c r="I72" s="11">
        <f>T1.PLATEREADER_VALUE("",E65)</f>
        <v>8448</v>
      </c>
      <c r="J72" s="11">
        <f>T1.PLATEREADER_VALUE("",E65)</f>
        <v>8044</v>
      </c>
      <c r="K72" s="11">
        <f>T1.PLATEREADER_VALUE("",E65)</f>
        <v>8229</v>
      </c>
      <c r="L72" s="11">
        <f>T1.PLATEREADER_VALUE("",E65)</f>
        <v>8617</v>
      </c>
      <c r="M72" s="11">
        <f>T1.PLATEREADER_VALUE("",E65)</f>
        <v>9053</v>
      </c>
      <c r="N72" s="11">
        <f>T1.PLATEREADER_VALUE("",E65)</f>
        <v>8763</v>
      </c>
      <c r="O72" s="11">
        <f>T1.PLATEREADER_VALUE("",E65)</f>
        <v>8025</v>
      </c>
      <c r="P72" s="11">
        <f>T1.PLATEREADER_VALUE("",E65)</f>
        <v>8484</v>
      </c>
      <c r="Q72" s="11">
        <f>T1.PLATEREADER_VALUE("",E65)</f>
        <v>8906</v>
      </c>
      <c r="R72" s="11">
        <f>T1.PLATEREADER_VALUE("",E65)</f>
        <v>8468</v>
      </c>
      <c r="S72" s="11">
        <f>T1.PLATEREADER_VALUE("",E65)</f>
        <v>8575</v>
      </c>
      <c r="T72" s="11">
        <f>T1.PLATEREADER_VALUE("",E65)</f>
        <v>8320</v>
      </c>
      <c r="U72" s="11">
        <f>T1.PLATEREADER_VALUE("",E65)</f>
        <v>7754</v>
      </c>
      <c r="V72" s="11">
        <f>T1.PLATEREADER_VALUE("",E65)</f>
        <v>8596</v>
      </c>
      <c r="W72" s="11">
        <f>T1.PLATEREADER_VALUE("",E65)</f>
        <v>7799</v>
      </c>
      <c r="X72" s="11">
        <f>T1.PLATEREADER_VALUE("",E65)</f>
        <v>8284</v>
      </c>
      <c r="Y72" s="11">
        <f>T1.PLATEREADER_VALUE("",E65)</f>
        <v>8151</v>
      </c>
      <c r="Z72" s="11" t="str">
        <f>T1.PLATEREADER_VALUE("",E65)</f>
        <v xml:space="preserve">           -</v>
      </c>
    </row>
    <row r="73" spans="1:26" s="86" customFormat="1" ht="11.25" customHeight="1">
      <c r="B73" s="8" t="s">
        <v>602</v>
      </c>
      <c r="C73" s="11" t="str">
        <f>T1.PLATEREADER_VALUE("",E65)</f>
        <v xml:space="preserve">           -</v>
      </c>
      <c r="D73" s="11">
        <f>T1.PLATEREADER_VALUE("",E65)</f>
        <v>2280</v>
      </c>
      <c r="E73" s="11">
        <f>T1.PLATEREADER_VALUE("",E65)</f>
        <v>8397</v>
      </c>
      <c r="F73" s="11">
        <f>T1.PLATEREADER_VALUE("",E65)</f>
        <v>8849</v>
      </c>
      <c r="G73" s="11">
        <f>T1.PLATEREADER_VALUE("",E65)</f>
        <v>9379</v>
      </c>
      <c r="H73" s="11">
        <f>T1.PLATEREADER_VALUE("",E65)</f>
        <v>8700</v>
      </c>
      <c r="I73" s="11">
        <f>T1.PLATEREADER_VALUE("",E65)</f>
        <v>8760</v>
      </c>
      <c r="J73" s="11">
        <f>T1.PLATEREADER_VALUE("",E65)</f>
        <v>8946</v>
      </c>
      <c r="K73" s="11">
        <f>T1.PLATEREADER_VALUE("",E65)</f>
        <v>8679</v>
      </c>
      <c r="L73" s="11">
        <f>T1.PLATEREADER_VALUE("",E65)</f>
        <v>8334</v>
      </c>
      <c r="M73" s="11">
        <f>T1.PLATEREADER_VALUE("",E65)</f>
        <v>8542</v>
      </c>
      <c r="N73" s="11">
        <f>T1.PLATEREADER_VALUE("",E65)</f>
        <v>8235</v>
      </c>
      <c r="O73" s="11">
        <f>T1.PLATEREADER_VALUE("",E65)</f>
        <v>8811</v>
      </c>
      <c r="P73" s="11">
        <f>T1.PLATEREADER_VALUE("",E65)</f>
        <v>5997</v>
      </c>
      <c r="Q73" s="11">
        <f>T1.PLATEREADER_VALUE("",E65)</f>
        <v>7571</v>
      </c>
      <c r="R73" s="11">
        <f>T1.PLATEREADER_VALUE("",E65)</f>
        <v>8369</v>
      </c>
      <c r="S73" s="11">
        <f>T1.PLATEREADER_VALUE("",E65)</f>
        <v>8471</v>
      </c>
      <c r="T73" s="11">
        <f>T1.PLATEREADER_VALUE("",E65)</f>
        <v>8202</v>
      </c>
      <c r="U73" s="11">
        <f>T1.PLATEREADER_VALUE("",E65)</f>
        <v>7104</v>
      </c>
      <c r="V73" s="11">
        <f>T1.PLATEREADER_VALUE("",E65)</f>
        <v>8214</v>
      </c>
      <c r="W73" s="11">
        <f>T1.PLATEREADER_VALUE("",E65)</f>
        <v>8282</v>
      </c>
      <c r="X73" s="11">
        <f>T1.PLATEREADER_VALUE("",E65)</f>
        <v>7937</v>
      </c>
      <c r="Y73" s="11">
        <f>T1.PLATEREADER_VALUE("",E65)</f>
        <v>8260</v>
      </c>
      <c r="Z73" s="11" t="str">
        <f>T1.PLATEREADER_VALUE("",E65)</f>
        <v xml:space="preserve">           -</v>
      </c>
    </row>
    <row r="74" spans="1:26" s="86" customFormat="1" ht="11.25" customHeight="1">
      <c r="B74" s="8" t="s">
        <v>603</v>
      </c>
      <c r="C74" s="11" t="str">
        <f>T1.PLATEREADER_VALUE("",E65)</f>
        <v xml:space="preserve">           -</v>
      </c>
      <c r="D74" s="11">
        <f>T1.PLATEREADER_VALUE("",E65)</f>
        <v>2430</v>
      </c>
      <c r="E74" s="11">
        <f>T1.PLATEREADER_VALUE("",E65)</f>
        <v>9885</v>
      </c>
      <c r="F74" s="11">
        <f>T1.PLATEREADER_VALUE("",E65)</f>
        <v>9613</v>
      </c>
      <c r="G74" s="11">
        <f>T1.PLATEREADER_VALUE("",E65)</f>
        <v>9467</v>
      </c>
      <c r="H74" s="11">
        <f>T1.PLATEREADER_VALUE("",E65)</f>
        <v>8820</v>
      </c>
      <c r="I74" s="11">
        <f>T1.PLATEREADER_VALUE("",E65)</f>
        <v>9156</v>
      </c>
      <c r="J74" s="11">
        <f>T1.PLATEREADER_VALUE("",E65)</f>
        <v>9040</v>
      </c>
      <c r="K74" s="11">
        <f>T1.PLATEREADER_VALUE("",E65)</f>
        <v>8723</v>
      </c>
      <c r="L74" s="11">
        <f>T1.PLATEREADER_VALUE("",E65)</f>
        <v>8880</v>
      </c>
      <c r="M74" s="11">
        <f>T1.PLATEREADER_VALUE("",E65)</f>
        <v>8378</v>
      </c>
      <c r="N74" s="11">
        <f>T1.PLATEREADER_VALUE("",E65)</f>
        <v>8479</v>
      </c>
      <c r="O74" s="11">
        <f>T1.PLATEREADER_VALUE("",E65)</f>
        <v>8375</v>
      </c>
      <c r="P74" s="11">
        <f>T1.PLATEREADER_VALUE("",E65)</f>
        <v>8022</v>
      </c>
      <c r="Q74" s="11">
        <f>T1.PLATEREADER_VALUE("",E65)</f>
        <v>2834</v>
      </c>
      <c r="R74" s="11">
        <f>T1.PLATEREADER_VALUE("",E65)</f>
        <v>8508</v>
      </c>
      <c r="S74" s="11">
        <f>T1.PLATEREADER_VALUE("",E65)</f>
        <v>8353</v>
      </c>
      <c r="T74" s="11">
        <f>T1.PLATEREADER_VALUE("",E65)</f>
        <v>8408</v>
      </c>
      <c r="U74" s="11">
        <f>T1.PLATEREADER_VALUE("",E65)</f>
        <v>7942</v>
      </c>
      <c r="V74" s="11">
        <f>T1.PLATEREADER_VALUE("",E65)</f>
        <v>8095</v>
      </c>
      <c r="W74" s="11">
        <f>T1.PLATEREADER_VALUE("",E65)</f>
        <v>5724</v>
      </c>
      <c r="X74" s="11">
        <f>T1.PLATEREADER_VALUE("",E65)</f>
        <v>6974</v>
      </c>
      <c r="Y74" s="11">
        <f>T1.PLATEREADER_VALUE("",E65)</f>
        <v>8138</v>
      </c>
      <c r="Z74" s="11" t="str">
        <f>T1.PLATEREADER_VALUE("",E65)</f>
        <v xml:space="preserve">           -</v>
      </c>
    </row>
    <row r="75" spans="1:26" s="86" customFormat="1" ht="11.25" customHeight="1">
      <c r="B75" s="8" t="s">
        <v>604</v>
      </c>
      <c r="C75" s="11" t="str">
        <f>T1.PLATEREADER_VALUE("",E65)</f>
        <v xml:space="preserve">           -</v>
      </c>
      <c r="D75" s="11">
        <f>T1.PLATEREADER_VALUE("",E65)</f>
        <v>2107</v>
      </c>
      <c r="E75" s="11">
        <f>T1.PLATEREADER_VALUE("",E65)</f>
        <v>6825</v>
      </c>
      <c r="F75" s="11">
        <f>T1.PLATEREADER_VALUE("",E65)</f>
        <v>8343</v>
      </c>
      <c r="G75" s="11">
        <f>T1.PLATEREADER_VALUE("",E65)</f>
        <v>8308</v>
      </c>
      <c r="H75" s="11">
        <f>T1.PLATEREADER_VALUE("",E65)</f>
        <v>9403</v>
      </c>
      <c r="I75" s="11">
        <f>T1.PLATEREADER_VALUE("",E65)</f>
        <v>8722</v>
      </c>
      <c r="J75" s="11">
        <f>T1.PLATEREADER_VALUE("",E65)</f>
        <v>8510</v>
      </c>
      <c r="K75" s="11">
        <f>T1.PLATEREADER_VALUE("",E65)</f>
        <v>9141</v>
      </c>
      <c r="L75" s="11">
        <f>T1.PLATEREADER_VALUE("",E65)</f>
        <v>8734</v>
      </c>
      <c r="M75" s="11">
        <f>T1.PLATEREADER_VALUE("",E65)</f>
        <v>9489</v>
      </c>
      <c r="N75" s="11">
        <f>T1.PLATEREADER_VALUE("",E65)</f>
        <v>8604</v>
      </c>
      <c r="O75" s="11">
        <f>T1.PLATEREADER_VALUE("",E65)</f>
        <v>9332</v>
      </c>
      <c r="P75" s="11">
        <f>T1.PLATEREADER_VALUE("",E65)</f>
        <v>8635</v>
      </c>
      <c r="Q75" s="11">
        <f>T1.PLATEREADER_VALUE("",E65)</f>
        <v>8216</v>
      </c>
      <c r="R75" s="11">
        <f>T1.PLATEREADER_VALUE("",E65)</f>
        <v>8237</v>
      </c>
      <c r="S75" s="11">
        <f>T1.PLATEREADER_VALUE("",E65)</f>
        <v>7232</v>
      </c>
      <c r="T75" s="11">
        <f>T1.PLATEREADER_VALUE("",E65)</f>
        <v>8265</v>
      </c>
      <c r="U75" s="11">
        <f>T1.PLATEREADER_VALUE("",E65)</f>
        <v>8407</v>
      </c>
      <c r="V75" s="11">
        <f>T1.PLATEREADER_VALUE("",E65)</f>
        <v>9812</v>
      </c>
      <c r="W75" s="11">
        <f>T1.PLATEREADER_VALUE("",E65)</f>
        <v>9225</v>
      </c>
      <c r="X75" s="11">
        <f>T1.PLATEREADER_VALUE("",E65)</f>
        <v>8318</v>
      </c>
      <c r="Y75" s="11">
        <f>T1.PLATEREADER_VALUE("",E65)</f>
        <v>8920</v>
      </c>
      <c r="Z75" s="11" t="str">
        <f>T1.PLATEREADER_VALUE("",E65)</f>
        <v xml:space="preserve">           -</v>
      </c>
    </row>
    <row r="76" spans="1:26" s="86" customFormat="1" ht="11.25" customHeight="1">
      <c r="B76" s="8" t="s">
        <v>605</v>
      </c>
      <c r="C76" s="11" t="str">
        <f>T1.PLATEREADER_VALUE("",E65)</f>
        <v xml:space="preserve">           -</v>
      </c>
      <c r="D76" s="11">
        <f>T1.PLATEREADER_VALUE("",E65)</f>
        <v>2291</v>
      </c>
      <c r="E76" s="11">
        <f>T1.PLATEREADER_VALUE("",E65)</f>
        <v>9302</v>
      </c>
      <c r="F76" s="11">
        <f>T1.PLATEREADER_VALUE("",E65)</f>
        <v>8866</v>
      </c>
      <c r="G76" s="11">
        <f>T1.PLATEREADER_VALUE("",E65)</f>
        <v>8825</v>
      </c>
      <c r="H76" s="11">
        <f>T1.PLATEREADER_VALUE("",E65)</f>
        <v>5207</v>
      </c>
      <c r="I76" s="11">
        <f>T1.PLATEREADER_VALUE("",E65)</f>
        <v>8893</v>
      </c>
      <c r="J76" s="11">
        <f>T1.PLATEREADER_VALUE("",E65)</f>
        <v>8571</v>
      </c>
      <c r="K76" s="11">
        <f>T1.PLATEREADER_VALUE("",E65)</f>
        <v>9053</v>
      </c>
      <c r="L76" s="11">
        <f>T1.PLATEREADER_VALUE("",E65)</f>
        <v>8547</v>
      </c>
      <c r="M76" s="11">
        <f>T1.PLATEREADER_VALUE("",E65)</f>
        <v>5430</v>
      </c>
      <c r="N76" s="11">
        <f>T1.PLATEREADER_VALUE("",E65)</f>
        <v>8828</v>
      </c>
      <c r="O76" s="11">
        <f>T1.PLATEREADER_VALUE("",E65)</f>
        <v>4396</v>
      </c>
      <c r="P76" s="11">
        <f>T1.PLATEREADER_VALUE("",E65)</f>
        <v>7416</v>
      </c>
      <c r="Q76" s="11">
        <f>T1.PLATEREADER_VALUE("",E65)</f>
        <v>8772</v>
      </c>
      <c r="R76" s="11">
        <f>T1.PLATEREADER_VALUE("",E65)</f>
        <v>8237</v>
      </c>
      <c r="S76" s="11">
        <f>T1.PLATEREADER_VALUE("",E65)</f>
        <v>8453</v>
      </c>
      <c r="T76" s="11">
        <f>T1.PLATEREADER_VALUE("",E65)</f>
        <v>6990</v>
      </c>
      <c r="U76" s="11">
        <f>T1.PLATEREADER_VALUE("",E65)</f>
        <v>7021</v>
      </c>
      <c r="V76" s="11">
        <f>T1.PLATEREADER_VALUE("",E65)</f>
        <v>8214</v>
      </c>
      <c r="W76" s="11">
        <f>T1.PLATEREADER_VALUE("",E65)</f>
        <v>8093</v>
      </c>
      <c r="X76" s="11">
        <f>T1.PLATEREADER_VALUE("",E65)</f>
        <v>7432</v>
      </c>
      <c r="Y76" s="11">
        <f>T1.PLATEREADER_VALUE("",E65)</f>
        <v>8069</v>
      </c>
      <c r="Z76" s="11" t="str">
        <f>T1.PLATEREADER_VALUE("",E65)</f>
        <v xml:space="preserve">           -</v>
      </c>
    </row>
    <row r="77" spans="1:26" s="86" customFormat="1" ht="11.25" customHeight="1">
      <c r="B77" s="8" t="s">
        <v>606</v>
      </c>
      <c r="C77" s="11" t="str">
        <f>T1.PLATEREADER_VALUE("",E65)</f>
        <v xml:space="preserve">           -</v>
      </c>
      <c r="D77" s="11">
        <f>T1.PLATEREADER_VALUE("",E65)</f>
        <v>2189</v>
      </c>
      <c r="E77" s="11">
        <f>T1.PLATEREADER_VALUE("",E65)</f>
        <v>9191</v>
      </c>
      <c r="F77" s="11">
        <f>T1.PLATEREADER_VALUE("",E65)</f>
        <v>8556</v>
      </c>
      <c r="G77" s="11">
        <f>T1.PLATEREADER_VALUE("",E65)</f>
        <v>8736</v>
      </c>
      <c r="H77" s="11">
        <f>T1.PLATEREADER_VALUE("",E65)</f>
        <v>8517</v>
      </c>
      <c r="I77" s="11">
        <f>T1.PLATEREADER_VALUE("",E65)</f>
        <v>9083</v>
      </c>
      <c r="J77" s="11">
        <f>T1.PLATEREADER_VALUE("",E65)</f>
        <v>8864</v>
      </c>
      <c r="K77" s="11">
        <f>T1.PLATEREADER_VALUE("",E65)</f>
        <v>8580</v>
      </c>
      <c r="L77" s="11">
        <f>T1.PLATEREADER_VALUE("",E65)</f>
        <v>8596</v>
      </c>
      <c r="M77" s="11">
        <f>T1.PLATEREADER_VALUE("",E65)</f>
        <v>3357</v>
      </c>
      <c r="N77" s="11">
        <f>T1.PLATEREADER_VALUE("",E65)</f>
        <v>8518</v>
      </c>
      <c r="O77" s="11">
        <f>T1.PLATEREADER_VALUE("",E65)</f>
        <v>8384</v>
      </c>
      <c r="P77" s="11">
        <f>T1.PLATEREADER_VALUE("",E65)</f>
        <v>8513</v>
      </c>
      <c r="Q77" s="11">
        <f>T1.PLATEREADER_VALUE("",E65)</f>
        <v>7874</v>
      </c>
      <c r="R77" s="11">
        <f>T1.PLATEREADER_VALUE("",E65)</f>
        <v>8327</v>
      </c>
      <c r="S77" s="11">
        <f>T1.PLATEREADER_VALUE("",E65)</f>
        <v>7661</v>
      </c>
      <c r="T77" s="11">
        <f>T1.PLATEREADER_VALUE("",E65)</f>
        <v>8127</v>
      </c>
      <c r="U77" s="11">
        <f>T1.PLATEREADER_VALUE("",E65)</f>
        <v>8417</v>
      </c>
      <c r="V77" s="11">
        <f>T1.PLATEREADER_VALUE("",E65)</f>
        <v>8359</v>
      </c>
      <c r="W77" s="11">
        <f>T1.PLATEREADER_VALUE("",E65)</f>
        <v>8871</v>
      </c>
      <c r="X77" s="11">
        <f>T1.PLATEREADER_VALUE("",E65)</f>
        <v>7582</v>
      </c>
      <c r="Y77" s="11">
        <f>T1.PLATEREADER_VALUE("",E65)</f>
        <v>8223</v>
      </c>
      <c r="Z77" s="11" t="str">
        <f>T1.PLATEREADER_VALUE("",E65)</f>
        <v xml:space="preserve">           -</v>
      </c>
    </row>
    <row r="78" spans="1:26" s="86" customFormat="1" ht="11.25" customHeight="1">
      <c r="B78" s="8" t="s">
        <v>607</v>
      </c>
      <c r="C78" s="11" t="str">
        <f>T1.PLATEREADER_VALUE("",E65)</f>
        <v xml:space="preserve">           -</v>
      </c>
      <c r="D78" s="11">
        <f>T1.PLATEREADER_VALUE("",E65)</f>
        <v>2285</v>
      </c>
      <c r="E78" s="11">
        <f>T1.PLATEREADER_VALUE("",E65)</f>
        <v>6165</v>
      </c>
      <c r="F78" s="11">
        <f>T1.PLATEREADER_VALUE("",E65)</f>
        <v>2872</v>
      </c>
      <c r="G78" s="11">
        <f>T1.PLATEREADER_VALUE("",E65)</f>
        <v>6063</v>
      </c>
      <c r="H78" s="11">
        <f>T1.PLATEREADER_VALUE("",E65)</f>
        <v>9032</v>
      </c>
      <c r="I78" s="11">
        <f>T1.PLATEREADER_VALUE("",E65)</f>
        <v>8202</v>
      </c>
      <c r="J78" s="11">
        <f>T1.PLATEREADER_VALUE("",E65)</f>
        <v>8781</v>
      </c>
      <c r="K78" s="11">
        <f>T1.PLATEREADER_VALUE("",E65)</f>
        <v>8271</v>
      </c>
      <c r="L78" s="11">
        <f>T1.PLATEREADER_VALUE("",E65)</f>
        <v>9237</v>
      </c>
      <c r="M78" s="11">
        <f>T1.PLATEREADER_VALUE("",E65)</f>
        <v>5081</v>
      </c>
      <c r="N78" s="11">
        <f>T1.PLATEREADER_VALUE("",E65)</f>
        <v>8584</v>
      </c>
      <c r="O78" s="11">
        <f>T1.PLATEREADER_VALUE("",E65)</f>
        <v>7785</v>
      </c>
      <c r="P78" s="11">
        <f>T1.PLATEREADER_VALUE("",E65)</f>
        <v>7634</v>
      </c>
      <c r="Q78" s="11">
        <f>T1.PLATEREADER_VALUE("",E65)</f>
        <v>2842</v>
      </c>
      <c r="R78" s="11">
        <f>T1.PLATEREADER_VALUE("",E65)</f>
        <v>8594</v>
      </c>
      <c r="S78" s="11">
        <f>T1.PLATEREADER_VALUE("",E65)</f>
        <v>8843</v>
      </c>
      <c r="T78" s="11">
        <f>T1.PLATEREADER_VALUE("",E65)</f>
        <v>8452</v>
      </c>
      <c r="U78" s="11">
        <f>T1.PLATEREADER_VALUE("",E65)</f>
        <v>8140</v>
      </c>
      <c r="V78" s="11">
        <f>T1.PLATEREADER_VALUE("",E65)</f>
        <v>8136</v>
      </c>
      <c r="W78" s="11">
        <f>T1.PLATEREADER_VALUE("",E65)</f>
        <v>7802</v>
      </c>
      <c r="X78" s="11">
        <f>T1.PLATEREADER_VALUE("",E65)</f>
        <v>8273</v>
      </c>
      <c r="Y78" s="11">
        <f>T1.PLATEREADER_VALUE("",E65)</f>
        <v>8180</v>
      </c>
      <c r="Z78" s="11" t="str">
        <f>T1.PLATEREADER_VALUE("",E65)</f>
        <v xml:space="preserve">           -</v>
      </c>
    </row>
    <row r="79" spans="1:26" s="86" customFormat="1" ht="11.25" customHeight="1">
      <c r="B79" s="8" t="s">
        <v>608</v>
      </c>
      <c r="C79" s="11" t="str">
        <f>T1.PLATEREADER_VALUE("",E65)</f>
        <v xml:space="preserve">           -</v>
      </c>
      <c r="D79" s="11">
        <f>T1.PLATEREADER_VALUE("",E65)</f>
        <v>2041</v>
      </c>
      <c r="E79" s="11">
        <f>T1.PLATEREADER_VALUE("",E65)</f>
        <v>9153</v>
      </c>
      <c r="F79" s="11">
        <f>T1.PLATEREADER_VALUE("",E65)</f>
        <v>8575</v>
      </c>
      <c r="G79" s="11">
        <f>T1.PLATEREADER_VALUE("",E65)</f>
        <v>8336</v>
      </c>
      <c r="H79" s="11">
        <f>T1.PLATEREADER_VALUE("",E65)</f>
        <v>6322</v>
      </c>
      <c r="I79" s="11">
        <f>T1.PLATEREADER_VALUE("",E65)</f>
        <v>13046</v>
      </c>
      <c r="J79" s="11">
        <f>T1.PLATEREADER_VALUE("",E65)</f>
        <v>8905</v>
      </c>
      <c r="K79" s="11">
        <f>T1.PLATEREADER_VALUE("",E65)</f>
        <v>9180</v>
      </c>
      <c r="L79" s="11">
        <f>T1.PLATEREADER_VALUE("",E65)</f>
        <v>9347</v>
      </c>
      <c r="M79" s="11">
        <f>T1.PLATEREADER_VALUE("",E65)</f>
        <v>8468</v>
      </c>
      <c r="N79" s="11">
        <f>T1.PLATEREADER_VALUE("",E65)</f>
        <v>8485</v>
      </c>
      <c r="O79" s="11">
        <f>T1.PLATEREADER_VALUE("",E65)</f>
        <v>8530</v>
      </c>
      <c r="P79" s="11">
        <f>T1.PLATEREADER_VALUE("",E65)</f>
        <v>8296</v>
      </c>
      <c r="Q79" s="11">
        <f>T1.PLATEREADER_VALUE("",E65)</f>
        <v>4779</v>
      </c>
      <c r="R79" s="11">
        <f>T1.PLATEREADER_VALUE("",E65)</f>
        <v>8491</v>
      </c>
      <c r="S79" s="11">
        <f>T1.PLATEREADER_VALUE("",E65)</f>
        <v>8177</v>
      </c>
      <c r="T79" s="11">
        <f>T1.PLATEREADER_VALUE("",E65)</f>
        <v>7841</v>
      </c>
      <c r="U79" s="11">
        <f>T1.PLATEREADER_VALUE("",E65)</f>
        <v>8405</v>
      </c>
      <c r="V79" s="11">
        <f>T1.PLATEREADER_VALUE("",E65)</f>
        <v>7431</v>
      </c>
      <c r="W79" s="11">
        <f>T1.PLATEREADER_VALUE("",E65)</f>
        <v>8828</v>
      </c>
      <c r="X79" s="11">
        <f>T1.PLATEREADER_VALUE("",E65)</f>
        <v>8469</v>
      </c>
      <c r="Y79" s="11">
        <f>T1.PLATEREADER_VALUE("",E65)</f>
        <v>8896</v>
      </c>
      <c r="Z79" s="11" t="str">
        <f>T1.PLATEREADER_VALUE("",E65)</f>
        <v xml:space="preserve">           -</v>
      </c>
    </row>
    <row r="80" spans="1:26" s="86" customFormat="1" ht="11.25" customHeight="1">
      <c r="B80" s="8" t="s">
        <v>609</v>
      </c>
      <c r="C80" s="11" t="str">
        <f>T1.PLATEREADER_VALUE("",E65)</f>
        <v xml:space="preserve">           -</v>
      </c>
      <c r="D80" s="11">
        <f>T1.PLATEREADER_VALUE("",E65)</f>
        <v>2447</v>
      </c>
      <c r="E80" s="11">
        <f>T1.PLATEREADER_VALUE("",E65)</f>
        <v>10033</v>
      </c>
      <c r="F80" s="11">
        <f>T1.PLATEREADER_VALUE("",E65)</f>
        <v>8064</v>
      </c>
      <c r="G80" s="11">
        <f>T1.PLATEREADER_VALUE("",E65)</f>
        <v>6453</v>
      </c>
      <c r="H80" s="11">
        <f>T1.PLATEREADER_VALUE("",E65)</f>
        <v>9157</v>
      </c>
      <c r="I80" s="11">
        <f>T1.PLATEREADER_VALUE("",E65)</f>
        <v>7198</v>
      </c>
      <c r="J80" s="11">
        <f>T1.PLATEREADER_VALUE("",E65)</f>
        <v>9615</v>
      </c>
      <c r="K80" s="11">
        <f>T1.PLATEREADER_VALUE("",E65)</f>
        <v>8795</v>
      </c>
      <c r="L80" s="11">
        <f>T1.PLATEREADER_VALUE("",E65)</f>
        <v>7886</v>
      </c>
      <c r="M80" s="11">
        <f>T1.PLATEREADER_VALUE("",E65)</f>
        <v>8528</v>
      </c>
      <c r="N80" s="11">
        <f>T1.PLATEREADER_VALUE("",E65)</f>
        <v>8586</v>
      </c>
      <c r="O80" s="11">
        <f>T1.PLATEREADER_VALUE("",E65)</f>
        <v>6783</v>
      </c>
      <c r="P80" s="11">
        <f>T1.PLATEREADER_VALUE("",E65)</f>
        <v>6833</v>
      </c>
      <c r="Q80" s="11">
        <f>T1.PLATEREADER_VALUE("",E65)</f>
        <v>8590</v>
      </c>
      <c r="R80" s="11">
        <f>T1.PLATEREADER_VALUE("",E65)</f>
        <v>8634</v>
      </c>
      <c r="S80" s="11">
        <f>T1.PLATEREADER_VALUE("",E65)</f>
        <v>9222</v>
      </c>
      <c r="T80" s="11">
        <f>T1.PLATEREADER_VALUE("",E65)</f>
        <v>8409</v>
      </c>
      <c r="U80" s="11">
        <f>T1.PLATEREADER_VALUE("",E65)</f>
        <v>8725</v>
      </c>
      <c r="V80" s="11">
        <f>T1.PLATEREADER_VALUE("",E65)</f>
        <v>8416</v>
      </c>
      <c r="W80" s="11">
        <f>T1.PLATEREADER_VALUE("",E65)</f>
        <v>8272</v>
      </c>
      <c r="X80" s="11">
        <f>T1.PLATEREADER_VALUE("",E65)</f>
        <v>8437</v>
      </c>
      <c r="Y80" s="11">
        <f>T1.PLATEREADER_VALUE("",E65)</f>
        <v>8432</v>
      </c>
      <c r="Z80" s="11" t="str">
        <f>T1.PLATEREADER_VALUE("",E65)</f>
        <v xml:space="preserve">           -</v>
      </c>
    </row>
    <row r="81" spans="1:26" s="86" customFormat="1" ht="11.25" customHeight="1">
      <c r="B81" s="8" t="s">
        <v>610</v>
      </c>
      <c r="C81" s="11" t="str">
        <f>T1.PLATEREADER_VALUE("",E65)</f>
        <v xml:space="preserve">           -</v>
      </c>
      <c r="D81" s="11">
        <f>T1.PLATEREADER_VALUE("",E65)</f>
        <v>2296</v>
      </c>
      <c r="E81" s="11">
        <f>T1.PLATEREADER_VALUE("",E65)</f>
        <v>6221</v>
      </c>
      <c r="F81" s="11">
        <f>T1.PLATEREADER_VALUE("",E65)</f>
        <v>5667</v>
      </c>
      <c r="G81" s="11">
        <f>T1.PLATEREADER_VALUE("",E65)</f>
        <v>9174</v>
      </c>
      <c r="H81" s="11">
        <f>T1.PLATEREADER_VALUE("",E65)</f>
        <v>7221</v>
      </c>
      <c r="I81" s="11">
        <f>T1.PLATEREADER_VALUE("",E65)</f>
        <v>11082</v>
      </c>
      <c r="J81" s="11">
        <f>T1.PLATEREADER_VALUE("",E65)</f>
        <v>8675</v>
      </c>
      <c r="K81" s="11">
        <f>T1.PLATEREADER_VALUE("",E65)</f>
        <v>8814</v>
      </c>
      <c r="L81" s="11">
        <f>T1.PLATEREADER_VALUE("",E65)</f>
        <v>8036</v>
      </c>
      <c r="M81" s="11">
        <f>T1.PLATEREADER_VALUE("",E65)</f>
        <v>8557</v>
      </c>
      <c r="N81" s="11">
        <f>T1.PLATEREADER_VALUE("",E65)</f>
        <v>8741</v>
      </c>
      <c r="O81" s="11">
        <f>T1.PLATEREADER_VALUE("",E65)</f>
        <v>8589</v>
      </c>
      <c r="P81" s="11">
        <f>T1.PLATEREADER_VALUE("",E65)</f>
        <v>8547</v>
      </c>
      <c r="Q81" s="11">
        <f>T1.PLATEREADER_VALUE("",E65)</f>
        <v>8502</v>
      </c>
      <c r="R81" s="11">
        <f>T1.PLATEREADER_VALUE("",E65)</f>
        <v>7200</v>
      </c>
      <c r="S81" s="11">
        <f>T1.PLATEREADER_VALUE("",E65)</f>
        <v>8572</v>
      </c>
      <c r="T81" s="11">
        <f>T1.PLATEREADER_VALUE("",E65)</f>
        <v>8293</v>
      </c>
      <c r="U81" s="11">
        <f>T1.PLATEREADER_VALUE("",E65)</f>
        <v>8341</v>
      </c>
      <c r="V81" s="11">
        <f>T1.PLATEREADER_VALUE("",E65)</f>
        <v>8269</v>
      </c>
      <c r="W81" s="11">
        <f>T1.PLATEREADER_VALUE("",E65)</f>
        <v>8430</v>
      </c>
      <c r="X81" s="11">
        <f>T1.PLATEREADER_VALUE("",E65)</f>
        <v>8340</v>
      </c>
      <c r="Y81" s="11">
        <f>T1.PLATEREADER_VALUE("",E65)</f>
        <v>8584</v>
      </c>
      <c r="Z81" s="11" t="str">
        <f>T1.PLATEREADER_VALUE("",E65)</f>
        <v xml:space="preserve">           -</v>
      </c>
    </row>
    <row r="82" spans="1:26" s="86" customFormat="1" ht="11.25" customHeight="1">
      <c r="B82" s="8" t="s">
        <v>611</v>
      </c>
      <c r="C82" s="11" t="str">
        <f>T1.PLATEREADER_VALUE("",E65)</f>
        <v xml:space="preserve">           -</v>
      </c>
      <c r="D82" s="11">
        <f>T1.PLATEREADER_VALUE("",E65)</f>
        <v>2432</v>
      </c>
      <c r="E82" s="11">
        <f>T1.PLATEREADER_VALUE("",E65)</f>
        <v>7894</v>
      </c>
      <c r="F82" s="11">
        <f>T1.PLATEREADER_VALUE("",E65)</f>
        <v>7489</v>
      </c>
      <c r="G82" s="11">
        <f>T1.PLATEREADER_VALUE("",E65)</f>
        <v>6590</v>
      </c>
      <c r="H82" s="11">
        <f>T1.PLATEREADER_VALUE("",E65)</f>
        <v>9332</v>
      </c>
      <c r="I82" s="11">
        <f>T1.PLATEREADER_VALUE("",E65)</f>
        <v>8859</v>
      </c>
      <c r="J82" s="11">
        <f>T1.PLATEREADER_VALUE("",E65)</f>
        <v>8896</v>
      </c>
      <c r="K82" s="11">
        <f>T1.PLATEREADER_VALUE("",E65)</f>
        <v>8175</v>
      </c>
      <c r="L82" s="11">
        <f>T1.PLATEREADER_VALUE("",E65)</f>
        <v>8646</v>
      </c>
      <c r="M82" s="11">
        <f>T1.PLATEREADER_VALUE("",E65)</f>
        <v>9206</v>
      </c>
      <c r="N82" s="11">
        <f>T1.PLATEREADER_VALUE("",E65)</f>
        <v>8642</v>
      </c>
      <c r="O82" s="11">
        <f>T1.PLATEREADER_VALUE("",E65)</f>
        <v>7177</v>
      </c>
      <c r="P82" s="11">
        <f>T1.PLATEREADER_VALUE("",E65)</f>
        <v>8991</v>
      </c>
      <c r="Q82" s="11">
        <f>T1.PLATEREADER_VALUE("",E65)</f>
        <v>8420</v>
      </c>
      <c r="R82" s="11">
        <f>T1.PLATEREADER_VALUE("",E65)</f>
        <v>8631</v>
      </c>
      <c r="S82" s="11">
        <f>T1.PLATEREADER_VALUE("",E65)</f>
        <v>8164</v>
      </c>
      <c r="T82" s="11">
        <f>T1.PLATEREADER_VALUE("",E65)</f>
        <v>8814</v>
      </c>
      <c r="U82" s="11">
        <f>T1.PLATEREADER_VALUE("",E65)</f>
        <v>8005</v>
      </c>
      <c r="V82" s="11">
        <f>T1.PLATEREADER_VALUE("",E65)</f>
        <v>8312</v>
      </c>
      <c r="W82" s="11">
        <f>T1.PLATEREADER_VALUE("",E65)</f>
        <v>9017</v>
      </c>
      <c r="X82" s="11">
        <f>T1.PLATEREADER_VALUE("",E65)</f>
        <v>8273</v>
      </c>
      <c r="Y82" s="11">
        <f>T1.PLATEREADER_VALUE("",E65)</f>
        <v>8339</v>
      </c>
      <c r="Z82" s="11" t="str">
        <f>T1.PLATEREADER_VALUE("",E65)</f>
        <v xml:space="preserve">           -</v>
      </c>
    </row>
    <row r="83" spans="1:26" s="86" customFormat="1" ht="11.25" customHeight="1">
      <c r="B83" s="8" t="s">
        <v>612</v>
      </c>
      <c r="C83" s="11" t="str">
        <f>T1.PLATEREADER_VALUE("",E65)</f>
        <v xml:space="preserve">           -</v>
      </c>
      <c r="D83" s="11">
        <f>T1.PLATEREADER_VALUE("",E65)</f>
        <v>2223</v>
      </c>
      <c r="E83" s="11">
        <f>T1.PLATEREADER_VALUE("",E65)</f>
        <v>8622</v>
      </c>
      <c r="F83" s="11">
        <f>T1.PLATEREADER_VALUE("",E65)</f>
        <v>8723</v>
      </c>
      <c r="G83" s="11">
        <f>T1.PLATEREADER_VALUE("",E65)</f>
        <v>8655</v>
      </c>
      <c r="H83" s="11">
        <f>T1.PLATEREADER_VALUE("",E65)</f>
        <v>8658</v>
      </c>
      <c r="I83" s="11">
        <f>T1.PLATEREADER_VALUE("",E65)</f>
        <v>9666</v>
      </c>
      <c r="J83" s="11">
        <f>T1.PLATEREADER_VALUE("",E65)</f>
        <v>9137</v>
      </c>
      <c r="K83" s="11">
        <f>T1.PLATEREADER_VALUE("",E65)</f>
        <v>6303</v>
      </c>
      <c r="L83" s="11">
        <f>T1.PLATEREADER_VALUE("",E65)</f>
        <v>9075</v>
      </c>
      <c r="M83" s="11">
        <f>T1.PLATEREADER_VALUE("",E65)</f>
        <v>9179</v>
      </c>
      <c r="N83" s="11">
        <f>T1.PLATEREADER_VALUE("",E65)</f>
        <v>8285</v>
      </c>
      <c r="O83" s="11">
        <f>T1.PLATEREADER_VALUE("",E65)</f>
        <v>5464</v>
      </c>
      <c r="P83" s="11">
        <f>T1.PLATEREADER_VALUE("",E65)</f>
        <v>6454</v>
      </c>
      <c r="Q83" s="11">
        <f>T1.PLATEREADER_VALUE("",E65)</f>
        <v>6503</v>
      </c>
      <c r="R83" s="11">
        <f>T1.PLATEREADER_VALUE("",E65)</f>
        <v>8232</v>
      </c>
      <c r="S83" s="11">
        <f>T1.PLATEREADER_VALUE("",E65)</f>
        <v>8455</v>
      </c>
      <c r="T83" s="11">
        <f>T1.PLATEREADER_VALUE("",E65)</f>
        <v>8068</v>
      </c>
      <c r="U83" s="11">
        <f>T1.PLATEREADER_VALUE("",E65)</f>
        <v>5443</v>
      </c>
      <c r="V83" s="11">
        <f>T1.PLATEREADER_VALUE("",E65)</f>
        <v>8174</v>
      </c>
      <c r="W83" s="11">
        <f>T1.PLATEREADER_VALUE("",E65)</f>
        <v>8341</v>
      </c>
      <c r="X83" s="11">
        <f>T1.PLATEREADER_VALUE("",E65)</f>
        <v>8843</v>
      </c>
      <c r="Y83" s="11">
        <f>T1.PLATEREADER_VALUE("",E65)</f>
        <v>8896</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1479</v>
      </c>
      <c r="D85" s="15">
        <f>T1.Label("RAW_DATA","sb")</f>
        <v>3.6699518000915528</v>
      </c>
      <c r="E85" s="10"/>
      <c r="F85" s="94" t="s">
        <v>1480</v>
      </c>
      <c r="G85" s="10">
        <f>T1.Label("RAW_DATA","sn")</f>
        <v>56.247950088385551</v>
      </c>
      <c r="I85" s="94" t="s">
        <v>1478</v>
      </c>
      <c r="J85" s="14">
        <f>T1.Label("RAW_DATA","zprime")</f>
        <v>0.73772551693503852</v>
      </c>
      <c r="K85" s="10"/>
      <c r="L85" s="94" t="s">
        <v>1481</v>
      </c>
      <c r="M85" s="14">
        <f>T1.role("MAX","RAW_DATA","cvp")</f>
        <v>4.5824610216218549</v>
      </c>
      <c r="N85" s="10"/>
      <c r="O85" s="94" t="s">
        <v>1482</v>
      </c>
      <c r="P85" s="14">
        <f>T1.role("MIN","RAW_DATA","cvp")</f>
        <v>6.5245965307620137</v>
      </c>
      <c r="Q85" s="10"/>
      <c r="R85" s="94" t="s">
        <v>1483</v>
      </c>
      <c r="S85" s="10">
        <f>T1.role("MAX","RAW_DATA","avr")</f>
        <v>8518.1875</v>
      </c>
      <c r="U85" s="94" t="s">
        <v>1484</v>
      </c>
      <c r="V85" s="10">
        <f>T1.role("MIN","RAW_DATA","avr")</f>
        <v>2321.0625</v>
      </c>
      <c r="X85" s="94" t="s">
        <v>1525</v>
      </c>
      <c r="Y85" s="10">
        <f>T1.role("CPD*","RAW_DATA","avr")</f>
        <v>8264.5843750000004</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7" t="s">
        <v>4285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5" customFormat="1" ht="11.25" customHeight="1">
      <c r="A113" s="194" t="s">
        <v>4121</v>
      </c>
      <c r="D113" s="196" t="s">
        <v>4122</v>
      </c>
      <c r="E113" s="195" t="s">
        <v>1566</v>
      </c>
      <c r="G113" s="196" t="s">
        <v>4123</v>
      </c>
      <c r="H113" s="195" t="s">
        <v>4124</v>
      </c>
    </row>
    <row r="114" spans="1:26" s="186" customFormat="1" ht="11.25" customHeight="1">
      <c r="A114" s="191"/>
      <c r="D114" s="197"/>
    </row>
    <row r="115" spans="1:26" ht="11.25" customHeight="1">
      <c r="B115" s="187"/>
      <c r="C115" s="187">
        <v>1</v>
      </c>
      <c r="D115" s="187">
        <v>2</v>
      </c>
      <c r="E115" s="187">
        <v>3</v>
      </c>
      <c r="F115" s="187">
        <v>4</v>
      </c>
      <c r="G115" s="187">
        <v>5</v>
      </c>
      <c r="H115" s="187">
        <v>6</v>
      </c>
      <c r="I115" s="187">
        <v>7</v>
      </c>
      <c r="J115" s="187">
        <v>8</v>
      </c>
      <c r="K115" s="187">
        <v>9</v>
      </c>
      <c r="L115" s="187">
        <v>10</v>
      </c>
      <c r="M115" s="187">
        <v>11</v>
      </c>
      <c r="N115" s="187">
        <v>12</v>
      </c>
      <c r="O115" s="187">
        <v>13</v>
      </c>
      <c r="P115" s="187">
        <v>14</v>
      </c>
      <c r="Q115" s="187">
        <v>15</v>
      </c>
      <c r="R115" s="187">
        <v>16</v>
      </c>
      <c r="S115" s="187">
        <v>17</v>
      </c>
      <c r="T115" s="187">
        <v>18</v>
      </c>
      <c r="U115" s="187">
        <v>19</v>
      </c>
      <c r="V115" s="187">
        <v>20</v>
      </c>
      <c r="W115" s="187">
        <v>21</v>
      </c>
      <c r="X115" s="187">
        <v>22</v>
      </c>
      <c r="Y115" s="187">
        <v>23</v>
      </c>
      <c r="Z115" s="187">
        <v>24</v>
      </c>
    </row>
    <row r="116" spans="1:26" ht="11.25" customHeight="1">
      <c r="B116" s="187" t="s">
        <v>4098</v>
      </c>
      <c r="C116" s="192" t="e">
        <f>T1.WELL("",$E$113,$H$113)</f>
        <v>#REF!</v>
      </c>
      <c r="D116" s="192">
        <f t="shared" ref="D116:S131" si="0">T1.WELL("",$E$113,$H$113)</f>
        <v>97.483712205256467</v>
      </c>
      <c r="E116" s="192">
        <f t="shared" si="0"/>
        <v>-36.336405994715278</v>
      </c>
      <c r="F116" s="192">
        <f t="shared" si="0"/>
        <v>-28.026100812876933</v>
      </c>
      <c r="G116" s="192">
        <f t="shared" si="0"/>
        <v>-17.87623293059282</v>
      </c>
      <c r="H116" s="192">
        <f t="shared" si="0"/>
        <v>-17.279181878693748</v>
      </c>
      <c r="I116" s="192">
        <f t="shared" si="0"/>
        <v>-25.46039494120258</v>
      </c>
      <c r="J116" s="192">
        <f t="shared" si="0"/>
        <v>-10.550255158642116</v>
      </c>
      <c r="K116" s="192">
        <f t="shared" si="0"/>
        <v>-13.648466022550778</v>
      </c>
      <c r="L116" s="192">
        <f t="shared" si="0"/>
        <v>-24.927889948968271</v>
      </c>
      <c r="M116" s="192">
        <f t="shared" si="0"/>
        <v>2.8269157068802002</v>
      </c>
      <c r="N116" s="192">
        <f t="shared" si="0"/>
        <v>-6.8549932428343823</v>
      </c>
      <c r="O116" s="192">
        <f t="shared" si="0"/>
        <v>-15.520301752828928</v>
      </c>
      <c r="P116" s="192">
        <f t="shared" si="0"/>
        <v>-16.762813401375638</v>
      </c>
      <c r="Q116" s="192">
        <f t="shared" si="0"/>
        <v>20.205942271617886</v>
      </c>
      <c r="R116" s="192">
        <f t="shared" si="0"/>
        <v>-20.248300623272883</v>
      </c>
      <c r="S116" s="192">
        <f t="shared" si="0"/>
        <v>-10.840712427133553</v>
      </c>
      <c r="T116" s="192">
        <f t="shared" ref="T116:Z131" si="1">T1.WELL("",$E$113,$H$113)</f>
        <v>-1.9979022530609001</v>
      </c>
      <c r="U116" s="192">
        <f t="shared" si="1"/>
        <v>94.530729975593516</v>
      </c>
      <c r="V116" s="192">
        <f t="shared" si="1"/>
        <v>54.899449341428486</v>
      </c>
      <c r="W116" s="192">
        <f t="shared" si="1"/>
        <v>-8.5009177642858589</v>
      </c>
      <c r="X116" s="192">
        <f t="shared" si="1"/>
        <v>9.5397059120156484</v>
      </c>
      <c r="Y116" s="192">
        <f t="shared" si="1"/>
        <v>-7.4681808096496383</v>
      </c>
      <c r="Z116" s="192" t="e">
        <f t="shared" si="1"/>
        <v>#REF!</v>
      </c>
    </row>
    <row r="117" spans="1:26" ht="11.25" customHeight="1">
      <c r="B117" s="187" t="s">
        <v>4099</v>
      </c>
      <c r="C117" s="192" t="e">
        <f t="shared" ref="C117:C131" si="2">T1.WELL("",$E$113,$H$113)</f>
        <v>#REF!</v>
      </c>
      <c r="D117" s="192">
        <f t="shared" si="0"/>
        <v>95.143917542408772</v>
      </c>
      <c r="E117" s="192">
        <f t="shared" si="0"/>
        <v>2.7623696472154364</v>
      </c>
      <c r="F117" s="192">
        <f t="shared" si="0"/>
        <v>-15.407346148415598</v>
      </c>
      <c r="G117" s="192">
        <f t="shared" si="0"/>
        <v>1.6489501179982682</v>
      </c>
      <c r="H117" s="192">
        <f t="shared" si="0"/>
        <v>39.279302902555621</v>
      </c>
      <c r="I117" s="192">
        <f t="shared" si="0"/>
        <v>-33.270468160639012</v>
      </c>
      <c r="J117" s="192">
        <f t="shared" si="0"/>
        <v>-10.146842285737335</v>
      </c>
      <c r="K117" s="192">
        <f t="shared" si="0"/>
        <v>-30.898400467958936</v>
      </c>
      <c r="L117" s="192">
        <f t="shared" si="0"/>
        <v>-20.845351675171955</v>
      </c>
      <c r="M117" s="192">
        <f t="shared" si="0"/>
        <v>8.9910644048651562</v>
      </c>
      <c r="N117" s="192">
        <f t="shared" si="0"/>
        <v>-6.7259011235048547</v>
      </c>
      <c r="O117" s="192">
        <f t="shared" si="0"/>
        <v>22.158460576476998</v>
      </c>
      <c r="P117" s="192">
        <f t="shared" si="0"/>
        <v>-16.778949916291822</v>
      </c>
      <c r="Q117" s="192">
        <f t="shared" si="0"/>
        <v>-27.84859914879884</v>
      </c>
      <c r="R117" s="192">
        <f t="shared" si="0"/>
        <v>-7.6618189886439296</v>
      </c>
      <c r="S117" s="192">
        <f t="shared" si="0"/>
        <v>-14.955523730762252</v>
      </c>
      <c r="T117" s="192">
        <f t="shared" si="1"/>
        <v>-13.890513746293649</v>
      </c>
      <c r="U117" s="192">
        <f t="shared" si="1"/>
        <v>-15.988260685398473</v>
      </c>
      <c r="V117" s="192">
        <f t="shared" si="1"/>
        <v>-7.3713617201524926</v>
      </c>
      <c r="W117" s="192">
        <f t="shared" si="1"/>
        <v>-3.7890554087580881</v>
      </c>
      <c r="X117" s="192">
        <f t="shared" si="1"/>
        <v>-6.1288500716057825</v>
      </c>
      <c r="Y117" s="192">
        <f t="shared" si="1"/>
        <v>-11.373217419367847</v>
      </c>
      <c r="Z117" s="192" t="e">
        <f t="shared" si="1"/>
        <v>#REF!</v>
      </c>
    </row>
    <row r="118" spans="1:26" ht="11.25" customHeight="1">
      <c r="B118" s="187" t="s">
        <v>4100</v>
      </c>
      <c r="C118" s="192" t="e">
        <f t="shared" si="2"/>
        <v>#REF!</v>
      </c>
      <c r="D118" s="192">
        <f t="shared" si="0"/>
        <v>97.403029630675519</v>
      </c>
      <c r="E118" s="192">
        <f t="shared" si="0"/>
        <v>-13.261189664562195</v>
      </c>
      <c r="F118" s="192">
        <f t="shared" si="0"/>
        <v>39.230893357807048</v>
      </c>
      <c r="G118" s="192">
        <f t="shared" si="0"/>
        <v>15.607035520503459</v>
      </c>
      <c r="H118" s="192">
        <f t="shared" si="0"/>
        <v>-8.4363717046210951</v>
      </c>
      <c r="I118" s="192">
        <f t="shared" si="0"/>
        <v>41.31250378199568</v>
      </c>
      <c r="J118" s="192">
        <f t="shared" si="0"/>
        <v>-6.3870343102648377</v>
      </c>
      <c r="K118" s="192">
        <f t="shared" si="0"/>
        <v>1.8103152671601777</v>
      </c>
      <c r="L118" s="192">
        <f t="shared" si="0"/>
        <v>1.390765879339213</v>
      </c>
      <c r="M118" s="192">
        <f t="shared" si="0"/>
        <v>96.725296004195499</v>
      </c>
      <c r="N118" s="192">
        <f t="shared" si="0"/>
        <v>-0.27129515702846163</v>
      </c>
      <c r="O118" s="192">
        <f t="shared" si="0"/>
        <v>2.2621376848135242</v>
      </c>
      <c r="P118" s="192">
        <f t="shared" si="0"/>
        <v>-4.6120176694838335</v>
      </c>
      <c r="Q118" s="192">
        <f t="shared" si="0"/>
        <v>2.8430522217963983</v>
      </c>
      <c r="R118" s="192">
        <f t="shared" si="0"/>
        <v>1.713496177663032</v>
      </c>
      <c r="S118" s="192">
        <f t="shared" si="0"/>
        <v>28.25806321479719</v>
      </c>
      <c r="T118" s="192">
        <f t="shared" si="1"/>
        <v>3.1335094902878353</v>
      </c>
      <c r="U118" s="192">
        <f t="shared" si="1"/>
        <v>-6.8065836980858023</v>
      </c>
      <c r="V118" s="192">
        <f t="shared" si="1"/>
        <v>7.5065050325755891</v>
      </c>
      <c r="W118" s="192">
        <f t="shared" si="1"/>
        <v>3.2787381245335609</v>
      </c>
      <c r="X118" s="192">
        <f t="shared" si="1"/>
        <v>5.4571676382193317</v>
      </c>
      <c r="Y118" s="192">
        <f t="shared" si="1"/>
        <v>6.8933174657603331</v>
      </c>
      <c r="Z118" s="192" t="e">
        <f t="shared" si="1"/>
        <v>#REF!</v>
      </c>
    </row>
    <row r="119" spans="1:26" ht="11.25" customHeight="1">
      <c r="B119" s="187" t="s">
        <v>4101</v>
      </c>
      <c r="C119" s="192" t="e">
        <f t="shared" si="2"/>
        <v>#REF!</v>
      </c>
      <c r="D119" s="192">
        <f t="shared" si="0"/>
        <v>100.40442140508704</v>
      </c>
      <c r="E119" s="192">
        <f t="shared" si="0"/>
        <v>8.0228735098936994</v>
      </c>
      <c r="F119" s="192">
        <f t="shared" si="0"/>
        <v>6.7319523165984236</v>
      </c>
      <c r="G119" s="192">
        <f t="shared" si="0"/>
        <v>-6.6452185489238929</v>
      </c>
      <c r="H119" s="192">
        <f t="shared" si="0"/>
        <v>18.479335175585447</v>
      </c>
      <c r="I119" s="192">
        <f t="shared" si="0"/>
        <v>-7.3390886903201107</v>
      </c>
      <c r="J119" s="192">
        <f t="shared" si="0"/>
        <v>59.175625794219094</v>
      </c>
      <c r="K119" s="192">
        <f t="shared" si="0"/>
        <v>-11.905722411602156</v>
      </c>
      <c r="L119" s="192">
        <f t="shared" si="0"/>
        <v>-2.3851786110494828</v>
      </c>
      <c r="M119" s="192">
        <f t="shared" si="0"/>
        <v>-10.550255158642116</v>
      </c>
      <c r="N119" s="192">
        <f t="shared" si="0"/>
        <v>4.4405671984993091</v>
      </c>
      <c r="O119" s="192">
        <f t="shared" si="0"/>
        <v>50.31667910523025</v>
      </c>
      <c r="P119" s="192">
        <f t="shared" si="0"/>
        <v>5.360348548722186</v>
      </c>
      <c r="Q119" s="192">
        <f t="shared" si="0"/>
        <v>2.278274199729708</v>
      </c>
      <c r="R119" s="192">
        <f t="shared" si="0"/>
        <v>8.0874195695584632</v>
      </c>
      <c r="S119" s="192">
        <f t="shared" si="0"/>
        <v>2.3428202593944718</v>
      </c>
      <c r="T119" s="192">
        <f t="shared" si="1"/>
        <v>9.1524295540270657</v>
      </c>
      <c r="U119" s="192">
        <f t="shared" si="1"/>
        <v>5.1183008249793289</v>
      </c>
      <c r="V119" s="192">
        <f t="shared" si="1"/>
        <v>4.472840228331691</v>
      </c>
      <c r="W119" s="192">
        <f t="shared" si="1"/>
        <v>-6.7420376384210385</v>
      </c>
      <c r="X119" s="192">
        <f t="shared" si="1"/>
        <v>4.9246626459850376</v>
      </c>
      <c r="Y119" s="192">
        <f t="shared" si="1"/>
        <v>-6.290215220767692</v>
      </c>
      <c r="Z119" s="192" t="e">
        <f t="shared" si="1"/>
        <v>#REF!</v>
      </c>
    </row>
    <row r="120" spans="1:26" ht="11.25" customHeight="1">
      <c r="B120" s="187" t="s">
        <v>4102</v>
      </c>
      <c r="C120" s="192" t="e">
        <f t="shared" si="2"/>
        <v>#REF!</v>
      </c>
      <c r="D120" s="192">
        <f t="shared" si="0"/>
        <v>101.32420275530993</v>
      </c>
      <c r="E120" s="192">
        <f t="shared" si="0"/>
        <v>-11.695947717691666</v>
      </c>
      <c r="F120" s="192">
        <f t="shared" si="0"/>
        <v>-27.396776731145493</v>
      </c>
      <c r="G120" s="192">
        <f t="shared" si="0"/>
        <v>-3.9988301026685775</v>
      </c>
      <c r="H120" s="192">
        <f t="shared" si="0"/>
        <v>-5.9352118926114912</v>
      </c>
      <c r="I120" s="192">
        <f t="shared" si="0"/>
        <v>1.1325816406801579</v>
      </c>
      <c r="J120" s="192">
        <f t="shared" si="0"/>
        <v>7.6517336668213147</v>
      </c>
      <c r="K120" s="192">
        <f t="shared" si="0"/>
        <v>4.6664784073259824</v>
      </c>
      <c r="L120" s="192">
        <f t="shared" si="0"/>
        <v>-1.5944893801561193</v>
      </c>
      <c r="M120" s="192">
        <f t="shared" si="0"/>
        <v>-8.6300098836153865</v>
      </c>
      <c r="N120" s="192">
        <f t="shared" si="0"/>
        <v>-3.9504205579199976</v>
      </c>
      <c r="O120" s="192">
        <f t="shared" si="0"/>
        <v>7.9583274502289356</v>
      </c>
      <c r="P120" s="192">
        <f t="shared" si="0"/>
        <v>0.55166710369728378</v>
      </c>
      <c r="Q120" s="192">
        <f t="shared" si="0"/>
        <v>-6.2579421909353101</v>
      </c>
      <c r="R120" s="192">
        <f t="shared" si="0"/>
        <v>0.80985134235633893</v>
      </c>
      <c r="S120" s="192">
        <f t="shared" si="0"/>
        <v>-0.91675575367609952</v>
      </c>
      <c r="T120" s="192">
        <f t="shared" si="1"/>
        <v>3.1980555499525991</v>
      </c>
      <c r="U120" s="192">
        <f t="shared" si="1"/>
        <v>12.331322992516689</v>
      </c>
      <c r="V120" s="192">
        <f t="shared" si="1"/>
        <v>-1.2556225669161165</v>
      </c>
      <c r="W120" s="192">
        <f t="shared" si="1"/>
        <v>11.605179821288104</v>
      </c>
      <c r="X120" s="192">
        <f t="shared" si="1"/>
        <v>3.7789700869354732</v>
      </c>
      <c r="Y120" s="192">
        <f t="shared" si="1"/>
        <v>5.9251265707888763</v>
      </c>
      <c r="Z120" s="192" t="e">
        <f t="shared" si="1"/>
        <v>#REF!</v>
      </c>
    </row>
    <row r="121" spans="1:26" ht="11.25" customHeight="1">
      <c r="B121" s="187" t="s">
        <v>4103</v>
      </c>
      <c r="C121" s="192" t="e">
        <f t="shared" si="2"/>
        <v>#REF!</v>
      </c>
      <c r="D121" s="192">
        <f t="shared" si="0"/>
        <v>100.66260564374609</v>
      </c>
      <c r="E121" s="192">
        <f t="shared" si="0"/>
        <v>1.9555439014058891</v>
      </c>
      <c r="F121" s="192">
        <f t="shared" si="0"/>
        <v>-5.3381608407124332</v>
      </c>
      <c r="G121" s="192">
        <f t="shared" si="0"/>
        <v>-13.890513746293649</v>
      </c>
      <c r="H121" s="192">
        <f t="shared" si="0"/>
        <v>-2.933820118199975</v>
      </c>
      <c r="I121" s="192">
        <f t="shared" si="0"/>
        <v>-3.9020110131714318</v>
      </c>
      <c r="J121" s="192">
        <f t="shared" si="0"/>
        <v>-6.903402787582948</v>
      </c>
      <c r="K121" s="192">
        <f t="shared" si="0"/>
        <v>-2.594953304959958</v>
      </c>
      <c r="L121" s="192">
        <f t="shared" si="0"/>
        <v>2.9721443411259258</v>
      </c>
      <c r="M121" s="192">
        <f t="shared" si="0"/>
        <v>-0.38425076144179116</v>
      </c>
      <c r="N121" s="192">
        <f t="shared" si="0"/>
        <v>4.5696593178288367</v>
      </c>
      <c r="O121" s="192">
        <f t="shared" si="0"/>
        <v>-4.724973273897163</v>
      </c>
      <c r="P121" s="192">
        <f t="shared" si="0"/>
        <v>40.683179700264233</v>
      </c>
      <c r="Q121" s="192">
        <f t="shared" si="0"/>
        <v>15.28430522217964</v>
      </c>
      <c r="R121" s="192">
        <f t="shared" si="0"/>
        <v>2.4073663190592356</v>
      </c>
      <c r="S121" s="192">
        <f t="shared" si="0"/>
        <v>0.76144179760775899</v>
      </c>
      <c r="T121" s="192">
        <f t="shared" si="1"/>
        <v>5.1021643100631309</v>
      </c>
      <c r="U121" s="192">
        <f t="shared" si="1"/>
        <v>22.820057688040819</v>
      </c>
      <c r="V121" s="192">
        <f t="shared" si="1"/>
        <v>4.9085261310688395</v>
      </c>
      <c r="W121" s="192">
        <f t="shared" si="1"/>
        <v>3.8112431167678551</v>
      </c>
      <c r="X121" s="192">
        <f t="shared" si="1"/>
        <v>9.378340762853739</v>
      </c>
      <c r="Y121" s="192">
        <f t="shared" si="1"/>
        <v>4.1662464449240559</v>
      </c>
      <c r="Z121" s="192" t="e">
        <f t="shared" si="1"/>
        <v>#REF!</v>
      </c>
    </row>
    <row r="122" spans="1:26" ht="11.25" customHeight="1">
      <c r="B122" s="187" t="s">
        <v>4104</v>
      </c>
      <c r="C122" s="192" t="e">
        <f t="shared" si="2"/>
        <v>#REF!</v>
      </c>
      <c r="D122" s="192">
        <f t="shared" si="0"/>
        <v>98.242128406317448</v>
      </c>
      <c r="E122" s="192">
        <f t="shared" si="0"/>
        <v>-22.055590293886283</v>
      </c>
      <c r="F122" s="192">
        <f t="shared" si="0"/>
        <v>-17.666458236682331</v>
      </c>
      <c r="G122" s="192">
        <f t="shared" si="0"/>
        <v>-15.310527058918453</v>
      </c>
      <c r="H122" s="192">
        <f t="shared" si="0"/>
        <v>-4.8702019081428887</v>
      </c>
      <c r="I122" s="192">
        <f t="shared" si="0"/>
        <v>-10.292070919983061</v>
      </c>
      <c r="J122" s="192">
        <f t="shared" si="0"/>
        <v>-8.420235189704897</v>
      </c>
      <c r="K122" s="192">
        <f t="shared" si="0"/>
        <v>-3.3049599612723597</v>
      </c>
      <c r="L122" s="192">
        <f t="shared" si="0"/>
        <v>-5.8383928031143455</v>
      </c>
      <c r="M122" s="192">
        <f t="shared" si="0"/>
        <v>2.2621376848135242</v>
      </c>
      <c r="N122" s="192">
        <f t="shared" si="0"/>
        <v>0.63234967827823141</v>
      </c>
      <c r="O122" s="192">
        <f t="shared" si="0"/>
        <v>2.3105472295620899</v>
      </c>
      <c r="P122" s="192">
        <f t="shared" si="0"/>
        <v>8.0067369949775156</v>
      </c>
      <c r="Q122" s="192">
        <f t="shared" si="0"/>
        <v>91.722976380176291</v>
      </c>
      <c r="R122" s="192">
        <f t="shared" si="0"/>
        <v>0.16439074570870105</v>
      </c>
      <c r="S122" s="192">
        <f t="shared" si="0"/>
        <v>2.6655505577182907</v>
      </c>
      <c r="T122" s="192">
        <f t="shared" si="1"/>
        <v>1.7780422373277958</v>
      </c>
      <c r="U122" s="192">
        <f t="shared" si="1"/>
        <v>9.2976581882727913</v>
      </c>
      <c r="V122" s="192">
        <f t="shared" si="1"/>
        <v>6.8287714060955693</v>
      </c>
      <c r="W122" s="192">
        <f t="shared" si="1"/>
        <v>45.088448272384369</v>
      </c>
      <c r="X122" s="192">
        <f t="shared" si="1"/>
        <v>24.917804627145657</v>
      </c>
      <c r="Y122" s="192">
        <f t="shared" si="1"/>
        <v>6.1349012646993515</v>
      </c>
      <c r="Z122" s="192" t="e">
        <f t="shared" si="1"/>
        <v>#REF!</v>
      </c>
    </row>
    <row r="123" spans="1:26" ht="11.25" customHeight="1">
      <c r="B123" s="187" t="s">
        <v>4105</v>
      </c>
      <c r="C123" s="192" t="e">
        <f t="shared" si="2"/>
        <v>#REF!</v>
      </c>
      <c r="D123" s="192">
        <f t="shared" si="0"/>
        <v>103.45422272424713</v>
      </c>
      <c r="E123" s="192">
        <f t="shared" si="0"/>
        <v>27.322145349658101</v>
      </c>
      <c r="F123" s="192">
        <f t="shared" si="0"/>
        <v>2.8269157068802002</v>
      </c>
      <c r="G123" s="192">
        <f t="shared" si="0"/>
        <v>3.3916937289468905</v>
      </c>
      <c r="H123" s="192">
        <f t="shared" si="0"/>
        <v>-14.277790104282232</v>
      </c>
      <c r="I123" s="192">
        <f t="shared" si="0"/>
        <v>-3.2888234463561759</v>
      </c>
      <c r="J123" s="192">
        <f t="shared" si="0"/>
        <v>0.13211771587631915</v>
      </c>
      <c r="K123" s="192">
        <f t="shared" si="0"/>
        <v>-10.05002319624019</v>
      </c>
      <c r="L123" s="192">
        <f t="shared" si="0"/>
        <v>-3.4824616253504672</v>
      </c>
      <c r="M123" s="192">
        <f t="shared" si="0"/>
        <v>-15.665530387074654</v>
      </c>
      <c r="N123" s="192">
        <f t="shared" si="0"/>
        <v>-1.3847146862456441</v>
      </c>
      <c r="O123" s="192">
        <f t="shared" si="0"/>
        <v>-13.132097545232668</v>
      </c>
      <c r="P123" s="192">
        <f t="shared" si="0"/>
        <v>-1.8849466486475563</v>
      </c>
      <c r="Q123" s="192">
        <f t="shared" si="0"/>
        <v>4.8762531012364576</v>
      </c>
      <c r="R123" s="192">
        <f t="shared" si="0"/>
        <v>4.5373862879964548</v>
      </c>
      <c r="S123" s="192">
        <f t="shared" si="0"/>
        <v>20.754583778768378</v>
      </c>
      <c r="T123" s="192">
        <f t="shared" si="1"/>
        <v>4.0855638703431083</v>
      </c>
      <c r="U123" s="192">
        <f t="shared" si="1"/>
        <v>1.7941787522439796</v>
      </c>
      <c r="V123" s="192">
        <f t="shared" si="1"/>
        <v>-20.877624705004337</v>
      </c>
      <c r="W123" s="192">
        <f t="shared" si="1"/>
        <v>-11.405490449200229</v>
      </c>
      <c r="X123" s="192">
        <f t="shared" si="1"/>
        <v>3.230328579784981</v>
      </c>
      <c r="Y123" s="192">
        <f t="shared" si="1"/>
        <v>-6.4838533997619834</v>
      </c>
      <c r="Z123" s="192" t="e">
        <f t="shared" si="1"/>
        <v>#REF!</v>
      </c>
    </row>
    <row r="124" spans="1:26" ht="11.25" customHeight="1">
      <c r="B124" s="187" t="s">
        <v>4106</v>
      </c>
      <c r="C124" s="192" t="e">
        <f t="shared" si="2"/>
        <v>#REF!</v>
      </c>
      <c r="D124" s="192">
        <f t="shared" si="0"/>
        <v>100.485103979668</v>
      </c>
      <c r="E124" s="192">
        <f t="shared" si="0"/>
        <v>-12.648002097746939</v>
      </c>
      <c r="F124" s="192">
        <f t="shared" si="0"/>
        <v>-5.6124815942876722</v>
      </c>
      <c r="G124" s="192">
        <f t="shared" si="0"/>
        <v>-4.9508844827238505</v>
      </c>
      <c r="H124" s="192">
        <f t="shared" si="0"/>
        <v>53.431026484055103</v>
      </c>
      <c r="I124" s="192">
        <f t="shared" si="0"/>
        <v>-6.0481674970248349</v>
      </c>
      <c r="J124" s="192">
        <f t="shared" si="0"/>
        <v>-0.85220969401133573</v>
      </c>
      <c r="K124" s="192">
        <f t="shared" si="0"/>
        <v>-8.6300098836153865</v>
      </c>
      <c r="L124" s="192">
        <f t="shared" si="0"/>
        <v>-0.464933336022753</v>
      </c>
      <c r="M124" s="192">
        <f t="shared" si="0"/>
        <v>49.832583657744522</v>
      </c>
      <c r="N124" s="192">
        <f t="shared" si="0"/>
        <v>-4.9992940274724162</v>
      </c>
      <c r="O124" s="192">
        <f t="shared" si="0"/>
        <v>66.517740081085989</v>
      </c>
      <c r="P124" s="192">
        <f t="shared" si="0"/>
        <v>17.785465034189244</v>
      </c>
      <c r="Q124" s="192">
        <f t="shared" si="0"/>
        <v>-4.0956491921657232</v>
      </c>
      <c r="R124" s="192">
        <f t="shared" si="0"/>
        <v>4.5373862879964548</v>
      </c>
      <c r="S124" s="192">
        <f t="shared" si="0"/>
        <v>1.051899066099196</v>
      </c>
      <c r="T124" s="192">
        <f t="shared" si="1"/>
        <v>24.659620388486601</v>
      </c>
      <c r="U124" s="192">
        <f t="shared" si="1"/>
        <v>24.159388426084675</v>
      </c>
      <c r="V124" s="192">
        <f t="shared" si="1"/>
        <v>4.9085261310688395</v>
      </c>
      <c r="W124" s="192">
        <f t="shared" si="1"/>
        <v>6.8610444359279512</v>
      </c>
      <c r="X124" s="192">
        <f t="shared" si="1"/>
        <v>17.527280795530189</v>
      </c>
      <c r="Y124" s="192">
        <f t="shared" si="1"/>
        <v>7.2483207939165339</v>
      </c>
      <c r="Z124" s="192" t="e">
        <f t="shared" si="1"/>
        <v>#REF!</v>
      </c>
    </row>
    <row r="125" spans="1:26" ht="11.25" customHeight="1">
      <c r="B125" s="187" t="s">
        <v>4107</v>
      </c>
      <c r="C125" s="192" t="e">
        <f t="shared" si="2"/>
        <v>#REF!</v>
      </c>
      <c r="D125" s="192">
        <f t="shared" si="0"/>
        <v>102.13102850111947</v>
      </c>
      <c r="E125" s="192">
        <f t="shared" si="0"/>
        <v>-10.856848942049737</v>
      </c>
      <c r="F125" s="192">
        <f t="shared" si="0"/>
        <v>-0.61016197026846442</v>
      </c>
      <c r="G125" s="192">
        <f t="shared" si="0"/>
        <v>-3.5147346551828491</v>
      </c>
      <c r="H125" s="192">
        <f t="shared" si="0"/>
        <v>1.9162111462975417E-2</v>
      </c>
      <c r="I125" s="192">
        <f t="shared" si="0"/>
        <v>-9.1141053311011149</v>
      </c>
      <c r="J125" s="192">
        <f t="shared" si="0"/>
        <v>-5.5802085644552903</v>
      </c>
      <c r="K125" s="192">
        <f t="shared" si="0"/>
        <v>-0.99743832825706136</v>
      </c>
      <c r="L125" s="192">
        <f t="shared" si="0"/>
        <v>-1.2556225669161165</v>
      </c>
      <c r="M125" s="192">
        <f t="shared" si="0"/>
        <v>83.283579079008405</v>
      </c>
      <c r="N125" s="192">
        <f t="shared" si="0"/>
        <v>3.0255965467915757E-3</v>
      </c>
      <c r="O125" s="192">
        <f t="shared" si="0"/>
        <v>2.1653185953163785</v>
      </c>
      <c r="P125" s="192">
        <f t="shared" si="0"/>
        <v>8.3708171127739206E-2</v>
      </c>
      <c r="Q125" s="192">
        <f t="shared" si="0"/>
        <v>10.394941202573776</v>
      </c>
      <c r="R125" s="192">
        <f t="shared" si="0"/>
        <v>3.0850999455392554</v>
      </c>
      <c r="S125" s="192">
        <f t="shared" si="0"/>
        <v>13.832018879722455</v>
      </c>
      <c r="T125" s="192">
        <f t="shared" si="1"/>
        <v>6.312402928777459</v>
      </c>
      <c r="U125" s="192">
        <f t="shared" si="1"/>
        <v>1.6328136030820701</v>
      </c>
      <c r="V125" s="192">
        <f t="shared" si="1"/>
        <v>2.5687314682211451</v>
      </c>
      <c r="W125" s="192">
        <f t="shared" si="1"/>
        <v>-5.6931641688686341</v>
      </c>
      <c r="X125" s="192">
        <f t="shared" si="1"/>
        <v>15.106803558101532</v>
      </c>
      <c r="Y125" s="192">
        <f t="shared" si="1"/>
        <v>4.7632974968231281</v>
      </c>
      <c r="Z125" s="192" t="e">
        <f t="shared" si="1"/>
        <v>#REF!</v>
      </c>
    </row>
    <row r="126" spans="1:26" ht="11.25" customHeight="1">
      <c r="B126" s="187" t="s">
        <v>4108</v>
      </c>
      <c r="C126" s="192" t="e">
        <f t="shared" si="2"/>
        <v>#REF!</v>
      </c>
      <c r="D126" s="192">
        <f t="shared" si="0"/>
        <v>100.58192306916514</v>
      </c>
      <c r="E126" s="192">
        <f t="shared" si="0"/>
        <v>37.972245194344154</v>
      </c>
      <c r="F126" s="192">
        <f t="shared" si="0"/>
        <v>91.109788813361035</v>
      </c>
      <c r="G126" s="192">
        <f t="shared" si="0"/>
        <v>39.618169715795631</v>
      </c>
      <c r="H126" s="192">
        <f t="shared" si="0"/>
        <v>-8.2911430703753695</v>
      </c>
      <c r="I126" s="192">
        <f t="shared" si="0"/>
        <v>5.1021643100631309</v>
      </c>
      <c r="J126" s="192">
        <f t="shared" si="0"/>
        <v>-4.2408778264114346</v>
      </c>
      <c r="K126" s="192">
        <f t="shared" si="0"/>
        <v>3.9887447808459626</v>
      </c>
      <c r="L126" s="192">
        <f t="shared" si="0"/>
        <v>-11.599128628194521</v>
      </c>
      <c r="M126" s="192">
        <f t="shared" si="0"/>
        <v>55.464227363495169</v>
      </c>
      <c r="N126" s="192">
        <f t="shared" si="0"/>
        <v>-1.0619843879218251</v>
      </c>
      <c r="O126" s="192">
        <f t="shared" si="0"/>
        <v>11.831091030114777</v>
      </c>
      <c r="P126" s="192">
        <f t="shared" si="0"/>
        <v>14.267704782459603</v>
      </c>
      <c r="Q126" s="192">
        <f t="shared" si="0"/>
        <v>91.593884260846764</v>
      </c>
      <c r="R126" s="192">
        <f t="shared" si="0"/>
        <v>-1.2233495370837346</v>
      </c>
      <c r="S126" s="192">
        <f t="shared" si="0"/>
        <v>-5.2413417512152876</v>
      </c>
      <c r="T126" s="192">
        <f t="shared" si="1"/>
        <v>1.0680355810153941</v>
      </c>
      <c r="U126" s="192">
        <f t="shared" si="1"/>
        <v>6.1026282348669696</v>
      </c>
      <c r="V126" s="192">
        <f t="shared" si="1"/>
        <v>6.1671742945317334</v>
      </c>
      <c r="W126" s="192">
        <f t="shared" si="1"/>
        <v>11.556770276539524</v>
      </c>
      <c r="X126" s="192">
        <f t="shared" si="1"/>
        <v>3.9564717510135807</v>
      </c>
      <c r="Y126" s="192">
        <f t="shared" si="1"/>
        <v>5.4571676382193317</v>
      </c>
      <c r="Z126" s="192" t="e">
        <f t="shared" si="1"/>
        <v>#REF!</v>
      </c>
    </row>
    <row r="127" spans="1:26" ht="11.25" customHeight="1">
      <c r="B127" s="187" t="s">
        <v>4109</v>
      </c>
      <c r="C127" s="192" t="e">
        <f t="shared" si="2"/>
        <v>#REF!</v>
      </c>
      <c r="D127" s="192">
        <f t="shared" si="0"/>
        <v>104.51923270871573</v>
      </c>
      <c r="E127" s="192">
        <f t="shared" si="0"/>
        <v>-10.243661375234481</v>
      </c>
      <c r="F127" s="192">
        <f t="shared" si="0"/>
        <v>-0.91675575367609952</v>
      </c>
      <c r="G127" s="192">
        <f t="shared" si="0"/>
        <v>2.939871311293544</v>
      </c>
      <c r="H127" s="192">
        <f t="shared" si="0"/>
        <v>35.438812352502168</v>
      </c>
      <c r="I127" s="192">
        <f t="shared" si="0"/>
        <v>-73.063113943965959</v>
      </c>
      <c r="J127" s="192">
        <f t="shared" si="0"/>
        <v>-6.2418056760191263</v>
      </c>
      <c r="K127" s="192">
        <f t="shared" si="0"/>
        <v>-10.679347277971644</v>
      </c>
      <c r="L127" s="192">
        <f t="shared" si="0"/>
        <v>-13.374145268975539</v>
      </c>
      <c r="M127" s="192">
        <f t="shared" si="0"/>
        <v>0.80985134235633893</v>
      </c>
      <c r="N127" s="192">
        <f t="shared" si="0"/>
        <v>0.53553058878108573</v>
      </c>
      <c r="O127" s="192">
        <f t="shared" si="0"/>
        <v>-0.19061258244749979</v>
      </c>
      <c r="P127" s="192">
        <f t="shared" si="0"/>
        <v>3.5853319079411818</v>
      </c>
      <c r="Q127" s="192">
        <f t="shared" si="0"/>
        <v>60.337454868184842</v>
      </c>
      <c r="R127" s="192">
        <f t="shared" si="0"/>
        <v>0.43871149928394004</v>
      </c>
      <c r="S127" s="192">
        <f t="shared" si="0"/>
        <v>5.5055771829679117</v>
      </c>
      <c r="T127" s="192">
        <f t="shared" si="1"/>
        <v>10.92744619480807</v>
      </c>
      <c r="U127" s="192">
        <f t="shared" si="1"/>
        <v>1.8264517820763615</v>
      </c>
      <c r="V127" s="192">
        <f t="shared" si="1"/>
        <v>17.543417310446372</v>
      </c>
      <c r="W127" s="192">
        <f t="shared" si="1"/>
        <v>-4.9992940274724162</v>
      </c>
      <c r="X127" s="192">
        <f t="shared" si="1"/>
        <v>0.79371482744014088</v>
      </c>
      <c r="Y127" s="192">
        <f t="shared" si="1"/>
        <v>-6.0965770417734007</v>
      </c>
      <c r="Z127" s="192" t="e">
        <f t="shared" si="1"/>
        <v>#REF!</v>
      </c>
    </row>
    <row r="128" spans="1:26" ht="11.25" customHeight="1">
      <c r="B128" s="187" t="s">
        <v>4110</v>
      </c>
      <c r="C128" s="192" t="e">
        <f t="shared" si="2"/>
        <v>#REF!</v>
      </c>
      <c r="D128" s="192">
        <f t="shared" si="0"/>
        <v>97.967807652742195</v>
      </c>
      <c r="E128" s="192">
        <f t="shared" si="0"/>
        <v>-24.443794501482543</v>
      </c>
      <c r="F128" s="192">
        <f t="shared" si="0"/>
        <v>7.3290033684974958</v>
      </c>
      <c r="G128" s="192">
        <f t="shared" si="0"/>
        <v>33.324928898481147</v>
      </c>
      <c r="H128" s="192">
        <f t="shared" si="0"/>
        <v>-10.308207434899245</v>
      </c>
      <c r="I128" s="192">
        <f t="shared" si="0"/>
        <v>21.30322528591887</v>
      </c>
      <c r="J128" s="192">
        <f t="shared" si="0"/>
        <v>-17.698731266514713</v>
      </c>
      <c r="K128" s="192">
        <f t="shared" si="0"/>
        <v>-4.4667890352381079</v>
      </c>
      <c r="L128" s="192">
        <f t="shared" si="0"/>
        <v>10.201303023579484</v>
      </c>
      <c r="M128" s="192">
        <f t="shared" si="0"/>
        <v>-0.1583395526151179</v>
      </c>
      <c r="N128" s="192">
        <f t="shared" si="0"/>
        <v>-1.094257417754207</v>
      </c>
      <c r="O128" s="192">
        <f t="shared" si="0"/>
        <v>27.999878976138135</v>
      </c>
      <c r="P128" s="192">
        <f t="shared" si="0"/>
        <v>27.193053230328573</v>
      </c>
      <c r="Q128" s="192">
        <f t="shared" si="0"/>
        <v>-1.1588034774189708</v>
      </c>
      <c r="R128" s="192">
        <f t="shared" si="0"/>
        <v>-1.8688101337313725</v>
      </c>
      <c r="S128" s="192">
        <f t="shared" si="0"/>
        <v>-11.357080904451664</v>
      </c>
      <c r="T128" s="192">
        <f t="shared" si="1"/>
        <v>1.7619057224115977</v>
      </c>
      <c r="U128" s="192">
        <f t="shared" si="1"/>
        <v>-3.3372329911047416</v>
      </c>
      <c r="V128" s="192">
        <f t="shared" si="1"/>
        <v>1.6489501179982682</v>
      </c>
      <c r="W128" s="192">
        <f t="shared" si="1"/>
        <v>3.9726082659297646</v>
      </c>
      <c r="X128" s="192">
        <f t="shared" si="1"/>
        <v>1.3100833047582512</v>
      </c>
      <c r="Y128" s="192">
        <f t="shared" si="1"/>
        <v>1.390765879339213</v>
      </c>
      <c r="Z128" s="192" t="e">
        <f t="shared" si="1"/>
        <v>#REF!</v>
      </c>
    </row>
    <row r="129" spans="1:26" ht="11.25" customHeight="1">
      <c r="B129" s="187" t="s">
        <v>4111</v>
      </c>
      <c r="C129" s="192" t="e">
        <f t="shared" si="2"/>
        <v>#REF!</v>
      </c>
      <c r="D129" s="192">
        <f t="shared" si="0"/>
        <v>100.40442140508704</v>
      </c>
      <c r="E129" s="192">
        <f t="shared" si="0"/>
        <v>37.068600359037454</v>
      </c>
      <c r="F129" s="192">
        <f t="shared" si="0"/>
        <v>46.00822962260726</v>
      </c>
      <c r="G129" s="192">
        <f t="shared" si="0"/>
        <v>-10.582528188474498</v>
      </c>
      <c r="H129" s="192">
        <f t="shared" si="0"/>
        <v>20.932085442846486</v>
      </c>
      <c r="I129" s="192">
        <f t="shared" si="0"/>
        <v>-41.370998648566882</v>
      </c>
      <c r="J129" s="192">
        <f t="shared" si="0"/>
        <v>-2.5304072452951942</v>
      </c>
      <c r="K129" s="192">
        <f t="shared" si="0"/>
        <v>-4.773382818645743</v>
      </c>
      <c r="L129" s="192">
        <f t="shared" si="0"/>
        <v>7.7808257861508423</v>
      </c>
      <c r="M129" s="192">
        <f t="shared" si="0"/>
        <v>-0.62629848518466247</v>
      </c>
      <c r="N129" s="192">
        <f t="shared" si="0"/>
        <v>-3.5954172297637967</v>
      </c>
      <c r="O129" s="192">
        <f t="shared" si="0"/>
        <v>-1.1426669625027728</v>
      </c>
      <c r="P129" s="192">
        <f t="shared" si="0"/>
        <v>-0.464933336022753</v>
      </c>
      <c r="Q129" s="192">
        <f t="shared" si="0"/>
        <v>0.26120983520584673</v>
      </c>
      <c r="R129" s="192">
        <f t="shared" si="0"/>
        <v>21.270952256086488</v>
      </c>
      <c r="S129" s="192">
        <f t="shared" si="0"/>
        <v>-0.86834620892753378</v>
      </c>
      <c r="T129" s="192">
        <f t="shared" si="1"/>
        <v>3.6337414526897618</v>
      </c>
      <c r="U129" s="192">
        <f t="shared" si="1"/>
        <v>2.8591887367125821</v>
      </c>
      <c r="V129" s="192">
        <f t="shared" si="1"/>
        <v>4.0210178106783445</v>
      </c>
      <c r="W129" s="192">
        <f t="shared" si="1"/>
        <v>1.4230389091715949</v>
      </c>
      <c r="X129" s="192">
        <f t="shared" si="1"/>
        <v>2.8753252516287802</v>
      </c>
      <c r="Y129" s="192">
        <f t="shared" si="1"/>
        <v>-1.0619843879218251</v>
      </c>
      <c r="Z129" s="192" t="e">
        <f t="shared" si="1"/>
        <v>#REF!</v>
      </c>
    </row>
    <row r="130" spans="1:26" ht="11.25" customHeight="1">
      <c r="B130" s="187" t="s">
        <v>4112</v>
      </c>
      <c r="C130" s="192" t="e">
        <f t="shared" si="2"/>
        <v>#REF!</v>
      </c>
      <c r="D130" s="192">
        <f t="shared" si="0"/>
        <v>98.209855376485066</v>
      </c>
      <c r="E130" s="192">
        <f t="shared" si="0"/>
        <v>10.072210904249957</v>
      </c>
      <c r="F130" s="192">
        <f t="shared" si="0"/>
        <v>16.607499445307297</v>
      </c>
      <c r="G130" s="192">
        <f t="shared" si="0"/>
        <v>31.11422635496298</v>
      </c>
      <c r="H130" s="192">
        <f t="shared" si="0"/>
        <v>-13.132097545232668</v>
      </c>
      <c r="I130" s="192">
        <f t="shared" si="0"/>
        <v>-5.4995259898743427</v>
      </c>
      <c r="J130" s="192">
        <f t="shared" si="0"/>
        <v>-6.0965770417734007</v>
      </c>
      <c r="K130" s="192">
        <f t="shared" si="0"/>
        <v>5.5378502128002935</v>
      </c>
      <c r="L130" s="192">
        <f t="shared" si="0"/>
        <v>-2.0624483127256639</v>
      </c>
      <c r="M130" s="192">
        <f t="shared" si="0"/>
        <v>-11.098896665792608</v>
      </c>
      <c r="N130" s="192">
        <f t="shared" si="0"/>
        <v>-1.9979022530609001</v>
      </c>
      <c r="O130" s="192">
        <f t="shared" si="0"/>
        <v>21.642092099158887</v>
      </c>
      <c r="P130" s="192">
        <f t="shared" si="0"/>
        <v>-7.6295459588115477</v>
      </c>
      <c r="Q130" s="192">
        <f t="shared" si="0"/>
        <v>1.5844040583335044</v>
      </c>
      <c r="R130" s="192">
        <f t="shared" si="0"/>
        <v>-1.8204005889827926</v>
      </c>
      <c r="S130" s="192">
        <f t="shared" si="0"/>
        <v>5.7153518768783869</v>
      </c>
      <c r="T130" s="192">
        <f t="shared" si="1"/>
        <v>-4.773382818645743</v>
      </c>
      <c r="U130" s="192">
        <f t="shared" si="1"/>
        <v>8.2810577485527546</v>
      </c>
      <c r="V130" s="192">
        <f t="shared" si="1"/>
        <v>3.3271476692821267</v>
      </c>
      <c r="W130" s="192">
        <f t="shared" si="1"/>
        <v>-8.0490953466325124</v>
      </c>
      <c r="X130" s="192">
        <f t="shared" si="1"/>
        <v>3.9564717510135807</v>
      </c>
      <c r="Y130" s="192">
        <f t="shared" si="1"/>
        <v>2.891461766544964</v>
      </c>
      <c r="Z130" s="192" t="e">
        <f t="shared" si="1"/>
        <v>#REF!</v>
      </c>
    </row>
    <row r="131" spans="1:26" ht="11.25" customHeight="1">
      <c r="B131" s="187" t="s">
        <v>4113</v>
      </c>
      <c r="C131" s="192" t="e">
        <f t="shared" si="2"/>
        <v>#REF!</v>
      </c>
      <c r="D131" s="192">
        <f t="shared" si="0"/>
        <v>101.58238699396898</v>
      </c>
      <c r="E131" s="192">
        <f t="shared" si="0"/>
        <v>-1.6751719547370811</v>
      </c>
      <c r="F131" s="192">
        <f t="shared" si="0"/>
        <v>-3.3049599612723597</v>
      </c>
      <c r="G131" s="192">
        <f t="shared" si="0"/>
        <v>-2.2076769469713753</v>
      </c>
      <c r="H131" s="192">
        <f t="shared" si="0"/>
        <v>-2.2560864917199552</v>
      </c>
      <c r="I131" s="192">
        <f t="shared" si="0"/>
        <v>-18.521693527240458</v>
      </c>
      <c r="J131" s="192">
        <f t="shared" si="0"/>
        <v>-9.985477136575426</v>
      </c>
      <c r="K131" s="192">
        <f t="shared" si="0"/>
        <v>35.745406135909803</v>
      </c>
      <c r="L131" s="192">
        <f t="shared" si="0"/>
        <v>-8.9850132117715873</v>
      </c>
      <c r="M131" s="192">
        <f t="shared" si="0"/>
        <v>-10.663210763055446</v>
      </c>
      <c r="N131" s="192">
        <f t="shared" si="0"/>
        <v>3.7628335720192894</v>
      </c>
      <c r="O131" s="192">
        <f t="shared" si="0"/>
        <v>49.283942150594022</v>
      </c>
      <c r="P131" s="192">
        <f t="shared" si="0"/>
        <v>33.308792383564963</v>
      </c>
      <c r="Q131" s="192">
        <f t="shared" si="0"/>
        <v>32.5181031526716</v>
      </c>
      <c r="R131" s="192">
        <f t="shared" si="0"/>
        <v>4.6180688625774025</v>
      </c>
      <c r="S131" s="192">
        <f t="shared" ref="S131" si="3">T1.WELL("",$E$113,$H$113)</f>
        <v>1.0196260362668141</v>
      </c>
      <c r="T131" s="192">
        <f t="shared" si="1"/>
        <v>7.2644573088327178</v>
      </c>
      <c r="U131" s="192">
        <f t="shared" si="1"/>
        <v>49.622808963834039</v>
      </c>
      <c r="V131" s="192">
        <f t="shared" si="1"/>
        <v>5.5539867277164774</v>
      </c>
      <c r="W131" s="192">
        <f t="shared" si="1"/>
        <v>2.8591887367125821</v>
      </c>
      <c r="X131" s="192">
        <f t="shared" si="1"/>
        <v>-5.2413417512152876</v>
      </c>
      <c r="Y131" s="192">
        <f t="shared" si="1"/>
        <v>-6.0965770417734007</v>
      </c>
      <c r="Z131" s="192" t="e">
        <f t="shared" si="1"/>
        <v>#REF!</v>
      </c>
    </row>
    <row r="132" spans="1:26" ht="11.25" customHeight="1">
      <c r="B132" s="187"/>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1.25" customHeight="1">
      <c r="B133" s="187"/>
      <c r="C133" s="180" t="s">
        <v>4125</v>
      </c>
      <c r="D133" s="198">
        <f>T1.role("CPD*","CPD_RESULT","avr")</f>
        <v>4.0922706093551469</v>
      </c>
      <c r="E133" s="193"/>
      <c r="F133" s="180" t="s">
        <v>4126</v>
      </c>
      <c r="G133" s="193">
        <f>T1.role("CPD*","CPD_RESULT","sd")</f>
        <v>20.760654778899525</v>
      </c>
      <c r="H133" s="193"/>
      <c r="I133" s="180" t="s">
        <v>4127</v>
      </c>
      <c r="J133" s="193">
        <f>$D$133+2*$G$133</f>
        <v>45.613580167154197</v>
      </c>
      <c r="K133" s="193"/>
      <c r="L133" s="180" t="s">
        <v>4128</v>
      </c>
      <c r="M133" s="193">
        <f>$D$133+3*$G$133</f>
        <v>66.374234946053718</v>
      </c>
      <c r="N133" s="193"/>
      <c r="O133" s="180" t="s">
        <v>4129</v>
      </c>
      <c r="P133" s="193">
        <f>$D$133+4*$G$133</f>
        <v>87.13488972495324</v>
      </c>
      <c r="Q133" s="193"/>
      <c r="R133" s="193"/>
      <c r="S133" s="193"/>
      <c r="T133" s="193"/>
      <c r="U133" s="193"/>
      <c r="V133" s="193"/>
      <c r="W133" s="193"/>
      <c r="X133" s="193"/>
      <c r="Y133" s="193"/>
      <c r="Z133" s="193"/>
    </row>
    <row r="134" spans="1:26" ht="11.25" customHeight="1">
      <c r="B134" s="187"/>
      <c r="C134" s="180"/>
      <c r="D134" s="198"/>
      <c r="E134" s="193"/>
      <c r="F134" s="180"/>
      <c r="G134" s="193"/>
      <c r="H134" s="193"/>
      <c r="I134" s="180"/>
      <c r="J134" s="193"/>
      <c r="K134" s="193"/>
      <c r="L134" s="180"/>
      <c r="M134" s="193"/>
      <c r="N134" s="193"/>
      <c r="O134" s="180"/>
      <c r="P134" s="193"/>
      <c r="Q134" s="193"/>
      <c r="R134" s="193"/>
      <c r="S134" s="193"/>
      <c r="T134" s="193"/>
      <c r="U134" s="193"/>
      <c r="V134" s="193"/>
      <c r="W134" s="193"/>
      <c r="X134" s="193"/>
      <c r="Y134" s="193"/>
      <c r="Z134" s="193"/>
    </row>
    <row r="135" spans="1:26" s="220" customFormat="1" ht="11.25" customHeight="1">
      <c r="A135" s="219" t="s">
        <v>2794</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disablePrompts="1"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190" workbookViewId="0">
      <selection activeCell="I332" sqref="I332"/>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f>
        <v>Screening Analysis Package for Excel ver. 1.0</v>
      </c>
    </row>
    <row r="3" spans="1:9" ht="15" customHeight="1">
      <c r="B3" s="33"/>
    </row>
    <row r="4" spans="1:9" s="153" customFormat="1" ht="15" customHeight="1">
      <c r="A4" s="152" t="s">
        <v>3816</v>
      </c>
      <c r="B4" s="152" t="s">
        <v>1489</v>
      </c>
      <c r="I4" s="154" t="s">
        <v>3804</v>
      </c>
    </row>
    <row r="5" spans="1:9" s="153" customFormat="1" ht="15" customHeight="1">
      <c r="A5" s="152"/>
      <c r="B5" s="152" t="s">
        <v>3805</v>
      </c>
      <c r="I5" s="154" t="s">
        <v>3806</v>
      </c>
    </row>
    <row r="6" spans="1:9" s="153" customFormat="1" ht="15" customHeight="1">
      <c r="A6" s="152"/>
      <c r="B6" s="152" t="s">
        <v>1490</v>
      </c>
      <c r="I6" s="154" t="s">
        <v>1491</v>
      </c>
    </row>
    <row r="7" spans="1:9" s="153" customFormat="1" ht="15" customHeight="1">
      <c r="A7" s="152"/>
      <c r="B7" s="152" t="s">
        <v>3807</v>
      </c>
      <c r="I7" s="154" t="s">
        <v>3808</v>
      </c>
    </row>
    <row r="8" spans="1:9" s="153" customFormat="1" ht="15" customHeight="1">
      <c r="A8" s="152"/>
      <c r="B8" s="152" t="s">
        <v>3813</v>
      </c>
      <c r="I8" s="154" t="s">
        <v>1494</v>
      </c>
    </row>
    <row r="9" spans="1:9" s="44" customFormat="1" ht="15" customHeight="1">
      <c r="A9" s="43" t="s">
        <v>3817</v>
      </c>
      <c r="B9" s="43" t="s">
        <v>1492</v>
      </c>
      <c r="I9" s="145" t="s">
        <v>1493</v>
      </c>
    </row>
    <row r="10" spans="1:9" s="44" customFormat="1" ht="15" customHeight="1">
      <c r="A10" s="43"/>
      <c r="B10" s="43" t="s">
        <v>4245</v>
      </c>
      <c r="I10" s="145" t="s">
        <v>3809</v>
      </c>
    </row>
    <row r="11" spans="1:9" s="44" customFormat="1" ht="15" hidden="1" customHeight="1" outlineLevel="1">
      <c r="A11" s="43"/>
      <c r="C11" s="227" t="s">
        <v>4246</v>
      </c>
      <c r="I11" s="145"/>
    </row>
    <row r="12" spans="1:9" s="44" customFormat="1" ht="15" hidden="1" customHeight="1" outlineLevel="1">
      <c r="A12" s="43"/>
      <c r="D12" s="44" t="s">
        <v>4247</v>
      </c>
      <c r="I12" s="145" t="s">
        <v>4252</v>
      </c>
    </row>
    <row r="13" spans="1:9" s="44" customFormat="1" ht="15" hidden="1" customHeight="1" outlineLevel="1">
      <c r="A13" s="43"/>
      <c r="D13" s="44" t="s">
        <v>4248</v>
      </c>
      <c r="I13" s="145" t="s">
        <v>4253</v>
      </c>
    </row>
    <row r="14" spans="1:9" s="44" customFormat="1" ht="15" hidden="1" customHeight="1" outlineLevel="1">
      <c r="A14" s="43"/>
      <c r="D14" s="44" t="s">
        <v>4249</v>
      </c>
      <c r="I14" s="145" t="s">
        <v>4254</v>
      </c>
    </row>
    <row r="15" spans="1:9" s="44" customFormat="1" ht="15" hidden="1" customHeight="1" outlineLevel="1">
      <c r="A15" s="43"/>
      <c r="D15" s="44" t="s">
        <v>4250</v>
      </c>
      <c r="I15" s="145" t="s">
        <v>4255</v>
      </c>
    </row>
    <row r="16" spans="1:9" s="44" customFormat="1" ht="15" hidden="1" customHeight="1" outlineLevel="1">
      <c r="A16" s="43"/>
      <c r="D16" s="44" t="s">
        <v>4251</v>
      </c>
      <c r="I16" s="145" t="s">
        <v>4256</v>
      </c>
    </row>
    <row r="17" spans="1:9" s="44" customFormat="1" ht="15" hidden="1" customHeight="1" outlineLevel="1">
      <c r="A17" s="43"/>
      <c r="I17" s="145"/>
    </row>
    <row r="18" spans="1:9" s="44" customFormat="1" ht="15" customHeight="1" collapsed="1">
      <c r="A18" s="43"/>
      <c r="B18" s="43" t="s">
        <v>1572</v>
      </c>
      <c r="I18" s="145" t="s">
        <v>3810</v>
      </c>
    </row>
    <row r="19" spans="1:9" s="44" customFormat="1" ht="15" customHeight="1">
      <c r="A19" s="43"/>
      <c r="B19" s="43" t="s">
        <v>1573</v>
      </c>
      <c r="I19" s="145" t="s">
        <v>3811</v>
      </c>
    </row>
    <row r="20" spans="1:9" s="44" customFormat="1" ht="15" customHeight="1">
      <c r="A20" s="43"/>
      <c r="B20" s="43" t="s">
        <v>1574</v>
      </c>
      <c r="I20" s="145" t="s">
        <v>3812</v>
      </c>
    </row>
    <row r="21" spans="1:9" s="153" customFormat="1" ht="15" customHeight="1">
      <c r="A21" s="152" t="s">
        <v>3814</v>
      </c>
      <c r="B21" s="152" t="s">
        <v>3798</v>
      </c>
      <c r="I21" s="154" t="s">
        <v>3801</v>
      </c>
    </row>
    <row r="22" spans="1:9" s="153" customFormat="1" ht="15" customHeight="1">
      <c r="A22" s="152"/>
      <c r="B22" s="152" t="s">
        <v>3799</v>
      </c>
      <c r="I22" s="154" t="s">
        <v>3800</v>
      </c>
    </row>
    <row r="23" spans="1:9" s="153" customFormat="1" ht="15" customHeight="1">
      <c r="A23" s="152"/>
      <c r="B23" s="152" t="s">
        <v>3802</v>
      </c>
      <c r="I23" s="154" t="s">
        <v>3803</v>
      </c>
    </row>
    <row r="24" spans="1:9" s="153" customFormat="1" ht="15" customHeight="1">
      <c r="A24" s="152"/>
      <c r="B24" s="152" t="s">
        <v>1487</v>
      </c>
      <c r="I24" s="154" t="s">
        <v>1488</v>
      </c>
    </row>
    <row r="25" spans="1:9" s="44" customFormat="1" ht="15" customHeight="1" collapsed="1">
      <c r="A25" s="43" t="s">
        <v>3815</v>
      </c>
      <c r="B25" s="43" t="s">
        <v>1485</v>
      </c>
      <c r="I25" s="145" t="s">
        <v>3796</v>
      </c>
    </row>
    <row r="26" spans="1:9" s="44" customFormat="1" ht="15" customHeight="1">
      <c r="A26" s="43"/>
      <c r="B26" s="43" t="s">
        <v>1486</v>
      </c>
      <c r="I26" s="145" t="s">
        <v>3797</v>
      </c>
    </row>
    <row r="27" spans="1:9" s="42" customFormat="1" ht="15" customHeight="1">
      <c r="A27" s="41" t="s">
        <v>3818</v>
      </c>
      <c r="B27" s="41" t="s">
        <v>1495</v>
      </c>
      <c r="I27" s="146" t="s">
        <v>3931</v>
      </c>
    </row>
    <row r="28" spans="1:9" s="42" customFormat="1" ht="15" customHeight="1">
      <c r="A28" s="41"/>
      <c r="B28" s="41" t="s">
        <v>1496</v>
      </c>
      <c r="I28" s="146" t="s">
        <v>3932</v>
      </c>
    </row>
    <row r="29" spans="1:9" s="42" customFormat="1" ht="15" customHeight="1">
      <c r="A29" s="41"/>
      <c r="B29" s="41" t="s">
        <v>1497</v>
      </c>
      <c r="I29" s="146" t="s">
        <v>3933</v>
      </c>
    </row>
    <row r="30" spans="1:9" s="42" customFormat="1" ht="15" customHeight="1">
      <c r="A30" s="41"/>
      <c r="B30" s="41" t="s">
        <v>1498</v>
      </c>
      <c r="I30" s="146" t="s">
        <v>3934</v>
      </c>
    </row>
    <row r="31" spans="1:9" s="42" customFormat="1" ht="15" customHeight="1">
      <c r="A31" s="41"/>
      <c r="B31" s="41" t="s">
        <v>1499</v>
      </c>
      <c r="I31" s="146" t="s">
        <v>3935</v>
      </c>
    </row>
    <row r="32" spans="1:9" s="42" customFormat="1" ht="15" customHeight="1">
      <c r="A32" s="41"/>
      <c r="B32" s="41" t="s">
        <v>1500</v>
      </c>
      <c r="I32" s="146" t="s">
        <v>3936</v>
      </c>
    </row>
    <row r="33" spans="1:9" s="42" customFormat="1" ht="15" customHeight="1">
      <c r="A33" s="41"/>
      <c r="B33" s="41" t="s">
        <v>1501</v>
      </c>
      <c r="I33" s="146" t="s">
        <v>3937</v>
      </c>
    </row>
    <row r="34" spans="1:9" s="42" customFormat="1" ht="15" customHeight="1">
      <c r="A34" s="41"/>
      <c r="B34" s="41" t="s">
        <v>1502</v>
      </c>
      <c r="I34" s="146" t="s">
        <v>3938</v>
      </c>
    </row>
    <row r="35" spans="1:9" s="42" customFormat="1" ht="15" customHeight="1">
      <c r="A35" s="41"/>
      <c r="B35" s="41" t="s">
        <v>1503</v>
      </c>
      <c r="I35" s="146" t="s">
        <v>3939</v>
      </c>
    </row>
    <row r="36" spans="1:9" s="42" customFormat="1" ht="15" customHeight="1">
      <c r="A36" s="41"/>
      <c r="B36" s="41" t="s">
        <v>1504</v>
      </c>
      <c r="I36" s="146" t="s">
        <v>3948</v>
      </c>
    </row>
    <row r="37" spans="1:9" s="42" customFormat="1" ht="15" customHeight="1">
      <c r="A37" s="41"/>
      <c r="B37" s="41" t="s">
        <v>1505</v>
      </c>
      <c r="I37" s="146" t="s">
        <v>3940</v>
      </c>
    </row>
    <row r="38" spans="1:9" s="42" customFormat="1" ht="15" customHeight="1">
      <c r="A38" s="41"/>
      <c r="B38" s="41" t="s">
        <v>1506</v>
      </c>
      <c r="I38" s="146" t="s">
        <v>3941</v>
      </c>
    </row>
    <row r="39" spans="1:9" s="42" customFormat="1" ht="15" customHeight="1">
      <c r="A39" s="41"/>
      <c r="B39" s="41" t="s">
        <v>1507</v>
      </c>
      <c r="I39" s="146" t="s">
        <v>3942</v>
      </c>
    </row>
    <row r="40" spans="1:9" s="42" customFormat="1" ht="15" customHeight="1">
      <c r="A40" s="41"/>
      <c r="B40" s="41" t="s">
        <v>1508</v>
      </c>
      <c r="I40" s="146" t="s">
        <v>3943</v>
      </c>
    </row>
    <row r="41" spans="1:9" s="42" customFormat="1" ht="15" customHeight="1">
      <c r="A41" s="41"/>
      <c r="B41" s="41" t="s">
        <v>1509</v>
      </c>
      <c r="I41" s="146" t="s">
        <v>3944</v>
      </c>
    </row>
    <row r="42" spans="1:9" s="42" customFormat="1" ht="15" customHeight="1">
      <c r="A42" s="41"/>
      <c r="B42" s="41" t="s">
        <v>1510</v>
      </c>
      <c r="I42" s="146" t="s">
        <v>3945</v>
      </c>
    </row>
    <row r="43" spans="1:9" s="42" customFormat="1" ht="15" customHeight="1">
      <c r="A43" s="41"/>
      <c r="B43" s="41" t="s">
        <v>1511</v>
      </c>
      <c r="I43" s="146" t="s">
        <v>3946</v>
      </c>
    </row>
    <row r="44" spans="1:9" s="42" customFormat="1" ht="15" customHeight="1">
      <c r="A44" s="41"/>
      <c r="B44" s="41" t="s">
        <v>1533</v>
      </c>
      <c r="I44" s="146" t="s">
        <v>3947</v>
      </c>
    </row>
    <row r="45" spans="1:9" s="42" customFormat="1" ht="15" hidden="1" customHeight="1" outlineLevel="1">
      <c r="A45" s="41"/>
      <c r="I45" s="146"/>
    </row>
    <row r="46" spans="1:9" s="42" customFormat="1" ht="15" hidden="1" customHeight="1" outlineLevel="1">
      <c r="A46" s="41"/>
      <c r="B46" s="42" t="s">
        <v>1512</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3954</v>
      </c>
      <c r="B49" s="39" t="s">
        <v>1537</v>
      </c>
      <c r="I49" s="40" t="s">
        <v>3960</v>
      </c>
    </row>
    <row r="50" spans="1:9" s="40" customFormat="1" ht="15" hidden="1" customHeight="1" outlineLevel="1">
      <c r="A50" s="39"/>
      <c r="C50" s="150" t="s">
        <v>3819</v>
      </c>
      <c r="I50" s="147"/>
    </row>
    <row r="51" spans="1:9" s="40" customFormat="1" ht="15" hidden="1" customHeight="1" outlineLevel="1">
      <c r="A51" s="39"/>
      <c r="D51" s="40" t="s">
        <v>3820</v>
      </c>
      <c r="I51" s="147" t="s">
        <v>3839</v>
      </c>
    </row>
    <row r="52" spans="1:9" s="40" customFormat="1" ht="15" hidden="1" customHeight="1" outlineLevel="1">
      <c r="A52" s="39"/>
      <c r="D52" s="40" t="s">
        <v>3821</v>
      </c>
      <c r="I52" s="147" t="s">
        <v>3840</v>
      </c>
    </row>
    <row r="53" spans="1:9" s="40" customFormat="1" ht="15" hidden="1" customHeight="1" outlineLevel="1">
      <c r="A53" s="39"/>
      <c r="D53" s="40" t="s">
        <v>3822</v>
      </c>
      <c r="I53" s="147" t="s">
        <v>3841</v>
      </c>
    </row>
    <row r="54" spans="1:9" s="40" customFormat="1" ht="15" hidden="1" customHeight="1" outlineLevel="1">
      <c r="A54" s="39"/>
      <c r="D54" s="40" t="s">
        <v>3823</v>
      </c>
      <c r="I54" s="147" t="s">
        <v>3844</v>
      </c>
    </row>
    <row r="55" spans="1:9" s="40" customFormat="1" ht="15" hidden="1" customHeight="1" outlineLevel="1">
      <c r="A55" s="39"/>
      <c r="D55" s="40" t="s">
        <v>3824</v>
      </c>
      <c r="I55" s="147" t="s">
        <v>3843</v>
      </c>
    </row>
    <row r="56" spans="1:9" s="40" customFormat="1" ht="15" hidden="1" customHeight="1" outlineLevel="1">
      <c r="A56" s="39"/>
      <c r="D56" s="40" t="s">
        <v>3825</v>
      </c>
      <c r="I56" s="147" t="s">
        <v>3842</v>
      </c>
    </row>
    <row r="57" spans="1:9" s="40" customFormat="1" ht="15" hidden="1" customHeight="1" outlineLevel="1">
      <c r="A57" s="39"/>
      <c r="D57" s="40" t="s">
        <v>3826</v>
      </c>
      <c r="I57" s="147" t="s">
        <v>3845</v>
      </c>
    </row>
    <row r="58" spans="1:9" s="40" customFormat="1" ht="15" hidden="1" customHeight="1" outlineLevel="1">
      <c r="A58" s="39"/>
      <c r="D58" s="40" t="s">
        <v>3827</v>
      </c>
      <c r="I58" s="147" t="s">
        <v>3846</v>
      </c>
    </row>
    <row r="59" spans="1:9" s="40" customFormat="1" ht="15" hidden="1" customHeight="1" outlineLevel="1">
      <c r="A59" s="39"/>
      <c r="D59" s="40" t="s">
        <v>3828</v>
      </c>
      <c r="I59" s="147" t="s">
        <v>3847</v>
      </c>
    </row>
    <row r="60" spans="1:9" s="40" customFormat="1" ht="15" hidden="1" customHeight="1" outlineLevel="1">
      <c r="A60" s="39"/>
      <c r="D60" s="40" t="s">
        <v>3829</v>
      </c>
      <c r="I60" s="147" t="s">
        <v>3848</v>
      </c>
    </row>
    <row r="61" spans="1:9" s="40" customFormat="1" ht="15" hidden="1" customHeight="1" outlineLevel="1">
      <c r="A61" s="39"/>
      <c r="D61" s="40" t="s">
        <v>3830</v>
      </c>
      <c r="I61" s="147" t="s">
        <v>3849</v>
      </c>
    </row>
    <row r="62" spans="1:9" s="40" customFormat="1" ht="15" hidden="1" customHeight="1" outlineLevel="1">
      <c r="A62" s="39"/>
      <c r="D62" s="40" t="s">
        <v>3831</v>
      </c>
      <c r="I62" s="147" t="s">
        <v>3850</v>
      </c>
    </row>
    <row r="63" spans="1:9" s="40" customFormat="1" ht="15" hidden="1" customHeight="1" outlineLevel="1">
      <c r="A63" s="39"/>
      <c r="D63" s="40" t="s">
        <v>3832</v>
      </c>
      <c r="I63" s="147" t="s">
        <v>3851</v>
      </c>
    </row>
    <row r="64" spans="1:9" s="40" customFormat="1" ht="15" hidden="1" customHeight="1" outlineLevel="1">
      <c r="A64" s="39"/>
      <c r="D64" s="40" t="s">
        <v>3833</v>
      </c>
      <c r="I64" s="147" t="s">
        <v>3852</v>
      </c>
    </row>
    <row r="65" spans="1:9" s="40" customFormat="1" ht="15" hidden="1" customHeight="1" outlineLevel="1">
      <c r="A65" s="39"/>
      <c r="D65" s="40" t="s">
        <v>3834</v>
      </c>
      <c r="I65" s="147" t="s">
        <v>3853</v>
      </c>
    </row>
    <row r="66" spans="1:9" s="40" customFormat="1" ht="15" hidden="1" customHeight="1" outlineLevel="1">
      <c r="A66" s="39"/>
      <c r="D66" s="40" t="s">
        <v>3835</v>
      </c>
      <c r="I66" s="147" t="s">
        <v>3854</v>
      </c>
    </row>
    <row r="67" spans="1:9" s="40" customFormat="1" ht="15" hidden="1" customHeight="1" outlineLevel="1">
      <c r="A67" s="39"/>
      <c r="D67" s="40" t="s">
        <v>3836</v>
      </c>
      <c r="I67" s="147" t="s">
        <v>3855</v>
      </c>
    </row>
    <row r="68" spans="1:9" s="40" customFormat="1" ht="15" hidden="1" customHeight="1" outlineLevel="1">
      <c r="A68" s="39"/>
      <c r="D68" s="40" t="s">
        <v>3837</v>
      </c>
      <c r="I68" s="147" t="s">
        <v>3856</v>
      </c>
    </row>
    <row r="69" spans="1:9" s="40" customFormat="1" ht="15" hidden="1" customHeight="1" outlineLevel="1">
      <c r="A69" s="39"/>
      <c r="D69" s="40" t="s">
        <v>3838</v>
      </c>
      <c r="I69" s="147" t="s">
        <v>3857</v>
      </c>
    </row>
    <row r="70" spans="1:9" s="40" customFormat="1" ht="15" hidden="1" customHeight="1" outlineLevel="1">
      <c r="A70" s="39"/>
      <c r="I70" s="147"/>
    </row>
    <row r="71" spans="1:9" s="156" customFormat="1" ht="15" customHeight="1" collapsed="1">
      <c r="A71" s="155"/>
      <c r="B71" s="155" t="s">
        <v>3873</v>
      </c>
      <c r="I71" s="156" t="s">
        <v>3955</v>
      </c>
    </row>
    <row r="72" spans="1:9" s="156" customFormat="1" ht="15" hidden="1" customHeight="1" outlineLevel="1">
      <c r="A72" s="155"/>
      <c r="C72" s="157" t="s">
        <v>3858</v>
      </c>
      <c r="I72" s="158"/>
    </row>
    <row r="73" spans="1:9" s="156" customFormat="1" ht="15" hidden="1" customHeight="1" outlineLevel="1">
      <c r="A73" s="155"/>
      <c r="C73" s="158"/>
      <c r="D73" s="158" t="s">
        <v>3859</v>
      </c>
      <c r="I73" s="158" t="s">
        <v>4131</v>
      </c>
    </row>
    <row r="74" spans="1:9" s="156" customFormat="1" ht="15" hidden="1" customHeight="1" outlineLevel="1">
      <c r="A74" s="155"/>
      <c r="D74" s="156" t="s">
        <v>3860</v>
      </c>
      <c r="I74" s="158" t="s">
        <v>4132</v>
      </c>
    </row>
    <row r="75" spans="1:9" s="156" customFormat="1" ht="15" hidden="1" customHeight="1" outlineLevel="1">
      <c r="A75" s="155"/>
      <c r="C75" s="157" t="s">
        <v>3874</v>
      </c>
      <c r="I75" s="158"/>
    </row>
    <row r="76" spans="1:9" s="156" customFormat="1" ht="15" hidden="1" customHeight="1" outlineLevel="1">
      <c r="A76" s="155"/>
      <c r="D76" s="156" t="s">
        <v>3861</v>
      </c>
      <c r="I76" s="158" t="s">
        <v>4133</v>
      </c>
    </row>
    <row r="77" spans="1:9" s="156" customFormat="1" ht="15" hidden="1" customHeight="1" outlineLevel="1">
      <c r="A77" s="155"/>
      <c r="D77" s="156" t="s">
        <v>3862</v>
      </c>
      <c r="I77" s="158" t="s">
        <v>4134</v>
      </c>
    </row>
    <row r="78" spans="1:9" s="156" customFormat="1" ht="15" hidden="1" customHeight="1" outlineLevel="1">
      <c r="A78" s="155"/>
      <c r="D78" s="156" t="s">
        <v>3863</v>
      </c>
      <c r="I78" s="158" t="s">
        <v>4135</v>
      </c>
    </row>
    <row r="79" spans="1:9" s="156" customFormat="1" ht="15" hidden="1" customHeight="1" outlineLevel="1">
      <c r="A79" s="155"/>
      <c r="D79" s="156" t="s">
        <v>3864</v>
      </c>
      <c r="I79" s="158" t="s">
        <v>4138</v>
      </c>
    </row>
    <row r="80" spans="1:9" s="156" customFormat="1" ht="15" hidden="1" customHeight="1" outlineLevel="1">
      <c r="A80" s="155"/>
      <c r="D80" s="156" t="s">
        <v>3865</v>
      </c>
      <c r="I80" s="158" t="s">
        <v>4136</v>
      </c>
    </row>
    <row r="81" spans="1:9" s="156" customFormat="1" ht="15" hidden="1" customHeight="1" outlineLevel="1">
      <c r="A81" s="155"/>
      <c r="D81" s="156" t="s">
        <v>3866</v>
      </c>
      <c r="I81" s="158" t="s">
        <v>4137</v>
      </c>
    </row>
    <row r="82" spans="1:9" s="156" customFormat="1" ht="15" hidden="1" customHeight="1" outlineLevel="1">
      <c r="A82" s="155"/>
      <c r="D82" s="156" t="s">
        <v>3867</v>
      </c>
      <c r="I82" s="158" t="s">
        <v>4139</v>
      </c>
    </row>
    <row r="83" spans="1:9" s="156" customFormat="1" ht="15" hidden="1" customHeight="1" outlineLevel="1">
      <c r="A83" s="155"/>
      <c r="D83" s="156" t="s">
        <v>3868</v>
      </c>
      <c r="I83" s="158" t="s">
        <v>4140</v>
      </c>
    </row>
    <row r="84" spans="1:9" s="156" customFormat="1" ht="15" hidden="1" customHeight="1" outlineLevel="1">
      <c r="A84" s="155"/>
      <c r="D84" s="156" t="s">
        <v>3869</v>
      </c>
      <c r="I84" s="158" t="s">
        <v>4141</v>
      </c>
    </row>
    <row r="85" spans="1:9" s="156" customFormat="1" ht="15" hidden="1" customHeight="1" outlineLevel="1">
      <c r="A85" s="155"/>
      <c r="D85" s="156" t="s">
        <v>3870</v>
      </c>
      <c r="I85" s="158" t="s">
        <v>4144</v>
      </c>
    </row>
    <row r="86" spans="1:9" s="156" customFormat="1" ht="15" hidden="1" customHeight="1" outlineLevel="1">
      <c r="A86" s="155"/>
      <c r="D86" s="156" t="s">
        <v>3871</v>
      </c>
      <c r="I86" s="158" t="s">
        <v>4142</v>
      </c>
    </row>
    <row r="87" spans="1:9" s="156" customFormat="1" ht="15" hidden="1" customHeight="1" outlineLevel="1">
      <c r="A87" s="155"/>
      <c r="D87" s="156" t="s">
        <v>3872</v>
      </c>
      <c r="I87" s="158" t="s">
        <v>4143</v>
      </c>
    </row>
    <row r="88" spans="1:9" s="156" customFormat="1" ht="15" hidden="1" customHeight="1" outlineLevel="1">
      <c r="A88" s="155"/>
      <c r="C88" s="157"/>
      <c r="I88" s="158"/>
    </row>
    <row r="89" spans="1:9" s="156" customFormat="1" ht="15" customHeight="1" collapsed="1">
      <c r="A89" s="155"/>
      <c r="B89" s="155" t="s">
        <v>3875</v>
      </c>
      <c r="I89" s="156" t="s">
        <v>3955</v>
      </c>
    </row>
    <row r="90" spans="1:9" s="156" customFormat="1" ht="15" hidden="1" customHeight="1" outlineLevel="1">
      <c r="A90" s="155"/>
      <c r="C90" s="157" t="s">
        <v>3858</v>
      </c>
      <c r="I90" s="158"/>
    </row>
    <row r="91" spans="1:9" s="156" customFormat="1" ht="15" hidden="1" customHeight="1" outlineLevel="1">
      <c r="A91" s="155"/>
      <c r="C91" s="158"/>
      <c r="D91" s="158" t="s">
        <v>3859</v>
      </c>
      <c r="I91" s="158" t="s">
        <v>4131</v>
      </c>
    </row>
    <row r="92" spans="1:9" s="156" customFormat="1" ht="15" hidden="1" customHeight="1" outlineLevel="1">
      <c r="A92" s="155"/>
      <c r="D92" s="156" t="s">
        <v>3860</v>
      </c>
      <c r="I92" s="158" t="s">
        <v>4132</v>
      </c>
    </row>
    <row r="93" spans="1:9" s="156" customFormat="1" ht="15" hidden="1" customHeight="1" outlineLevel="1">
      <c r="A93" s="155"/>
      <c r="C93" s="157" t="s">
        <v>3876</v>
      </c>
      <c r="I93" s="158"/>
    </row>
    <row r="94" spans="1:9" s="156" customFormat="1" ht="15" hidden="1" customHeight="1" outlineLevel="1">
      <c r="A94" s="155"/>
      <c r="D94" s="156" t="s">
        <v>3879</v>
      </c>
      <c r="I94" s="158"/>
    </row>
    <row r="95" spans="1:9" s="156" customFormat="1" ht="15" hidden="1" customHeight="1" outlineLevel="1">
      <c r="A95" s="155"/>
      <c r="C95" s="157" t="s">
        <v>3874</v>
      </c>
      <c r="I95" s="158"/>
    </row>
    <row r="96" spans="1:9" s="156" customFormat="1" ht="15" hidden="1" customHeight="1" outlineLevel="1">
      <c r="A96" s="155"/>
      <c r="D96" s="156" t="s">
        <v>3877</v>
      </c>
      <c r="I96" s="158" t="s">
        <v>4145</v>
      </c>
    </row>
    <row r="97" spans="1:9" s="156" customFormat="1" ht="15" hidden="1" customHeight="1" outlineLevel="1">
      <c r="A97" s="155"/>
      <c r="D97" s="156" t="s">
        <v>3878</v>
      </c>
      <c r="I97" s="158" t="s">
        <v>4146</v>
      </c>
    </row>
    <row r="98" spans="1:9" s="156" customFormat="1" ht="15" hidden="1" customHeight="1" outlineLevel="1">
      <c r="A98" s="155"/>
      <c r="C98" s="157"/>
      <c r="I98" s="158"/>
    </row>
    <row r="99" spans="1:9" s="156" customFormat="1" ht="15" customHeight="1" collapsed="1">
      <c r="A99" s="155"/>
      <c r="B99" s="155" t="s">
        <v>3894</v>
      </c>
      <c r="I99" s="156" t="s">
        <v>3955</v>
      </c>
    </row>
    <row r="100" spans="1:9" s="156" customFormat="1" ht="15" hidden="1" customHeight="1" outlineLevel="1">
      <c r="A100" s="155"/>
      <c r="C100" s="157" t="s">
        <v>3858</v>
      </c>
      <c r="I100" s="158"/>
    </row>
    <row r="101" spans="1:9" s="156" customFormat="1" ht="15" hidden="1" customHeight="1" outlineLevel="1">
      <c r="A101" s="155"/>
      <c r="C101" s="158"/>
      <c r="D101" s="158" t="s">
        <v>3859</v>
      </c>
      <c r="I101" s="158" t="s">
        <v>4131</v>
      </c>
    </row>
    <row r="102" spans="1:9" s="156" customFormat="1" ht="15" hidden="1" customHeight="1" outlineLevel="1">
      <c r="A102" s="155"/>
      <c r="D102" s="156" t="s">
        <v>3860</v>
      </c>
      <c r="I102" s="158" t="s">
        <v>4132</v>
      </c>
    </row>
    <row r="103" spans="1:9" s="156" customFormat="1" ht="15" hidden="1" customHeight="1" outlineLevel="1">
      <c r="A103" s="155"/>
      <c r="C103" s="157" t="s">
        <v>3876</v>
      </c>
      <c r="I103" s="158"/>
    </row>
    <row r="104" spans="1:9" s="156" customFormat="1" ht="15" hidden="1" customHeight="1" outlineLevel="1">
      <c r="A104" s="155"/>
      <c r="D104" s="156" t="s">
        <v>3879</v>
      </c>
      <c r="I104" s="158"/>
    </row>
    <row r="105" spans="1:9" s="156" customFormat="1" ht="15" hidden="1" customHeight="1" outlineLevel="1">
      <c r="A105" s="155"/>
      <c r="C105" s="157" t="s">
        <v>3895</v>
      </c>
      <c r="I105" s="158"/>
    </row>
    <row r="106" spans="1:9" s="156" customFormat="1" ht="15" hidden="1" customHeight="1" outlineLevel="1">
      <c r="A106" s="155"/>
      <c r="D106" s="156" t="s">
        <v>3880</v>
      </c>
      <c r="I106" s="158" t="s">
        <v>4147</v>
      </c>
    </row>
    <row r="107" spans="1:9" s="156" customFormat="1" ht="15" hidden="1" customHeight="1" outlineLevel="1">
      <c r="A107" s="155"/>
      <c r="D107" s="156" t="s">
        <v>3881</v>
      </c>
      <c r="I107" s="158" t="s">
        <v>4148</v>
      </c>
    </row>
    <row r="108" spans="1:9" s="156" customFormat="1" ht="15" hidden="1" customHeight="1" outlineLevel="1">
      <c r="A108" s="155"/>
      <c r="D108" s="156" t="s">
        <v>3882</v>
      </c>
      <c r="I108" s="158" t="s">
        <v>4149</v>
      </c>
    </row>
    <row r="109" spans="1:9" s="156" customFormat="1" ht="15" hidden="1" customHeight="1" outlineLevel="1">
      <c r="A109" s="155"/>
      <c r="C109" s="157" t="s">
        <v>3883</v>
      </c>
      <c r="I109" s="158"/>
    </row>
    <row r="110" spans="1:9" s="156" customFormat="1" ht="15" hidden="1" customHeight="1" outlineLevel="1">
      <c r="A110" s="155"/>
      <c r="D110" s="156" t="s">
        <v>3884</v>
      </c>
      <c r="I110" s="158"/>
    </row>
    <row r="111" spans="1:9" s="156" customFormat="1" ht="15" hidden="1" customHeight="1" outlineLevel="1">
      <c r="A111" s="155"/>
      <c r="C111" s="157"/>
      <c r="I111" s="158"/>
    </row>
    <row r="112" spans="1:9" s="156" customFormat="1" ht="15" customHeight="1" collapsed="1">
      <c r="A112" s="155"/>
      <c r="B112" s="155" t="s">
        <v>3885</v>
      </c>
      <c r="I112" s="156" t="s">
        <v>3955</v>
      </c>
    </row>
    <row r="113" spans="1:9" s="156" customFormat="1" ht="15" hidden="1" customHeight="1" outlineLevel="1">
      <c r="A113" s="155"/>
      <c r="C113" s="157" t="s">
        <v>3858</v>
      </c>
      <c r="I113" s="158"/>
    </row>
    <row r="114" spans="1:9" s="156" customFormat="1" ht="15" hidden="1" customHeight="1" outlineLevel="1">
      <c r="A114" s="155"/>
      <c r="C114" s="158"/>
      <c r="D114" s="158" t="s">
        <v>3859</v>
      </c>
      <c r="I114" s="158" t="s">
        <v>4131</v>
      </c>
    </row>
    <row r="115" spans="1:9" s="156" customFormat="1" ht="15" hidden="1" customHeight="1" outlineLevel="1">
      <c r="A115" s="155"/>
      <c r="D115" s="156" t="s">
        <v>3860</v>
      </c>
      <c r="I115" s="158" t="s">
        <v>4132</v>
      </c>
    </row>
    <row r="116" spans="1:9" s="156" customFormat="1" ht="15" hidden="1" customHeight="1" outlineLevel="1">
      <c r="A116" s="155"/>
      <c r="C116" s="157" t="s">
        <v>3876</v>
      </c>
      <c r="I116" s="158"/>
    </row>
    <row r="117" spans="1:9" s="156" customFormat="1" ht="15" hidden="1" customHeight="1" outlineLevel="1">
      <c r="A117" s="155"/>
      <c r="D117" s="156" t="s">
        <v>3879</v>
      </c>
      <c r="I117" s="158"/>
    </row>
    <row r="118" spans="1:9" s="156" customFormat="1" ht="15" hidden="1" customHeight="1" outlineLevel="1">
      <c r="A118" s="155"/>
      <c r="C118" s="157" t="s">
        <v>3896</v>
      </c>
      <c r="I118" s="158"/>
    </row>
    <row r="119" spans="1:9" s="156" customFormat="1" ht="15" hidden="1" customHeight="1" outlineLevel="1">
      <c r="A119" s="155"/>
      <c r="D119" s="156" t="s">
        <v>3897</v>
      </c>
      <c r="I119" s="158" t="s">
        <v>4151</v>
      </c>
    </row>
    <row r="120" spans="1:9" s="156" customFormat="1" ht="15" hidden="1" customHeight="1" outlineLevel="1">
      <c r="A120" s="155"/>
      <c r="D120" s="156" t="s">
        <v>3886</v>
      </c>
      <c r="I120" s="158" t="s">
        <v>4152</v>
      </c>
    </row>
    <row r="121" spans="1:9" s="156" customFormat="1" ht="15" hidden="1" customHeight="1" outlineLevel="1">
      <c r="A121" s="155"/>
      <c r="D121" s="156" t="s">
        <v>4186</v>
      </c>
      <c r="I121" s="158" t="s">
        <v>4187</v>
      </c>
    </row>
    <row r="122" spans="1:9" s="156" customFormat="1" ht="15" hidden="1" customHeight="1" outlineLevel="1">
      <c r="A122" s="155"/>
      <c r="C122" s="157" t="s">
        <v>4150</v>
      </c>
      <c r="I122" s="158"/>
    </row>
    <row r="123" spans="1:9" s="156" customFormat="1" ht="15" hidden="1" customHeight="1" outlineLevel="1">
      <c r="A123" s="155"/>
      <c r="D123" s="156" t="s">
        <v>3887</v>
      </c>
      <c r="I123" s="158"/>
    </row>
    <row r="124" spans="1:9" s="156" customFormat="1" ht="15" hidden="1" customHeight="1" outlineLevel="1">
      <c r="A124" s="155"/>
      <c r="C124" s="157"/>
      <c r="I124" s="158"/>
    </row>
    <row r="125" spans="1:9" s="156" customFormat="1" ht="15" customHeight="1" collapsed="1">
      <c r="A125" s="155"/>
      <c r="B125" s="155" t="s">
        <v>3888</v>
      </c>
      <c r="I125" s="156" t="s">
        <v>3955</v>
      </c>
    </row>
    <row r="126" spans="1:9" s="156" customFormat="1" ht="15" hidden="1" customHeight="1" outlineLevel="1">
      <c r="A126" s="155"/>
      <c r="C126" s="157" t="s">
        <v>3858</v>
      </c>
      <c r="I126" s="158"/>
    </row>
    <row r="127" spans="1:9" s="156" customFormat="1" ht="15" hidden="1" customHeight="1" outlineLevel="1">
      <c r="A127" s="155"/>
      <c r="C127" s="158"/>
      <c r="D127" s="158" t="s">
        <v>3859</v>
      </c>
      <c r="I127" s="158" t="s">
        <v>4131</v>
      </c>
    </row>
    <row r="128" spans="1:9" s="156" customFormat="1" ht="15" hidden="1" customHeight="1" outlineLevel="1">
      <c r="A128" s="155"/>
      <c r="D128" s="156" t="s">
        <v>3860</v>
      </c>
      <c r="I128" s="158" t="s">
        <v>4132</v>
      </c>
    </row>
    <row r="129" spans="1:9" s="156" customFormat="1" ht="15" hidden="1" customHeight="1" outlineLevel="1">
      <c r="A129" s="155"/>
      <c r="C129" s="157" t="s">
        <v>3876</v>
      </c>
      <c r="I129" s="158"/>
    </row>
    <row r="130" spans="1:9" s="156" customFormat="1" ht="15" hidden="1" customHeight="1" outlineLevel="1">
      <c r="A130" s="155"/>
      <c r="D130" s="156" t="s">
        <v>3879</v>
      </c>
      <c r="I130" s="158"/>
    </row>
    <row r="131" spans="1:9" s="156" customFormat="1" ht="15" hidden="1" customHeight="1" outlineLevel="1">
      <c r="A131" s="155"/>
      <c r="C131" s="157" t="s">
        <v>3896</v>
      </c>
      <c r="I131" s="158"/>
    </row>
    <row r="132" spans="1:9" s="156" customFormat="1" ht="15" hidden="1" customHeight="1" outlineLevel="1">
      <c r="A132" s="155"/>
      <c r="D132" s="156" t="s">
        <v>3898</v>
      </c>
      <c r="I132" s="158" t="s">
        <v>4154</v>
      </c>
    </row>
    <row r="133" spans="1:9" s="156" customFormat="1" ht="15" hidden="1" customHeight="1" outlineLevel="1">
      <c r="A133" s="155"/>
      <c r="D133" s="156" t="s">
        <v>3899</v>
      </c>
      <c r="I133" s="158" t="s">
        <v>4155</v>
      </c>
    </row>
    <row r="134" spans="1:9" s="156" customFormat="1" ht="15" hidden="1" customHeight="1" outlineLevel="1">
      <c r="A134" s="155"/>
      <c r="C134" s="157" t="s">
        <v>4153</v>
      </c>
      <c r="I134" s="158"/>
    </row>
    <row r="135" spans="1:9" s="156" customFormat="1" ht="15" hidden="1" customHeight="1" outlineLevel="1">
      <c r="A135" s="155"/>
      <c r="D135" s="156" t="s">
        <v>3887</v>
      </c>
      <c r="I135" s="158"/>
    </row>
    <row r="136" spans="1:9" s="156" customFormat="1" ht="15" hidden="1" customHeight="1" outlineLevel="1">
      <c r="A136" s="155"/>
      <c r="C136" s="157"/>
      <c r="I136" s="158"/>
    </row>
    <row r="137" spans="1:9" s="40" customFormat="1" ht="15" customHeight="1" collapsed="1">
      <c r="A137" s="39"/>
      <c r="B137" s="39" t="s">
        <v>3889</v>
      </c>
      <c r="I137" s="40" t="s">
        <v>3956</v>
      </c>
    </row>
    <row r="138" spans="1:9" s="40" customFormat="1" ht="15" hidden="1" customHeight="1" outlineLevel="1">
      <c r="A138" s="39"/>
      <c r="C138" s="150" t="s">
        <v>3876</v>
      </c>
      <c r="I138" s="147"/>
    </row>
    <row r="139" spans="1:9" s="40" customFormat="1" ht="15" hidden="1" customHeight="1" outlineLevel="1">
      <c r="A139" s="39"/>
      <c r="C139" s="147"/>
      <c r="D139" s="147" t="s">
        <v>3879</v>
      </c>
      <c r="I139" s="147"/>
    </row>
    <row r="140" spans="1:9" s="40" customFormat="1" ht="15" hidden="1" customHeight="1" outlineLevel="1">
      <c r="A140" s="39"/>
      <c r="C140" s="150" t="s">
        <v>3874</v>
      </c>
      <c r="I140" s="147"/>
    </row>
    <row r="141" spans="1:9" s="40" customFormat="1" ht="15" hidden="1" customHeight="1" outlineLevel="1">
      <c r="A141" s="39"/>
      <c r="C141" s="150"/>
      <c r="D141" s="40" t="s">
        <v>3877</v>
      </c>
      <c r="I141" s="147"/>
    </row>
    <row r="142" spans="1:9" s="40" customFormat="1" ht="15" hidden="1" customHeight="1" outlineLevel="1">
      <c r="A142" s="39"/>
      <c r="C142" s="150"/>
      <c r="D142" s="40" t="s">
        <v>3901</v>
      </c>
      <c r="I142" s="147"/>
    </row>
    <row r="143" spans="1:9" s="40" customFormat="1" ht="15" hidden="1" customHeight="1" outlineLevel="1">
      <c r="A143" s="39"/>
      <c r="C143" s="150"/>
      <c r="D143" s="40" t="s">
        <v>3878</v>
      </c>
      <c r="I143" s="147"/>
    </row>
    <row r="144" spans="1:9" s="40" customFormat="1" ht="15" hidden="1" customHeight="1" outlineLevel="1">
      <c r="A144" s="39"/>
      <c r="C144" s="150"/>
      <c r="D144" s="40" t="s">
        <v>3902</v>
      </c>
      <c r="I144" s="147"/>
    </row>
    <row r="145" spans="1:9" s="40" customFormat="1" ht="15" hidden="1" customHeight="1" outlineLevel="1">
      <c r="A145" s="39"/>
      <c r="C145" s="150"/>
      <c r="D145" s="40" t="s">
        <v>3903</v>
      </c>
      <c r="I145" s="147"/>
    </row>
    <row r="146" spans="1:9" s="40" customFormat="1" ht="15" hidden="1" customHeight="1" outlineLevel="1">
      <c r="A146" s="39"/>
      <c r="C146" s="150"/>
      <c r="D146" s="40" t="s">
        <v>3904</v>
      </c>
      <c r="I146" s="147"/>
    </row>
    <row r="147" spans="1:9" s="40" customFormat="1" ht="15" hidden="1" customHeight="1" outlineLevel="1">
      <c r="A147" s="39"/>
      <c r="C147" s="150"/>
      <c r="D147" s="40" t="s">
        <v>3905</v>
      </c>
      <c r="I147" s="147"/>
    </row>
    <row r="148" spans="1:9" s="40" customFormat="1" ht="15" hidden="1" customHeight="1" outlineLevel="1">
      <c r="A148" s="39"/>
      <c r="C148" s="150"/>
      <c r="I148" s="147"/>
    </row>
    <row r="149" spans="1:9" s="40" customFormat="1" ht="15" customHeight="1" collapsed="1">
      <c r="A149" s="39"/>
      <c r="B149" s="39" t="s">
        <v>1513</v>
      </c>
      <c r="I149" s="40" t="s">
        <v>3956</v>
      </c>
    </row>
    <row r="150" spans="1:9" s="40" customFormat="1" ht="15" hidden="1" customHeight="1" outlineLevel="1">
      <c r="A150" s="39"/>
      <c r="C150" s="150" t="s">
        <v>3876</v>
      </c>
      <c r="I150" s="147"/>
    </row>
    <row r="151" spans="1:9" s="40" customFormat="1" ht="15" hidden="1" customHeight="1" outlineLevel="1">
      <c r="A151" s="39"/>
      <c r="C151" s="147"/>
      <c r="D151" s="147" t="s">
        <v>3879</v>
      </c>
      <c r="I151" s="147"/>
    </row>
    <row r="152" spans="1:9" s="40" customFormat="1" ht="15" hidden="1" customHeight="1" outlineLevel="1">
      <c r="A152" s="39"/>
      <c r="C152" s="150" t="s">
        <v>3896</v>
      </c>
      <c r="I152" s="147"/>
    </row>
    <row r="153" spans="1:9" s="40" customFormat="1" ht="15" hidden="1" customHeight="1" outlineLevel="1">
      <c r="A153" s="39"/>
      <c r="D153" s="40" t="s">
        <v>3906</v>
      </c>
      <c r="I153" s="147"/>
    </row>
    <row r="154" spans="1:9" s="40" customFormat="1" ht="15" hidden="1" customHeight="1" outlineLevel="1">
      <c r="A154" s="39"/>
      <c r="D154" s="40" t="s">
        <v>3907</v>
      </c>
      <c r="I154" s="147"/>
    </row>
    <row r="155" spans="1:9" s="40" customFormat="1" ht="15" hidden="1" customHeight="1" outlineLevel="1">
      <c r="A155" s="39"/>
      <c r="D155" s="40" t="s">
        <v>3908</v>
      </c>
      <c r="I155" s="147"/>
    </row>
    <row r="156" spans="1:9" s="40" customFormat="1" ht="15" hidden="1" customHeight="1" outlineLevel="1">
      <c r="A156" s="39"/>
      <c r="C156" s="150" t="s">
        <v>3909</v>
      </c>
      <c r="I156" s="147"/>
    </row>
    <row r="157" spans="1:9" s="40" customFormat="1" ht="15" hidden="1" customHeight="1" outlineLevel="1">
      <c r="A157" s="39"/>
      <c r="D157" s="40" t="s">
        <v>3910</v>
      </c>
      <c r="I157" s="147"/>
    </row>
    <row r="158" spans="1:9" s="40" customFormat="1" ht="15" hidden="1" customHeight="1" outlineLevel="1">
      <c r="A158" s="39"/>
      <c r="C158" s="150"/>
      <c r="I158" s="147"/>
    </row>
    <row r="159" spans="1:9" s="40" customFormat="1" ht="15" customHeight="1" collapsed="1">
      <c r="A159" s="39"/>
      <c r="B159" s="39" t="s">
        <v>3900</v>
      </c>
      <c r="I159" s="40" t="s">
        <v>3956</v>
      </c>
    </row>
    <row r="160" spans="1:9" s="40" customFormat="1" ht="15" hidden="1" customHeight="1" outlineLevel="1">
      <c r="A160" s="39"/>
      <c r="C160" s="150" t="s">
        <v>3874</v>
      </c>
      <c r="I160" s="147"/>
    </row>
    <row r="161" spans="1:9" s="40" customFormat="1" ht="15" hidden="1" customHeight="1" outlineLevel="1">
      <c r="A161" s="39"/>
      <c r="C161" s="150"/>
      <c r="D161" s="40" t="s">
        <v>3890</v>
      </c>
      <c r="I161" s="147"/>
    </row>
    <row r="162" spans="1:9" s="40" customFormat="1" ht="15" hidden="1" customHeight="1" outlineLevel="1">
      <c r="A162" s="39"/>
      <c r="C162" s="150"/>
      <c r="D162" s="40" t="s">
        <v>3891</v>
      </c>
      <c r="I162" s="147"/>
    </row>
    <row r="163" spans="1:9" s="40" customFormat="1" ht="15" hidden="1" customHeight="1" outlineLevel="1">
      <c r="A163" s="39"/>
      <c r="C163" s="150"/>
      <c r="D163" s="40" t="s">
        <v>3892</v>
      </c>
      <c r="I163" s="147"/>
    </row>
    <row r="164" spans="1:9" s="40" customFormat="1" ht="15" hidden="1" customHeight="1" outlineLevel="1">
      <c r="A164" s="39"/>
      <c r="C164" s="150"/>
      <c r="D164" s="40" t="s">
        <v>3893</v>
      </c>
      <c r="I164" s="147"/>
    </row>
    <row r="165" spans="1:9" s="40" customFormat="1" ht="15" hidden="1" customHeight="1" outlineLevel="1">
      <c r="A165" s="39"/>
      <c r="C165" s="150"/>
      <c r="D165" s="40" t="s">
        <v>3877</v>
      </c>
      <c r="I165" s="147"/>
    </row>
    <row r="166" spans="1:9" s="40" customFormat="1" ht="15" hidden="1" customHeight="1" outlineLevel="1">
      <c r="A166" s="39"/>
      <c r="C166" s="150"/>
      <c r="I166" s="147"/>
    </row>
    <row r="167" spans="1:9" s="156" customFormat="1" ht="15" customHeight="1" collapsed="1">
      <c r="A167" s="155"/>
      <c r="B167" s="155" t="s">
        <v>3912</v>
      </c>
      <c r="I167" s="156" t="s">
        <v>3958</v>
      </c>
    </row>
    <row r="168" spans="1:9" s="156" customFormat="1" ht="15" hidden="1" customHeight="1" outlineLevel="1">
      <c r="A168" s="155"/>
      <c r="C168" s="157" t="s">
        <v>3911</v>
      </c>
      <c r="I168" s="158"/>
    </row>
    <row r="169" spans="1:9" s="156" customFormat="1" ht="15" hidden="1" customHeight="1" outlineLevel="1">
      <c r="A169" s="155"/>
      <c r="C169" s="158"/>
      <c r="D169" s="158" t="s">
        <v>3887</v>
      </c>
      <c r="I169" s="158"/>
    </row>
    <row r="170" spans="1:9" s="156" customFormat="1" ht="15" hidden="1" customHeight="1" outlineLevel="1">
      <c r="A170" s="155"/>
      <c r="C170" s="158"/>
      <c r="D170" s="158" t="s">
        <v>4176</v>
      </c>
      <c r="I170" s="158" t="s">
        <v>4180</v>
      </c>
    </row>
    <row r="171" spans="1:9" s="156" customFormat="1" ht="15" hidden="1" customHeight="1" outlineLevel="1">
      <c r="A171" s="155"/>
      <c r="C171" s="158"/>
      <c r="D171" s="158" t="s">
        <v>4177</v>
      </c>
      <c r="I171" s="158" t="s">
        <v>4181</v>
      </c>
    </row>
    <row r="172" spans="1:9" s="156" customFormat="1" ht="15" hidden="1" customHeight="1" outlineLevel="1">
      <c r="A172" s="155"/>
      <c r="C172" s="158"/>
      <c r="D172" s="158" t="s">
        <v>4178</v>
      </c>
      <c r="I172" s="158" t="s">
        <v>4179</v>
      </c>
    </row>
    <row r="173" spans="1:9" s="156" customFormat="1" ht="15" hidden="1" customHeight="1" outlineLevel="1">
      <c r="A173" s="155"/>
      <c r="C173" s="157" t="s">
        <v>3874</v>
      </c>
      <c r="I173" s="158"/>
    </row>
    <row r="174" spans="1:9" s="156" customFormat="1" ht="15" hidden="1" customHeight="1" outlineLevel="1">
      <c r="A174" s="155"/>
      <c r="D174" s="156" t="s">
        <v>3891</v>
      </c>
      <c r="I174" s="158"/>
    </row>
    <row r="175" spans="1:9" s="156" customFormat="1" ht="15" hidden="1" customHeight="1" outlineLevel="1">
      <c r="A175" s="155"/>
      <c r="D175" s="156" t="s">
        <v>3861</v>
      </c>
      <c r="I175" s="158"/>
    </row>
    <row r="176" spans="1:9" s="156" customFormat="1" ht="15" hidden="1" customHeight="1" outlineLevel="1">
      <c r="A176" s="155"/>
      <c r="D176" s="156" t="s">
        <v>3913</v>
      </c>
      <c r="I176" s="158"/>
    </row>
    <row r="177" spans="1:9" s="156" customFormat="1" ht="15" hidden="1" customHeight="1" outlineLevel="1">
      <c r="A177" s="155"/>
      <c r="D177" s="156" t="s">
        <v>3914</v>
      </c>
      <c r="I177" s="158"/>
    </row>
    <row r="178" spans="1:9" s="156" customFormat="1" ht="15" hidden="1" customHeight="1" outlineLevel="1">
      <c r="A178" s="155"/>
      <c r="I178" s="158"/>
    </row>
    <row r="179" spans="1:9" s="156" customFormat="1" ht="15" customHeight="1" collapsed="1">
      <c r="A179" s="155"/>
      <c r="B179" s="155" t="s">
        <v>3915</v>
      </c>
      <c r="I179" s="156" t="s">
        <v>3958</v>
      </c>
    </row>
    <row r="180" spans="1:9" s="156" customFormat="1" ht="15" hidden="1" customHeight="1" outlineLevel="1">
      <c r="A180" s="155"/>
      <c r="C180" s="157" t="s">
        <v>3911</v>
      </c>
      <c r="I180" s="158"/>
    </row>
    <row r="181" spans="1:9" s="156" customFormat="1" ht="15" hidden="1" customHeight="1" outlineLevel="1">
      <c r="A181" s="155"/>
      <c r="C181" s="158"/>
      <c r="D181" s="158" t="s">
        <v>3887</v>
      </c>
      <c r="I181" s="158"/>
    </row>
    <row r="182" spans="1:9" s="156" customFormat="1" ht="15" hidden="1" customHeight="1" outlineLevel="1">
      <c r="A182" s="155"/>
      <c r="C182" s="157" t="s">
        <v>3876</v>
      </c>
      <c r="I182" s="158"/>
    </row>
    <row r="183" spans="1:9" s="156" customFormat="1" ht="15" hidden="1" customHeight="1" outlineLevel="1">
      <c r="A183" s="155"/>
      <c r="D183" s="156" t="s">
        <v>3879</v>
      </c>
      <c r="I183" s="158"/>
    </row>
    <row r="184" spans="1:9" s="156" customFormat="1" ht="15" hidden="1" customHeight="1" outlineLevel="1">
      <c r="A184" s="155"/>
      <c r="C184" s="157" t="s">
        <v>3896</v>
      </c>
      <c r="I184" s="158"/>
    </row>
    <row r="185" spans="1:9" s="156" customFormat="1" ht="15" hidden="1" customHeight="1" outlineLevel="1">
      <c r="A185" s="155"/>
      <c r="D185" s="156" t="s">
        <v>3916</v>
      </c>
      <c r="I185" s="158"/>
    </row>
    <row r="186" spans="1:9" s="156" customFormat="1" ht="15" hidden="1" customHeight="1" outlineLevel="1">
      <c r="A186" s="155"/>
      <c r="D186" s="156" t="s">
        <v>3878</v>
      </c>
      <c r="I186" s="158"/>
    </row>
    <row r="187" spans="1:9" s="156" customFormat="1" ht="15" hidden="1" customHeight="1" outlineLevel="1">
      <c r="A187" s="155"/>
      <c r="C187" s="157" t="s">
        <v>3819</v>
      </c>
      <c r="I187" s="158"/>
    </row>
    <row r="188" spans="1:9" s="156" customFormat="1" ht="15" hidden="1" customHeight="1" outlineLevel="1">
      <c r="A188" s="155"/>
      <c r="D188" s="156" t="s">
        <v>3884</v>
      </c>
      <c r="I188" s="158"/>
    </row>
    <row r="189" spans="1:9" s="156" customFormat="1" ht="15" hidden="1" customHeight="1" outlineLevel="1">
      <c r="A189" s="155"/>
      <c r="I189" s="158"/>
    </row>
    <row r="190" spans="1:9" s="40" customFormat="1" ht="15" customHeight="1" collapsed="1">
      <c r="A190" s="39"/>
      <c r="B190" s="39" t="s">
        <v>3917</v>
      </c>
      <c r="I190" s="40" t="s">
        <v>3959</v>
      </c>
    </row>
    <row r="191" spans="1:9" s="40" customFormat="1" ht="15" hidden="1" customHeight="1" outlineLevel="1">
      <c r="A191" s="39"/>
      <c r="C191" s="150" t="s">
        <v>3918</v>
      </c>
      <c r="I191" s="147"/>
    </row>
    <row r="192" spans="1:9" s="40" customFormat="1" ht="15" hidden="1" customHeight="1" outlineLevel="1">
      <c r="A192" s="39"/>
      <c r="C192" s="147"/>
      <c r="D192" s="147" t="s">
        <v>3919</v>
      </c>
      <c r="I192" s="147" t="s">
        <v>3959</v>
      </c>
    </row>
    <row r="193" spans="1:9" s="40" customFormat="1" ht="15" hidden="1" customHeight="1" outlineLevel="1">
      <c r="A193" s="39"/>
      <c r="C193" s="147"/>
      <c r="D193" s="147" t="s">
        <v>3860</v>
      </c>
      <c r="I193" s="147" t="s">
        <v>4242</v>
      </c>
    </row>
    <row r="194" spans="1:9" s="40" customFormat="1" ht="15" hidden="1" customHeight="1" outlineLevel="1">
      <c r="A194" s="39"/>
      <c r="C194" s="150" t="s">
        <v>3874</v>
      </c>
      <c r="I194" s="147"/>
    </row>
    <row r="195" spans="1:9" s="40" customFormat="1" ht="15" hidden="1" customHeight="1" outlineLevel="1">
      <c r="A195" s="39"/>
      <c r="D195" s="40" t="s">
        <v>3905</v>
      </c>
      <c r="I195" s="147"/>
    </row>
    <row r="196" spans="1:9" s="40" customFormat="1" ht="15" hidden="1" customHeight="1" outlineLevel="1">
      <c r="A196" s="39"/>
      <c r="D196" s="40" t="s">
        <v>3920</v>
      </c>
      <c r="I196" s="147"/>
    </row>
    <row r="197" spans="1:9" s="40" customFormat="1" ht="15" hidden="1" customHeight="1" outlineLevel="1">
      <c r="A197" s="39"/>
      <c r="D197" s="40" t="s">
        <v>3921</v>
      </c>
      <c r="I197" s="147"/>
    </row>
    <row r="198" spans="1:9" s="40" customFormat="1" ht="15" hidden="1" customHeight="1" outlineLevel="1">
      <c r="A198" s="39"/>
      <c r="D198" s="40" t="s">
        <v>3922</v>
      </c>
      <c r="I198" s="147"/>
    </row>
    <row r="199" spans="1:9" s="40" customFormat="1" ht="15" hidden="1" customHeight="1" outlineLevel="1">
      <c r="A199" s="39"/>
      <c r="D199" s="40" t="s">
        <v>3923</v>
      </c>
      <c r="I199" s="147"/>
    </row>
    <row r="200" spans="1:9" s="40" customFormat="1" ht="15" hidden="1" customHeight="1" outlineLevel="1">
      <c r="A200" s="39"/>
      <c r="D200" s="40" t="s">
        <v>3924</v>
      </c>
      <c r="I200" s="147"/>
    </row>
    <row r="201" spans="1:9" s="40" customFormat="1" ht="15" hidden="1" customHeight="1" outlineLevel="1">
      <c r="A201" s="39"/>
      <c r="D201" s="40" t="s">
        <v>4241</v>
      </c>
      <c r="I201" s="147" t="s">
        <v>4243</v>
      </c>
    </row>
    <row r="202" spans="1:9" s="40" customFormat="1" ht="15" hidden="1" customHeight="1" outlineLevel="1">
      <c r="A202" s="39"/>
      <c r="I202" s="147"/>
    </row>
    <row r="203" spans="1:9" s="40" customFormat="1" ht="15" customHeight="1" collapsed="1">
      <c r="A203" s="39"/>
      <c r="B203" s="39" t="s">
        <v>4244</v>
      </c>
      <c r="I203" s="40" t="s">
        <v>3959</v>
      </c>
    </row>
    <row r="204" spans="1:9" s="40" customFormat="1" ht="15" hidden="1" customHeight="1" outlineLevel="1">
      <c r="A204" s="39"/>
      <c r="C204" s="150" t="s">
        <v>3918</v>
      </c>
      <c r="I204" s="147"/>
    </row>
    <row r="205" spans="1:9" s="40" customFormat="1" ht="15" hidden="1" customHeight="1" outlineLevel="1">
      <c r="A205" s="39"/>
      <c r="C205" s="147"/>
      <c r="D205" s="147" t="s">
        <v>3919</v>
      </c>
      <c r="I205" s="147" t="s">
        <v>3959</v>
      </c>
    </row>
    <row r="206" spans="1:9" s="40" customFormat="1" ht="15" hidden="1" customHeight="1" outlineLevel="1">
      <c r="A206" s="39"/>
      <c r="C206" s="147"/>
      <c r="D206" s="147" t="s">
        <v>3860</v>
      </c>
      <c r="I206" s="147" t="s">
        <v>4242</v>
      </c>
    </row>
    <row r="207" spans="1:9" s="40" customFormat="1" ht="15" hidden="1" customHeight="1" outlineLevel="1">
      <c r="A207" s="39"/>
      <c r="C207" s="150" t="s">
        <v>3876</v>
      </c>
      <c r="I207" s="147"/>
    </row>
    <row r="208" spans="1:9" s="40" customFormat="1" ht="15" hidden="1" customHeight="1" outlineLevel="1">
      <c r="A208" s="39"/>
      <c r="D208" s="40" t="s">
        <v>3879</v>
      </c>
      <c r="I208" s="147"/>
    </row>
    <row r="209" spans="1:9" s="40" customFormat="1" ht="15" hidden="1" customHeight="1" outlineLevel="1">
      <c r="A209" s="39"/>
      <c r="C209" s="150" t="s">
        <v>3896</v>
      </c>
      <c r="I209" s="147"/>
    </row>
    <row r="210" spans="1:9" s="40" customFormat="1" ht="15" hidden="1" customHeight="1" outlineLevel="1">
      <c r="A210" s="39"/>
      <c r="C210" s="150"/>
      <c r="D210" s="40" t="s">
        <v>3878</v>
      </c>
      <c r="I210" s="147"/>
    </row>
    <row r="211" spans="1:9" s="40" customFormat="1" ht="15" hidden="1" customHeight="1" outlineLevel="1">
      <c r="A211" s="39"/>
      <c r="C211" s="150"/>
      <c r="D211" s="40" t="s">
        <v>3858</v>
      </c>
      <c r="I211" s="147"/>
    </row>
    <row r="212" spans="1:9" s="40" customFormat="1" ht="15" hidden="1" customHeight="1" outlineLevel="1">
      <c r="A212" s="39"/>
      <c r="I212" s="147"/>
    </row>
    <row r="213" spans="1:9" s="156" customFormat="1" ht="15" customHeight="1" collapsed="1">
      <c r="A213" s="155"/>
      <c r="B213" s="155" t="s">
        <v>3925</v>
      </c>
      <c r="I213" s="156" t="s">
        <v>3957</v>
      </c>
    </row>
    <row r="214" spans="1:9" s="156" customFormat="1" ht="15" hidden="1" customHeight="1" outlineLevel="1">
      <c r="A214" s="155"/>
      <c r="C214" s="157" t="s">
        <v>3874</v>
      </c>
      <c r="I214" s="158"/>
    </row>
    <row r="215" spans="1:9" s="156" customFormat="1" ht="15" hidden="1" customHeight="1" outlineLevel="1">
      <c r="A215" s="155"/>
      <c r="C215" s="158"/>
      <c r="D215" s="158" t="s">
        <v>3922</v>
      </c>
      <c r="I215" s="158"/>
    </row>
    <row r="216" spans="1:9" s="156" customFormat="1" ht="15" hidden="1" customHeight="1" outlineLevel="1">
      <c r="A216" s="155"/>
      <c r="C216" s="158"/>
      <c r="D216" s="158" t="s">
        <v>3927</v>
      </c>
      <c r="I216" s="158"/>
    </row>
    <row r="217" spans="1:9" s="156" customFormat="1" ht="15" hidden="1" customHeight="1" outlineLevel="1">
      <c r="A217" s="155"/>
      <c r="C217" s="157"/>
      <c r="D217" s="156" t="s">
        <v>3926</v>
      </c>
      <c r="I217" s="158"/>
    </row>
    <row r="218" spans="1:9" s="156" customFormat="1" ht="15" hidden="1" customHeight="1" outlineLevel="1">
      <c r="A218" s="155"/>
      <c r="I218" s="158"/>
    </row>
    <row r="219" spans="1:9" s="156" customFormat="1" ht="15" customHeight="1" collapsed="1">
      <c r="A219" s="155"/>
      <c r="B219" s="155" t="s">
        <v>3928</v>
      </c>
      <c r="I219" s="156" t="s">
        <v>3957</v>
      </c>
    </row>
    <row r="220" spans="1:9" s="156" customFormat="1" ht="15" hidden="1" customHeight="1" outlineLevel="1">
      <c r="A220" s="155"/>
      <c r="C220" s="157" t="s">
        <v>3929</v>
      </c>
      <c r="I220" s="158"/>
    </row>
    <row r="221" spans="1:9" s="156" customFormat="1" ht="15" hidden="1" customHeight="1" outlineLevel="1">
      <c r="A221" s="155"/>
      <c r="C221" s="158"/>
      <c r="D221" s="158"/>
      <c r="I221" s="158"/>
    </row>
    <row r="222" spans="1:9" s="156" customFormat="1" ht="15" hidden="1" customHeight="1" outlineLevel="1">
      <c r="A222" s="155"/>
      <c r="C222" s="159" t="s">
        <v>3930</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3953</v>
      </c>
      <c r="B225" s="35" t="s">
        <v>1514</v>
      </c>
      <c r="I225" s="148" t="s">
        <v>4175</v>
      </c>
    </row>
    <row r="226" spans="1:9" s="36" customFormat="1" ht="15" hidden="1" customHeight="1" outlineLevel="1">
      <c r="A226" s="35"/>
      <c r="C226" s="226" t="s">
        <v>4189</v>
      </c>
      <c r="I226" s="148"/>
    </row>
    <row r="227" spans="1:9" s="36" customFormat="1" ht="15" hidden="1" customHeight="1" outlineLevel="1">
      <c r="A227" s="35"/>
      <c r="D227" s="36" t="s">
        <v>4190</v>
      </c>
      <c r="I227" s="148"/>
    </row>
    <row r="228" spans="1:9" s="36" customFormat="1" ht="15" hidden="1" customHeight="1" outlineLevel="1">
      <c r="A228" s="35"/>
      <c r="D228" s="36" t="s">
        <v>4192</v>
      </c>
      <c r="I228" s="148"/>
    </row>
    <row r="229" spans="1:9" s="36" customFormat="1" ht="15" hidden="1" customHeight="1" outlineLevel="1">
      <c r="A229" s="35"/>
      <c r="D229" s="36" t="s">
        <v>4194</v>
      </c>
      <c r="I229" s="148"/>
    </row>
    <row r="230" spans="1:9" s="36" customFormat="1" ht="15" hidden="1" customHeight="1" outlineLevel="1">
      <c r="A230" s="35"/>
      <c r="I230" s="148"/>
    </row>
    <row r="231" spans="1:9" s="36" customFormat="1" ht="15" customHeight="1" collapsed="1">
      <c r="A231" s="35"/>
      <c r="B231" s="35" t="s">
        <v>1515</v>
      </c>
      <c r="I231" s="148" t="s">
        <v>4183</v>
      </c>
    </row>
    <row r="232" spans="1:9" s="36" customFormat="1" ht="15" hidden="1" customHeight="1" outlineLevel="1">
      <c r="A232" s="35"/>
      <c r="I232" s="148"/>
    </row>
    <row r="233" spans="1:9" s="36" customFormat="1" ht="15" hidden="1" customHeight="1" outlineLevel="1">
      <c r="A233" s="35"/>
      <c r="C233" s="36" t="s">
        <v>4239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3" t="s">
        <v>1516</v>
      </c>
      <c r="I236" s="149" t="s">
        <v>4165</v>
      </c>
    </row>
    <row r="237" spans="1:9" s="38" customFormat="1" ht="15" hidden="1" customHeight="1" outlineLevel="1">
      <c r="A237" s="37"/>
      <c r="B237" s="203"/>
      <c r="C237" s="225" t="s">
        <v>4189</v>
      </c>
      <c r="I237" s="149"/>
    </row>
    <row r="238" spans="1:9" s="38" customFormat="1" ht="15" hidden="1" customHeight="1" outlineLevel="1">
      <c r="A238" s="37"/>
      <c r="B238" s="203"/>
      <c r="D238" s="38" t="s">
        <v>4190</v>
      </c>
      <c r="I238" s="149"/>
    </row>
    <row r="239" spans="1:9" s="38" customFormat="1" ht="15" hidden="1" customHeight="1" outlineLevel="1">
      <c r="A239" s="37"/>
      <c r="B239" s="203"/>
      <c r="D239" s="38" t="s">
        <v>4192</v>
      </c>
      <c r="I239" s="149"/>
    </row>
    <row r="240" spans="1:9" s="38" customFormat="1" ht="15" hidden="1" customHeight="1" outlineLevel="1">
      <c r="A240" s="37"/>
      <c r="B240" s="203"/>
      <c r="D240" s="38" t="s">
        <v>4194</v>
      </c>
      <c r="I240" s="149"/>
    </row>
    <row r="241" spans="1:9" s="38" customFormat="1" ht="15" hidden="1" customHeight="1" outlineLevel="1">
      <c r="A241" s="37"/>
      <c r="B241" s="203"/>
      <c r="D241" s="38" t="s">
        <v>4238</v>
      </c>
      <c r="I241" s="149"/>
    </row>
    <row r="242" spans="1:9" s="38" customFormat="1" ht="15" hidden="1" customHeight="1" outlineLevel="1">
      <c r="A242" s="37"/>
      <c r="B242" s="203"/>
      <c r="D242" s="38" t="s">
        <v>3837</v>
      </c>
      <c r="I242" s="149"/>
    </row>
    <row r="243" spans="1:9" s="38" customFormat="1" ht="15" hidden="1" customHeight="1" outlineLevel="1">
      <c r="A243" s="37"/>
      <c r="B243" s="203"/>
      <c r="I243" s="149"/>
    </row>
    <row r="244" spans="1:9" s="38" customFormat="1" ht="15" customHeight="1" collapsed="1">
      <c r="A244" s="37"/>
      <c r="B244" s="203" t="s">
        <v>1517</v>
      </c>
      <c r="I244" s="149" t="s">
        <v>4166</v>
      </c>
    </row>
    <row r="245" spans="1:9" s="38" customFormat="1" ht="15" hidden="1" customHeight="1" outlineLevel="1">
      <c r="A245" s="37"/>
      <c r="B245" s="203"/>
      <c r="C245" s="225" t="s">
        <v>4199</v>
      </c>
      <c r="I245" s="149"/>
    </row>
    <row r="246" spans="1:9" s="38" customFormat="1" ht="15" hidden="1" customHeight="1" outlineLevel="1">
      <c r="A246" s="37"/>
      <c r="B246" s="203"/>
      <c r="C246" s="225"/>
      <c r="D246" s="38" t="s">
        <v>3859</v>
      </c>
      <c r="I246" s="149" t="s">
        <v>4131</v>
      </c>
    </row>
    <row r="247" spans="1:9" s="38" customFormat="1" ht="15" hidden="1" customHeight="1" outlineLevel="1">
      <c r="A247" s="37"/>
      <c r="B247" s="203"/>
      <c r="C247" s="225"/>
      <c r="D247" s="38" t="s">
        <v>4200</v>
      </c>
      <c r="I247" s="149" t="s">
        <v>4132</v>
      </c>
    </row>
    <row r="248" spans="1:9" s="38" customFormat="1" ht="15" hidden="1" customHeight="1" outlineLevel="1">
      <c r="A248" s="37"/>
      <c r="B248" s="203"/>
      <c r="C248" s="225" t="s">
        <v>4201</v>
      </c>
      <c r="I248" s="149" t="s">
        <v>4237</v>
      </c>
    </row>
    <row r="249" spans="1:9" s="38" customFormat="1" ht="15" hidden="1" customHeight="1" outlineLevel="1">
      <c r="A249" s="37"/>
      <c r="B249" s="203"/>
      <c r="I249" s="149"/>
    </row>
    <row r="250" spans="1:9" s="36" customFormat="1" ht="15" customHeight="1" collapsed="1">
      <c r="A250" s="35"/>
      <c r="B250" s="204" t="s">
        <v>1518</v>
      </c>
      <c r="I250" s="148" t="s">
        <v>4167</v>
      </c>
    </row>
    <row r="251" spans="1:9" s="36" customFormat="1" ht="15" hidden="1" customHeight="1" outlineLevel="1">
      <c r="A251" s="35"/>
      <c r="B251" s="204"/>
      <c r="C251" s="226" t="s">
        <v>4189</v>
      </c>
      <c r="I251" s="148"/>
    </row>
    <row r="252" spans="1:9" s="36" customFormat="1" ht="15" hidden="1" customHeight="1" outlineLevel="1">
      <c r="A252" s="35"/>
      <c r="B252" s="204"/>
      <c r="D252" s="36" t="s">
        <v>4190</v>
      </c>
      <c r="I252" s="148"/>
    </row>
    <row r="253" spans="1:9" s="36" customFormat="1" ht="15" hidden="1" customHeight="1" outlineLevel="1">
      <c r="A253" s="35"/>
      <c r="B253" s="204"/>
      <c r="D253" s="36" t="s">
        <v>4192</v>
      </c>
      <c r="I253" s="148"/>
    </row>
    <row r="254" spans="1:9" s="36" customFormat="1" ht="15" hidden="1" customHeight="1" outlineLevel="1">
      <c r="A254" s="35"/>
      <c r="B254" s="204"/>
      <c r="D254" s="36" t="s">
        <v>4194</v>
      </c>
      <c r="I254" s="148"/>
    </row>
    <row r="255" spans="1:9" s="36" customFormat="1" ht="15" hidden="1" customHeight="1" outlineLevel="1">
      <c r="A255" s="35"/>
      <c r="B255" s="204"/>
      <c r="D255" s="36" t="s">
        <v>4225</v>
      </c>
      <c r="I255" s="148"/>
    </row>
    <row r="256" spans="1:9" s="36" customFormat="1" ht="15" hidden="1" customHeight="1" outlineLevel="1">
      <c r="A256" s="35"/>
      <c r="B256" s="204"/>
      <c r="I256" s="148"/>
    </row>
    <row r="257" spans="1:9" s="36" customFormat="1" ht="15" customHeight="1" collapsed="1">
      <c r="A257" s="35"/>
      <c r="B257" s="204" t="s">
        <v>1519</v>
      </c>
      <c r="I257" s="148" t="s">
        <v>4168</v>
      </c>
    </row>
    <row r="258" spans="1:9" s="36" customFormat="1" ht="15" hidden="1" customHeight="1" outlineLevel="1">
      <c r="A258" s="35"/>
      <c r="B258" s="204"/>
      <c r="C258" s="226" t="s">
        <v>4199</v>
      </c>
      <c r="I258" s="148"/>
    </row>
    <row r="259" spans="1:9" s="36" customFormat="1" ht="15" hidden="1" customHeight="1" outlineLevel="1">
      <c r="A259" s="35"/>
      <c r="B259" s="204"/>
      <c r="D259" s="36" t="s">
        <v>3859</v>
      </c>
      <c r="I259" s="148" t="s">
        <v>4131</v>
      </c>
    </row>
    <row r="260" spans="1:9" s="36" customFormat="1" ht="15" hidden="1" customHeight="1" outlineLevel="1">
      <c r="A260" s="35"/>
      <c r="B260" s="204"/>
      <c r="D260" s="36" t="s">
        <v>4200</v>
      </c>
      <c r="I260" s="148" t="s">
        <v>4132</v>
      </c>
    </row>
    <row r="261" spans="1:9" s="36" customFormat="1" ht="15" hidden="1" customHeight="1" outlineLevel="1">
      <c r="A261" s="35"/>
      <c r="B261" s="204"/>
      <c r="C261" s="226" t="s">
        <v>4201</v>
      </c>
      <c r="I261" s="148" t="s">
        <v>4236</v>
      </c>
    </row>
    <row r="262" spans="1:9" s="36" customFormat="1" ht="15" hidden="1" customHeight="1" outlineLevel="1">
      <c r="A262" s="35"/>
      <c r="B262" s="204"/>
      <c r="I262" s="148"/>
    </row>
    <row r="263" spans="1:9" s="38" customFormat="1" ht="15" customHeight="1" collapsed="1">
      <c r="A263" s="37"/>
      <c r="B263" s="203" t="s">
        <v>1520</v>
      </c>
      <c r="I263" s="149" t="s">
        <v>4169</v>
      </c>
    </row>
    <row r="264" spans="1:9" s="38" customFormat="1" ht="15" hidden="1" customHeight="1" outlineLevel="1">
      <c r="A264" s="37"/>
      <c r="B264" s="203"/>
      <c r="C264" s="225" t="s">
        <v>4189</v>
      </c>
      <c r="I264" s="149"/>
    </row>
    <row r="265" spans="1:9" s="38" customFormat="1" ht="15" hidden="1" customHeight="1" outlineLevel="1">
      <c r="A265" s="37"/>
      <c r="B265" s="203"/>
      <c r="D265" s="38" t="s">
        <v>4190</v>
      </c>
      <c r="I265" s="149"/>
    </row>
    <row r="266" spans="1:9" s="38" customFormat="1" ht="15" hidden="1" customHeight="1" outlineLevel="1">
      <c r="A266" s="37"/>
      <c r="B266" s="203"/>
      <c r="D266" s="38" t="s">
        <v>4192</v>
      </c>
      <c r="I266" s="149"/>
    </row>
    <row r="267" spans="1:9" s="38" customFormat="1" ht="15" hidden="1" customHeight="1" outlineLevel="1">
      <c r="A267" s="37"/>
      <c r="B267" s="203"/>
      <c r="D267" s="38" t="s">
        <v>4194</v>
      </c>
      <c r="I267" s="149"/>
    </row>
    <row r="268" spans="1:9" s="38" customFormat="1" ht="15" hidden="1" customHeight="1" outlineLevel="1">
      <c r="A268" s="37"/>
      <c r="B268" s="203"/>
      <c r="D268" s="38" t="s">
        <v>4230</v>
      </c>
      <c r="I268" s="149"/>
    </row>
    <row r="269" spans="1:9" s="38" customFormat="1" ht="15" hidden="1" customHeight="1" outlineLevel="1">
      <c r="A269" s="37"/>
      <c r="B269" s="203"/>
      <c r="D269" s="38" t="s">
        <v>3922</v>
      </c>
      <c r="I269" s="149"/>
    </row>
    <row r="270" spans="1:9" s="38" customFormat="1" ht="15" hidden="1" customHeight="1" outlineLevel="1">
      <c r="A270" s="37"/>
      <c r="B270" s="203"/>
      <c r="D270" s="38" t="s">
        <v>4231</v>
      </c>
      <c r="I270" s="149"/>
    </row>
    <row r="271" spans="1:9" s="38" customFormat="1" ht="15" hidden="1" customHeight="1" outlineLevel="1">
      <c r="A271" s="37"/>
      <c r="B271" s="203"/>
      <c r="D271" s="38" t="s">
        <v>4232</v>
      </c>
      <c r="I271" s="149"/>
    </row>
    <row r="272" spans="1:9" s="38" customFormat="1" ht="15" hidden="1" customHeight="1" outlineLevel="1">
      <c r="A272" s="37"/>
      <c r="B272" s="203"/>
      <c r="D272" s="38" t="s">
        <v>3890</v>
      </c>
      <c r="I272" s="149"/>
    </row>
    <row r="273" spans="1:9" s="38" customFormat="1" ht="15" hidden="1" customHeight="1" outlineLevel="1">
      <c r="A273" s="37"/>
      <c r="B273" s="203"/>
      <c r="D273" s="38" t="s">
        <v>4233</v>
      </c>
      <c r="I273" s="149"/>
    </row>
    <row r="274" spans="1:9" s="38" customFormat="1" ht="15" hidden="1" customHeight="1" outlineLevel="1">
      <c r="A274" s="37"/>
      <c r="B274" s="203"/>
      <c r="D274" s="38" t="s">
        <v>4234</v>
      </c>
      <c r="I274" s="149"/>
    </row>
    <row r="275" spans="1:9" s="38" customFormat="1" ht="15" hidden="1" customHeight="1" outlineLevel="1">
      <c r="A275" s="37"/>
      <c r="B275" s="203"/>
      <c r="I275" s="149"/>
    </row>
    <row r="276" spans="1:9" s="38" customFormat="1" ht="15" customHeight="1" collapsed="1">
      <c r="A276" s="37"/>
      <c r="B276" s="203" t="s">
        <v>1521</v>
      </c>
      <c r="I276" s="149" t="s">
        <v>4170</v>
      </c>
    </row>
    <row r="277" spans="1:9" s="38" customFormat="1" ht="15" hidden="1" customHeight="1" outlineLevel="1">
      <c r="A277" s="37"/>
      <c r="B277" s="203"/>
      <c r="C277" s="225" t="s">
        <v>4199</v>
      </c>
      <c r="I277" s="149"/>
    </row>
    <row r="278" spans="1:9" s="38" customFormat="1" ht="15" hidden="1" customHeight="1" outlineLevel="1">
      <c r="A278" s="37"/>
      <c r="B278" s="203"/>
      <c r="C278" s="225"/>
      <c r="D278" s="38" t="s">
        <v>3859</v>
      </c>
      <c r="I278" s="149" t="s">
        <v>4131</v>
      </c>
    </row>
    <row r="279" spans="1:9" s="38" customFormat="1" ht="15" hidden="1" customHeight="1" outlineLevel="1">
      <c r="A279" s="37"/>
      <c r="B279" s="203"/>
      <c r="C279" s="225"/>
      <c r="D279" s="38" t="s">
        <v>4200</v>
      </c>
      <c r="I279" s="149" t="s">
        <v>4132</v>
      </c>
    </row>
    <row r="280" spans="1:9" s="38" customFormat="1" ht="15" hidden="1" customHeight="1" outlineLevel="1">
      <c r="A280" s="37"/>
      <c r="B280" s="203"/>
      <c r="C280" s="225" t="s">
        <v>4201</v>
      </c>
      <c r="I280" s="149" t="s">
        <v>4229</v>
      </c>
    </row>
    <row r="281" spans="1:9" s="38" customFormat="1" ht="15" hidden="1" customHeight="1" outlineLevel="1">
      <c r="A281" s="37"/>
      <c r="B281" s="203"/>
      <c r="I281" s="149"/>
    </row>
    <row r="282" spans="1:9" s="36" customFormat="1" ht="15" customHeight="1" collapsed="1">
      <c r="A282" s="35"/>
      <c r="B282" s="204" t="s">
        <v>1522</v>
      </c>
      <c r="I282" s="148" t="s">
        <v>4171</v>
      </c>
    </row>
    <row r="283" spans="1:9" s="36" customFormat="1" ht="15" hidden="1" customHeight="1" outlineLevel="1">
      <c r="A283" s="35"/>
      <c r="B283" s="204"/>
      <c r="C283" s="226" t="s">
        <v>4189</v>
      </c>
      <c r="I283" s="148"/>
    </row>
    <row r="284" spans="1:9" s="36" customFormat="1" ht="15" hidden="1" customHeight="1" outlineLevel="1">
      <c r="A284" s="35"/>
      <c r="B284" s="204"/>
      <c r="D284" s="36" t="s">
        <v>4190</v>
      </c>
      <c r="I284" s="148"/>
    </row>
    <row r="285" spans="1:9" s="36" customFormat="1" ht="15" hidden="1" customHeight="1" outlineLevel="1">
      <c r="A285" s="35"/>
      <c r="B285" s="204"/>
      <c r="D285" s="36" t="s">
        <v>4192</v>
      </c>
      <c r="I285" s="148"/>
    </row>
    <row r="286" spans="1:9" s="36" customFormat="1" ht="15" hidden="1" customHeight="1" outlineLevel="1">
      <c r="A286" s="35"/>
      <c r="B286" s="204"/>
      <c r="D286" s="36" t="s">
        <v>4195</v>
      </c>
      <c r="I286" s="148"/>
    </row>
    <row r="287" spans="1:9" s="36" customFormat="1" ht="15" hidden="1" customHeight="1" outlineLevel="1">
      <c r="A287" s="35"/>
      <c r="B287" s="204"/>
      <c r="D287" s="36" t="s">
        <v>4225</v>
      </c>
      <c r="I287" s="148"/>
    </row>
    <row r="288" spans="1:9" s="36" customFormat="1" ht="15" hidden="1" customHeight="1" outlineLevel="1">
      <c r="A288" s="35"/>
      <c r="B288" s="204"/>
      <c r="I288" s="148"/>
    </row>
    <row r="289" spans="1:9" s="36" customFormat="1" ht="15" customHeight="1" collapsed="1">
      <c r="A289" s="35"/>
      <c r="B289" s="204" t="s">
        <v>1523</v>
      </c>
      <c r="I289" s="148" t="s">
        <v>4172</v>
      </c>
    </row>
    <row r="290" spans="1:9" s="36" customFormat="1" ht="15" hidden="1" customHeight="1" outlineLevel="1">
      <c r="A290" s="35"/>
      <c r="B290" s="204"/>
      <c r="C290" s="226" t="s">
        <v>4199</v>
      </c>
      <c r="I290" s="148"/>
    </row>
    <row r="291" spans="1:9" s="36" customFormat="1" ht="15" hidden="1" customHeight="1" outlineLevel="1">
      <c r="A291" s="35"/>
      <c r="B291" s="204"/>
      <c r="C291" s="226"/>
      <c r="D291" s="36" t="s">
        <v>3859</v>
      </c>
      <c r="I291" s="36" t="s">
        <v>4131</v>
      </c>
    </row>
    <row r="292" spans="1:9" s="36" customFormat="1" ht="15" hidden="1" customHeight="1" outlineLevel="1">
      <c r="A292" s="35"/>
      <c r="B292" s="204"/>
      <c r="C292" s="226"/>
      <c r="D292" s="36" t="s">
        <v>4200</v>
      </c>
      <c r="I292" s="36" t="s">
        <v>4132</v>
      </c>
    </row>
    <row r="293" spans="1:9" s="36" customFormat="1" ht="15" hidden="1" customHeight="1" outlineLevel="1">
      <c r="A293" s="35"/>
      <c r="B293" s="204"/>
      <c r="C293" s="226" t="s">
        <v>4201</v>
      </c>
      <c r="I293" s="36" t="s">
        <v>4228</v>
      </c>
    </row>
    <row r="294" spans="1:9" s="36" customFormat="1" ht="15" hidden="1" customHeight="1" outlineLevel="1">
      <c r="A294" s="35"/>
      <c r="B294" s="204"/>
      <c r="I294" s="148"/>
    </row>
    <row r="295" spans="1:9" s="38" customFormat="1" ht="15" customHeight="1" collapsed="1">
      <c r="A295" s="37"/>
      <c r="B295" s="203" t="s">
        <v>1524</v>
      </c>
      <c r="I295" s="149" t="s">
        <v>4173</v>
      </c>
    </row>
    <row r="296" spans="1:9" s="38" customFormat="1" ht="15" hidden="1" customHeight="1" outlineLevel="1">
      <c r="A296" s="37"/>
      <c r="B296" s="203"/>
      <c r="C296" s="225" t="s">
        <v>3819</v>
      </c>
      <c r="I296" s="149"/>
    </row>
    <row r="297" spans="1:9" s="38" customFormat="1" ht="15" hidden="1" customHeight="1" outlineLevel="1">
      <c r="A297" s="37"/>
      <c r="B297" s="203"/>
      <c r="D297" s="38" t="s">
        <v>4191</v>
      </c>
      <c r="I297" s="149"/>
    </row>
    <row r="298" spans="1:9" s="38" customFormat="1" ht="15" hidden="1" customHeight="1" outlineLevel="1">
      <c r="A298" s="37"/>
      <c r="B298" s="203"/>
      <c r="D298" s="38" t="s">
        <v>4193</v>
      </c>
      <c r="I298" s="149"/>
    </row>
    <row r="299" spans="1:9" s="38" customFormat="1" ht="15" hidden="1" customHeight="1" outlineLevel="1">
      <c r="A299" s="37"/>
      <c r="B299" s="203"/>
      <c r="D299" s="38" t="s">
        <v>4195</v>
      </c>
      <c r="I299" s="149"/>
    </row>
    <row r="300" spans="1:9" s="38" customFormat="1" ht="15" hidden="1" customHeight="1" outlineLevel="1">
      <c r="A300" s="37"/>
      <c r="B300" s="203"/>
      <c r="D300" s="38" t="s">
        <v>4196</v>
      </c>
      <c r="I300" s="149"/>
    </row>
    <row r="301" spans="1:9" s="38" customFormat="1" ht="15" hidden="1" customHeight="1" outlineLevel="1">
      <c r="A301" s="37"/>
      <c r="B301" s="203"/>
      <c r="D301" s="38" t="s">
        <v>3922</v>
      </c>
      <c r="I301" s="149"/>
    </row>
    <row r="302" spans="1:9" s="38" customFormat="1" ht="15" hidden="1" customHeight="1" outlineLevel="1">
      <c r="A302" s="37"/>
      <c r="B302" s="203"/>
      <c r="D302" s="38" t="s">
        <v>4197</v>
      </c>
      <c r="I302" s="149"/>
    </row>
    <row r="303" spans="1:9" s="38" customFormat="1" ht="15" hidden="1" customHeight="1" outlineLevel="1">
      <c r="A303" s="37"/>
      <c r="B303" s="203"/>
      <c r="D303" s="38" t="s">
        <v>4198</v>
      </c>
      <c r="I303" s="149"/>
    </row>
    <row r="304" spans="1:9" s="38" customFormat="1" ht="15" hidden="1" customHeight="1" outlineLevel="1">
      <c r="A304" s="37"/>
      <c r="B304" s="203"/>
      <c r="I304" s="149"/>
    </row>
    <row r="305" spans="1:9" s="38" customFormat="1" ht="15" customHeight="1" collapsed="1">
      <c r="A305" s="37"/>
      <c r="B305" s="203" t="s">
        <v>4188</v>
      </c>
      <c r="I305" s="149" t="s">
        <v>4174</v>
      </c>
    </row>
    <row r="306" spans="1:9" s="38" customFormat="1" ht="15" hidden="1" customHeight="1" outlineLevel="1">
      <c r="A306" s="37"/>
      <c r="C306" s="225" t="s">
        <v>4199</v>
      </c>
      <c r="I306" s="149"/>
    </row>
    <row r="307" spans="1:9" s="38" customFormat="1" ht="15" hidden="1" customHeight="1" outlineLevel="1">
      <c r="A307" s="37"/>
      <c r="D307" s="38" t="s">
        <v>3859</v>
      </c>
      <c r="I307" s="149" t="s">
        <v>4131</v>
      </c>
    </row>
    <row r="308" spans="1:9" s="38" customFormat="1" ht="15" hidden="1" customHeight="1" outlineLevel="1">
      <c r="A308" s="37"/>
      <c r="D308" s="38" t="s">
        <v>4200</v>
      </c>
      <c r="I308" s="149" t="s">
        <v>4132</v>
      </c>
    </row>
    <row r="309" spans="1:9" s="38" customFormat="1" ht="15" hidden="1" customHeight="1" outlineLevel="1">
      <c r="A309" s="37"/>
      <c r="C309" s="225" t="s">
        <v>4202</v>
      </c>
      <c r="I309" s="149" t="s">
        <v>4204</v>
      </c>
    </row>
    <row r="310" spans="1:9" s="38" customFormat="1" ht="15" hidden="1" customHeight="1" outlineLevel="1">
      <c r="A310" s="37"/>
      <c r="C310" s="225" t="s">
        <v>4205</v>
      </c>
      <c r="I310" s="149" t="s">
        <v>4207</v>
      </c>
    </row>
    <row r="311" spans="1:9" s="38" customFormat="1" ht="15" hidden="1" customHeight="1" outlineLevel="1">
      <c r="A311" s="37"/>
      <c r="C311" s="225" t="s">
        <v>4206</v>
      </c>
      <c r="I311" s="149" t="s">
        <v>4240</v>
      </c>
    </row>
    <row r="312" spans="1:9" s="38" customFormat="1" ht="15" hidden="1" customHeight="1" outlineLevel="1">
      <c r="A312" s="37"/>
      <c r="C312" s="225" t="s">
        <v>3896</v>
      </c>
      <c r="I312" s="149"/>
    </row>
    <row r="313" spans="1:9" s="38" customFormat="1" ht="15" hidden="1" customHeight="1" outlineLevel="1">
      <c r="A313" s="37"/>
      <c r="C313" s="225"/>
      <c r="D313" s="38" t="s">
        <v>3878</v>
      </c>
      <c r="I313" s="149" t="s">
        <v>4217</v>
      </c>
    </row>
    <row r="314" spans="1:9" s="38" customFormat="1" ht="15" hidden="1" customHeight="1" outlineLevel="1">
      <c r="A314" s="37"/>
      <c r="C314" s="225"/>
      <c r="D314" s="38" t="s">
        <v>4208</v>
      </c>
      <c r="I314" s="149" t="s">
        <v>4218</v>
      </c>
    </row>
    <row r="315" spans="1:9" s="38" customFormat="1" ht="15.75" hidden="1" customHeight="1" outlineLevel="1">
      <c r="A315" s="37"/>
      <c r="C315" s="225"/>
      <c r="D315" s="38" t="s">
        <v>3916</v>
      </c>
      <c r="I315" s="149" t="s">
        <v>3931</v>
      </c>
    </row>
    <row r="316" spans="1:9" s="38" customFormat="1" ht="15.75" hidden="1" customHeight="1" outlineLevel="1">
      <c r="A316" s="37"/>
      <c r="C316" s="225"/>
      <c r="D316" s="38" t="s">
        <v>4209</v>
      </c>
      <c r="I316" s="149" t="s">
        <v>4219</v>
      </c>
    </row>
    <row r="317" spans="1:9" s="38" customFormat="1" ht="15.75" hidden="1" customHeight="1" outlineLevel="1">
      <c r="A317" s="37"/>
      <c r="C317" s="225"/>
      <c r="D317" s="38" t="s">
        <v>4210</v>
      </c>
      <c r="I317" s="149" t="s">
        <v>3933</v>
      </c>
    </row>
    <row r="318" spans="1:9" s="38" customFormat="1" ht="15.75" hidden="1" customHeight="1" outlineLevel="1">
      <c r="A318" s="37"/>
      <c r="C318" s="225"/>
      <c r="D318" s="38" t="s">
        <v>3902</v>
      </c>
      <c r="I318" s="149" t="s">
        <v>4220</v>
      </c>
    </row>
    <row r="319" spans="1:9" s="38" customFormat="1" ht="15.75" hidden="1" customHeight="1" outlineLevel="1">
      <c r="A319" s="37"/>
      <c r="C319" s="225"/>
      <c r="D319" s="38" t="s">
        <v>4211</v>
      </c>
      <c r="I319" s="149" t="s">
        <v>3935</v>
      </c>
    </row>
    <row r="320" spans="1:9" s="38" customFormat="1" ht="15.75" hidden="1" customHeight="1" outlineLevel="1">
      <c r="A320" s="37"/>
      <c r="C320" s="225"/>
      <c r="D320" s="38" t="s">
        <v>4212</v>
      </c>
      <c r="I320" s="149" t="s">
        <v>3936</v>
      </c>
    </row>
    <row r="321" spans="1:9" s="38" customFormat="1" ht="15.75" hidden="1" customHeight="1" outlineLevel="1">
      <c r="A321" s="37"/>
      <c r="C321" s="225"/>
      <c r="D321" s="38" t="s">
        <v>4290</v>
      </c>
      <c r="I321" s="149" t="s">
        <v>4291</v>
      </c>
    </row>
    <row r="322" spans="1:9" s="38" customFormat="1" ht="15.75" hidden="1" customHeight="1" outlineLevel="1">
      <c r="A322" s="37"/>
      <c r="C322" s="225"/>
      <c r="D322" s="38" t="s">
        <v>4213</v>
      </c>
      <c r="I322" s="149" t="s">
        <v>4221</v>
      </c>
    </row>
    <row r="323" spans="1:9" s="38" customFormat="1" ht="15.75" hidden="1" customHeight="1" outlineLevel="1">
      <c r="A323" s="37"/>
      <c r="C323" s="225"/>
      <c r="D323" s="38" t="s">
        <v>4214</v>
      </c>
      <c r="I323" s="149" t="s">
        <v>4222</v>
      </c>
    </row>
    <row r="324" spans="1:9" s="38" customFormat="1" ht="15.75" hidden="1" customHeight="1" outlineLevel="1">
      <c r="A324" s="37"/>
      <c r="C324" s="225"/>
      <c r="D324" s="38" t="s">
        <v>4215</v>
      </c>
      <c r="I324" s="149" t="s">
        <v>4223</v>
      </c>
    </row>
    <row r="325" spans="1:9" s="38" customFormat="1" ht="15.75" hidden="1" customHeight="1" outlineLevel="1">
      <c r="A325" s="37"/>
      <c r="C325" s="225"/>
      <c r="D325" s="38" t="s">
        <v>4216</v>
      </c>
      <c r="I325" s="149" t="s">
        <v>4224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K26" sqref="K26"/>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4003</v>
      </c>
      <c r="C1" s="17" t="s">
        <v>4002</v>
      </c>
      <c r="D1" s="17" t="s">
        <v>4001</v>
      </c>
      <c r="E1" s="17" t="s">
        <v>4000</v>
      </c>
      <c r="F1" s="17" t="s">
        <v>3999</v>
      </c>
      <c r="G1" s="18"/>
    </row>
    <row r="2" spans="1:7">
      <c r="A2" s="20">
        <v>1</v>
      </c>
      <c r="B2" s="21" t="s">
        <v>3998</v>
      </c>
      <c r="C2" s="20"/>
      <c r="D2" s="20"/>
      <c r="E2" s="20"/>
      <c r="F2" s="20"/>
      <c r="G2" s="18"/>
    </row>
    <row r="3" spans="1:7">
      <c r="A3" s="20">
        <v>2</v>
      </c>
      <c r="B3" s="21" t="s">
        <v>1236</v>
      </c>
      <c r="C3" s="20"/>
      <c r="D3" s="20"/>
      <c r="E3" s="20"/>
      <c r="F3" s="20"/>
      <c r="G3" s="18"/>
    </row>
    <row r="4" spans="1:7">
      <c r="A4" s="20">
        <v>3</v>
      </c>
      <c r="B4" s="21" t="s">
        <v>1237</v>
      </c>
      <c r="C4" s="20"/>
      <c r="D4" s="20"/>
      <c r="E4" s="20"/>
      <c r="F4" s="20"/>
    </row>
    <row r="5" spans="1:7">
      <c r="A5" s="20">
        <v>4</v>
      </c>
      <c r="B5" s="21" t="s">
        <v>1238</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4014</v>
      </c>
      <c r="B1" s="25" t="s">
        <v>4013</v>
      </c>
      <c r="C1" s="25" t="s">
        <v>1239</v>
      </c>
      <c r="D1" s="25" t="s">
        <v>1240</v>
      </c>
      <c r="E1" s="25" t="s">
        <v>1241</v>
      </c>
      <c r="F1" s="24" t="s">
        <v>1242</v>
      </c>
      <c r="G1" s="24" t="s">
        <v>1243</v>
      </c>
      <c r="H1" s="24" t="s">
        <v>1244</v>
      </c>
      <c r="I1" s="25" t="s">
        <v>1245</v>
      </c>
      <c r="J1" s="21"/>
      <c r="K1" s="25" t="s">
        <v>1246</v>
      </c>
      <c r="L1" s="25" t="s">
        <v>1247</v>
      </c>
      <c r="M1" s="25" t="s">
        <v>1245</v>
      </c>
      <c r="N1" s="25" t="s">
        <v>1248</v>
      </c>
      <c r="O1" s="26"/>
      <c r="P1" s="27" t="s">
        <v>1249</v>
      </c>
      <c r="Q1" s="27"/>
      <c r="R1" s="27"/>
    </row>
    <row r="2" spans="1:18" ht="13.5">
      <c r="A2" s="29"/>
      <c r="B2" s="21" t="s">
        <v>3998</v>
      </c>
      <c r="C2" s="21" t="s">
        <v>4007</v>
      </c>
      <c r="D2" s="21" t="s">
        <v>1250</v>
      </c>
      <c r="E2" s="21">
        <v>10</v>
      </c>
      <c r="F2" s="21">
        <v>5</v>
      </c>
      <c r="G2" s="21" t="s">
        <v>4004</v>
      </c>
      <c r="H2" s="21">
        <v>10</v>
      </c>
      <c r="I2" s="30">
        <v>95.19881749999999</v>
      </c>
      <c r="J2" s="27"/>
      <c r="K2" s="27"/>
      <c r="L2" s="27"/>
      <c r="M2" s="27"/>
      <c r="N2" s="27"/>
      <c r="O2" s="26"/>
      <c r="P2" s="27"/>
      <c r="Q2" s="27"/>
      <c r="R2" s="27"/>
    </row>
    <row r="3" spans="1:18" ht="13.5">
      <c r="B3" s="21" t="s">
        <v>3998</v>
      </c>
      <c r="C3" s="21" t="s">
        <v>33</v>
      </c>
      <c r="D3" s="21" t="s">
        <v>1251</v>
      </c>
      <c r="E3" s="21">
        <v>10</v>
      </c>
      <c r="F3" s="21">
        <v>5</v>
      </c>
      <c r="G3" s="21" t="s">
        <v>4004</v>
      </c>
      <c r="H3" s="21">
        <v>10</v>
      </c>
      <c r="I3" s="30">
        <v>94.135540499999991</v>
      </c>
      <c r="J3" s="21"/>
      <c r="K3" s="21"/>
      <c r="L3" s="21"/>
      <c r="M3" s="21"/>
      <c r="N3" s="21"/>
      <c r="O3" s="26"/>
      <c r="P3" s="27"/>
      <c r="Q3" s="27"/>
      <c r="R3" s="27"/>
    </row>
    <row r="4" spans="1:18" ht="13.5">
      <c r="B4" s="21" t="s">
        <v>3998</v>
      </c>
      <c r="C4" s="21" t="s">
        <v>57</v>
      </c>
      <c r="D4" s="21" t="s">
        <v>1252</v>
      </c>
      <c r="E4" s="21">
        <v>10</v>
      </c>
      <c r="F4" s="21">
        <v>5</v>
      </c>
      <c r="G4" s="21" t="s">
        <v>4004</v>
      </c>
      <c r="H4" s="21">
        <v>10</v>
      </c>
      <c r="I4" s="30">
        <v>85.823533488898647</v>
      </c>
      <c r="J4" s="21"/>
      <c r="K4" s="21"/>
      <c r="L4" s="21"/>
      <c r="M4" s="21"/>
      <c r="N4" s="21"/>
    </row>
    <row r="5" spans="1:18" ht="13.5">
      <c r="B5" s="21" t="s">
        <v>3998</v>
      </c>
      <c r="C5" s="21" t="s">
        <v>81</v>
      </c>
      <c r="D5" s="21" t="s">
        <v>1253</v>
      </c>
      <c r="E5" s="21">
        <v>10</v>
      </c>
      <c r="F5" s="21">
        <v>5</v>
      </c>
      <c r="G5" s="21" t="s">
        <v>4004</v>
      </c>
      <c r="H5" s="21">
        <v>10</v>
      </c>
      <c r="I5" s="30">
        <v>92.946205750000004</v>
      </c>
      <c r="J5" s="21"/>
      <c r="K5" s="21"/>
      <c r="L5" s="21"/>
      <c r="M5" s="21"/>
      <c r="N5" s="21"/>
      <c r="O5" s="26"/>
    </row>
    <row r="6" spans="1:18" ht="13.5">
      <c r="B6" s="21" t="s">
        <v>3998</v>
      </c>
      <c r="C6" s="21" t="s">
        <v>105</v>
      </c>
      <c r="D6" s="21" t="s">
        <v>1254</v>
      </c>
      <c r="E6" s="21">
        <v>10</v>
      </c>
      <c r="F6" s="21">
        <v>5</v>
      </c>
      <c r="G6" s="21" t="s">
        <v>4004</v>
      </c>
      <c r="H6" s="21">
        <v>10</v>
      </c>
      <c r="I6" s="30">
        <v>112.41827045260263</v>
      </c>
      <c r="J6" s="21"/>
      <c r="K6" s="21"/>
      <c r="L6" s="21"/>
      <c r="M6" s="21"/>
      <c r="N6" s="21"/>
      <c r="O6" s="26"/>
    </row>
    <row r="7" spans="1:18" ht="13.5">
      <c r="B7" s="21" t="s">
        <v>3998</v>
      </c>
      <c r="C7" s="21" t="s">
        <v>129</v>
      </c>
      <c r="D7" s="21" t="s">
        <v>1255</v>
      </c>
      <c r="E7" s="21">
        <v>10</v>
      </c>
      <c r="F7" s="21">
        <v>5</v>
      </c>
      <c r="G7" s="21" t="s">
        <v>4004</v>
      </c>
      <c r="H7" s="21">
        <v>10</v>
      </c>
      <c r="I7" s="30">
        <v>86.456934500000003</v>
      </c>
      <c r="J7" s="21"/>
      <c r="K7" s="21"/>
      <c r="L7" s="21"/>
      <c r="M7" s="21"/>
      <c r="N7" s="21"/>
    </row>
    <row r="8" spans="1:18" ht="13.5">
      <c r="B8" s="21" t="s">
        <v>3998</v>
      </c>
      <c r="C8" s="21" t="s">
        <v>153</v>
      </c>
      <c r="D8" s="21" t="s">
        <v>1256</v>
      </c>
      <c r="E8" s="21">
        <v>10</v>
      </c>
      <c r="F8" s="21">
        <v>5</v>
      </c>
      <c r="G8" s="21" t="s">
        <v>4004</v>
      </c>
      <c r="H8" s="21">
        <v>10</v>
      </c>
      <c r="I8" s="30">
        <v>101.66712825</v>
      </c>
      <c r="J8" s="21"/>
      <c r="K8" s="21"/>
      <c r="L8" s="21"/>
      <c r="M8" s="21"/>
      <c r="N8" s="21"/>
      <c r="O8" s="26"/>
    </row>
    <row r="9" spans="1:18" ht="13.5">
      <c r="B9" s="21" t="s">
        <v>3998</v>
      </c>
      <c r="C9" s="21" t="s">
        <v>177</v>
      </c>
      <c r="D9" s="21" t="s">
        <v>1257</v>
      </c>
      <c r="E9" s="21">
        <v>10</v>
      </c>
      <c r="F9" s="21">
        <v>5</v>
      </c>
      <c r="G9" s="21" t="s">
        <v>4004</v>
      </c>
      <c r="H9" s="21">
        <v>10</v>
      </c>
      <c r="I9" s="30">
        <v>98.164145250000004</v>
      </c>
      <c r="J9" s="21"/>
      <c r="K9" s="21"/>
      <c r="L9" s="21"/>
      <c r="M9" s="21"/>
      <c r="N9" s="21"/>
      <c r="O9" s="26"/>
    </row>
    <row r="10" spans="1:18" ht="13.5">
      <c r="B10" s="21" t="s">
        <v>3998</v>
      </c>
      <c r="C10" s="21" t="s">
        <v>10</v>
      </c>
      <c r="D10" s="21" t="s">
        <v>1258</v>
      </c>
      <c r="E10" s="21">
        <v>10</v>
      </c>
      <c r="F10" s="21">
        <v>5</v>
      </c>
      <c r="G10" s="21" t="s">
        <v>4004</v>
      </c>
      <c r="H10" s="21">
        <v>10</v>
      </c>
      <c r="I10" s="30">
        <v>89.578850292038112</v>
      </c>
      <c r="J10" s="21"/>
      <c r="K10" s="21"/>
      <c r="L10" s="21"/>
      <c r="M10" s="21"/>
      <c r="N10" s="21"/>
    </row>
    <row r="11" spans="1:18" ht="13.5">
      <c r="B11" s="21" t="s">
        <v>3998</v>
      </c>
      <c r="C11" s="21" t="s">
        <v>34</v>
      </c>
      <c r="D11" s="21" t="s">
        <v>1259</v>
      </c>
      <c r="E11" s="21">
        <v>10</v>
      </c>
      <c r="F11" s="21">
        <v>5</v>
      </c>
      <c r="G11" s="21" t="s">
        <v>4004</v>
      </c>
      <c r="H11" s="21">
        <v>10</v>
      </c>
      <c r="I11" s="30">
        <v>97.889892500000002</v>
      </c>
      <c r="J11" s="21"/>
      <c r="K11" s="21"/>
      <c r="L11" s="21"/>
      <c r="M11" s="21"/>
      <c r="N11" s="21"/>
      <c r="O11" s="26"/>
    </row>
    <row r="12" spans="1:18" ht="13.5">
      <c r="B12" s="21" t="s">
        <v>3998</v>
      </c>
      <c r="C12" s="21" t="s">
        <v>58</v>
      </c>
      <c r="D12" s="21" t="s">
        <v>1260</v>
      </c>
      <c r="E12" s="21">
        <v>10</v>
      </c>
      <c r="F12" s="21">
        <v>5</v>
      </c>
      <c r="G12" s="21" t="s">
        <v>4004</v>
      </c>
      <c r="H12" s="21">
        <v>10</v>
      </c>
      <c r="I12" s="30">
        <v>109.78049425</v>
      </c>
      <c r="J12" s="21"/>
      <c r="K12" s="21"/>
      <c r="L12" s="21"/>
      <c r="M12" s="21"/>
      <c r="N12" s="21"/>
      <c r="O12" s="26"/>
    </row>
    <row r="13" spans="1:18" ht="13.5">
      <c r="B13" s="21" t="s">
        <v>3998</v>
      </c>
      <c r="C13" s="21" t="s">
        <v>82</v>
      </c>
      <c r="D13" s="21" t="s">
        <v>1261</v>
      </c>
      <c r="E13" s="21">
        <v>10</v>
      </c>
      <c r="F13" s="21">
        <v>5</v>
      </c>
      <c r="G13" s="21" t="s">
        <v>4004</v>
      </c>
      <c r="H13" s="21">
        <v>10</v>
      </c>
      <c r="I13" s="30">
        <v>101.06327574999999</v>
      </c>
      <c r="J13" s="21"/>
      <c r="K13" s="21"/>
      <c r="L13" s="21"/>
      <c r="M13" s="21"/>
      <c r="N13" s="21"/>
    </row>
    <row r="14" spans="1:18" ht="13.5">
      <c r="B14" s="21" t="s">
        <v>3998</v>
      </c>
      <c r="C14" s="21" t="s">
        <v>106</v>
      </c>
      <c r="D14" s="21" t="s">
        <v>1262</v>
      </c>
      <c r="E14" s="21">
        <v>10</v>
      </c>
      <c r="F14" s="21">
        <v>5</v>
      </c>
      <c r="G14" s="21" t="s">
        <v>4004</v>
      </c>
      <c r="H14" s="21">
        <v>10</v>
      </c>
      <c r="I14" s="30">
        <v>108.182841</v>
      </c>
      <c r="J14" s="21"/>
      <c r="K14" s="21"/>
      <c r="L14" s="21"/>
      <c r="M14" s="21"/>
      <c r="N14" s="21"/>
      <c r="O14" s="26"/>
    </row>
    <row r="15" spans="1:18" ht="13.5">
      <c r="B15" s="21" t="s">
        <v>3998</v>
      </c>
      <c r="C15" s="21" t="s">
        <v>130</v>
      </c>
      <c r="D15" s="21" t="s">
        <v>1263</v>
      </c>
      <c r="E15" s="21">
        <v>10</v>
      </c>
      <c r="F15" s="21">
        <v>5</v>
      </c>
      <c r="G15" s="21" t="s">
        <v>4004</v>
      </c>
      <c r="H15" s="21">
        <v>10</v>
      </c>
      <c r="I15" s="30">
        <v>103.011912</v>
      </c>
      <c r="J15" s="21"/>
      <c r="K15" s="21"/>
      <c r="L15" s="21"/>
      <c r="M15" s="21"/>
      <c r="N15" s="21"/>
      <c r="O15" s="26"/>
    </row>
    <row r="16" spans="1:18" ht="13.5">
      <c r="B16" s="21" t="s">
        <v>3998</v>
      </c>
      <c r="C16" s="21" t="s">
        <v>154</v>
      </c>
      <c r="D16" s="21" t="s">
        <v>1264</v>
      </c>
      <c r="E16" s="21">
        <v>10</v>
      </c>
      <c r="F16" s="21">
        <v>5</v>
      </c>
      <c r="G16" s="21" t="s">
        <v>4004</v>
      </c>
      <c r="H16" s="21">
        <v>10</v>
      </c>
      <c r="I16" s="30">
        <v>101.4127785</v>
      </c>
      <c r="J16" s="21"/>
      <c r="K16" s="21"/>
      <c r="L16" s="21"/>
      <c r="M16" s="21"/>
      <c r="N16" s="21"/>
    </row>
    <row r="17" spans="2:15" ht="13.5">
      <c r="B17" s="21" t="s">
        <v>3998</v>
      </c>
      <c r="C17" s="21" t="s">
        <v>178</v>
      </c>
      <c r="D17" s="21" t="s">
        <v>1265</v>
      </c>
      <c r="E17" s="21">
        <v>10</v>
      </c>
      <c r="F17" s="21">
        <v>5</v>
      </c>
      <c r="G17" s="21" t="s">
        <v>4004</v>
      </c>
      <c r="H17" s="21">
        <v>10</v>
      </c>
      <c r="I17" s="30">
        <v>95.515525986109935</v>
      </c>
      <c r="J17" s="21"/>
      <c r="K17" s="21"/>
      <c r="L17" s="21"/>
      <c r="M17" s="21"/>
      <c r="N17" s="21"/>
      <c r="O17" s="26"/>
    </row>
    <row r="18" spans="2:15" ht="13.5">
      <c r="B18" s="21" t="s">
        <v>3998</v>
      </c>
      <c r="C18" s="21" t="s">
        <v>11</v>
      </c>
      <c r="D18" s="21" t="s">
        <v>1266</v>
      </c>
      <c r="E18" s="21">
        <v>8</v>
      </c>
      <c r="F18" s="21">
        <v>4</v>
      </c>
      <c r="G18" s="21" t="s">
        <v>4004</v>
      </c>
      <c r="H18" s="21">
        <v>10</v>
      </c>
      <c r="I18" s="30">
        <v>99.221838250000005</v>
      </c>
      <c r="J18" s="21"/>
      <c r="K18" s="21"/>
      <c r="L18" s="21"/>
      <c r="M18" s="21"/>
      <c r="N18" s="21"/>
      <c r="O18" s="26"/>
    </row>
    <row r="19" spans="2:15" ht="13.5">
      <c r="B19" s="21" t="s">
        <v>3998</v>
      </c>
      <c r="C19" s="21" t="s">
        <v>35</v>
      </c>
      <c r="D19" s="21" t="s">
        <v>1267</v>
      </c>
      <c r="E19" s="21">
        <v>10</v>
      </c>
      <c r="F19" s="21">
        <v>5</v>
      </c>
      <c r="G19" s="21" t="s">
        <v>4004</v>
      </c>
      <c r="H19" s="21">
        <v>10</v>
      </c>
      <c r="I19" s="30">
        <v>107.18980749999999</v>
      </c>
      <c r="J19" s="21"/>
      <c r="K19" s="21"/>
      <c r="L19" s="21"/>
      <c r="M19" s="21"/>
      <c r="N19" s="21"/>
    </row>
    <row r="20" spans="2:15" ht="13.5">
      <c r="B20" s="21" t="s">
        <v>3998</v>
      </c>
      <c r="C20" s="21" t="s">
        <v>59</v>
      </c>
      <c r="D20" s="21" t="s">
        <v>1268</v>
      </c>
      <c r="E20" s="21">
        <v>10</v>
      </c>
      <c r="F20" s="21">
        <v>5</v>
      </c>
      <c r="G20" s="21" t="s">
        <v>4004</v>
      </c>
      <c r="H20" s="21">
        <v>10</v>
      </c>
      <c r="I20" s="30">
        <v>96.889873750000007</v>
      </c>
      <c r="J20" s="21"/>
      <c r="K20" s="21"/>
      <c r="L20" s="21"/>
      <c r="M20" s="21"/>
      <c r="N20" s="21"/>
      <c r="O20" s="26"/>
    </row>
    <row r="21" spans="2:15" ht="13.5">
      <c r="B21" s="21" t="s">
        <v>3998</v>
      </c>
      <c r="C21" s="21" t="s">
        <v>83</v>
      </c>
      <c r="D21" s="21" t="s">
        <v>1269</v>
      </c>
      <c r="E21" s="21">
        <v>10</v>
      </c>
      <c r="F21" s="21">
        <v>5</v>
      </c>
      <c r="G21" s="21" t="s">
        <v>4004</v>
      </c>
      <c r="H21" s="21">
        <v>10</v>
      </c>
      <c r="I21" s="30">
        <v>104.96612999999999</v>
      </c>
      <c r="J21" s="21"/>
      <c r="K21" s="21"/>
      <c r="L21" s="21"/>
      <c r="M21" s="21"/>
      <c r="N21" s="21"/>
      <c r="O21" s="26"/>
    </row>
    <row r="22" spans="2:15" ht="13.5">
      <c r="B22" s="21" t="s">
        <v>3998</v>
      </c>
      <c r="C22" s="21" t="s">
        <v>107</v>
      </c>
      <c r="D22" s="21" t="s">
        <v>1270</v>
      </c>
      <c r="E22" s="21">
        <v>10</v>
      </c>
      <c r="F22" s="21">
        <v>5</v>
      </c>
      <c r="G22" s="21" t="s">
        <v>4004</v>
      </c>
      <c r="H22" s="21">
        <v>10</v>
      </c>
      <c r="I22" s="30">
        <v>96.932685750000005</v>
      </c>
      <c r="J22" s="21"/>
      <c r="K22" s="21"/>
      <c r="L22" s="21"/>
      <c r="M22" s="21"/>
      <c r="N22" s="21"/>
    </row>
    <row r="23" spans="2:15" ht="13.5">
      <c r="B23" s="21" t="s">
        <v>3998</v>
      </c>
      <c r="C23" s="21" t="s">
        <v>131</v>
      </c>
      <c r="D23" s="21" t="s">
        <v>1271</v>
      </c>
      <c r="E23" s="21">
        <v>10</v>
      </c>
      <c r="F23" s="21">
        <v>5</v>
      </c>
      <c r="G23" s="21" t="s">
        <v>4004</v>
      </c>
      <c r="H23" s="21">
        <v>10</v>
      </c>
      <c r="I23" s="30">
        <v>107.03367075</v>
      </c>
      <c r="J23" s="21"/>
      <c r="K23" s="21"/>
      <c r="L23" s="21"/>
      <c r="M23" s="21"/>
      <c r="N23" s="21"/>
      <c r="O23" s="26"/>
    </row>
    <row r="24" spans="2:15" ht="13.5">
      <c r="B24" s="21" t="s">
        <v>3998</v>
      </c>
      <c r="C24" s="21" t="s">
        <v>155</v>
      </c>
      <c r="D24" s="21" t="s">
        <v>1272</v>
      </c>
      <c r="E24" s="21">
        <v>10</v>
      </c>
      <c r="F24" s="21">
        <v>5</v>
      </c>
      <c r="G24" s="21" t="s">
        <v>4004</v>
      </c>
      <c r="H24" s="21">
        <v>10</v>
      </c>
      <c r="I24" s="30">
        <v>88.47667675000001</v>
      </c>
      <c r="J24" s="21"/>
      <c r="K24" s="21"/>
      <c r="L24" s="21"/>
      <c r="M24" s="21"/>
      <c r="N24" s="21"/>
      <c r="O24" s="26"/>
    </row>
    <row r="25" spans="2:15" ht="13.5">
      <c r="B25" s="21" t="s">
        <v>3998</v>
      </c>
      <c r="C25" s="21" t="s">
        <v>179</v>
      </c>
      <c r="D25" s="21" t="s">
        <v>1273</v>
      </c>
      <c r="E25" s="21">
        <v>10</v>
      </c>
      <c r="F25" s="21">
        <v>5</v>
      </c>
      <c r="G25" s="21" t="s">
        <v>4004</v>
      </c>
      <c r="H25" s="21">
        <v>10</v>
      </c>
      <c r="I25" s="30">
        <v>104.39297999999999</v>
      </c>
      <c r="J25" s="21"/>
      <c r="K25" s="21"/>
      <c r="L25" s="21"/>
      <c r="M25" s="21"/>
      <c r="N25" s="21"/>
    </row>
    <row r="26" spans="2:15" ht="13.5">
      <c r="B26" s="21" t="s">
        <v>3998</v>
      </c>
      <c r="C26" s="21" t="s">
        <v>12</v>
      </c>
      <c r="D26" s="21" t="s">
        <v>1274</v>
      </c>
      <c r="E26" s="21">
        <v>10</v>
      </c>
      <c r="F26" s="21">
        <v>5</v>
      </c>
      <c r="G26" s="21" t="s">
        <v>4004</v>
      </c>
      <c r="H26" s="21">
        <v>10</v>
      </c>
      <c r="I26" s="30">
        <v>97.831440249999986</v>
      </c>
      <c r="J26" s="21"/>
      <c r="K26" s="21"/>
      <c r="L26" s="21"/>
      <c r="M26" s="21"/>
      <c r="N26" s="21"/>
      <c r="O26" s="26"/>
    </row>
    <row r="27" spans="2:15" ht="13.5">
      <c r="B27" s="21" t="s">
        <v>3998</v>
      </c>
      <c r="C27" s="21" t="s">
        <v>36</v>
      </c>
      <c r="D27" s="21" t="s">
        <v>1275</v>
      </c>
      <c r="E27" s="21">
        <v>10</v>
      </c>
      <c r="F27" s="21">
        <v>5</v>
      </c>
      <c r="G27" s="21" t="s">
        <v>4004</v>
      </c>
      <c r="H27" s="21">
        <v>10</v>
      </c>
      <c r="I27" s="30">
        <v>99.456589749999992</v>
      </c>
      <c r="J27" s="21"/>
      <c r="K27" s="21"/>
      <c r="L27" s="21"/>
      <c r="M27" s="21"/>
      <c r="N27" s="21"/>
      <c r="O27" s="26"/>
    </row>
    <row r="28" spans="2:15" ht="13.5">
      <c r="B28" s="21" t="s">
        <v>3998</v>
      </c>
      <c r="C28" s="21" t="s">
        <v>60</v>
      </c>
      <c r="D28" s="21" t="s">
        <v>1276</v>
      </c>
      <c r="E28" s="21">
        <v>10</v>
      </c>
      <c r="F28" s="21">
        <v>5</v>
      </c>
      <c r="G28" s="21" t="s">
        <v>4004</v>
      </c>
      <c r="H28" s="21">
        <v>10</v>
      </c>
      <c r="I28" s="30">
        <v>97.343898499999995</v>
      </c>
      <c r="J28" s="21"/>
      <c r="K28" s="21"/>
      <c r="L28" s="21"/>
      <c r="M28" s="21"/>
      <c r="N28" s="21"/>
    </row>
    <row r="29" spans="2:15" ht="13.5">
      <c r="B29" s="21" t="s">
        <v>3998</v>
      </c>
      <c r="C29" s="21" t="s">
        <v>84</v>
      </c>
      <c r="D29" s="21" t="s">
        <v>1277</v>
      </c>
      <c r="E29" s="21">
        <v>10</v>
      </c>
      <c r="F29" s="21">
        <v>5</v>
      </c>
      <c r="G29" s="21" t="s">
        <v>4004</v>
      </c>
      <c r="H29" s="21">
        <v>10</v>
      </c>
      <c r="I29" s="30">
        <v>98.473883249999986</v>
      </c>
      <c r="J29" s="21"/>
      <c r="K29" s="21"/>
      <c r="L29" s="21"/>
      <c r="M29" s="21"/>
      <c r="N29" s="21"/>
      <c r="O29" s="26"/>
    </row>
    <row r="30" spans="2:15" ht="13.5">
      <c r="B30" s="21" t="s">
        <v>3998</v>
      </c>
      <c r="C30" s="21" t="s">
        <v>108</v>
      </c>
      <c r="D30" s="21" t="s">
        <v>1278</v>
      </c>
      <c r="E30" s="21">
        <v>10</v>
      </c>
      <c r="F30" s="21">
        <v>5</v>
      </c>
      <c r="G30" s="21" t="s">
        <v>4004</v>
      </c>
      <c r="H30" s="21">
        <v>10</v>
      </c>
      <c r="I30" s="30">
        <v>94.200064249999997</v>
      </c>
      <c r="J30" s="21"/>
      <c r="K30" s="21"/>
      <c r="L30" s="21"/>
      <c r="M30" s="21"/>
      <c r="N30" s="21"/>
      <c r="O30" s="26"/>
    </row>
    <row r="31" spans="2:15" ht="13.5">
      <c r="B31" s="21" t="s">
        <v>3998</v>
      </c>
      <c r="C31" s="21" t="s">
        <v>132</v>
      </c>
      <c r="D31" s="21" t="s">
        <v>1279</v>
      </c>
      <c r="E31" s="21">
        <v>10</v>
      </c>
      <c r="F31" s="21">
        <v>5</v>
      </c>
      <c r="G31" s="21" t="s">
        <v>4004</v>
      </c>
      <c r="H31" s="21">
        <v>10</v>
      </c>
      <c r="I31" s="30">
        <v>95.883358999999999</v>
      </c>
      <c r="J31" s="21"/>
      <c r="K31" s="21"/>
      <c r="L31" s="21"/>
      <c r="M31" s="21"/>
      <c r="N31" s="21"/>
    </row>
    <row r="32" spans="2:15" ht="13.5">
      <c r="B32" s="21" t="s">
        <v>3998</v>
      </c>
      <c r="C32" s="21" t="s">
        <v>156</v>
      </c>
      <c r="D32" s="21" t="s">
        <v>1280</v>
      </c>
      <c r="E32" s="21">
        <v>10</v>
      </c>
      <c r="F32" s="21">
        <v>5</v>
      </c>
      <c r="G32" s="21" t="s">
        <v>4004</v>
      </c>
      <c r="H32" s="21">
        <v>10</v>
      </c>
      <c r="I32" s="30">
        <v>98.447905750000004</v>
      </c>
      <c r="J32" s="21"/>
      <c r="K32" s="21"/>
      <c r="L32" s="21"/>
      <c r="M32" s="21"/>
      <c r="N32" s="21"/>
      <c r="O32" s="26"/>
    </row>
    <row r="33" spans="1:15" ht="13.5">
      <c r="B33" s="21" t="s">
        <v>3998</v>
      </c>
      <c r="C33" s="21" t="s">
        <v>180</v>
      </c>
      <c r="D33" s="21" t="s">
        <v>1281</v>
      </c>
      <c r="E33" s="21">
        <v>10</v>
      </c>
      <c r="F33" s="21">
        <v>5</v>
      </c>
      <c r="G33" s="21" t="s">
        <v>4004</v>
      </c>
      <c r="H33" s="21">
        <v>10</v>
      </c>
      <c r="I33" s="30">
        <v>97.39337175</v>
      </c>
      <c r="J33" s="21"/>
      <c r="K33" s="21"/>
      <c r="L33" s="21"/>
      <c r="M33" s="21"/>
      <c r="N33" s="21"/>
      <c r="O33" s="26"/>
    </row>
    <row r="34" spans="1:15" ht="13.5">
      <c r="B34" s="21" t="s">
        <v>3998</v>
      </c>
      <c r="C34" s="21" t="s">
        <v>13</v>
      </c>
      <c r="D34" s="21" t="s">
        <v>1282</v>
      </c>
      <c r="E34" s="21">
        <v>10</v>
      </c>
      <c r="F34" s="21">
        <v>5</v>
      </c>
      <c r="G34" s="21" t="s">
        <v>4004</v>
      </c>
      <c r="H34" s="21">
        <v>10</v>
      </c>
      <c r="I34" s="30">
        <v>105.28752249999999</v>
      </c>
      <c r="J34" s="21"/>
      <c r="K34" s="21"/>
      <c r="L34" s="21"/>
      <c r="M34" s="21"/>
      <c r="N34" s="21"/>
    </row>
    <row r="35" spans="1:15" ht="13.5">
      <c r="B35" s="21" t="s">
        <v>3998</v>
      </c>
      <c r="C35" s="21" t="s">
        <v>37</v>
      </c>
      <c r="D35" s="21" t="s">
        <v>1283</v>
      </c>
      <c r="E35" s="21">
        <v>10</v>
      </c>
      <c r="F35" s="21">
        <v>5</v>
      </c>
      <c r="G35" s="21" t="s">
        <v>4004</v>
      </c>
      <c r="H35" s="21">
        <v>10</v>
      </c>
      <c r="I35" s="30">
        <v>90.294812499999992</v>
      </c>
      <c r="J35" s="21"/>
      <c r="K35" s="21"/>
      <c r="L35" s="21"/>
      <c r="M35" s="21"/>
      <c r="N35" s="21"/>
      <c r="O35" s="26"/>
    </row>
    <row r="36" spans="1:15" ht="13.5">
      <c r="B36" s="21" t="s">
        <v>3998</v>
      </c>
      <c r="C36" s="21" t="s">
        <v>61</v>
      </c>
      <c r="D36" s="21" t="s">
        <v>1284</v>
      </c>
      <c r="E36" s="21">
        <v>10</v>
      </c>
      <c r="F36" s="21">
        <v>5</v>
      </c>
      <c r="G36" s="21" t="s">
        <v>4004</v>
      </c>
      <c r="H36" s="21">
        <v>10</v>
      </c>
      <c r="I36" s="30">
        <v>102.05682725</v>
      </c>
      <c r="J36" s="21"/>
      <c r="K36" s="21"/>
      <c r="L36" s="21"/>
      <c r="M36" s="21"/>
      <c r="N36" s="21"/>
      <c r="O36" s="26"/>
    </row>
    <row r="37" spans="1:15" ht="13.5">
      <c r="B37" s="21" t="s">
        <v>3998</v>
      </c>
      <c r="C37" s="21" t="s">
        <v>85</v>
      </c>
      <c r="D37" s="21" t="s">
        <v>1285</v>
      </c>
      <c r="E37" s="21">
        <v>10</v>
      </c>
      <c r="F37" s="21">
        <v>5</v>
      </c>
      <c r="G37" s="21" t="s">
        <v>4004</v>
      </c>
      <c r="H37" s="21">
        <v>10</v>
      </c>
      <c r="I37" s="30">
        <v>95.210967290422587</v>
      </c>
      <c r="J37" s="21"/>
      <c r="K37" s="21"/>
      <c r="L37" s="21"/>
      <c r="M37" s="21"/>
      <c r="N37" s="21"/>
    </row>
    <row r="38" spans="1:15" ht="13.5">
      <c r="B38" s="21" t="s">
        <v>3998</v>
      </c>
      <c r="C38" s="21" t="s">
        <v>109</v>
      </c>
      <c r="D38" s="21" t="s">
        <v>1286</v>
      </c>
      <c r="E38" s="21">
        <v>10</v>
      </c>
      <c r="F38" s="21">
        <v>5</v>
      </c>
      <c r="G38" s="21" t="s">
        <v>4004</v>
      </c>
      <c r="H38" s="21">
        <v>10</v>
      </c>
      <c r="I38" s="30">
        <v>97.303268750000001</v>
      </c>
      <c r="J38" s="21"/>
      <c r="K38" s="21"/>
      <c r="L38" s="21"/>
      <c r="M38" s="21"/>
      <c r="N38" s="21"/>
      <c r="O38" s="26"/>
    </row>
    <row r="39" spans="1:15" ht="13.5">
      <c r="B39" s="21" t="s">
        <v>3998</v>
      </c>
      <c r="C39" s="21" t="s">
        <v>133</v>
      </c>
      <c r="D39" s="21" t="s">
        <v>1287</v>
      </c>
      <c r="E39" s="21">
        <v>10</v>
      </c>
      <c r="F39" s="21">
        <v>5</v>
      </c>
      <c r="G39" s="21" t="s">
        <v>4004</v>
      </c>
      <c r="H39" s="21">
        <v>10</v>
      </c>
      <c r="I39" s="30">
        <v>102.19451126712161</v>
      </c>
      <c r="J39" s="21"/>
      <c r="K39" s="21"/>
      <c r="L39" s="21"/>
      <c r="M39" s="21"/>
      <c r="N39" s="21"/>
      <c r="O39" s="26"/>
    </row>
    <row r="40" spans="1:15" ht="13.5">
      <c r="B40" s="21" t="s">
        <v>3998</v>
      </c>
      <c r="C40" s="21" t="s">
        <v>157</v>
      </c>
      <c r="D40" s="21" t="s">
        <v>1288</v>
      </c>
      <c r="E40" s="21">
        <v>10</v>
      </c>
      <c r="F40" s="21">
        <v>5</v>
      </c>
      <c r="G40" s="21" t="s">
        <v>4004</v>
      </c>
      <c r="H40" s="21">
        <v>10</v>
      </c>
      <c r="I40" s="30">
        <v>99.737603500000006</v>
      </c>
      <c r="J40" s="21"/>
      <c r="K40" s="21"/>
      <c r="L40" s="21"/>
      <c r="M40" s="21"/>
      <c r="N40" s="21"/>
    </row>
    <row r="41" spans="1:15" ht="13.5">
      <c r="B41" s="21" t="s">
        <v>3998</v>
      </c>
      <c r="C41" s="21" t="s">
        <v>181</v>
      </c>
      <c r="D41" s="21" t="s">
        <v>1289</v>
      </c>
      <c r="E41" s="21">
        <v>10</v>
      </c>
      <c r="F41" s="21">
        <v>5</v>
      </c>
      <c r="G41" s="21" t="s">
        <v>4004</v>
      </c>
      <c r="H41" s="21">
        <v>10</v>
      </c>
      <c r="I41" s="30">
        <v>92.323363781213118</v>
      </c>
      <c r="J41" s="21"/>
      <c r="K41" s="21"/>
      <c r="L41" s="21"/>
      <c r="M41" s="21"/>
      <c r="N41" s="21"/>
      <c r="O41" s="26"/>
    </row>
    <row r="42" spans="1:15" ht="13.5">
      <c r="B42" s="21" t="s">
        <v>3998</v>
      </c>
      <c r="C42" s="21" t="s">
        <v>14</v>
      </c>
      <c r="D42" s="21" t="s">
        <v>1290</v>
      </c>
      <c r="E42" s="21">
        <v>10</v>
      </c>
      <c r="F42" s="21">
        <v>5</v>
      </c>
      <c r="G42" s="21" t="s">
        <v>4004</v>
      </c>
      <c r="H42" s="21">
        <v>10</v>
      </c>
      <c r="I42" s="30">
        <v>99.262319500000004</v>
      </c>
      <c r="J42" s="21"/>
      <c r="K42" s="21"/>
      <c r="L42" s="21"/>
      <c r="M42" s="21"/>
      <c r="N42" s="21"/>
      <c r="O42" s="26"/>
    </row>
    <row r="43" spans="1:15" ht="13.5">
      <c r="B43" s="21" t="s">
        <v>3998</v>
      </c>
      <c r="C43" s="21" t="s">
        <v>38</v>
      </c>
      <c r="D43" s="21" t="s">
        <v>1291</v>
      </c>
      <c r="E43" s="21">
        <v>10</v>
      </c>
      <c r="F43" s="21">
        <v>5</v>
      </c>
      <c r="G43" s="21" t="s">
        <v>4004</v>
      </c>
      <c r="H43" s="21">
        <v>10</v>
      </c>
      <c r="I43" s="30">
        <v>100.85154750000001</v>
      </c>
      <c r="J43" s="21"/>
      <c r="K43" s="21"/>
      <c r="L43" s="21"/>
      <c r="M43" s="21"/>
      <c r="N43" s="21"/>
    </row>
    <row r="44" spans="1:15" ht="13.5">
      <c r="A44" s="21" t="s">
        <v>4006</v>
      </c>
      <c r="B44" s="21" t="s">
        <v>3998</v>
      </c>
      <c r="C44" s="21" t="s">
        <v>62</v>
      </c>
      <c r="D44" s="21" t="s">
        <v>1292</v>
      </c>
      <c r="E44" s="21">
        <v>10</v>
      </c>
      <c r="F44" s="21">
        <v>5</v>
      </c>
      <c r="G44" s="21" t="s">
        <v>4004</v>
      </c>
      <c r="H44" s="21">
        <v>10</v>
      </c>
      <c r="I44" s="30">
        <v>78.982227749999993</v>
      </c>
      <c r="J44" s="21"/>
      <c r="K44" s="21"/>
      <c r="L44" s="21"/>
      <c r="M44" s="21"/>
      <c r="N44" s="21"/>
      <c r="O44" s="26"/>
    </row>
    <row r="45" spans="1:15" ht="13.5">
      <c r="A45" s="21" t="s">
        <v>4006</v>
      </c>
      <c r="B45" s="21" t="s">
        <v>3998</v>
      </c>
      <c r="C45" s="21" t="s">
        <v>86</v>
      </c>
      <c r="D45" s="21" t="s">
        <v>1293</v>
      </c>
      <c r="E45" s="21">
        <v>10</v>
      </c>
      <c r="F45" s="21">
        <v>5</v>
      </c>
      <c r="G45" s="21" t="s">
        <v>4004</v>
      </c>
      <c r="H45" s="21">
        <v>10</v>
      </c>
      <c r="I45" s="30">
        <v>79.979394249999999</v>
      </c>
      <c r="J45" s="21"/>
      <c r="K45" s="21"/>
      <c r="L45" s="21"/>
      <c r="M45" s="21"/>
      <c r="N45" s="21"/>
      <c r="O45" s="26"/>
    </row>
    <row r="46" spans="1:15" ht="13.5">
      <c r="B46" s="21" t="s">
        <v>3998</v>
      </c>
      <c r="C46" s="21" t="s">
        <v>110</v>
      </c>
      <c r="D46" s="21" t="s">
        <v>1294</v>
      </c>
      <c r="E46" s="21">
        <v>10</v>
      </c>
      <c r="F46" s="21">
        <v>5</v>
      </c>
      <c r="G46" s="21" t="s">
        <v>4004</v>
      </c>
      <c r="H46" s="21">
        <v>10</v>
      </c>
      <c r="I46" s="30">
        <v>93.982388070593672</v>
      </c>
      <c r="J46" s="21"/>
      <c r="K46" s="21"/>
      <c r="L46" s="21"/>
      <c r="M46" s="21"/>
      <c r="N46" s="21"/>
    </row>
    <row r="47" spans="1:15" ht="13.5">
      <c r="B47" s="21" t="s">
        <v>3998</v>
      </c>
      <c r="C47" s="21" t="s">
        <v>134</v>
      </c>
      <c r="D47" s="21" t="s">
        <v>1295</v>
      </c>
      <c r="E47" s="21">
        <v>10</v>
      </c>
      <c r="F47" s="21">
        <v>5</v>
      </c>
      <c r="G47" s="21" t="s">
        <v>4004</v>
      </c>
      <c r="H47" s="21">
        <v>10</v>
      </c>
      <c r="I47" s="30">
        <v>96.171108164978037</v>
      </c>
      <c r="J47" s="21"/>
      <c r="K47" s="21"/>
      <c r="L47" s="21"/>
      <c r="M47" s="21"/>
      <c r="N47" s="21"/>
      <c r="O47" s="26"/>
    </row>
    <row r="48" spans="1:15" ht="13.5">
      <c r="B48" s="21" t="s">
        <v>3998</v>
      </c>
      <c r="C48" s="21" t="s">
        <v>158</v>
      </c>
      <c r="D48" s="21" t="s">
        <v>1296</v>
      </c>
      <c r="E48" s="21">
        <v>10</v>
      </c>
      <c r="F48" s="21">
        <v>5</v>
      </c>
      <c r="G48" s="21" t="s">
        <v>4004</v>
      </c>
      <c r="H48" s="21">
        <v>10</v>
      </c>
      <c r="I48" s="30">
        <v>96.663707019229605</v>
      </c>
      <c r="J48" s="21"/>
      <c r="K48" s="21"/>
      <c r="L48" s="21"/>
      <c r="M48" s="21"/>
      <c r="N48" s="21"/>
      <c r="O48" s="26"/>
    </row>
    <row r="49" spans="1:15" ht="13.5">
      <c r="B49" s="21" t="s">
        <v>3998</v>
      </c>
      <c r="C49" s="21" t="s">
        <v>182</v>
      </c>
      <c r="D49" s="21" t="s">
        <v>1297</v>
      </c>
      <c r="E49" s="21">
        <v>10</v>
      </c>
      <c r="F49" s="21">
        <v>5</v>
      </c>
      <c r="G49" s="21" t="s">
        <v>4004</v>
      </c>
      <c r="H49" s="21">
        <v>10</v>
      </c>
      <c r="I49" s="30">
        <v>95.691888538866664</v>
      </c>
      <c r="J49" s="21"/>
      <c r="K49" s="21"/>
      <c r="L49" s="21"/>
      <c r="M49" s="21"/>
      <c r="N49" s="21"/>
    </row>
    <row r="50" spans="1:15" ht="13.5">
      <c r="B50" s="21" t="s">
        <v>3998</v>
      </c>
      <c r="C50" s="21" t="s">
        <v>15</v>
      </c>
      <c r="D50" s="21" t="s">
        <v>1298</v>
      </c>
      <c r="E50" s="21">
        <v>10</v>
      </c>
      <c r="F50" s="21">
        <v>5</v>
      </c>
      <c r="G50" s="21" t="s">
        <v>4004</v>
      </c>
      <c r="H50" s="21">
        <v>10</v>
      </c>
      <c r="I50" s="30">
        <v>95.275916173054227</v>
      </c>
      <c r="J50" s="21"/>
      <c r="K50" s="21"/>
      <c r="L50" s="21"/>
      <c r="M50" s="21"/>
      <c r="N50" s="21"/>
      <c r="O50" s="26"/>
    </row>
    <row r="51" spans="1:15" ht="13.5">
      <c r="B51" s="21" t="s">
        <v>3998</v>
      </c>
      <c r="C51" s="21" t="s">
        <v>39</v>
      </c>
      <c r="D51" s="21" t="s">
        <v>1299</v>
      </c>
      <c r="E51" s="21">
        <v>10</v>
      </c>
      <c r="F51" s="21">
        <v>5</v>
      </c>
      <c r="G51" s="21" t="s">
        <v>4004</v>
      </c>
      <c r="H51" s="21">
        <v>10</v>
      </c>
      <c r="I51" s="30">
        <v>97.301943750000007</v>
      </c>
      <c r="J51" s="21"/>
      <c r="K51" s="21"/>
      <c r="L51" s="21"/>
      <c r="M51" s="21"/>
      <c r="N51" s="21"/>
      <c r="O51" s="26"/>
    </row>
    <row r="52" spans="1:15" ht="13.5">
      <c r="B52" s="21" t="s">
        <v>3998</v>
      </c>
      <c r="C52" s="21" t="s">
        <v>63</v>
      </c>
      <c r="D52" s="21" t="s">
        <v>1300</v>
      </c>
      <c r="E52" s="21">
        <v>10</v>
      </c>
      <c r="F52" s="21">
        <v>5</v>
      </c>
      <c r="G52" s="21" t="s">
        <v>4004</v>
      </c>
      <c r="H52" s="21">
        <v>10</v>
      </c>
      <c r="I52" s="30">
        <v>96.841457000000005</v>
      </c>
      <c r="J52" s="21"/>
      <c r="K52" s="21"/>
      <c r="L52" s="21"/>
      <c r="M52" s="21"/>
      <c r="N52" s="21"/>
    </row>
    <row r="53" spans="1:15" ht="13.5">
      <c r="B53" s="21" t="s">
        <v>3998</v>
      </c>
      <c r="C53" s="21" t="s">
        <v>87</v>
      </c>
      <c r="D53" s="21" t="s">
        <v>1301</v>
      </c>
      <c r="E53" s="21">
        <v>10</v>
      </c>
      <c r="F53" s="21">
        <v>5</v>
      </c>
      <c r="G53" s="21" t="s">
        <v>4004</v>
      </c>
      <c r="H53" s="21">
        <v>10</v>
      </c>
      <c r="I53" s="30">
        <v>98.568279249999989</v>
      </c>
      <c r="J53" s="21"/>
      <c r="K53" s="21"/>
      <c r="L53" s="21"/>
      <c r="M53" s="21"/>
      <c r="N53" s="21"/>
      <c r="O53" s="26"/>
    </row>
    <row r="54" spans="1:15" ht="13.5">
      <c r="B54" s="21" t="s">
        <v>3998</v>
      </c>
      <c r="C54" s="21" t="s">
        <v>111</v>
      </c>
      <c r="D54" s="21" t="s">
        <v>1302</v>
      </c>
      <c r="E54" s="21">
        <v>10</v>
      </c>
      <c r="F54" s="21">
        <v>5</v>
      </c>
      <c r="G54" s="21" t="s">
        <v>4004</v>
      </c>
      <c r="H54" s="21">
        <v>10</v>
      </c>
      <c r="I54" s="30">
        <v>95.453512750000002</v>
      </c>
      <c r="J54" s="21"/>
      <c r="K54" s="21"/>
      <c r="L54" s="21"/>
      <c r="M54" s="21"/>
      <c r="N54" s="21"/>
      <c r="O54" s="26"/>
    </row>
    <row r="55" spans="1:15" ht="13.5">
      <c r="B55" s="21" t="s">
        <v>3998</v>
      </c>
      <c r="C55" s="21" t="s">
        <v>135</v>
      </c>
      <c r="D55" s="21" t="s">
        <v>1303</v>
      </c>
      <c r="E55" s="21">
        <v>10</v>
      </c>
      <c r="F55" s="21">
        <v>5</v>
      </c>
      <c r="G55" s="21" t="s">
        <v>4004</v>
      </c>
      <c r="H55" s="21">
        <v>10</v>
      </c>
      <c r="I55" s="30">
        <v>99.364400000000003</v>
      </c>
      <c r="J55" s="21"/>
      <c r="K55" s="21"/>
      <c r="L55" s="21"/>
      <c r="M55" s="21"/>
      <c r="N55" s="21"/>
    </row>
    <row r="56" spans="1:15" ht="13.5">
      <c r="A56" s="21" t="s">
        <v>4006</v>
      </c>
      <c r="B56" s="21" t="s">
        <v>3998</v>
      </c>
      <c r="C56" s="21" t="s">
        <v>159</v>
      </c>
      <c r="D56" s="21" t="s">
        <v>1304</v>
      </c>
      <c r="E56" s="21">
        <v>10</v>
      </c>
      <c r="F56" s="21">
        <v>5</v>
      </c>
      <c r="G56" s="21" t="s">
        <v>4004</v>
      </c>
      <c r="H56" s="21">
        <v>10</v>
      </c>
      <c r="I56" s="30">
        <v>75.286087250000008</v>
      </c>
      <c r="J56" s="21"/>
      <c r="K56" s="21"/>
      <c r="L56" s="21"/>
      <c r="M56" s="21"/>
      <c r="N56" s="21"/>
      <c r="O56" s="26"/>
    </row>
    <row r="57" spans="1:15" ht="13.5">
      <c r="A57" s="21" t="s">
        <v>4006</v>
      </c>
      <c r="B57" s="21" t="s">
        <v>3998</v>
      </c>
      <c r="C57" s="21" t="s">
        <v>183</v>
      </c>
      <c r="D57" s="21" t="s">
        <v>1305</v>
      </c>
      <c r="E57" s="21">
        <v>10</v>
      </c>
      <c r="F57" s="21">
        <v>5</v>
      </c>
      <c r="G57" s="21" t="s">
        <v>4004</v>
      </c>
      <c r="H57" s="21">
        <v>10</v>
      </c>
      <c r="I57" s="30">
        <v>79.228759499999995</v>
      </c>
      <c r="J57" s="21"/>
      <c r="K57" s="21"/>
      <c r="L57" s="21"/>
      <c r="M57" s="21"/>
      <c r="N57" s="21"/>
      <c r="O57" s="26"/>
    </row>
    <row r="58" spans="1:15" ht="13.5">
      <c r="B58" s="21" t="s">
        <v>3998</v>
      </c>
      <c r="C58" s="21" t="s">
        <v>16</v>
      </c>
      <c r="D58" s="21" t="s">
        <v>1306</v>
      </c>
      <c r="E58" s="21">
        <v>10</v>
      </c>
      <c r="F58" s="21">
        <v>5</v>
      </c>
      <c r="G58" s="21" t="s">
        <v>4004</v>
      </c>
      <c r="H58" s="21">
        <v>10</v>
      </c>
      <c r="I58" s="30">
        <v>95.6102585</v>
      </c>
      <c r="J58" s="21"/>
      <c r="K58" s="21"/>
      <c r="L58" s="21"/>
      <c r="M58" s="21"/>
      <c r="N58" s="21"/>
    </row>
    <row r="59" spans="1:15" ht="13.5">
      <c r="B59" s="21" t="s">
        <v>3998</v>
      </c>
      <c r="C59" s="21" t="s">
        <v>40</v>
      </c>
      <c r="D59" s="21" t="s">
        <v>1307</v>
      </c>
      <c r="E59" s="21">
        <v>10</v>
      </c>
      <c r="F59" s="21">
        <v>5</v>
      </c>
      <c r="G59" s="21" t="s">
        <v>4004</v>
      </c>
      <c r="H59" s="21">
        <v>10</v>
      </c>
      <c r="I59" s="30">
        <v>105.8962148362708</v>
      </c>
      <c r="J59" s="21"/>
      <c r="K59" s="21"/>
      <c r="L59" s="21"/>
      <c r="M59" s="21"/>
      <c r="N59" s="21"/>
      <c r="O59" s="26"/>
    </row>
    <row r="60" spans="1:15" ht="13.5">
      <c r="B60" s="21" t="s">
        <v>3998</v>
      </c>
      <c r="C60" s="21" t="s">
        <v>64</v>
      </c>
      <c r="D60" s="21" t="s">
        <v>1308</v>
      </c>
      <c r="E60" s="21">
        <v>10</v>
      </c>
      <c r="F60" s="21">
        <v>5</v>
      </c>
      <c r="G60" s="21" t="s">
        <v>4004</v>
      </c>
      <c r="H60" s="21">
        <v>10</v>
      </c>
      <c r="I60" s="30">
        <v>105.30626605789844</v>
      </c>
      <c r="J60" s="21"/>
      <c r="K60" s="21"/>
      <c r="L60" s="21"/>
      <c r="M60" s="21"/>
      <c r="N60" s="21"/>
      <c r="O60" s="26"/>
    </row>
    <row r="61" spans="1:15" ht="13.5">
      <c r="B61" s="21" t="s">
        <v>3998</v>
      </c>
      <c r="C61" s="21" t="s">
        <v>88</v>
      </c>
      <c r="D61" s="21" t="s">
        <v>1309</v>
      </c>
      <c r="E61" s="21">
        <v>10</v>
      </c>
      <c r="F61" s="21">
        <v>5</v>
      </c>
      <c r="G61" s="21" t="s">
        <v>4004</v>
      </c>
      <c r="H61" s="21">
        <v>10</v>
      </c>
      <c r="I61" s="30">
        <v>95.769691249999994</v>
      </c>
      <c r="J61" s="21"/>
      <c r="K61" s="21"/>
      <c r="L61" s="21"/>
      <c r="M61" s="21"/>
      <c r="N61" s="21"/>
    </row>
    <row r="62" spans="1:15" ht="13.5">
      <c r="B62" s="21" t="s">
        <v>3998</v>
      </c>
      <c r="C62" s="21" t="s">
        <v>112</v>
      </c>
      <c r="D62" s="21" t="s">
        <v>1310</v>
      </c>
      <c r="E62" s="21">
        <v>10</v>
      </c>
      <c r="F62" s="21">
        <v>5</v>
      </c>
      <c r="G62" s="21" t="s">
        <v>4004</v>
      </c>
      <c r="H62" s="21">
        <v>10</v>
      </c>
      <c r="I62" s="30">
        <v>93.212699249999986</v>
      </c>
      <c r="J62" s="21"/>
      <c r="K62" s="21"/>
      <c r="L62" s="21"/>
      <c r="M62" s="21"/>
      <c r="N62" s="21"/>
      <c r="O62" s="26"/>
    </row>
    <row r="63" spans="1:15" ht="13.5">
      <c r="B63" s="21" t="s">
        <v>3998</v>
      </c>
      <c r="C63" s="21" t="s">
        <v>136</v>
      </c>
      <c r="D63" s="21" t="s">
        <v>1311</v>
      </c>
      <c r="E63" s="21">
        <v>10</v>
      </c>
      <c r="F63" s="21">
        <v>5</v>
      </c>
      <c r="G63" s="21" t="s">
        <v>4004</v>
      </c>
      <c r="H63" s="21">
        <v>10</v>
      </c>
      <c r="I63" s="30">
        <v>98.659079000000006</v>
      </c>
      <c r="J63" s="21"/>
      <c r="K63" s="21"/>
      <c r="L63" s="21"/>
      <c r="M63" s="21"/>
      <c r="N63" s="21"/>
      <c r="O63" s="26"/>
    </row>
    <row r="64" spans="1:15" ht="13.5">
      <c r="B64" s="21" t="s">
        <v>3998</v>
      </c>
      <c r="C64" s="21" t="s">
        <v>160</v>
      </c>
      <c r="D64" s="21" t="s">
        <v>1312</v>
      </c>
      <c r="E64" s="21">
        <v>10</v>
      </c>
      <c r="F64" s="21">
        <v>5</v>
      </c>
      <c r="G64" s="21" t="s">
        <v>4004</v>
      </c>
      <c r="H64" s="21">
        <v>10</v>
      </c>
      <c r="I64" s="30">
        <v>97.152772249999998</v>
      </c>
      <c r="J64" s="21"/>
      <c r="K64" s="21"/>
      <c r="L64" s="21"/>
      <c r="M64" s="21"/>
      <c r="N64" s="21"/>
    </row>
    <row r="65" spans="2:15" ht="13.5">
      <c r="B65" s="21" t="s">
        <v>3998</v>
      </c>
      <c r="C65" s="21" t="s">
        <v>184</v>
      </c>
      <c r="D65" s="21" t="s">
        <v>1313</v>
      </c>
      <c r="E65" s="21">
        <v>10</v>
      </c>
      <c r="F65" s="21">
        <v>5</v>
      </c>
      <c r="G65" s="21" t="s">
        <v>4004</v>
      </c>
      <c r="H65" s="21">
        <v>10</v>
      </c>
      <c r="I65" s="30">
        <v>101.29390000000001</v>
      </c>
      <c r="J65" s="21"/>
      <c r="K65" s="21"/>
      <c r="L65" s="21"/>
      <c r="M65" s="21"/>
      <c r="N65" s="21"/>
      <c r="O65" s="26"/>
    </row>
    <row r="66" spans="2:15" ht="13.5">
      <c r="B66" s="21" t="s">
        <v>3998</v>
      </c>
      <c r="C66" s="21" t="s">
        <v>17</v>
      </c>
      <c r="D66" s="21" t="s">
        <v>1314</v>
      </c>
      <c r="E66" s="21">
        <v>10</v>
      </c>
      <c r="F66" s="21">
        <v>5</v>
      </c>
      <c r="G66" s="21" t="s">
        <v>4004</v>
      </c>
      <c r="H66" s="21">
        <v>10</v>
      </c>
      <c r="I66" s="30">
        <v>94.073127499999998</v>
      </c>
      <c r="J66" s="21"/>
      <c r="K66" s="21"/>
      <c r="L66" s="21"/>
      <c r="M66" s="21"/>
      <c r="N66" s="21"/>
      <c r="O66" s="26"/>
    </row>
    <row r="67" spans="2:15" ht="13.5">
      <c r="B67" s="21" t="s">
        <v>3998</v>
      </c>
      <c r="C67" s="21" t="s">
        <v>41</v>
      </c>
      <c r="D67" s="21" t="s">
        <v>1315</v>
      </c>
      <c r="E67" s="21">
        <v>10</v>
      </c>
      <c r="F67" s="21">
        <v>5</v>
      </c>
      <c r="G67" s="21" t="s">
        <v>4004</v>
      </c>
      <c r="H67" s="21">
        <v>10</v>
      </c>
      <c r="I67" s="30">
        <v>101.76953349999999</v>
      </c>
      <c r="J67" s="21"/>
      <c r="K67" s="21"/>
      <c r="L67" s="21"/>
      <c r="M67" s="21"/>
      <c r="N67" s="21"/>
    </row>
    <row r="68" spans="2:15" ht="13.5">
      <c r="B68" s="21" t="s">
        <v>3998</v>
      </c>
      <c r="C68" s="21" t="s">
        <v>65</v>
      </c>
      <c r="D68" s="21" t="s">
        <v>1316</v>
      </c>
      <c r="E68" s="21">
        <v>10</v>
      </c>
      <c r="F68" s="21">
        <v>5</v>
      </c>
      <c r="G68" s="21" t="s">
        <v>4004</v>
      </c>
      <c r="H68" s="21">
        <v>10</v>
      </c>
      <c r="I68" s="30">
        <v>110.12685275</v>
      </c>
      <c r="J68" s="21"/>
      <c r="K68" s="21"/>
      <c r="L68" s="21"/>
      <c r="M68" s="21"/>
      <c r="N68" s="21"/>
      <c r="O68" s="26"/>
    </row>
    <row r="69" spans="2:15" ht="13.5">
      <c r="B69" s="21" t="s">
        <v>3998</v>
      </c>
      <c r="C69" s="21" t="s">
        <v>89</v>
      </c>
      <c r="D69" s="21" t="s">
        <v>1317</v>
      </c>
      <c r="E69" s="21">
        <v>10</v>
      </c>
      <c r="F69" s="21">
        <v>5</v>
      </c>
      <c r="G69" s="21" t="s">
        <v>4004</v>
      </c>
      <c r="H69" s="21">
        <v>10</v>
      </c>
      <c r="I69" s="30">
        <v>98.30330699999999</v>
      </c>
      <c r="J69" s="21"/>
      <c r="K69" s="21"/>
      <c r="L69" s="21"/>
      <c r="M69" s="21"/>
      <c r="N69" s="21"/>
      <c r="O69" s="26"/>
    </row>
    <row r="70" spans="2:15" ht="13.5">
      <c r="B70" s="21" t="s">
        <v>3998</v>
      </c>
      <c r="C70" s="21" t="s">
        <v>113</v>
      </c>
      <c r="D70" s="21" t="s">
        <v>1318</v>
      </c>
      <c r="E70" s="21">
        <v>10</v>
      </c>
      <c r="F70" s="21">
        <v>5</v>
      </c>
      <c r="G70" s="21" t="s">
        <v>4004</v>
      </c>
      <c r="H70" s="21">
        <v>10</v>
      </c>
      <c r="I70" s="30">
        <v>98.525386999999995</v>
      </c>
      <c r="J70" s="21"/>
      <c r="K70" s="21"/>
      <c r="L70" s="21"/>
      <c r="M70" s="21"/>
      <c r="N70" s="21"/>
    </row>
    <row r="71" spans="2:15" ht="13.5">
      <c r="B71" s="21" t="s">
        <v>3998</v>
      </c>
      <c r="C71" s="21" t="s">
        <v>137</v>
      </c>
      <c r="D71" s="21" t="s">
        <v>1319</v>
      </c>
      <c r="E71" s="21">
        <v>10</v>
      </c>
      <c r="F71" s="21">
        <v>5</v>
      </c>
      <c r="G71" s="21" t="s">
        <v>4004</v>
      </c>
      <c r="H71" s="21">
        <v>10</v>
      </c>
      <c r="I71" s="30">
        <v>105.25174974999999</v>
      </c>
      <c r="J71" s="21"/>
      <c r="K71" s="21"/>
      <c r="L71" s="21"/>
      <c r="M71" s="21"/>
      <c r="N71" s="21"/>
      <c r="O71" s="26"/>
    </row>
    <row r="72" spans="2:15" ht="13.5">
      <c r="B72" s="21" t="s">
        <v>3998</v>
      </c>
      <c r="C72" s="21" t="s">
        <v>161</v>
      </c>
      <c r="D72" s="21" t="s">
        <v>1320</v>
      </c>
      <c r="E72" s="21">
        <v>10</v>
      </c>
      <c r="F72" s="21">
        <v>5</v>
      </c>
      <c r="G72" s="21" t="s">
        <v>4004</v>
      </c>
      <c r="H72" s="21">
        <v>10</v>
      </c>
      <c r="I72" s="30">
        <v>83.305871499999995</v>
      </c>
      <c r="J72" s="21"/>
      <c r="K72" s="21"/>
      <c r="L72" s="21"/>
      <c r="M72" s="21"/>
      <c r="N72" s="21"/>
      <c r="O72" s="26"/>
    </row>
    <row r="73" spans="2:15" ht="13.5">
      <c r="B73" s="21" t="s">
        <v>3998</v>
      </c>
      <c r="C73" s="21" t="s">
        <v>185</v>
      </c>
      <c r="D73" s="21" t="s">
        <v>1321</v>
      </c>
      <c r="E73" s="21">
        <v>10</v>
      </c>
      <c r="F73" s="21">
        <v>5</v>
      </c>
      <c r="G73" s="21" t="s">
        <v>4004</v>
      </c>
      <c r="H73" s="21">
        <v>10</v>
      </c>
      <c r="I73" s="30">
        <v>93.835356999999988</v>
      </c>
      <c r="J73" s="21"/>
      <c r="K73" s="21"/>
      <c r="L73" s="21"/>
      <c r="M73" s="21"/>
      <c r="N73" s="21"/>
    </row>
    <row r="74" spans="2:15" ht="13.5">
      <c r="B74" s="21" t="s">
        <v>3998</v>
      </c>
      <c r="C74" s="21" t="s">
        <v>18</v>
      </c>
      <c r="D74" s="21" t="s">
        <v>1322</v>
      </c>
      <c r="E74" s="21">
        <v>10</v>
      </c>
      <c r="F74" s="21">
        <v>5</v>
      </c>
      <c r="G74" s="21" t="s">
        <v>4004</v>
      </c>
      <c r="H74" s="21">
        <v>10</v>
      </c>
      <c r="I74" s="30">
        <v>97.930858999999998</v>
      </c>
      <c r="J74" s="21"/>
      <c r="K74" s="21"/>
      <c r="L74" s="21"/>
      <c r="M74" s="21"/>
      <c r="N74" s="21"/>
      <c r="O74" s="26"/>
    </row>
    <row r="75" spans="2:15" ht="13.5">
      <c r="B75" s="21" t="s">
        <v>3998</v>
      </c>
      <c r="C75" s="21" t="s">
        <v>42</v>
      </c>
      <c r="D75" s="21" t="s">
        <v>1323</v>
      </c>
      <c r="E75" s="21">
        <v>10</v>
      </c>
      <c r="F75" s="21">
        <v>5</v>
      </c>
      <c r="G75" s="21" t="s">
        <v>4004</v>
      </c>
      <c r="H75" s="21">
        <v>10</v>
      </c>
      <c r="I75" s="30">
        <v>89.378624000000002</v>
      </c>
      <c r="J75" s="21"/>
      <c r="K75" s="21"/>
      <c r="L75" s="21"/>
      <c r="M75" s="21"/>
      <c r="N75" s="21"/>
      <c r="O75" s="26"/>
    </row>
    <row r="76" spans="2:15" ht="13.5">
      <c r="B76" s="21" t="s">
        <v>3998</v>
      </c>
      <c r="C76" s="21" t="s">
        <v>66</v>
      </c>
      <c r="D76" s="21" t="s">
        <v>1324</v>
      </c>
      <c r="E76" s="21">
        <v>10</v>
      </c>
      <c r="F76" s="21">
        <v>5</v>
      </c>
      <c r="G76" s="21" t="s">
        <v>4004</v>
      </c>
      <c r="H76" s="21">
        <v>10</v>
      </c>
      <c r="I76" s="30">
        <v>88.857378249999996</v>
      </c>
      <c r="J76" s="21"/>
      <c r="K76" s="21"/>
      <c r="L76" s="21"/>
      <c r="M76" s="21"/>
      <c r="N76" s="21"/>
    </row>
    <row r="77" spans="2:15" ht="13.5">
      <c r="B77" s="21" t="s">
        <v>3998</v>
      </c>
      <c r="C77" s="21" t="s">
        <v>90</v>
      </c>
      <c r="D77" s="21" t="s">
        <v>1325</v>
      </c>
      <c r="E77" s="21">
        <v>10</v>
      </c>
      <c r="F77" s="21">
        <v>5</v>
      </c>
      <c r="G77" s="21" t="s">
        <v>4004</v>
      </c>
      <c r="H77" s="21">
        <v>10</v>
      </c>
      <c r="I77" s="30">
        <v>84.175413843852255</v>
      </c>
      <c r="J77" s="21"/>
      <c r="K77" s="21"/>
      <c r="L77" s="21"/>
      <c r="M77" s="21"/>
      <c r="N77" s="21"/>
      <c r="O77" s="26"/>
    </row>
    <row r="78" spans="2:15" ht="13.5">
      <c r="B78" s="21" t="s">
        <v>3998</v>
      </c>
      <c r="C78" s="21" t="s">
        <v>114</v>
      </c>
      <c r="D78" s="21" t="s">
        <v>1326</v>
      </c>
      <c r="E78" s="21">
        <v>10</v>
      </c>
      <c r="F78" s="21">
        <v>5</v>
      </c>
      <c r="G78" s="21" t="s">
        <v>4004</v>
      </c>
      <c r="H78" s="21">
        <v>10</v>
      </c>
      <c r="I78" s="30">
        <v>86.385725778495797</v>
      </c>
      <c r="J78" s="21"/>
      <c r="K78" s="21"/>
      <c r="L78" s="21"/>
      <c r="M78" s="21"/>
      <c r="N78" s="21"/>
      <c r="O78" s="26"/>
    </row>
    <row r="79" spans="2:15" ht="13.5">
      <c r="B79" s="21" t="s">
        <v>3998</v>
      </c>
      <c r="C79" s="21" t="s">
        <v>138</v>
      </c>
      <c r="D79" s="21" t="s">
        <v>912</v>
      </c>
      <c r="E79" s="21">
        <v>10</v>
      </c>
      <c r="F79" s="21">
        <v>5</v>
      </c>
      <c r="G79" s="21" t="s">
        <v>4004</v>
      </c>
      <c r="H79" s="21">
        <v>10</v>
      </c>
      <c r="I79" s="30">
        <v>99.232491750000008</v>
      </c>
      <c r="J79" s="21"/>
      <c r="K79" s="21"/>
      <c r="L79" s="21"/>
      <c r="M79" s="21"/>
      <c r="N79" s="21"/>
    </row>
    <row r="80" spans="2:15" ht="13.5">
      <c r="B80" s="21" t="s">
        <v>3998</v>
      </c>
      <c r="C80" s="21" t="s">
        <v>162</v>
      </c>
      <c r="D80" s="21" t="s">
        <v>1327</v>
      </c>
      <c r="E80" s="21">
        <v>10</v>
      </c>
      <c r="F80" s="21">
        <v>5</v>
      </c>
      <c r="G80" s="21" t="s">
        <v>4004</v>
      </c>
      <c r="H80" s="21">
        <v>10</v>
      </c>
      <c r="I80" s="30">
        <v>98.358383750000002</v>
      </c>
      <c r="J80" s="21"/>
      <c r="K80" s="21"/>
      <c r="L80" s="21"/>
      <c r="M80" s="21"/>
      <c r="N80" s="21"/>
      <c r="O80" s="26"/>
    </row>
    <row r="81" spans="1:15" ht="13.5">
      <c r="B81" s="21" t="s">
        <v>3998</v>
      </c>
      <c r="C81" s="21" t="s">
        <v>186</v>
      </c>
      <c r="D81" s="21" t="s">
        <v>1328</v>
      </c>
      <c r="E81" s="21">
        <v>10</v>
      </c>
      <c r="F81" s="21">
        <v>5</v>
      </c>
      <c r="G81" s="21" t="s">
        <v>4004</v>
      </c>
      <c r="H81" s="21">
        <v>10</v>
      </c>
      <c r="I81" s="30">
        <v>100.43527650000001</v>
      </c>
      <c r="J81" s="21"/>
      <c r="K81" s="21"/>
      <c r="L81" s="21"/>
      <c r="M81" s="21"/>
      <c r="N81" s="21"/>
      <c r="O81" s="26"/>
    </row>
    <row r="82" spans="1:15" ht="13.5">
      <c r="B82" s="21" t="s">
        <v>1235</v>
      </c>
      <c r="C82" s="21" t="s">
        <v>9</v>
      </c>
      <c r="D82" s="21" t="s">
        <v>1329</v>
      </c>
      <c r="E82" s="21">
        <v>10</v>
      </c>
      <c r="F82" s="21">
        <v>5</v>
      </c>
      <c r="G82" s="21" t="s">
        <v>4004</v>
      </c>
      <c r="H82" s="21">
        <v>10</v>
      </c>
      <c r="I82" s="30">
        <v>93.932000500000001</v>
      </c>
      <c r="J82" s="21"/>
      <c r="K82" s="21"/>
      <c r="L82" s="21"/>
      <c r="M82" s="21"/>
      <c r="N82" s="21"/>
    </row>
    <row r="83" spans="1:15" ht="13.5">
      <c r="B83" s="21" t="s">
        <v>1235</v>
      </c>
      <c r="C83" s="21" t="s">
        <v>33</v>
      </c>
      <c r="D83" s="21" t="s">
        <v>913</v>
      </c>
      <c r="E83" s="21">
        <v>10</v>
      </c>
      <c r="F83" s="21">
        <v>5</v>
      </c>
      <c r="G83" s="21" t="s">
        <v>4004</v>
      </c>
      <c r="H83" s="21">
        <v>10</v>
      </c>
      <c r="I83" s="30">
        <v>95.091732750000006</v>
      </c>
      <c r="J83" s="21"/>
      <c r="K83" s="21"/>
      <c r="L83" s="21"/>
      <c r="M83" s="21"/>
      <c r="N83" s="21"/>
      <c r="O83" s="26"/>
    </row>
    <row r="84" spans="1:15" ht="13.5">
      <c r="B84" s="21" t="s">
        <v>1235</v>
      </c>
      <c r="C84" s="21" t="s">
        <v>57</v>
      </c>
      <c r="D84" s="21" t="s">
        <v>1330</v>
      </c>
      <c r="E84" s="21">
        <v>10</v>
      </c>
      <c r="F84" s="21">
        <v>5</v>
      </c>
      <c r="G84" s="21" t="s">
        <v>4004</v>
      </c>
      <c r="H84" s="21">
        <v>10</v>
      </c>
      <c r="I84" s="30">
        <v>89.478778999417884</v>
      </c>
      <c r="J84" s="21"/>
      <c r="K84" s="21"/>
      <c r="L84" s="21"/>
      <c r="M84" s="21"/>
      <c r="N84" s="21"/>
      <c r="O84" s="26"/>
    </row>
    <row r="85" spans="1:15" ht="13.5">
      <c r="B85" s="21" t="s">
        <v>1235</v>
      </c>
      <c r="C85" s="21" t="s">
        <v>81</v>
      </c>
      <c r="D85" s="21" t="s">
        <v>1331</v>
      </c>
      <c r="E85" s="21">
        <v>10</v>
      </c>
      <c r="F85" s="21">
        <v>5</v>
      </c>
      <c r="G85" s="21" t="s">
        <v>4004</v>
      </c>
      <c r="H85" s="21">
        <v>10</v>
      </c>
      <c r="I85" s="30">
        <v>87.68497124999999</v>
      </c>
      <c r="J85" s="21"/>
      <c r="K85" s="21"/>
      <c r="L85" s="21"/>
      <c r="M85" s="21"/>
      <c r="N85" s="21"/>
    </row>
    <row r="86" spans="1:15" ht="13.5">
      <c r="B86" s="21" t="s">
        <v>1235</v>
      </c>
      <c r="C86" s="21" t="s">
        <v>105</v>
      </c>
      <c r="D86" s="21" t="s">
        <v>1332</v>
      </c>
      <c r="E86" s="21">
        <v>10</v>
      </c>
      <c r="F86" s="21">
        <v>5</v>
      </c>
      <c r="G86" s="21" t="s">
        <v>4004</v>
      </c>
      <c r="H86" s="21">
        <v>10</v>
      </c>
      <c r="I86" s="30">
        <v>89.814666250000002</v>
      </c>
      <c r="J86" s="21"/>
      <c r="K86" s="21"/>
      <c r="L86" s="21"/>
      <c r="M86" s="21"/>
      <c r="N86" s="21"/>
      <c r="O86" s="26"/>
    </row>
    <row r="87" spans="1:15" ht="13.5">
      <c r="B87" s="21" t="s">
        <v>1235</v>
      </c>
      <c r="C87" s="21" t="s">
        <v>129</v>
      </c>
      <c r="D87" s="21" t="s">
        <v>1333</v>
      </c>
      <c r="E87" s="21">
        <v>10</v>
      </c>
      <c r="F87" s="21">
        <v>5</v>
      </c>
      <c r="G87" s="21" t="s">
        <v>4004</v>
      </c>
      <c r="H87" s="21">
        <v>10</v>
      </c>
      <c r="I87" s="30">
        <v>99.959884500000015</v>
      </c>
      <c r="J87" s="21"/>
      <c r="K87" s="21"/>
      <c r="L87" s="21"/>
      <c r="M87" s="21"/>
      <c r="N87" s="21"/>
      <c r="O87" s="26"/>
    </row>
    <row r="88" spans="1:15" ht="13.5">
      <c r="B88" s="21" t="s">
        <v>1235</v>
      </c>
      <c r="C88" s="21" t="s">
        <v>153</v>
      </c>
      <c r="D88" s="21" t="s">
        <v>1334</v>
      </c>
      <c r="E88" s="21">
        <v>10</v>
      </c>
      <c r="F88" s="21">
        <v>5</v>
      </c>
      <c r="G88" s="21" t="s">
        <v>4004</v>
      </c>
      <c r="H88" s="21">
        <v>10</v>
      </c>
      <c r="I88" s="30">
        <v>99.679075499999996</v>
      </c>
      <c r="J88" s="21"/>
      <c r="K88" s="21"/>
      <c r="L88" s="21"/>
      <c r="M88" s="21"/>
      <c r="N88" s="21"/>
    </row>
    <row r="89" spans="1:15" ht="13.5">
      <c r="B89" s="21" t="s">
        <v>1235</v>
      </c>
      <c r="C89" s="21" t="s">
        <v>177</v>
      </c>
      <c r="D89" s="21" t="s">
        <v>1335</v>
      </c>
      <c r="E89" s="21">
        <v>10</v>
      </c>
      <c r="F89" s="21">
        <v>5</v>
      </c>
      <c r="G89" s="21" t="s">
        <v>4004</v>
      </c>
      <c r="H89" s="21">
        <v>10</v>
      </c>
      <c r="I89" s="30">
        <v>92.727498675527002</v>
      </c>
      <c r="J89" s="21"/>
      <c r="K89" s="21"/>
      <c r="L89" s="21"/>
      <c r="M89" s="21"/>
      <c r="N89" s="21"/>
      <c r="O89" s="26"/>
    </row>
    <row r="90" spans="1:15" ht="13.5">
      <c r="B90" s="21" t="s">
        <v>1235</v>
      </c>
      <c r="C90" s="21" t="s">
        <v>10</v>
      </c>
      <c r="D90" s="21" t="s">
        <v>1336</v>
      </c>
      <c r="E90" s="21">
        <v>10</v>
      </c>
      <c r="F90" s="21">
        <v>5</v>
      </c>
      <c r="G90" s="21" t="s">
        <v>4004</v>
      </c>
      <c r="H90" s="21">
        <v>10</v>
      </c>
      <c r="I90" s="30">
        <v>106.31418725</v>
      </c>
      <c r="J90" s="21"/>
      <c r="K90" s="21"/>
      <c r="L90" s="21"/>
      <c r="M90" s="21"/>
      <c r="N90" s="21"/>
      <c r="O90" s="26"/>
    </row>
    <row r="91" spans="1:15" ht="13.5">
      <c r="B91" s="21" t="s">
        <v>1235</v>
      </c>
      <c r="C91" s="21" t="s">
        <v>34</v>
      </c>
      <c r="D91" s="21" t="s">
        <v>1337</v>
      </c>
      <c r="E91" s="21">
        <v>10</v>
      </c>
      <c r="F91" s="21">
        <v>5</v>
      </c>
      <c r="G91" s="21" t="s">
        <v>4004</v>
      </c>
      <c r="H91" s="21">
        <v>10</v>
      </c>
      <c r="I91" s="30">
        <v>105.636233</v>
      </c>
      <c r="J91" s="21"/>
      <c r="K91" s="21"/>
      <c r="L91" s="21"/>
      <c r="M91" s="21"/>
      <c r="N91" s="21"/>
    </row>
    <row r="92" spans="1:15" ht="13.5">
      <c r="B92" s="21" t="s">
        <v>1235</v>
      </c>
      <c r="C92" s="21" t="s">
        <v>58</v>
      </c>
      <c r="D92" s="21" t="s">
        <v>1338</v>
      </c>
      <c r="E92" s="21">
        <v>10</v>
      </c>
      <c r="F92" s="21">
        <v>5</v>
      </c>
      <c r="G92" s="21" t="s">
        <v>4004</v>
      </c>
      <c r="H92" s="21">
        <v>10</v>
      </c>
      <c r="I92" s="30">
        <v>88.34938824999999</v>
      </c>
      <c r="J92" s="21"/>
      <c r="K92" s="21"/>
      <c r="L92" s="21"/>
      <c r="M92" s="21"/>
      <c r="N92" s="21"/>
      <c r="O92" s="26"/>
    </row>
    <row r="93" spans="1:15" ht="13.5">
      <c r="B93" s="21" t="s">
        <v>1235</v>
      </c>
      <c r="C93" s="21" t="s">
        <v>82</v>
      </c>
      <c r="D93" s="21" t="s">
        <v>1339</v>
      </c>
      <c r="E93" s="21">
        <v>10</v>
      </c>
      <c r="F93" s="21">
        <v>5</v>
      </c>
      <c r="G93" s="21" t="s">
        <v>4004</v>
      </c>
      <c r="H93" s="21">
        <v>10</v>
      </c>
      <c r="I93" s="30">
        <v>92.248111750000007</v>
      </c>
      <c r="J93" s="21"/>
      <c r="K93" s="21"/>
      <c r="L93" s="21"/>
      <c r="M93" s="21"/>
      <c r="N93" s="21"/>
      <c r="O93" s="26"/>
    </row>
    <row r="94" spans="1:15" ht="13.5">
      <c r="B94" s="21" t="s">
        <v>1235</v>
      </c>
      <c r="C94" s="21" t="s">
        <v>106</v>
      </c>
      <c r="D94" s="21" t="s">
        <v>1340</v>
      </c>
      <c r="E94" s="21">
        <v>10</v>
      </c>
      <c r="F94" s="21">
        <v>5</v>
      </c>
      <c r="G94" s="21" t="s">
        <v>4004</v>
      </c>
      <c r="H94" s="21">
        <v>10</v>
      </c>
      <c r="I94" s="30">
        <v>98.434652999999997</v>
      </c>
      <c r="J94" s="21"/>
      <c r="K94" s="21"/>
      <c r="L94" s="21"/>
      <c r="M94" s="21"/>
      <c r="N94" s="21"/>
    </row>
    <row r="95" spans="1:15" ht="13.5">
      <c r="A95" s="21" t="s">
        <v>4006</v>
      </c>
      <c r="B95" s="21" t="s">
        <v>1235</v>
      </c>
      <c r="C95" s="21" t="s">
        <v>130</v>
      </c>
      <c r="D95" s="21" t="s">
        <v>1341</v>
      </c>
      <c r="E95" s="21">
        <v>10</v>
      </c>
      <c r="F95" s="21">
        <v>5</v>
      </c>
      <c r="G95" s="21" t="s">
        <v>4004</v>
      </c>
      <c r="H95" s="21">
        <v>10</v>
      </c>
      <c r="I95" s="30">
        <v>81.910635499999998</v>
      </c>
      <c r="J95" s="21"/>
      <c r="K95" s="21"/>
      <c r="L95" s="21"/>
      <c r="M95" s="21"/>
      <c r="N95" s="21"/>
      <c r="O95" s="26"/>
    </row>
    <row r="96" spans="1:15" ht="13.5">
      <c r="B96" s="21" t="s">
        <v>1235</v>
      </c>
      <c r="C96" s="21" t="s">
        <v>154</v>
      </c>
      <c r="D96" s="21" t="s">
        <v>1342</v>
      </c>
      <c r="E96" s="21">
        <v>10</v>
      </c>
      <c r="F96" s="21">
        <v>5</v>
      </c>
      <c r="G96" s="21" t="s">
        <v>4004</v>
      </c>
      <c r="H96" s="21">
        <v>10</v>
      </c>
      <c r="I96" s="30">
        <v>103.57979675000001</v>
      </c>
      <c r="J96" s="21"/>
      <c r="K96" s="21"/>
      <c r="L96" s="21"/>
      <c r="M96" s="21"/>
      <c r="N96" s="21"/>
      <c r="O96" s="26"/>
    </row>
    <row r="97" spans="2:15" ht="13.5">
      <c r="B97" s="21" t="s">
        <v>1235</v>
      </c>
      <c r="C97" s="21" t="s">
        <v>178</v>
      </c>
      <c r="D97" s="21" t="s">
        <v>1343</v>
      </c>
      <c r="E97" s="21">
        <v>10</v>
      </c>
      <c r="F97" s="21">
        <v>5</v>
      </c>
      <c r="G97" s="21" t="s">
        <v>4004</v>
      </c>
      <c r="H97" s="21">
        <v>10</v>
      </c>
      <c r="I97" s="30">
        <v>97.446953749999992</v>
      </c>
      <c r="J97" s="21"/>
      <c r="K97" s="21"/>
      <c r="L97" s="21"/>
      <c r="M97" s="21"/>
      <c r="N97" s="21"/>
    </row>
    <row r="98" spans="2:15" ht="13.5">
      <c r="B98" s="21" t="s">
        <v>1235</v>
      </c>
      <c r="C98" s="21" t="s">
        <v>11</v>
      </c>
      <c r="D98" s="21" t="s">
        <v>1344</v>
      </c>
      <c r="E98" s="21">
        <v>10</v>
      </c>
      <c r="F98" s="21">
        <v>5</v>
      </c>
      <c r="G98" s="21" t="s">
        <v>4004</v>
      </c>
      <c r="H98" s="21">
        <v>10</v>
      </c>
      <c r="I98" s="30">
        <v>89.096909808852132</v>
      </c>
      <c r="J98" s="21"/>
      <c r="K98" s="21"/>
      <c r="L98" s="21"/>
      <c r="M98" s="21"/>
      <c r="N98" s="21"/>
      <c r="O98" s="26"/>
    </row>
    <row r="99" spans="2:15" ht="13.5">
      <c r="B99" s="21" t="s">
        <v>1235</v>
      </c>
      <c r="C99" s="21" t="s">
        <v>35</v>
      </c>
      <c r="D99" s="21" t="s">
        <v>1345</v>
      </c>
      <c r="E99" s="21">
        <v>10</v>
      </c>
      <c r="F99" s="21">
        <v>5</v>
      </c>
      <c r="G99" s="21" t="s">
        <v>4004</v>
      </c>
      <c r="H99" s="21">
        <v>10</v>
      </c>
      <c r="I99" s="30">
        <v>101.275676</v>
      </c>
      <c r="J99" s="21"/>
      <c r="K99" s="21"/>
      <c r="L99" s="21"/>
      <c r="M99" s="21"/>
      <c r="N99" s="21"/>
      <c r="O99" s="26"/>
    </row>
    <row r="100" spans="2:15" ht="13.5">
      <c r="B100" s="21" t="s">
        <v>1235</v>
      </c>
      <c r="C100" s="21" t="s">
        <v>59</v>
      </c>
      <c r="D100" s="21" t="s">
        <v>914</v>
      </c>
      <c r="E100" s="21">
        <v>10</v>
      </c>
      <c r="F100" s="21">
        <v>5</v>
      </c>
      <c r="G100" s="21" t="s">
        <v>4004</v>
      </c>
      <c r="H100" s="21">
        <v>10</v>
      </c>
      <c r="I100" s="30">
        <v>102.543324</v>
      </c>
      <c r="J100" s="21"/>
      <c r="K100" s="21"/>
      <c r="L100" s="21"/>
      <c r="M100" s="21"/>
      <c r="N100" s="21"/>
    </row>
    <row r="101" spans="2:15" ht="13.5">
      <c r="B101" s="21" t="s">
        <v>1235</v>
      </c>
      <c r="C101" s="21" t="s">
        <v>83</v>
      </c>
      <c r="D101" s="21" t="s">
        <v>1346</v>
      </c>
      <c r="E101" s="21">
        <v>10</v>
      </c>
      <c r="F101" s="21">
        <v>5</v>
      </c>
      <c r="G101" s="21" t="s">
        <v>4004</v>
      </c>
      <c r="H101" s="21">
        <v>10</v>
      </c>
      <c r="I101" s="30">
        <v>104.7817715</v>
      </c>
    </row>
    <row r="102" spans="2:15" ht="13.5">
      <c r="B102" s="21" t="s">
        <v>1235</v>
      </c>
      <c r="C102" s="21" t="s">
        <v>107</v>
      </c>
      <c r="D102" s="21" t="s">
        <v>1347</v>
      </c>
      <c r="E102" s="21">
        <v>10</v>
      </c>
      <c r="F102" s="21">
        <v>5</v>
      </c>
      <c r="G102" s="21" t="s">
        <v>4004</v>
      </c>
      <c r="H102" s="21">
        <v>10</v>
      </c>
      <c r="I102" s="30">
        <v>95.663511</v>
      </c>
    </row>
    <row r="103" spans="2:15" ht="13.5">
      <c r="B103" s="21" t="s">
        <v>1235</v>
      </c>
      <c r="C103" s="21" t="s">
        <v>131</v>
      </c>
      <c r="D103" s="21" t="s">
        <v>1348</v>
      </c>
      <c r="E103" s="21">
        <v>10</v>
      </c>
      <c r="F103" s="21">
        <v>5</v>
      </c>
      <c r="G103" s="21" t="s">
        <v>4004</v>
      </c>
      <c r="H103" s="21">
        <v>10</v>
      </c>
      <c r="I103" s="30">
        <v>91.652564249999983</v>
      </c>
    </row>
    <row r="104" spans="2:15" ht="13.5">
      <c r="B104" s="21" t="s">
        <v>1235</v>
      </c>
      <c r="C104" s="21" t="s">
        <v>155</v>
      </c>
      <c r="D104" s="21" t="s">
        <v>1349</v>
      </c>
      <c r="E104" s="21">
        <v>10</v>
      </c>
      <c r="F104" s="21">
        <v>5</v>
      </c>
      <c r="G104" s="21" t="s">
        <v>4004</v>
      </c>
      <c r="H104" s="21">
        <v>10</v>
      </c>
      <c r="I104" s="30">
        <v>93.39364775</v>
      </c>
    </row>
    <row r="105" spans="2:15" ht="13.5">
      <c r="B105" s="21" t="s">
        <v>1235</v>
      </c>
      <c r="C105" s="21" t="s">
        <v>179</v>
      </c>
      <c r="D105" s="21" t="s">
        <v>1350</v>
      </c>
      <c r="E105" s="21">
        <v>10</v>
      </c>
      <c r="F105" s="21">
        <v>5</v>
      </c>
      <c r="G105" s="21" t="s">
        <v>4004</v>
      </c>
      <c r="H105" s="21">
        <v>10</v>
      </c>
      <c r="I105" s="30">
        <v>89.242710250000002</v>
      </c>
    </row>
    <row r="106" spans="2:15" ht="13.5">
      <c r="B106" s="21" t="s">
        <v>1235</v>
      </c>
      <c r="C106" s="21" t="s">
        <v>12</v>
      </c>
      <c r="D106" s="21" t="s">
        <v>915</v>
      </c>
      <c r="E106" s="21">
        <v>10</v>
      </c>
      <c r="F106" s="21">
        <v>5</v>
      </c>
      <c r="G106" s="21" t="s">
        <v>4004</v>
      </c>
      <c r="H106" s="21">
        <v>10</v>
      </c>
      <c r="I106" s="30">
        <v>93.484769499999999</v>
      </c>
    </row>
    <row r="107" spans="2:15" ht="13.5">
      <c r="B107" s="21" t="s">
        <v>1235</v>
      </c>
      <c r="C107" s="21" t="s">
        <v>36</v>
      </c>
      <c r="D107" s="21" t="s">
        <v>1351</v>
      </c>
      <c r="E107" s="21">
        <v>10</v>
      </c>
      <c r="F107" s="21">
        <v>5</v>
      </c>
      <c r="G107" s="21" t="s">
        <v>4004</v>
      </c>
      <c r="H107" s="21">
        <v>10</v>
      </c>
      <c r="I107" s="30">
        <v>101.41239400000001</v>
      </c>
    </row>
    <row r="108" spans="2:15" ht="13.5">
      <c r="B108" s="21" t="s">
        <v>1235</v>
      </c>
      <c r="C108" s="21" t="s">
        <v>60</v>
      </c>
      <c r="D108" s="21" t="s">
        <v>1352</v>
      </c>
      <c r="E108" s="21">
        <v>10</v>
      </c>
      <c r="F108" s="21">
        <v>5</v>
      </c>
      <c r="G108" s="21" t="s">
        <v>4004</v>
      </c>
      <c r="H108" s="21">
        <v>10</v>
      </c>
      <c r="I108" s="30">
        <v>88.932099249999993</v>
      </c>
    </row>
    <row r="109" spans="2:15" ht="13.5">
      <c r="B109" s="21" t="s">
        <v>1235</v>
      </c>
      <c r="C109" s="21" t="s">
        <v>84</v>
      </c>
      <c r="D109" s="21" t="s">
        <v>1353</v>
      </c>
      <c r="E109" s="21">
        <v>10</v>
      </c>
      <c r="F109" s="21">
        <v>5</v>
      </c>
      <c r="G109" s="21" t="s">
        <v>4004</v>
      </c>
      <c r="H109" s="21">
        <v>10</v>
      </c>
      <c r="I109" s="30">
        <v>103.0974435</v>
      </c>
    </row>
    <row r="110" spans="2:15" ht="13.5">
      <c r="B110" s="21" t="s">
        <v>1235</v>
      </c>
      <c r="C110" s="21" t="s">
        <v>108</v>
      </c>
      <c r="D110" s="21" t="s">
        <v>1354</v>
      </c>
      <c r="E110" s="21">
        <v>10</v>
      </c>
      <c r="F110" s="21">
        <v>5</v>
      </c>
      <c r="G110" s="21" t="s">
        <v>4004</v>
      </c>
      <c r="H110" s="21">
        <v>10</v>
      </c>
      <c r="I110" s="30">
        <v>99.727098749999996</v>
      </c>
    </row>
    <row r="111" spans="2:15" ht="13.5">
      <c r="B111" s="21" t="s">
        <v>1235</v>
      </c>
      <c r="C111" s="21" t="s">
        <v>132</v>
      </c>
      <c r="D111" s="21" t="s">
        <v>1355</v>
      </c>
      <c r="E111" s="21">
        <v>10</v>
      </c>
      <c r="F111" s="21">
        <v>5</v>
      </c>
      <c r="G111" s="21" t="s">
        <v>4004</v>
      </c>
      <c r="H111" s="21">
        <v>10</v>
      </c>
      <c r="I111" s="30">
        <v>92.536117000000004</v>
      </c>
    </row>
    <row r="112" spans="2:15" ht="13.5">
      <c r="B112" s="21" t="s">
        <v>1235</v>
      </c>
      <c r="C112" s="21" t="s">
        <v>156</v>
      </c>
      <c r="D112" s="21" t="s">
        <v>1356</v>
      </c>
      <c r="E112" s="21">
        <v>10</v>
      </c>
      <c r="F112" s="21">
        <v>5</v>
      </c>
      <c r="G112" s="21" t="s">
        <v>4004</v>
      </c>
      <c r="H112" s="21">
        <v>10</v>
      </c>
      <c r="I112" s="30">
        <v>92.634356848646775</v>
      </c>
    </row>
    <row r="113" spans="2:9" ht="13.5">
      <c r="B113" s="21" t="s">
        <v>1235</v>
      </c>
      <c r="C113" s="21" t="s">
        <v>180</v>
      </c>
      <c r="D113" s="21" t="s">
        <v>1357</v>
      </c>
      <c r="E113" s="21">
        <v>10</v>
      </c>
      <c r="F113" s="21">
        <v>5</v>
      </c>
      <c r="G113" s="21" t="s">
        <v>4004</v>
      </c>
      <c r="H113" s="21">
        <v>10</v>
      </c>
      <c r="I113" s="30">
        <v>98.082861000000008</v>
      </c>
    </row>
    <row r="114" spans="2:9" ht="13.5">
      <c r="B114" s="21" t="s">
        <v>1235</v>
      </c>
      <c r="C114" s="21" t="s">
        <v>13</v>
      </c>
      <c r="D114" s="21" t="s">
        <v>1358</v>
      </c>
      <c r="E114" s="21">
        <v>10</v>
      </c>
      <c r="F114" s="21">
        <v>5</v>
      </c>
      <c r="G114" s="21" t="s">
        <v>4004</v>
      </c>
      <c r="H114" s="21">
        <v>10</v>
      </c>
      <c r="I114" s="30">
        <v>94.050818249999992</v>
      </c>
    </row>
    <row r="115" spans="2:9" ht="13.5">
      <c r="B115" s="21" t="s">
        <v>1235</v>
      </c>
      <c r="C115" s="21" t="s">
        <v>37</v>
      </c>
      <c r="D115" s="21" t="s">
        <v>1359</v>
      </c>
      <c r="E115" s="21">
        <v>10</v>
      </c>
      <c r="F115" s="21">
        <v>5</v>
      </c>
      <c r="G115" s="21" t="s">
        <v>4004</v>
      </c>
      <c r="H115" s="21">
        <v>10</v>
      </c>
      <c r="I115" s="30">
        <v>99.620192654002068</v>
      </c>
    </row>
    <row r="116" spans="2:9" ht="13.5">
      <c r="B116" s="21" t="s">
        <v>1235</v>
      </c>
      <c r="C116" s="21" t="s">
        <v>61</v>
      </c>
      <c r="D116" s="21" t="s">
        <v>1360</v>
      </c>
      <c r="E116" s="21">
        <v>10</v>
      </c>
      <c r="F116" s="21">
        <v>5</v>
      </c>
      <c r="G116" s="21" t="s">
        <v>4004</v>
      </c>
      <c r="H116" s="21">
        <v>10</v>
      </c>
      <c r="I116" s="30">
        <v>101.852919</v>
      </c>
    </row>
    <row r="117" spans="2:9" ht="13.5">
      <c r="B117" s="21" t="s">
        <v>1235</v>
      </c>
      <c r="C117" s="21" t="s">
        <v>85</v>
      </c>
      <c r="D117" s="21" t="s">
        <v>1361</v>
      </c>
      <c r="E117" s="21">
        <v>10</v>
      </c>
      <c r="F117" s="21">
        <v>5</v>
      </c>
      <c r="G117" s="21" t="s">
        <v>4004</v>
      </c>
      <c r="H117" s="21">
        <v>10</v>
      </c>
      <c r="I117" s="30">
        <v>99.158346500000007</v>
      </c>
    </row>
    <row r="118" spans="2:9" ht="13.5">
      <c r="B118" s="21" t="s">
        <v>1235</v>
      </c>
      <c r="C118" s="21" t="s">
        <v>109</v>
      </c>
      <c r="D118" s="21" t="s">
        <v>1362</v>
      </c>
      <c r="E118" s="21">
        <v>10</v>
      </c>
      <c r="F118" s="21">
        <v>5</v>
      </c>
      <c r="G118" s="21" t="s">
        <v>4004</v>
      </c>
      <c r="H118" s="21">
        <v>10</v>
      </c>
      <c r="I118" s="30">
        <v>98.035075000000006</v>
      </c>
    </row>
    <row r="119" spans="2:9" ht="13.5">
      <c r="B119" s="21" t="s">
        <v>1235</v>
      </c>
      <c r="C119" s="21" t="s">
        <v>133</v>
      </c>
      <c r="D119" s="21" t="s">
        <v>1363</v>
      </c>
      <c r="E119" s="21">
        <v>10</v>
      </c>
      <c r="F119" s="21">
        <v>5</v>
      </c>
      <c r="G119" s="21" t="s">
        <v>4004</v>
      </c>
      <c r="H119" s="21">
        <v>10</v>
      </c>
      <c r="I119" s="30">
        <v>94.64428749999999</v>
      </c>
    </row>
    <row r="120" spans="2:9" ht="13.5">
      <c r="B120" s="21" t="s">
        <v>1235</v>
      </c>
      <c r="C120" s="21" t="s">
        <v>157</v>
      </c>
      <c r="D120" s="21" t="s">
        <v>1364</v>
      </c>
      <c r="E120" s="21">
        <v>10</v>
      </c>
      <c r="F120" s="21">
        <v>5</v>
      </c>
      <c r="G120" s="21" t="s">
        <v>4004</v>
      </c>
      <c r="H120" s="21">
        <v>10</v>
      </c>
      <c r="I120" s="30">
        <v>103.66883325000001</v>
      </c>
    </row>
    <row r="121" spans="2:9" ht="13.5">
      <c r="B121" s="21" t="s">
        <v>1235</v>
      </c>
      <c r="C121" s="21" t="s">
        <v>181</v>
      </c>
      <c r="D121" s="21" t="s">
        <v>1365</v>
      </c>
      <c r="E121" s="21">
        <v>10</v>
      </c>
      <c r="F121" s="21">
        <v>5</v>
      </c>
      <c r="G121" s="21" t="s">
        <v>4004</v>
      </c>
      <c r="H121" s="21">
        <v>10</v>
      </c>
      <c r="I121" s="30">
        <v>97.064590749999994</v>
      </c>
    </row>
    <row r="122" spans="2:9" ht="13.5">
      <c r="B122" s="21" t="s">
        <v>1235</v>
      </c>
      <c r="C122" s="21" t="s">
        <v>14</v>
      </c>
      <c r="D122" s="21" t="s">
        <v>1366</v>
      </c>
      <c r="E122" s="21">
        <v>10</v>
      </c>
      <c r="F122" s="21">
        <v>5</v>
      </c>
      <c r="G122" s="21" t="s">
        <v>4004</v>
      </c>
      <c r="H122" s="21">
        <v>10</v>
      </c>
      <c r="I122" s="30">
        <v>93.929625999999985</v>
      </c>
    </row>
    <row r="123" spans="2:9" ht="13.5">
      <c r="B123" s="21" t="s">
        <v>1235</v>
      </c>
      <c r="C123" s="21" t="s">
        <v>38</v>
      </c>
      <c r="D123" s="21" t="s">
        <v>1367</v>
      </c>
      <c r="E123" s="21">
        <v>10</v>
      </c>
      <c r="F123" s="21">
        <v>5</v>
      </c>
      <c r="G123" s="21" t="s">
        <v>4004</v>
      </c>
      <c r="H123" s="21">
        <v>10</v>
      </c>
      <c r="I123" s="30">
        <v>100.61061975</v>
      </c>
    </row>
    <row r="124" spans="2:9" ht="13.5">
      <c r="B124" s="21" t="s">
        <v>1235</v>
      </c>
      <c r="C124" s="21" t="s">
        <v>62</v>
      </c>
      <c r="D124" s="21" t="s">
        <v>1368</v>
      </c>
      <c r="E124" s="21">
        <v>10</v>
      </c>
      <c r="F124" s="21">
        <v>5</v>
      </c>
      <c r="G124" s="21" t="s">
        <v>4004</v>
      </c>
      <c r="H124" s="21">
        <v>10</v>
      </c>
      <c r="I124" s="30">
        <v>88.791282750000008</v>
      </c>
    </row>
    <row r="125" spans="2:9" ht="13.5">
      <c r="B125" s="21" t="s">
        <v>1235</v>
      </c>
      <c r="C125" s="21" t="s">
        <v>86</v>
      </c>
      <c r="D125" s="21" t="s">
        <v>1369</v>
      </c>
      <c r="E125" s="21">
        <v>10</v>
      </c>
      <c r="F125" s="21">
        <v>5</v>
      </c>
      <c r="G125" s="21" t="s">
        <v>4004</v>
      </c>
      <c r="H125" s="21">
        <v>10</v>
      </c>
      <c r="I125" s="30">
        <v>99.310355250000001</v>
      </c>
    </row>
    <row r="126" spans="2:9" ht="13.5">
      <c r="B126" s="21" t="s">
        <v>1235</v>
      </c>
      <c r="C126" s="21" t="s">
        <v>110</v>
      </c>
      <c r="D126" s="21" t="s">
        <v>1370</v>
      </c>
      <c r="E126" s="21">
        <v>10</v>
      </c>
      <c r="F126" s="21">
        <v>5</v>
      </c>
      <c r="G126" s="21" t="s">
        <v>4004</v>
      </c>
      <c r="H126" s="21">
        <v>10</v>
      </c>
      <c r="I126" s="30">
        <v>96.119749249999998</v>
      </c>
    </row>
    <row r="127" spans="2:9" ht="13.5">
      <c r="B127" s="21" t="s">
        <v>1235</v>
      </c>
      <c r="C127" s="21" t="s">
        <v>134</v>
      </c>
      <c r="D127" s="21" t="s">
        <v>1371</v>
      </c>
      <c r="E127" s="21">
        <v>10</v>
      </c>
      <c r="F127" s="21">
        <v>5</v>
      </c>
      <c r="G127" s="21" t="s">
        <v>4004</v>
      </c>
      <c r="H127" s="21">
        <v>10</v>
      </c>
      <c r="I127" s="30">
        <v>93.905208999999999</v>
      </c>
    </row>
    <row r="128" spans="2:9" ht="13.5">
      <c r="B128" s="21" t="s">
        <v>1235</v>
      </c>
      <c r="C128" s="21" t="s">
        <v>158</v>
      </c>
      <c r="D128" s="21" t="s">
        <v>1372</v>
      </c>
      <c r="E128" s="21">
        <v>10</v>
      </c>
      <c r="F128" s="21">
        <v>5</v>
      </c>
      <c r="G128" s="21" t="s">
        <v>4004</v>
      </c>
      <c r="H128" s="21">
        <v>10</v>
      </c>
      <c r="I128" s="30">
        <v>88.371181500000006</v>
      </c>
    </row>
    <row r="129" spans="1:9" ht="13.5">
      <c r="B129" s="21" t="s">
        <v>1235</v>
      </c>
      <c r="C129" s="21" t="s">
        <v>182</v>
      </c>
      <c r="D129" s="21" t="s">
        <v>1373</v>
      </c>
      <c r="E129" s="21">
        <v>10</v>
      </c>
      <c r="F129" s="21">
        <v>5</v>
      </c>
      <c r="G129" s="21" t="s">
        <v>4004</v>
      </c>
      <c r="H129" s="21">
        <v>10</v>
      </c>
      <c r="I129" s="30">
        <v>95.14398700000001</v>
      </c>
    </row>
    <row r="130" spans="1:9" ht="13.5">
      <c r="B130" s="21" t="s">
        <v>1235</v>
      </c>
      <c r="C130" s="21" t="s">
        <v>15</v>
      </c>
      <c r="D130" s="21" t="s">
        <v>1374</v>
      </c>
      <c r="E130" s="21">
        <v>10</v>
      </c>
      <c r="F130" s="21">
        <v>5</v>
      </c>
      <c r="G130" s="21" t="s">
        <v>4004</v>
      </c>
      <c r="H130" s="21">
        <v>10</v>
      </c>
      <c r="I130" s="30">
        <v>87.939396249999987</v>
      </c>
    </row>
    <row r="131" spans="1:9" ht="13.5">
      <c r="A131" s="21" t="s">
        <v>4006</v>
      </c>
      <c r="B131" s="21" t="s">
        <v>1235</v>
      </c>
      <c r="C131" s="21" t="s">
        <v>39</v>
      </c>
      <c r="D131" s="21" t="s">
        <v>1375</v>
      </c>
      <c r="E131" s="21">
        <v>10</v>
      </c>
      <c r="F131" s="21">
        <v>5</v>
      </c>
      <c r="G131" s="21" t="s">
        <v>4004</v>
      </c>
      <c r="H131" s="21">
        <v>10</v>
      </c>
      <c r="I131" s="30">
        <v>82.608209000000002</v>
      </c>
    </row>
    <row r="132" spans="1:9" ht="13.5">
      <c r="B132" s="21" t="s">
        <v>1235</v>
      </c>
      <c r="C132" s="21" t="s">
        <v>63</v>
      </c>
      <c r="D132" s="21" t="s">
        <v>1376</v>
      </c>
      <c r="E132" s="21">
        <v>10</v>
      </c>
      <c r="F132" s="21">
        <v>5</v>
      </c>
      <c r="G132" s="21" t="s">
        <v>4004</v>
      </c>
      <c r="H132" s="21">
        <v>10</v>
      </c>
      <c r="I132" s="30">
        <v>102.7817605</v>
      </c>
    </row>
    <row r="133" spans="1:9" ht="13.5">
      <c r="B133" s="21" t="s">
        <v>1235</v>
      </c>
      <c r="C133" s="21" t="s">
        <v>87</v>
      </c>
      <c r="D133" s="21" t="s">
        <v>1377</v>
      </c>
      <c r="E133" s="21">
        <v>10</v>
      </c>
      <c r="F133" s="21">
        <v>5</v>
      </c>
      <c r="G133" s="21" t="s">
        <v>4004</v>
      </c>
      <c r="H133" s="21">
        <v>10</v>
      </c>
      <c r="I133" s="30">
        <v>99.599892606198708</v>
      </c>
    </row>
    <row r="134" spans="1:9" ht="13.5">
      <c r="B134" s="21" t="s">
        <v>1235</v>
      </c>
      <c r="C134" s="21" t="s">
        <v>111</v>
      </c>
      <c r="D134" s="21" t="s">
        <v>916</v>
      </c>
      <c r="E134" s="21">
        <v>10</v>
      </c>
      <c r="F134" s="21">
        <v>5</v>
      </c>
      <c r="G134" s="21" t="s">
        <v>4004</v>
      </c>
      <c r="H134" s="21">
        <v>10</v>
      </c>
      <c r="I134" s="30">
        <v>88.351068749999996</v>
      </c>
    </row>
    <row r="135" spans="1:9" ht="13.5">
      <c r="B135" s="21" t="s">
        <v>1235</v>
      </c>
      <c r="C135" s="21" t="s">
        <v>135</v>
      </c>
      <c r="D135" s="21" t="s">
        <v>1378</v>
      </c>
      <c r="E135" s="21">
        <v>10</v>
      </c>
      <c r="F135" s="21">
        <v>5</v>
      </c>
      <c r="G135" s="21" t="s">
        <v>4004</v>
      </c>
      <c r="H135" s="21">
        <v>10</v>
      </c>
      <c r="I135" s="30">
        <v>92.217737249999999</v>
      </c>
    </row>
    <row r="136" spans="1:9" ht="13.5">
      <c r="B136" s="21" t="s">
        <v>1235</v>
      </c>
      <c r="C136" s="21" t="s">
        <v>159</v>
      </c>
      <c r="D136" s="21" t="s">
        <v>1379</v>
      </c>
      <c r="E136" s="21">
        <v>10</v>
      </c>
      <c r="F136" s="21">
        <v>5</v>
      </c>
      <c r="G136" s="21" t="s">
        <v>4004</v>
      </c>
      <c r="H136" s="21">
        <v>10</v>
      </c>
      <c r="I136" s="30">
        <v>87.74535625</v>
      </c>
    </row>
    <row r="137" spans="1:9" ht="13.5">
      <c r="B137" s="21" t="s">
        <v>1235</v>
      </c>
      <c r="C137" s="21" t="s">
        <v>183</v>
      </c>
      <c r="D137" s="21" t="s">
        <v>1380</v>
      </c>
      <c r="E137" s="21">
        <v>10</v>
      </c>
      <c r="F137" s="21">
        <v>5</v>
      </c>
      <c r="G137" s="21" t="s">
        <v>4004</v>
      </c>
      <c r="H137" s="21">
        <v>10</v>
      </c>
      <c r="I137" s="30">
        <v>90.230425999999994</v>
      </c>
    </row>
    <row r="138" spans="1:9" ht="13.5">
      <c r="B138" s="21" t="s">
        <v>1235</v>
      </c>
      <c r="C138" s="21" t="s">
        <v>16</v>
      </c>
      <c r="D138" s="21" t="s">
        <v>1381</v>
      </c>
      <c r="E138" s="21">
        <v>10</v>
      </c>
      <c r="F138" s="21">
        <v>5</v>
      </c>
      <c r="G138" s="21" t="s">
        <v>4004</v>
      </c>
      <c r="H138" s="21">
        <v>10</v>
      </c>
      <c r="I138" s="30">
        <v>86.823226250000005</v>
      </c>
    </row>
    <row r="139" spans="1:9" ht="13.5">
      <c r="B139" s="21" t="s">
        <v>1235</v>
      </c>
      <c r="C139" s="21" t="s">
        <v>40</v>
      </c>
      <c r="D139" s="21" t="s">
        <v>1382</v>
      </c>
      <c r="E139" s="21">
        <v>10</v>
      </c>
      <c r="F139" s="21">
        <v>5</v>
      </c>
      <c r="G139" s="21" t="s">
        <v>4004</v>
      </c>
      <c r="H139" s="21">
        <v>10</v>
      </c>
      <c r="I139" s="30">
        <v>94.251846499999999</v>
      </c>
    </row>
    <row r="140" spans="1:9" ht="13.5">
      <c r="B140" s="21" t="s">
        <v>1235</v>
      </c>
      <c r="C140" s="21" t="s">
        <v>64</v>
      </c>
      <c r="D140" s="21" t="s">
        <v>1383</v>
      </c>
      <c r="E140" s="21">
        <v>10</v>
      </c>
      <c r="F140" s="21">
        <v>5</v>
      </c>
      <c r="G140" s="21" t="s">
        <v>4004</v>
      </c>
      <c r="H140" s="21">
        <v>10</v>
      </c>
      <c r="I140" s="30">
        <v>95.338007365793572</v>
      </c>
    </row>
    <row r="141" spans="1:9" ht="13.5">
      <c r="B141" s="21" t="s">
        <v>1235</v>
      </c>
      <c r="C141" s="21" t="s">
        <v>88</v>
      </c>
      <c r="D141" s="21" t="s">
        <v>1384</v>
      </c>
      <c r="E141" s="21">
        <v>10</v>
      </c>
      <c r="F141" s="21">
        <v>5</v>
      </c>
      <c r="G141" s="21" t="s">
        <v>4004</v>
      </c>
      <c r="H141" s="21">
        <v>10</v>
      </c>
      <c r="I141" s="30">
        <v>106.35851349999999</v>
      </c>
    </row>
    <row r="142" spans="1:9" ht="13.5">
      <c r="B142" s="21" t="s">
        <v>1235</v>
      </c>
      <c r="C142" s="21" t="s">
        <v>112</v>
      </c>
      <c r="D142" s="21" t="s">
        <v>1385</v>
      </c>
      <c r="E142" s="21">
        <v>10</v>
      </c>
      <c r="F142" s="21">
        <v>5</v>
      </c>
      <c r="G142" s="21" t="s">
        <v>4004</v>
      </c>
      <c r="H142" s="21">
        <v>10</v>
      </c>
      <c r="I142" s="30">
        <v>100.5234595</v>
      </c>
    </row>
    <row r="143" spans="1:9" ht="13.5">
      <c r="B143" s="21" t="s">
        <v>1235</v>
      </c>
      <c r="C143" s="21" t="s">
        <v>136</v>
      </c>
      <c r="D143" s="21" t="s">
        <v>1386</v>
      </c>
      <c r="E143" s="21">
        <v>10</v>
      </c>
      <c r="F143" s="21">
        <v>5</v>
      </c>
      <c r="G143" s="21" t="s">
        <v>4004</v>
      </c>
      <c r="H143" s="21">
        <v>10</v>
      </c>
      <c r="I143" s="30">
        <v>90.57559775</v>
      </c>
    </row>
    <row r="144" spans="1:9" ht="13.5">
      <c r="B144" s="21" t="s">
        <v>1235</v>
      </c>
      <c r="C144" s="21" t="s">
        <v>160</v>
      </c>
      <c r="D144" s="21" t="s">
        <v>1387</v>
      </c>
      <c r="E144" s="21">
        <v>10</v>
      </c>
      <c r="F144" s="21">
        <v>5</v>
      </c>
      <c r="G144" s="21" t="s">
        <v>4004</v>
      </c>
      <c r="H144" s="21">
        <v>10</v>
      </c>
      <c r="I144" s="30">
        <v>100.82718025</v>
      </c>
    </row>
    <row r="145" spans="2:9" ht="13.5">
      <c r="B145" s="21" t="s">
        <v>1235</v>
      </c>
      <c r="C145" s="21" t="s">
        <v>184</v>
      </c>
      <c r="D145" s="21" t="s">
        <v>1388</v>
      </c>
      <c r="E145" s="21">
        <v>10</v>
      </c>
      <c r="F145" s="21">
        <v>5</v>
      </c>
      <c r="G145" s="21" t="s">
        <v>4004</v>
      </c>
      <c r="H145" s="21">
        <v>10</v>
      </c>
      <c r="I145" s="30">
        <v>97.16447749999999</v>
      </c>
    </row>
    <row r="146" spans="2:9" ht="13.5">
      <c r="B146" s="21" t="s">
        <v>1235</v>
      </c>
      <c r="C146" s="21" t="s">
        <v>17</v>
      </c>
      <c r="D146" s="21" t="s">
        <v>1389</v>
      </c>
      <c r="E146" s="21">
        <v>10</v>
      </c>
      <c r="F146" s="21">
        <v>5</v>
      </c>
      <c r="G146" s="21" t="s">
        <v>4004</v>
      </c>
      <c r="H146" s="21">
        <v>10</v>
      </c>
      <c r="I146" s="30">
        <v>93.18187850000001</v>
      </c>
    </row>
    <row r="147" spans="2:9" ht="13.5">
      <c r="B147" s="21" t="s">
        <v>1235</v>
      </c>
      <c r="C147" s="21" t="s">
        <v>41</v>
      </c>
      <c r="D147" s="21" t="s">
        <v>1390</v>
      </c>
      <c r="E147" s="21">
        <v>10</v>
      </c>
      <c r="F147" s="21">
        <v>5</v>
      </c>
      <c r="G147" s="21" t="s">
        <v>4004</v>
      </c>
      <c r="H147" s="21">
        <v>10</v>
      </c>
      <c r="I147" s="30">
        <v>87.503922250000002</v>
      </c>
    </row>
    <row r="148" spans="2:9" ht="13.5">
      <c r="B148" s="21" t="s">
        <v>1235</v>
      </c>
      <c r="C148" s="21" t="s">
        <v>65</v>
      </c>
      <c r="D148" s="21" t="s">
        <v>1391</v>
      </c>
      <c r="E148" s="21">
        <v>10</v>
      </c>
      <c r="F148" s="21">
        <v>5</v>
      </c>
      <c r="G148" s="21" t="s">
        <v>4004</v>
      </c>
      <c r="H148" s="21">
        <v>10</v>
      </c>
      <c r="I148" s="30">
        <v>95.415410249999994</v>
      </c>
    </row>
    <row r="149" spans="2:9" ht="13.5">
      <c r="B149" s="21" t="s">
        <v>1235</v>
      </c>
      <c r="C149" s="21" t="s">
        <v>89</v>
      </c>
      <c r="D149" s="21" t="s">
        <v>1392</v>
      </c>
      <c r="E149" s="21">
        <v>10</v>
      </c>
      <c r="F149" s="21">
        <v>5</v>
      </c>
      <c r="G149" s="21" t="s">
        <v>4004</v>
      </c>
      <c r="H149" s="21">
        <v>10</v>
      </c>
      <c r="I149" s="30">
        <v>95.235664249999999</v>
      </c>
    </row>
    <row r="150" spans="2:9" ht="13.5">
      <c r="B150" s="21" t="s">
        <v>1235</v>
      </c>
      <c r="C150" s="21" t="s">
        <v>113</v>
      </c>
      <c r="D150" s="21" t="s">
        <v>1393</v>
      </c>
      <c r="E150" s="21">
        <v>10</v>
      </c>
      <c r="F150" s="21">
        <v>5</v>
      </c>
      <c r="G150" s="21" t="s">
        <v>4004</v>
      </c>
      <c r="H150" s="21">
        <v>10</v>
      </c>
      <c r="I150" s="30">
        <v>117.5677075</v>
      </c>
    </row>
    <row r="151" spans="2:9" ht="13.5">
      <c r="B151" s="21" t="s">
        <v>1235</v>
      </c>
      <c r="C151" s="21" t="s">
        <v>137</v>
      </c>
      <c r="D151" s="21" t="s">
        <v>1394</v>
      </c>
      <c r="E151" s="21">
        <v>10</v>
      </c>
      <c r="F151" s="21">
        <v>5</v>
      </c>
      <c r="G151" s="21" t="s">
        <v>4004</v>
      </c>
      <c r="H151" s="21">
        <v>10</v>
      </c>
      <c r="I151" s="30">
        <v>98.077995250000001</v>
      </c>
    </row>
    <row r="152" spans="2:9" ht="13.5">
      <c r="B152" s="21" t="s">
        <v>1235</v>
      </c>
      <c r="C152" s="21" t="s">
        <v>161</v>
      </c>
      <c r="D152" s="21" t="s">
        <v>1395</v>
      </c>
      <c r="E152" s="21">
        <v>10</v>
      </c>
      <c r="F152" s="21">
        <v>5</v>
      </c>
      <c r="G152" s="21" t="s">
        <v>4004</v>
      </c>
      <c r="H152" s="21">
        <v>10</v>
      </c>
      <c r="I152" s="30">
        <v>97.617919000000001</v>
      </c>
    </row>
    <row r="153" spans="2:9" ht="13.5">
      <c r="B153" s="21" t="s">
        <v>1235</v>
      </c>
      <c r="C153" s="21" t="s">
        <v>185</v>
      </c>
      <c r="D153" s="21" t="s">
        <v>1396</v>
      </c>
      <c r="E153" s="21">
        <v>10</v>
      </c>
      <c r="F153" s="21">
        <v>5</v>
      </c>
      <c r="G153" s="21" t="s">
        <v>4004</v>
      </c>
      <c r="H153" s="21">
        <v>10</v>
      </c>
      <c r="I153" s="30">
        <v>101.33126076328197</v>
      </c>
    </row>
    <row r="154" spans="2:9" ht="13.5">
      <c r="B154" s="21" t="s">
        <v>1235</v>
      </c>
      <c r="C154" s="21" t="s">
        <v>18</v>
      </c>
      <c r="D154" s="21" t="s">
        <v>1397</v>
      </c>
      <c r="E154" s="21">
        <v>10</v>
      </c>
      <c r="F154" s="21">
        <v>5</v>
      </c>
      <c r="G154" s="21" t="s">
        <v>4004</v>
      </c>
      <c r="H154" s="21">
        <v>10</v>
      </c>
      <c r="I154" s="30">
        <v>101.7130952457737</v>
      </c>
    </row>
    <row r="155" spans="2:9" ht="13.5">
      <c r="B155" s="21" t="s">
        <v>1235</v>
      </c>
      <c r="C155" s="21" t="s">
        <v>42</v>
      </c>
      <c r="D155" s="21" t="s">
        <v>1398</v>
      </c>
      <c r="E155" s="21">
        <v>10</v>
      </c>
      <c r="F155" s="21">
        <v>5</v>
      </c>
      <c r="G155" s="21" t="s">
        <v>4004</v>
      </c>
      <c r="H155" s="21">
        <v>10</v>
      </c>
      <c r="I155" s="30">
        <v>105.16298075</v>
      </c>
    </row>
    <row r="156" spans="2:9" ht="13.5">
      <c r="B156" s="21" t="s">
        <v>1235</v>
      </c>
      <c r="C156" s="21" t="s">
        <v>66</v>
      </c>
      <c r="D156" s="21" t="s">
        <v>1399</v>
      </c>
      <c r="E156" s="21">
        <v>10</v>
      </c>
      <c r="F156" s="21">
        <v>5</v>
      </c>
      <c r="G156" s="21" t="s">
        <v>4004</v>
      </c>
      <c r="H156" s="21">
        <v>10</v>
      </c>
      <c r="I156" s="30">
        <v>96.69879825000001</v>
      </c>
    </row>
    <row r="157" spans="2:9" ht="13.5">
      <c r="B157" s="21" t="s">
        <v>1235</v>
      </c>
      <c r="C157" s="21" t="s">
        <v>90</v>
      </c>
      <c r="D157" s="21" t="s">
        <v>917</v>
      </c>
      <c r="E157" s="21">
        <v>10</v>
      </c>
      <c r="F157" s="21">
        <v>5</v>
      </c>
      <c r="G157" s="21" t="s">
        <v>4004</v>
      </c>
      <c r="H157" s="21">
        <v>10</v>
      </c>
      <c r="I157" s="30">
        <v>106.53576750000001</v>
      </c>
    </row>
    <row r="158" spans="2:9" ht="13.5">
      <c r="B158" s="21" t="s">
        <v>1235</v>
      </c>
      <c r="C158" s="21" t="s">
        <v>114</v>
      </c>
      <c r="D158" s="21" t="s">
        <v>1400</v>
      </c>
      <c r="E158" s="21">
        <v>10</v>
      </c>
      <c r="F158" s="21">
        <v>5</v>
      </c>
      <c r="G158" s="21" t="s">
        <v>4004</v>
      </c>
      <c r="H158" s="21">
        <v>10</v>
      </c>
      <c r="I158" s="30">
        <v>104.25722875</v>
      </c>
    </row>
    <row r="159" spans="2:9" ht="13.5">
      <c r="B159" s="21" t="s">
        <v>1235</v>
      </c>
      <c r="C159" s="21" t="s">
        <v>138</v>
      </c>
      <c r="D159" s="21" t="s">
        <v>918</v>
      </c>
      <c r="E159" s="21">
        <v>10</v>
      </c>
      <c r="F159" s="21">
        <v>5</v>
      </c>
      <c r="G159" s="21" t="s">
        <v>4004</v>
      </c>
      <c r="H159" s="21">
        <v>10</v>
      </c>
      <c r="I159" s="30">
        <v>95.799239999999998</v>
      </c>
    </row>
    <row r="160" spans="2:9" ht="13.5">
      <c r="B160" s="21" t="s">
        <v>1235</v>
      </c>
      <c r="C160" s="21" t="s">
        <v>162</v>
      </c>
      <c r="D160" s="21" t="s">
        <v>1401</v>
      </c>
      <c r="E160" s="21">
        <v>10</v>
      </c>
      <c r="F160" s="21">
        <v>5</v>
      </c>
      <c r="G160" s="21" t="s">
        <v>4004</v>
      </c>
      <c r="H160" s="21">
        <v>10</v>
      </c>
      <c r="I160" s="30">
        <v>99.553891749999991</v>
      </c>
    </row>
    <row r="161" spans="2:9" ht="13.5">
      <c r="B161" s="21" t="s">
        <v>1235</v>
      </c>
      <c r="C161" s="21" t="s">
        <v>186</v>
      </c>
      <c r="D161" s="21" t="s">
        <v>1402</v>
      </c>
      <c r="E161" s="21">
        <v>10</v>
      </c>
      <c r="F161" s="21">
        <v>5</v>
      </c>
      <c r="G161" s="21" t="s">
        <v>4004</v>
      </c>
      <c r="H161" s="21">
        <v>10</v>
      </c>
      <c r="I161" s="30">
        <v>95.7709945</v>
      </c>
    </row>
    <row r="162" spans="2:9" ht="13.5">
      <c r="B162" s="21" t="s">
        <v>1236</v>
      </c>
      <c r="C162" s="21" t="s">
        <v>9</v>
      </c>
      <c r="D162" s="21" t="s">
        <v>1403</v>
      </c>
      <c r="E162" s="21">
        <v>10</v>
      </c>
      <c r="F162" s="21">
        <v>5</v>
      </c>
      <c r="G162" s="21" t="s">
        <v>4004</v>
      </c>
      <c r="H162" s="21">
        <v>10</v>
      </c>
      <c r="I162" s="30">
        <v>100.16189266065105</v>
      </c>
    </row>
    <row r="163" spans="2:9" ht="13.5">
      <c r="B163" s="21" t="s">
        <v>1236</v>
      </c>
      <c r="C163" s="21" t="s">
        <v>33</v>
      </c>
      <c r="D163" s="21" t="s">
        <v>1404</v>
      </c>
      <c r="E163" s="21">
        <v>10</v>
      </c>
      <c r="F163" s="21">
        <v>5</v>
      </c>
      <c r="G163" s="21" t="s">
        <v>4004</v>
      </c>
      <c r="H163" s="21">
        <v>10</v>
      </c>
      <c r="I163" s="30">
        <v>99.929126999999994</v>
      </c>
    </row>
    <row r="164" spans="2:9" ht="13.5">
      <c r="B164" s="21" t="s">
        <v>1236</v>
      </c>
      <c r="C164" s="21" t="s">
        <v>57</v>
      </c>
      <c r="D164" s="21" t="s">
        <v>1405</v>
      </c>
      <c r="E164" s="21">
        <v>10</v>
      </c>
      <c r="F164" s="21">
        <v>5</v>
      </c>
      <c r="G164" s="21" t="s">
        <v>4004</v>
      </c>
      <c r="H164" s="21">
        <v>10</v>
      </c>
      <c r="I164" s="30">
        <v>97.524218750000003</v>
      </c>
    </row>
    <row r="165" spans="2:9" ht="13.5">
      <c r="B165" s="21" t="s">
        <v>1236</v>
      </c>
      <c r="C165" s="21" t="s">
        <v>81</v>
      </c>
      <c r="D165" s="21" t="s">
        <v>1406</v>
      </c>
      <c r="E165" s="21">
        <v>10</v>
      </c>
      <c r="F165" s="21">
        <v>5</v>
      </c>
      <c r="G165" s="21" t="s">
        <v>4004</v>
      </c>
      <c r="H165" s="21">
        <v>10</v>
      </c>
      <c r="I165" s="30">
        <v>99.0696315</v>
      </c>
    </row>
    <row r="166" spans="2:9" ht="13.5">
      <c r="B166" s="21" t="s">
        <v>1236</v>
      </c>
      <c r="C166" s="21" t="s">
        <v>105</v>
      </c>
      <c r="D166" s="21" t="s">
        <v>1407</v>
      </c>
      <c r="E166" s="21">
        <v>10</v>
      </c>
      <c r="F166" s="21">
        <v>5</v>
      </c>
      <c r="G166" s="21" t="s">
        <v>4004</v>
      </c>
      <c r="H166" s="21">
        <v>10</v>
      </c>
      <c r="I166" s="30">
        <v>97.373597951509595</v>
      </c>
    </row>
    <row r="167" spans="2:9" ht="13.5">
      <c r="B167" s="21" t="s">
        <v>1236</v>
      </c>
      <c r="C167" s="21" t="s">
        <v>129</v>
      </c>
      <c r="D167" s="21" t="s">
        <v>1408</v>
      </c>
      <c r="E167" s="21">
        <v>10</v>
      </c>
      <c r="F167" s="21">
        <v>5</v>
      </c>
      <c r="G167" s="21" t="s">
        <v>4004</v>
      </c>
      <c r="H167" s="21">
        <v>10</v>
      </c>
      <c r="I167" s="30">
        <v>110.69926050000001</v>
      </c>
    </row>
    <row r="168" spans="2:9" ht="13.5">
      <c r="B168" s="21" t="s">
        <v>1236</v>
      </c>
      <c r="C168" s="21" t="s">
        <v>153</v>
      </c>
      <c r="D168" s="21" t="s">
        <v>919</v>
      </c>
      <c r="E168" s="21">
        <v>10</v>
      </c>
      <c r="F168" s="21">
        <v>5</v>
      </c>
      <c r="G168" s="21" t="s">
        <v>4004</v>
      </c>
      <c r="H168" s="21">
        <v>10</v>
      </c>
      <c r="I168" s="30">
        <v>96.430003499999998</v>
      </c>
    </row>
    <row r="169" spans="2:9" ht="13.5">
      <c r="B169" s="21" t="s">
        <v>1236</v>
      </c>
      <c r="C169" s="21" t="s">
        <v>177</v>
      </c>
      <c r="D169" s="21" t="s">
        <v>920</v>
      </c>
      <c r="E169" s="21">
        <v>10</v>
      </c>
      <c r="F169" s="21">
        <v>5</v>
      </c>
      <c r="G169" s="21" t="s">
        <v>4004</v>
      </c>
      <c r="H169" s="21">
        <v>10</v>
      </c>
      <c r="I169" s="30">
        <v>96.244783500000011</v>
      </c>
    </row>
    <row r="170" spans="2:9" ht="13.5">
      <c r="B170" s="21" t="s">
        <v>1236</v>
      </c>
      <c r="C170" s="21" t="s">
        <v>10</v>
      </c>
      <c r="D170" s="21" t="s">
        <v>1409</v>
      </c>
      <c r="E170" s="21">
        <v>10</v>
      </c>
      <c r="F170" s="21">
        <v>5</v>
      </c>
      <c r="G170" s="21" t="s">
        <v>4004</v>
      </c>
      <c r="H170" s="21">
        <v>10</v>
      </c>
      <c r="I170" s="30">
        <v>102.76249508194607</v>
      </c>
    </row>
    <row r="171" spans="2:9" ht="13.5">
      <c r="B171" s="21" t="s">
        <v>1236</v>
      </c>
      <c r="C171" s="21" t="s">
        <v>34</v>
      </c>
      <c r="D171" s="21" t="s">
        <v>1410</v>
      </c>
      <c r="E171" s="21">
        <v>10</v>
      </c>
      <c r="F171" s="21">
        <v>5</v>
      </c>
      <c r="G171" s="21" t="s">
        <v>4004</v>
      </c>
      <c r="H171" s="21">
        <v>10</v>
      </c>
      <c r="I171" s="30">
        <v>101.08970354384371</v>
      </c>
    </row>
    <row r="172" spans="2:9" ht="13.5">
      <c r="B172" s="21" t="s">
        <v>1236</v>
      </c>
      <c r="C172" s="21" t="s">
        <v>58</v>
      </c>
      <c r="D172" s="21" t="s">
        <v>1411</v>
      </c>
      <c r="E172" s="21">
        <v>10</v>
      </c>
      <c r="F172" s="21">
        <v>5</v>
      </c>
      <c r="G172" s="21" t="s">
        <v>4004</v>
      </c>
      <c r="H172" s="21">
        <v>10</v>
      </c>
      <c r="I172" s="30">
        <v>104.50434461608359</v>
      </c>
    </row>
    <row r="173" spans="2:9" ht="13.5">
      <c r="B173" s="21" t="s">
        <v>1236</v>
      </c>
      <c r="C173" s="21" t="s">
        <v>82</v>
      </c>
      <c r="D173" s="21" t="s">
        <v>1412</v>
      </c>
      <c r="E173" s="21">
        <v>10</v>
      </c>
      <c r="F173" s="21">
        <v>5</v>
      </c>
      <c r="G173" s="21" t="s">
        <v>4004</v>
      </c>
      <c r="H173" s="21">
        <v>10</v>
      </c>
      <c r="I173" s="30">
        <v>91.154588823262145</v>
      </c>
    </row>
    <row r="174" spans="2:9" ht="13.5">
      <c r="B174" s="21" t="s">
        <v>1236</v>
      </c>
      <c r="C174" s="21" t="s">
        <v>106</v>
      </c>
      <c r="D174" s="21" t="s">
        <v>1413</v>
      </c>
      <c r="E174" s="21">
        <v>10</v>
      </c>
      <c r="F174" s="21">
        <v>5</v>
      </c>
      <c r="G174" s="21" t="s">
        <v>4004</v>
      </c>
      <c r="H174" s="21">
        <v>10</v>
      </c>
      <c r="I174" s="30">
        <v>102.38598932303498</v>
      </c>
    </row>
    <row r="175" spans="2:9" ht="13.5">
      <c r="B175" s="21" t="s">
        <v>1236</v>
      </c>
      <c r="C175" s="21" t="s">
        <v>130</v>
      </c>
      <c r="D175" s="21" t="s">
        <v>1414</v>
      </c>
      <c r="E175" s="21">
        <v>10</v>
      </c>
      <c r="F175" s="21">
        <v>5</v>
      </c>
      <c r="G175" s="21" t="s">
        <v>4004</v>
      </c>
      <c r="H175" s="21">
        <v>10</v>
      </c>
      <c r="I175" s="30">
        <v>91.947552248977743</v>
      </c>
    </row>
    <row r="176" spans="2:9" ht="13.5">
      <c r="B176" s="21" t="s">
        <v>1236</v>
      </c>
      <c r="C176" s="21" t="s">
        <v>154</v>
      </c>
      <c r="D176" s="21" t="s">
        <v>1415</v>
      </c>
      <c r="E176" s="21">
        <v>10</v>
      </c>
      <c r="F176" s="21">
        <v>5</v>
      </c>
      <c r="G176" s="21" t="s">
        <v>4004</v>
      </c>
      <c r="H176" s="21">
        <v>10</v>
      </c>
      <c r="I176" s="30">
        <v>92.751206146881884</v>
      </c>
    </row>
    <row r="177" spans="2:9" ht="13.5">
      <c r="B177" s="21" t="s">
        <v>1236</v>
      </c>
      <c r="C177" s="21" t="s">
        <v>178</v>
      </c>
      <c r="D177" s="21" t="s">
        <v>1416</v>
      </c>
      <c r="E177" s="21">
        <v>10</v>
      </c>
      <c r="F177" s="21">
        <v>5</v>
      </c>
      <c r="G177" s="21" t="s">
        <v>4004</v>
      </c>
      <c r="H177" s="21">
        <v>10</v>
      </c>
      <c r="I177" s="30">
        <v>95.642980522961466</v>
      </c>
    </row>
    <row r="178" spans="2:9" ht="13.5">
      <c r="B178" s="21" t="s">
        <v>1236</v>
      </c>
      <c r="C178" s="21" t="s">
        <v>11</v>
      </c>
      <c r="D178" s="21" t="s">
        <v>1417</v>
      </c>
      <c r="E178" s="21">
        <v>10</v>
      </c>
      <c r="F178" s="21">
        <v>5</v>
      </c>
      <c r="G178" s="21" t="s">
        <v>4004</v>
      </c>
      <c r="H178" s="21">
        <v>10</v>
      </c>
      <c r="I178" s="30">
        <v>96.548335219488948</v>
      </c>
    </row>
    <row r="179" spans="2:9" ht="13.5">
      <c r="B179" s="21" t="s">
        <v>1236</v>
      </c>
      <c r="C179" s="21" t="s">
        <v>35</v>
      </c>
      <c r="D179" s="21" t="s">
        <v>1418</v>
      </c>
      <c r="E179" s="21">
        <v>10</v>
      </c>
      <c r="F179" s="21">
        <v>5</v>
      </c>
      <c r="G179" s="21" t="s">
        <v>4004</v>
      </c>
      <c r="H179" s="21">
        <v>10</v>
      </c>
      <c r="I179" s="30">
        <v>98.370361546250521</v>
      </c>
    </row>
    <row r="180" spans="2:9" ht="13.5">
      <c r="B180" s="21" t="s">
        <v>1236</v>
      </c>
      <c r="C180" s="21" t="s">
        <v>59</v>
      </c>
      <c r="D180" s="21" t="s">
        <v>1419</v>
      </c>
      <c r="E180" s="21">
        <v>10</v>
      </c>
      <c r="F180" s="21">
        <v>5</v>
      </c>
      <c r="G180" s="21" t="s">
        <v>4004</v>
      </c>
      <c r="H180" s="21">
        <v>10</v>
      </c>
      <c r="I180" s="30">
        <v>100.31627851569479</v>
      </c>
    </row>
    <row r="181" spans="2:9" ht="13.5">
      <c r="B181" s="21" t="s">
        <v>1236</v>
      </c>
      <c r="C181" s="21" t="s">
        <v>83</v>
      </c>
      <c r="D181" s="21" t="s">
        <v>1420</v>
      </c>
      <c r="E181" s="21">
        <v>10</v>
      </c>
      <c r="F181" s="21">
        <v>5</v>
      </c>
      <c r="G181" s="21" t="s">
        <v>4004</v>
      </c>
      <c r="H181" s="21">
        <v>10</v>
      </c>
      <c r="I181" s="30">
        <v>101.82440883912085</v>
      </c>
    </row>
    <row r="182" spans="2:9" ht="13.5">
      <c r="B182" s="21" t="s">
        <v>1236</v>
      </c>
      <c r="C182" s="21" t="s">
        <v>107</v>
      </c>
      <c r="D182" s="21" t="s">
        <v>1421</v>
      </c>
      <c r="E182" s="21">
        <v>10</v>
      </c>
      <c r="F182" s="21">
        <v>5</v>
      </c>
      <c r="G182" s="21" t="s">
        <v>4004</v>
      </c>
      <c r="H182" s="21">
        <v>10</v>
      </c>
      <c r="I182" s="30">
        <v>83.721177873693776</v>
      </c>
    </row>
    <row r="183" spans="2:9" ht="13.5">
      <c r="B183" s="21" t="s">
        <v>1236</v>
      </c>
      <c r="C183" s="21" t="s">
        <v>131</v>
      </c>
      <c r="D183" s="21" t="s">
        <v>1422</v>
      </c>
      <c r="E183" s="21">
        <v>10</v>
      </c>
      <c r="F183" s="21">
        <v>5</v>
      </c>
      <c r="G183" s="21" t="s">
        <v>4004</v>
      </c>
      <c r="H183" s="21">
        <v>10</v>
      </c>
      <c r="I183" s="30">
        <v>99.679833030440719</v>
      </c>
    </row>
    <row r="184" spans="2:9" ht="13.5">
      <c r="B184" s="21" t="s">
        <v>1236</v>
      </c>
      <c r="C184" s="21" t="s">
        <v>155</v>
      </c>
      <c r="D184" s="21" t="s">
        <v>1423</v>
      </c>
      <c r="E184" s="21">
        <v>10</v>
      </c>
      <c r="F184" s="21">
        <v>5</v>
      </c>
      <c r="G184" s="21" t="s">
        <v>4004</v>
      </c>
      <c r="H184" s="21">
        <v>10</v>
      </c>
      <c r="I184" s="30">
        <v>102.9020899591095</v>
      </c>
    </row>
    <row r="185" spans="2:9" ht="13.5">
      <c r="B185" s="21" t="s">
        <v>1236</v>
      </c>
      <c r="C185" s="21" t="s">
        <v>179</v>
      </c>
      <c r="D185" s="21" t="s">
        <v>1424</v>
      </c>
      <c r="E185" s="21">
        <v>10</v>
      </c>
      <c r="F185" s="21">
        <v>5</v>
      </c>
      <c r="G185" s="21" t="s">
        <v>4004</v>
      </c>
      <c r="H185" s="21">
        <v>10</v>
      </c>
      <c r="I185" s="30">
        <v>113.81332348932304</v>
      </c>
    </row>
    <row r="186" spans="2:9" ht="13.5">
      <c r="B186" s="21" t="s">
        <v>1236</v>
      </c>
      <c r="C186" s="21" t="s">
        <v>12</v>
      </c>
      <c r="D186" s="21" t="s">
        <v>1425</v>
      </c>
      <c r="E186" s="21">
        <v>10</v>
      </c>
      <c r="F186" s="21">
        <v>5</v>
      </c>
      <c r="G186" s="21" t="s">
        <v>4004</v>
      </c>
      <c r="H186" s="21">
        <v>10</v>
      </c>
      <c r="I186" s="30">
        <v>92.953264051234697</v>
      </c>
    </row>
    <row r="187" spans="2:9" ht="13.5">
      <c r="B187" s="21" t="s">
        <v>1236</v>
      </c>
      <c r="C187" s="21" t="s">
        <v>36</v>
      </c>
      <c r="D187" s="21" t="s">
        <v>1426</v>
      </c>
      <c r="E187" s="21">
        <v>10</v>
      </c>
      <c r="F187" s="21">
        <v>5</v>
      </c>
      <c r="G187" s="21" t="s">
        <v>4004</v>
      </c>
      <c r="H187" s="21">
        <v>10</v>
      </c>
      <c r="I187" s="30">
        <v>95.789505033057367</v>
      </c>
    </row>
    <row r="188" spans="2:9" ht="13.5">
      <c r="B188" s="21" t="s">
        <v>1236</v>
      </c>
      <c r="C188" s="21" t="s">
        <v>60</v>
      </c>
      <c r="D188" s="21" t="s">
        <v>1427</v>
      </c>
      <c r="E188" s="21">
        <v>10</v>
      </c>
      <c r="F188" s="21">
        <v>5</v>
      </c>
      <c r="G188" s="21" t="s">
        <v>4004</v>
      </c>
      <c r="H188" s="21">
        <v>10</v>
      </c>
      <c r="I188" s="30">
        <v>96.648996366668655</v>
      </c>
    </row>
    <row r="189" spans="2:9" ht="13.5">
      <c r="B189" s="21" t="s">
        <v>1236</v>
      </c>
      <c r="C189" s="21" t="s">
        <v>84</v>
      </c>
      <c r="D189" s="21" t="s">
        <v>1428</v>
      </c>
      <c r="E189" s="21">
        <v>10</v>
      </c>
      <c r="F189" s="21">
        <v>5</v>
      </c>
      <c r="G189" s="21" t="s">
        <v>4004</v>
      </c>
      <c r="H189" s="21">
        <v>10</v>
      </c>
      <c r="I189" s="30">
        <v>91.948895109893385</v>
      </c>
    </row>
    <row r="190" spans="2:9" ht="13.5">
      <c r="B190" s="21" t="s">
        <v>1236</v>
      </c>
      <c r="C190" s="21" t="s">
        <v>108</v>
      </c>
      <c r="D190" s="21" t="s">
        <v>1429</v>
      </c>
      <c r="E190" s="21">
        <v>10</v>
      </c>
      <c r="F190" s="21">
        <v>5</v>
      </c>
      <c r="G190" s="21" t="s">
        <v>4004</v>
      </c>
      <c r="H190" s="21">
        <v>10</v>
      </c>
      <c r="I190" s="30">
        <v>96.472690452081721</v>
      </c>
    </row>
    <row r="191" spans="2:9" ht="13.5">
      <c r="B191" s="21" t="s">
        <v>1236</v>
      </c>
      <c r="C191" s="21" t="s">
        <v>132</v>
      </c>
      <c r="D191" s="21" t="s">
        <v>1430</v>
      </c>
      <c r="E191" s="21">
        <v>10</v>
      </c>
      <c r="F191" s="21">
        <v>5</v>
      </c>
      <c r="G191" s="21" t="s">
        <v>4004</v>
      </c>
      <c r="H191" s="21">
        <v>10</v>
      </c>
      <c r="I191" s="30">
        <v>102.4325451188278</v>
      </c>
    </row>
    <row r="192" spans="2:9" ht="13.5">
      <c r="B192" s="21" t="s">
        <v>1236</v>
      </c>
      <c r="C192" s="21" t="s">
        <v>156</v>
      </c>
      <c r="D192" s="21" t="s">
        <v>1431</v>
      </c>
      <c r="E192" s="21">
        <v>10</v>
      </c>
      <c r="F192" s="21">
        <v>5</v>
      </c>
      <c r="G192" s="21" t="s">
        <v>4004</v>
      </c>
      <c r="H192" s="21">
        <v>10</v>
      </c>
      <c r="I192" s="30">
        <v>89.091865225938122</v>
      </c>
    </row>
    <row r="193" spans="1:9" ht="13.5">
      <c r="B193" s="21" t="s">
        <v>1236</v>
      </c>
      <c r="C193" s="21" t="s">
        <v>180</v>
      </c>
      <c r="D193" s="21" t="s">
        <v>1432</v>
      </c>
      <c r="E193" s="21">
        <v>10</v>
      </c>
      <c r="F193" s="21">
        <v>5</v>
      </c>
      <c r="G193" s="21" t="s">
        <v>4004</v>
      </c>
      <c r="H193" s="21">
        <v>10</v>
      </c>
      <c r="I193" s="30">
        <v>97.020045826186035</v>
      </c>
    </row>
    <row r="194" spans="1:9" ht="13.5">
      <c r="B194" s="21" t="s">
        <v>1236</v>
      </c>
      <c r="C194" s="21" t="s">
        <v>13</v>
      </c>
      <c r="D194" s="21" t="s">
        <v>1433</v>
      </c>
      <c r="E194" s="21">
        <v>10</v>
      </c>
      <c r="F194" s="21">
        <v>5</v>
      </c>
      <c r="G194" s="21" t="s">
        <v>4004</v>
      </c>
      <c r="H194" s="21">
        <v>10</v>
      </c>
      <c r="I194" s="30">
        <v>105.02851829296245</v>
      </c>
    </row>
    <row r="195" spans="1:9" ht="13.5">
      <c r="B195" s="21" t="s">
        <v>1236</v>
      </c>
      <c r="C195" s="21" t="s">
        <v>37</v>
      </c>
      <c r="D195" s="21" t="s">
        <v>1434</v>
      </c>
      <c r="E195" s="21">
        <v>10</v>
      </c>
      <c r="F195" s="21">
        <v>5</v>
      </c>
      <c r="G195" s="21" t="s">
        <v>4004</v>
      </c>
      <c r="H195" s="21">
        <v>10</v>
      </c>
      <c r="I195" s="30">
        <v>104.76723703252593</v>
      </c>
    </row>
    <row r="196" spans="1:9" ht="13.5">
      <c r="B196" s="21" t="s">
        <v>1236</v>
      </c>
      <c r="C196" s="21" t="s">
        <v>61</v>
      </c>
      <c r="D196" s="21" t="s">
        <v>1435</v>
      </c>
      <c r="E196" s="21">
        <v>10</v>
      </c>
      <c r="F196" s="21">
        <v>5</v>
      </c>
      <c r="G196" s="21" t="s">
        <v>4004</v>
      </c>
      <c r="H196" s="21">
        <v>10</v>
      </c>
      <c r="I196" s="30">
        <v>90.81472948777342</v>
      </c>
    </row>
    <row r="197" spans="1:9" ht="13.5">
      <c r="B197" s="21" t="s">
        <v>1236</v>
      </c>
      <c r="C197" s="21" t="s">
        <v>85</v>
      </c>
      <c r="D197" s="21" t="s">
        <v>1436</v>
      </c>
      <c r="E197" s="21">
        <v>10</v>
      </c>
      <c r="F197" s="21">
        <v>5</v>
      </c>
      <c r="G197" s="21" t="s">
        <v>4004</v>
      </c>
      <c r="H197" s="21">
        <v>10</v>
      </c>
      <c r="I197" s="30">
        <v>98.926340040317029</v>
      </c>
    </row>
    <row r="198" spans="1:9" ht="13.5">
      <c r="B198" s="21" t="s">
        <v>1236</v>
      </c>
      <c r="C198" s="21" t="s">
        <v>109</v>
      </c>
      <c r="D198" s="21" t="s">
        <v>1437</v>
      </c>
      <c r="E198" s="21">
        <v>10</v>
      </c>
      <c r="F198" s="21">
        <v>5</v>
      </c>
      <c r="G198" s="21" t="s">
        <v>4004</v>
      </c>
      <c r="H198" s="21">
        <v>10</v>
      </c>
      <c r="I198" s="30">
        <v>100.06097834947656</v>
      </c>
    </row>
    <row r="199" spans="1:9" ht="13.5">
      <c r="B199" s="21" t="s">
        <v>1236</v>
      </c>
      <c r="C199" s="21" t="s">
        <v>133</v>
      </c>
      <c r="D199" s="21" t="s">
        <v>1438</v>
      </c>
      <c r="E199" s="21">
        <v>10</v>
      </c>
      <c r="F199" s="21">
        <v>5</v>
      </c>
      <c r="G199" s="21" t="s">
        <v>4004</v>
      </c>
      <c r="H199" s="21">
        <v>10</v>
      </c>
      <c r="I199" s="30">
        <v>103.29539838118529</v>
      </c>
    </row>
    <row r="200" spans="1:9" ht="13.5">
      <c r="B200" s="21" t="s">
        <v>1236</v>
      </c>
      <c r="C200" s="21" t="s">
        <v>157</v>
      </c>
      <c r="D200" s="21" t="s">
        <v>1439</v>
      </c>
      <c r="E200" s="21">
        <v>10</v>
      </c>
      <c r="F200" s="21">
        <v>5</v>
      </c>
      <c r="G200" s="21" t="s">
        <v>4004</v>
      </c>
      <c r="H200" s="21">
        <v>10</v>
      </c>
      <c r="I200" s="30">
        <v>98.976205606156896</v>
      </c>
    </row>
    <row r="201" spans="1:9" ht="13.5">
      <c r="B201" s="21" t="s">
        <v>1236</v>
      </c>
      <c r="C201" s="21" t="s">
        <v>181</v>
      </c>
      <c r="D201" s="21" t="s">
        <v>1440</v>
      </c>
      <c r="E201" s="21">
        <v>10</v>
      </c>
      <c r="F201" s="21">
        <v>5</v>
      </c>
      <c r="G201" s="21" t="s">
        <v>4004</v>
      </c>
      <c r="H201" s="21">
        <v>10</v>
      </c>
      <c r="I201" s="30">
        <v>104.42317690781999</v>
      </c>
    </row>
    <row r="202" spans="1:9" ht="13.5">
      <c r="B202" s="21" t="s">
        <v>1236</v>
      </c>
      <c r="C202" s="21" t="s">
        <v>14</v>
      </c>
      <c r="D202" s="21" t="s">
        <v>1441</v>
      </c>
      <c r="E202" s="21">
        <v>10</v>
      </c>
      <c r="F202" s="21">
        <v>5</v>
      </c>
      <c r="G202" s="21" t="s">
        <v>4004</v>
      </c>
      <c r="H202" s="21">
        <v>10</v>
      </c>
      <c r="I202" s="30">
        <v>106.67488269691194</v>
      </c>
    </row>
    <row r="203" spans="1:9" ht="13.5">
      <c r="B203" s="21" t="s">
        <v>1236</v>
      </c>
      <c r="C203" s="21" t="s">
        <v>38</v>
      </c>
      <c r="D203" s="21" t="s">
        <v>1442</v>
      </c>
      <c r="E203" s="21">
        <v>10</v>
      </c>
      <c r="F203" s="21">
        <v>5</v>
      </c>
      <c r="G203" s="21" t="s">
        <v>4004</v>
      </c>
      <c r="H203" s="21">
        <v>10</v>
      </c>
      <c r="I203" s="30">
        <v>107.56536942812801</v>
      </c>
    </row>
    <row r="204" spans="1:9" ht="13.5">
      <c r="A204" s="21" t="s">
        <v>4006</v>
      </c>
      <c r="B204" s="21" t="s">
        <v>1236</v>
      </c>
      <c r="C204" s="21" t="s">
        <v>62</v>
      </c>
      <c r="D204" s="21" t="s">
        <v>921</v>
      </c>
      <c r="E204" s="21">
        <v>10</v>
      </c>
      <c r="F204" s="21">
        <v>5</v>
      </c>
      <c r="G204" s="21" t="s">
        <v>4004</v>
      </c>
      <c r="H204" s="21">
        <v>10</v>
      </c>
      <c r="I204" s="30">
        <v>60.404471159191843</v>
      </c>
    </row>
    <row r="205" spans="1:9" ht="13.5">
      <c r="B205" s="21" t="s">
        <v>1236</v>
      </c>
      <c r="C205" s="21" t="s">
        <v>86</v>
      </c>
      <c r="D205" s="21" t="s">
        <v>1443</v>
      </c>
      <c r="E205" s="21">
        <v>10</v>
      </c>
      <c r="F205" s="21">
        <v>5</v>
      </c>
      <c r="G205" s="21" t="s">
        <v>4004</v>
      </c>
      <c r="H205" s="21">
        <v>10</v>
      </c>
      <c r="I205" s="30">
        <v>103.8201009177758</v>
      </c>
    </row>
    <row r="206" spans="1:9" ht="13.5">
      <c r="B206" s="21" t="s">
        <v>1236</v>
      </c>
      <c r="C206" s="21" t="s">
        <v>110</v>
      </c>
      <c r="D206" s="21" t="s">
        <v>1444</v>
      </c>
      <c r="E206" s="21">
        <v>10</v>
      </c>
      <c r="F206" s="21">
        <v>5</v>
      </c>
      <c r="G206" s="21" t="s">
        <v>4004</v>
      </c>
      <c r="H206" s="21">
        <v>10</v>
      </c>
      <c r="I206" s="30">
        <v>97.654851190103543</v>
      </c>
    </row>
    <row r="207" spans="1:9" ht="13.5">
      <c r="B207" s="21" t="s">
        <v>1236</v>
      </c>
      <c r="C207" s="21" t="s">
        <v>134</v>
      </c>
      <c r="D207" s="21" t="s">
        <v>1445</v>
      </c>
      <c r="E207" s="21">
        <v>10</v>
      </c>
      <c r="F207" s="21">
        <v>5</v>
      </c>
      <c r="G207" s="21" t="s">
        <v>4004</v>
      </c>
      <c r="H207" s="21">
        <v>10</v>
      </c>
      <c r="I207" s="30">
        <v>96.418420624287876</v>
      </c>
    </row>
    <row r="208" spans="1:9" ht="13.5">
      <c r="B208" s="21" t="s">
        <v>1236</v>
      </c>
      <c r="C208" s="21" t="s">
        <v>158</v>
      </c>
      <c r="D208" s="21" t="s">
        <v>1446</v>
      </c>
      <c r="E208" s="21">
        <v>10</v>
      </c>
      <c r="F208" s="21">
        <v>5</v>
      </c>
      <c r="G208" s="21" t="s">
        <v>4004</v>
      </c>
      <c r="H208" s="21">
        <v>10</v>
      </c>
      <c r="I208" s="30">
        <v>101.2144319706277</v>
      </c>
    </row>
    <row r="209" spans="1:9" ht="13.5">
      <c r="B209" s="21" t="s">
        <v>1236</v>
      </c>
      <c r="C209" s="21" t="s">
        <v>4012</v>
      </c>
      <c r="D209" s="21" t="s">
        <v>1447</v>
      </c>
      <c r="E209" s="21">
        <v>10</v>
      </c>
      <c r="F209" s="21">
        <v>5</v>
      </c>
      <c r="G209" s="21" t="s">
        <v>4004</v>
      </c>
      <c r="H209" s="21">
        <v>10</v>
      </c>
      <c r="I209" s="30">
        <v>112.44407643475637</v>
      </c>
    </row>
    <row r="210" spans="1:9" ht="13.5">
      <c r="B210" s="21" t="s">
        <v>1236</v>
      </c>
      <c r="C210" s="21" t="s">
        <v>4011</v>
      </c>
      <c r="D210" s="21" t="s">
        <v>1448</v>
      </c>
      <c r="E210" s="21">
        <v>10</v>
      </c>
      <c r="F210" s="21">
        <v>5</v>
      </c>
      <c r="G210" s="21" t="s">
        <v>4004</v>
      </c>
      <c r="H210" s="21">
        <v>10</v>
      </c>
      <c r="I210" s="30">
        <v>98.037780901580945</v>
      </c>
    </row>
    <row r="211" spans="1:9" ht="13.5">
      <c r="B211" s="21" t="s">
        <v>1236</v>
      </c>
      <c r="C211" s="21" t="s">
        <v>4010</v>
      </c>
      <c r="D211" s="21" t="s">
        <v>1449</v>
      </c>
      <c r="E211" s="21">
        <v>10</v>
      </c>
      <c r="F211" s="21">
        <v>5</v>
      </c>
      <c r="G211" s="21" t="s">
        <v>4004</v>
      </c>
      <c r="H211" s="21">
        <v>10</v>
      </c>
      <c r="I211" s="30">
        <v>106.58758737555601</v>
      </c>
    </row>
    <row r="212" spans="1:9" ht="13.5">
      <c r="B212" s="21" t="s">
        <v>1236</v>
      </c>
      <c r="C212" s="21" t="s">
        <v>4009</v>
      </c>
      <c r="D212" s="21" t="s">
        <v>1450</v>
      </c>
      <c r="E212" s="21">
        <v>10</v>
      </c>
      <c r="F212" s="21">
        <v>5</v>
      </c>
      <c r="G212" s="21" t="s">
        <v>4004</v>
      </c>
      <c r="H212" s="21">
        <v>10</v>
      </c>
      <c r="I212" s="30">
        <v>100.31141923914437</v>
      </c>
    </row>
    <row r="213" spans="1:9" ht="13.5">
      <c r="B213" s="21" t="s">
        <v>1236</v>
      </c>
      <c r="C213" s="21" t="s">
        <v>4008</v>
      </c>
      <c r="D213" s="21" t="s">
        <v>1451</v>
      </c>
      <c r="E213" s="21">
        <v>10</v>
      </c>
      <c r="F213" s="21">
        <v>4.5</v>
      </c>
      <c r="G213" s="21" t="s">
        <v>4004</v>
      </c>
      <c r="H213" s="21">
        <v>10</v>
      </c>
      <c r="I213" s="30">
        <v>98.193127962085313</v>
      </c>
    </row>
    <row r="214" spans="1:9" ht="13.5">
      <c r="B214" s="21" t="s">
        <v>1237</v>
      </c>
      <c r="C214" s="21" t="s">
        <v>9</v>
      </c>
      <c r="D214" s="21" t="s">
        <v>1452</v>
      </c>
      <c r="E214" s="21">
        <v>2</v>
      </c>
      <c r="F214" s="21">
        <v>10</v>
      </c>
      <c r="G214" s="21" t="s">
        <v>4004</v>
      </c>
      <c r="H214" s="21">
        <v>10</v>
      </c>
      <c r="I214" s="30">
        <v>86.653804278211851</v>
      </c>
    </row>
    <row r="215" spans="1:9" ht="13.5">
      <c r="B215" s="21" t="s">
        <v>1237</v>
      </c>
      <c r="C215" s="21" t="s">
        <v>33</v>
      </c>
      <c r="D215" s="21" t="s">
        <v>1453</v>
      </c>
      <c r="E215" s="21">
        <v>2</v>
      </c>
      <c r="F215" s="21">
        <v>10</v>
      </c>
      <c r="G215" s="21" t="s">
        <v>4004</v>
      </c>
      <c r="H215" s="21">
        <v>10</v>
      </c>
      <c r="I215" s="30">
        <v>99.429828238981941</v>
      </c>
    </row>
    <row r="216" spans="1:9" ht="13.5">
      <c r="B216" s="21" t="s">
        <v>1237</v>
      </c>
      <c r="C216" s="21" t="s">
        <v>57</v>
      </c>
      <c r="D216" s="21" t="s">
        <v>1454</v>
      </c>
      <c r="E216" s="21">
        <v>2</v>
      </c>
      <c r="F216" s="21">
        <v>10</v>
      </c>
      <c r="G216" s="21" t="s">
        <v>4004</v>
      </c>
      <c r="H216" s="21">
        <v>10</v>
      </c>
      <c r="I216" s="30">
        <v>97.953759446650452</v>
      </c>
    </row>
    <row r="217" spans="1:9" ht="13.5">
      <c r="B217" s="21" t="s">
        <v>1237</v>
      </c>
      <c r="C217" s="21" t="s">
        <v>81</v>
      </c>
      <c r="D217" s="21" t="s">
        <v>1455</v>
      </c>
      <c r="E217" s="21">
        <v>2</v>
      </c>
      <c r="F217" s="21">
        <v>10</v>
      </c>
      <c r="G217" s="21" t="s">
        <v>4004</v>
      </c>
      <c r="H217" s="21">
        <v>10</v>
      </c>
      <c r="I217" s="30">
        <v>91.712565646214927</v>
      </c>
    </row>
    <row r="218" spans="1:9" ht="13.5">
      <c r="B218" s="21" t="s">
        <v>1237</v>
      </c>
      <c r="C218" s="21" t="s">
        <v>105</v>
      </c>
      <c r="D218" s="21" t="s">
        <v>1456</v>
      </c>
      <c r="E218" s="21">
        <v>2</v>
      </c>
      <c r="F218" s="21">
        <v>10</v>
      </c>
      <c r="G218" s="21" t="s">
        <v>4004</v>
      </c>
      <c r="H218" s="21">
        <v>10</v>
      </c>
      <c r="I218" s="30">
        <v>94.297829638558639</v>
      </c>
    </row>
    <row r="219" spans="1:9" ht="13.5">
      <c r="B219" s="21" t="s">
        <v>1237</v>
      </c>
      <c r="C219" s="21" t="s">
        <v>129</v>
      </c>
      <c r="D219" s="21" t="s">
        <v>1457</v>
      </c>
      <c r="E219" s="21">
        <v>2</v>
      </c>
      <c r="F219" s="21">
        <v>10</v>
      </c>
      <c r="G219" s="21" t="s">
        <v>4004</v>
      </c>
      <c r="H219" s="21">
        <v>10</v>
      </c>
      <c r="I219" s="30">
        <v>103.20108874426765</v>
      </c>
    </row>
    <row r="220" spans="1:9" ht="13.5">
      <c r="A220" s="21" t="s">
        <v>4006</v>
      </c>
      <c r="B220" s="21" t="s">
        <v>1237</v>
      </c>
      <c r="C220" s="21" t="s">
        <v>153</v>
      </c>
      <c r="D220" s="21" t="s">
        <v>1458</v>
      </c>
      <c r="E220" s="21">
        <v>2</v>
      </c>
      <c r="F220" s="21">
        <v>10</v>
      </c>
      <c r="G220" s="21" t="s">
        <v>4004</v>
      </c>
      <c r="H220" s="21">
        <v>10</v>
      </c>
      <c r="I220" s="30">
        <v>78.643325236035224</v>
      </c>
    </row>
    <row r="221" spans="1:9" ht="13.5">
      <c r="B221" s="21" t="s">
        <v>1237</v>
      </c>
      <c r="C221" s="21" t="s">
        <v>177</v>
      </c>
      <c r="D221" s="21" t="s">
        <v>1459</v>
      </c>
      <c r="E221" s="21">
        <v>2</v>
      </c>
      <c r="F221" s="21">
        <v>10</v>
      </c>
      <c r="G221" s="21" t="s">
        <v>4004</v>
      </c>
      <c r="H221" s="21">
        <v>10</v>
      </c>
      <c r="I221" s="30">
        <v>96.896511635021938</v>
      </c>
    </row>
    <row r="222" spans="1:9" ht="13.5">
      <c r="B222" s="21" t="s">
        <v>1237</v>
      </c>
      <c r="C222" s="21" t="s">
        <v>10</v>
      </c>
      <c r="D222" s="21" t="s">
        <v>1460</v>
      </c>
      <c r="E222" s="21">
        <v>2</v>
      </c>
      <c r="F222" s="21">
        <v>10</v>
      </c>
      <c r="G222" s="21" t="s">
        <v>4004</v>
      </c>
      <c r="H222" s="21">
        <v>10</v>
      </c>
      <c r="I222" s="30">
        <v>99.218009043682585</v>
      </c>
    </row>
    <row r="223" spans="1:9" ht="13.5">
      <c r="B223" s="21" t="s">
        <v>1237</v>
      </c>
      <c r="C223" s="21" t="s">
        <v>34</v>
      </c>
      <c r="D223" s="21" t="s">
        <v>1461</v>
      </c>
      <c r="E223" s="21">
        <v>2</v>
      </c>
      <c r="F223" s="21">
        <v>10</v>
      </c>
      <c r="G223" s="21" t="s">
        <v>4004</v>
      </c>
      <c r="H223" s="21">
        <v>10</v>
      </c>
      <c r="I223" s="30">
        <v>100.3524466281994</v>
      </c>
    </row>
    <row r="224" spans="1:9" ht="13.5">
      <c r="B224" s="21" t="s">
        <v>1237</v>
      </c>
      <c r="C224" s="21" t="s">
        <v>58</v>
      </c>
      <c r="D224" s="21" t="s">
        <v>1462</v>
      </c>
      <c r="E224" s="21">
        <v>2</v>
      </c>
      <c r="F224" s="21">
        <v>10</v>
      </c>
      <c r="G224" s="21" t="s">
        <v>4004</v>
      </c>
      <c r="H224" s="21">
        <v>10</v>
      </c>
      <c r="I224" s="30">
        <v>107.71102856410914</v>
      </c>
    </row>
    <row r="225" spans="1:18" ht="13.5">
      <c r="B225" s="21" t="s">
        <v>1237</v>
      </c>
      <c r="C225" s="21" t="s">
        <v>82</v>
      </c>
      <c r="D225" s="21" t="s">
        <v>1463</v>
      </c>
      <c r="E225" s="21">
        <v>2</v>
      </c>
      <c r="F225" s="21">
        <v>10</v>
      </c>
      <c r="G225" s="21" t="s">
        <v>4004</v>
      </c>
      <c r="H225" s="21">
        <v>10</v>
      </c>
      <c r="I225" s="30">
        <v>92.617202510567438</v>
      </c>
    </row>
    <row r="226" spans="1:18" ht="13.5">
      <c r="B226" s="21" t="s">
        <v>1237</v>
      </c>
      <c r="C226" s="21" t="s">
        <v>106</v>
      </c>
      <c r="D226" s="21" t="s">
        <v>922</v>
      </c>
      <c r="E226" s="21">
        <v>2</v>
      </c>
      <c r="F226" s="21">
        <v>10</v>
      </c>
      <c r="G226" s="21" t="s">
        <v>4004</v>
      </c>
      <c r="H226" s="21">
        <v>10</v>
      </c>
      <c r="I226" s="30">
        <v>118.6579351863712</v>
      </c>
    </row>
    <row r="227" spans="1:18" ht="13.5">
      <c r="B227" s="21" t="s">
        <v>1237</v>
      </c>
      <c r="C227" s="21" t="s">
        <v>130</v>
      </c>
      <c r="D227" s="21" t="s">
        <v>1464</v>
      </c>
      <c r="E227" s="21">
        <v>2</v>
      </c>
      <c r="F227" s="21">
        <v>10</v>
      </c>
      <c r="G227" s="21" t="s">
        <v>4004</v>
      </c>
      <c r="H227" s="21">
        <v>10</v>
      </c>
      <c r="I227" s="30">
        <v>103.35516203407199</v>
      </c>
    </row>
    <row r="228" spans="1:18" ht="13.5">
      <c r="B228" s="21" t="s">
        <v>1237</v>
      </c>
      <c r="C228" s="21" t="s">
        <v>154</v>
      </c>
      <c r="D228" s="21" t="s">
        <v>1465</v>
      </c>
      <c r="E228" s="21">
        <v>2</v>
      </c>
      <c r="F228" s="21">
        <v>10</v>
      </c>
      <c r="G228" s="21" t="s">
        <v>4004</v>
      </c>
      <c r="H228" s="21">
        <v>10</v>
      </c>
      <c r="I228" s="30">
        <v>98.260375304214165</v>
      </c>
    </row>
    <row r="229" spans="1:18" ht="13.5">
      <c r="B229" s="21" t="s">
        <v>1237</v>
      </c>
      <c r="C229" s="21" t="s">
        <v>178</v>
      </c>
      <c r="D229" s="21" t="s">
        <v>1466</v>
      </c>
      <c r="E229" s="21">
        <v>2</v>
      </c>
      <c r="F229" s="21">
        <v>10</v>
      </c>
      <c r="G229" s="21" t="s">
        <v>4004</v>
      </c>
      <c r="H229" s="21">
        <v>10</v>
      </c>
      <c r="I229" s="30">
        <v>98.995282355028792</v>
      </c>
    </row>
    <row r="230" spans="1:18" ht="13.5">
      <c r="B230" s="21" t="s">
        <v>1237</v>
      </c>
      <c r="C230" s="21" t="s">
        <v>11</v>
      </c>
      <c r="D230" s="21" t="s">
        <v>1467</v>
      </c>
      <c r="E230" s="21">
        <v>2</v>
      </c>
      <c r="F230" s="21">
        <v>10</v>
      </c>
      <c r="G230" s="21" t="s">
        <v>4004</v>
      </c>
      <c r="H230" s="21">
        <v>10</v>
      </c>
      <c r="I230" s="30">
        <v>101.52788060870469</v>
      </c>
    </row>
    <row r="231" spans="1:18" ht="13.5">
      <c r="B231" s="21" t="s">
        <v>1237</v>
      </c>
      <c r="C231" s="21" t="s">
        <v>35</v>
      </c>
      <c r="D231" s="21" t="s">
        <v>1468</v>
      </c>
      <c r="E231" s="21">
        <v>2</v>
      </c>
      <c r="F231" s="21">
        <v>10</v>
      </c>
      <c r="G231" s="21" t="s">
        <v>4004</v>
      </c>
      <c r="H231" s="21">
        <v>10</v>
      </c>
      <c r="I231" s="30">
        <v>99.960227377026101</v>
      </c>
    </row>
    <row r="232" spans="1:18" ht="13.5">
      <c r="B232" s="21" t="s">
        <v>1237</v>
      </c>
      <c r="C232" s="21" t="s">
        <v>59</v>
      </c>
      <c r="D232" s="21" t="s">
        <v>1469</v>
      </c>
      <c r="E232" s="21">
        <v>2</v>
      </c>
      <c r="F232" s="21">
        <v>10</v>
      </c>
      <c r="G232" s="21" t="s">
        <v>4004</v>
      </c>
      <c r="H232" s="21">
        <v>10</v>
      </c>
      <c r="I232" s="30">
        <v>92.542939135649121</v>
      </c>
    </row>
    <row r="233" spans="1:18" ht="13.5">
      <c r="B233" s="21" t="s">
        <v>1237</v>
      </c>
      <c r="C233" s="21" t="s">
        <v>83</v>
      </c>
      <c r="D233" s="21" t="s">
        <v>1470</v>
      </c>
      <c r="E233" s="21">
        <v>2</v>
      </c>
      <c r="F233" s="21">
        <v>10</v>
      </c>
      <c r="G233" s="21" t="s">
        <v>4004</v>
      </c>
      <c r="H233" s="21">
        <v>10</v>
      </c>
      <c r="I233" s="30">
        <v>98.627538564147116</v>
      </c>
    </row>
    <row r="234" spans="1:18" ht="13.5">
      <c r="B234" s="21" t="s">
        <v>1237</v>
      </c>
      <c r="C234" s="21" t="s">
        <v>107</v>
      </c>
      <c r="D234" s="21" t="s">
        <v>1471</v>
      </c>
      <c r="E234" s="21">
        <v>2</v>
      </c>
      <c r="F234" s="21">
        <v>10</v>
      </c>
      <c r="G234" s="21" t="s">
        <v>4004</v>
      </c>
      <c r="H234" s="21">
        <v>10</v>
      </c>
      <c r="I234" s="30">
        <v>100.45129342544031</v>
      </c>
    </row>
    <row r="235" spans="1:18" ht="13.5">
      <c r="A235" s="29"/>
      <c r="B235" s="21" t="s">
        <v>4005</v>
      </c>
      <c r="C235" s="21" t="s">
        <v>4007</v>
      </c>
      <c r="D235" s="21" t="s">
        <v>1250</v>
      </c>
      <c r="E235" s="21">
        <v>10</v>
      </c>
      <c r="F235" s="21">
        <v>5</v>
      </c>
      <c r="G235" s="21" t="s">
        <v>4004</v>
      </c>
      <c r="H235" s="21">
        <v>10</v>
      </c>
      <c r="I235" s="30">
        <v>95.19881749999999</v>
      </c>
      <c r="J235" s="27"/>
      <c r="K235" s="27"/>
      <c r="L235" s="27"/>
      <c r="M235" s="27"/>
      <c r="N235" s="27"/>
      <c r="O235" s="26"/>
      <c r="P235" s="27"/>
      <c r="Q235" s="27"/>
      <c r="R235" s="27"/>
    </row>
    <row r="236" spans="1:18" ht="13.5">
      <c r="B236" s="21" t="s">
        <v>4005</v>
      </c>
      <c r="C236" s="21" t="s">
        <v>33</v>
      </c>
      <c r="D236" s="21" t="s">
        <v>1251</v>
      </c>
      <c r="E236" s="21">
        <v>10</v>
      </c>
      <c r="F236" s="21">
        <v>5</v>
      </c>
      <c r="G236" s="21" t="s">
        <v>4004</v>
      </c>
      <c r="H236" s="21">
        <v>10</v>
      </c>
      <c r="I236" s="30">
        <v>94.135540499999991</v>
      </c>
      <c r="J236" s="21"/>
      <c r="K236" s="21"/>
      <c r="L236" s="21"/>
      <c r="M236" s="21"/>
      <c r="N236" s="21"/>
      <c r="O236" s="26"/>
      <c r="P236" s="27"/>
      <c r="Q236" s="27"/>
      <c r="R236" s="27"/>
    </row>
    <row r="237" spans="1:18" ht="13.5">
      <c r="B237" s="21" t="s">
        <v>4005</v>
      </c>
      <c r="C237" s="21" t="s">
        <v>57</v>
      </c>
      <c r="D237" s="21" t="s">
        <v>1252</v>
      </c>
      <c r="E237" s="21">
        <v>10</v>
      </c>
      <c r="F237" s="21">
        <v>5</v>
      </c>
      <c r="G237" s="21" t="s">
        <v>4004</v>
      </c>
      <c r="H237" s="21">
        <v>10</v>
      </c>
      <c r="I237" s="30">
        <v>85.823533488898647</v>
      </c>
      <c r="J237" s="21"/>
      <c r="K237" s="21"/>
      <c r="L237" s="21"/>
      <c r="M237" s="21"/>
      <c r="N237" s="21"/>
    </row>
    <row r="238" spans="1:18" ht="13.5">
      <c r="B238" s="21" t="s">
        <v>4005</v>
      </c>
      <c r="C238" s="21" t="s">
        <v>81</v>
      </c>
      <c r="D238" s="21" t="s">
        <v>1253</v>
      </c>
      <c r="E238" s="21">
        <v>10</v>
      </c>
      <c r="F238" s="21">
        <v>5</v>
      </c>
      <c r="G238" s="21" t="s">
        <v>4004</v>
      </c>
      <c r="H238" s="21">
        <v>10</v>
      </c>
      <c r="I238" s="30">
        <v>92.946205750000004</v>
      </c>
      <c r="J238" s="21"/>
      <c r="K238" s="21"/>
      <c r="L238" s="21"/>
      <c r="M238" s="21"/>
      <c r="N238" s="21"/>
      <c r="O238" s="26"/>
    </row>
    <row r="239" spans="1:18" ht="13.5">
      <c r="B239" s="21" t="s">
        <v>4005</v>
      </c>
      <c r="C239" s="21" t="s">
        <v>105</v>
      </c>
      <c r="D239" s="21" t="s">
        <v>1254</v>
      </c>
      <c r="E239" s="21">
        <v>10</v>
      </c>
      <c r="F239" s="21">
        <v>5</v>
      </c>
      <c r="G239" s="21" t="s">
        <v>4004</v>
      </c>
      <c r="H239" s="21">
        <v>10</v>
      </c>
      <c r="I239" s="30">
        <v>112.41827045260263</v>
      </c>
      <c r="J239" s="21"/>
      <c r="K239" s="21"/>
      <c r="L239" s="21"/>
      <c r="M239" s="21"/>
      <c r="N239" s="21"/>
      <c r="O239" s="26"/>
    </row>
    <row r="240" spans="1:18" ht="13.5">
      <c r="B240" s="21" t="s">
        <v>4005</v>
      </c>
      <c r="C240" s="21" t="s">
        <v>129</v>
      </c>
      <c r="D240" s="21" t="s">
        <v>1255</v>
      </c>
      <c r="E240" s="21">
        <v>10</v>
      </c>
      <c r="F240" s="21">
        <v>5</v>
      </c>
      <c r="G240" s="21" t="s">
        <v>4004</v>
      </c>
      <c r="H240" s="21">
        <v>10</v>
      </c>
      <c r="I240" s="30">
        <v>86.456934500000003</v>
      </c>
      <c r="J240" s="21"/>
      <c r="K240" s="21"/>
      <c r="L240" s="21"/>
      <c r="M240" s="21"/>
      <c r="N240" s="21"/>
    </row>
    <row r="241" spans="2:15" ht="13.5">
      <c r="B241" s="21" t="s">
        <v>4005</v>
      </c>
      <c r="C241" s="21" t="s">
        <v>153</v>
      </c>
      <c r="D241" s="21" t="s">
        <v>1256</v>
      </c>
      <c r="E241" s="21">
        <v>10</v>
      </c>
      <c r="F241" s="21">
        <v>5</v>
      </c>
      <c r="G241" s="21" t="s">
        <v>4004</v>
      </c>
      <c r="H241" s="21">
        <v>10</v>
      </c>
      <c r="I241" s="30">
        <v>101.66712825</v>
      </c>
      <c r="J241" s="21"/>
      <c r="K241" s="21"/>
      <c r="L241" s="21"/>
      <c r="M241" s="21"/>
      <c r="N241" s="21"/>
      <c r="O241" s="26"/>
    </row>
    <row r="242" spans="2:15" ht="13.5">
      <c r="B242" s="21" t="s">
        <v>4005</v>
      </c>
      <c r="C242" s="21" t="s">
        <v>177</v>
      </c>
      <c r="D242" s="21" t="s">
        <v>1257</v>
      </c>
      <c r="E242" s="21">
        <v>10</v>
      </c>
      <c r="F242" s="21">
        <v>5</v>
      </c>
      <c r="G242" s="21" t="s">
        <v>4004</v>
      </c>
      <c r="H242" s="21">
        <v>10</v>
      </c>
      <c r="I242" s="30">
        <v>98.164145250000004</v>
      </c>
      <c r="J242" s="21"/>
      <c r="K242" s="21"/>
      <c r="L242" s="21"/>
      <c r="M242" s="21"/>
      <c r="N242" s="21"/>
      <c r="O242" s="26"/>
    </row>
    <row r="243" spans="2:15" ht="13.5">
      <c r="B243" s="21" t="s">
        <v>4005</v>
      </c>
      <c r="C243" s="21" t="s">
        <v>10</v>
      </c>
      <c r="D243" s="21" t="s">
        <v>1258</v>
      </c>
      <c r="E243" s="21">
        <v>10</v>
      </c>
      <c r="F243" s="21">
        <v>5</v>
      </c>
      <c r="G243" s="21" t="s">
        <v>4004</v>
      </c>
      <c r="H243" s="21">
        <v>10</v>
      </c>
      <c r="I243" s="30">
        <v>89.578850292038112</v>
      </c>
      <c r="J243" s="21"/>
      <c r="K243" s="21"/>
      <c r="L243" s="21"/>
      <c r="M243" s="21"/>
      <c r="N243" s="21"/>
    </row>
    <row r="244" spans="2:15" ht="13.5">
      <c r="B244" s="21" t="s">
        <v>4005</v>
      </c>
      <c r="C244" s="21" t="s">
        <v>34</v>
      </c>
      <c r="D244" s="21" t="s">
        <v>1259</v>
      </c>
      <c r="E244" s="21">
        <v>10</v>
      </c>
      <c r="F244" s="21">
        <v>5</v>
      </c>
      <c r="G244" s="21" t="s">
        <v>4004</v>
      </c>
      <c r="H244" s="21">
        <v>10</v>
      </c>
      <c r="I244" s="30">
        <v>97.889892500000002</v>
      </c>
      <c r="J244" s="21"/>
      <c r="K244" s="21"/>
      <c r="L244" s="21"/>
      <c r="M244" s="21"/>
      <c r="N244" s="21"/>
      <c r="O244" s="26"/>
    </row>
    <row r="245" spans="2:15" ht="13.5">
      <c r="B245" s="21" t="s">
        <v>4005</v>
      </c>
      <c r="C245" s="21" t="s">
        <v>58</v>
      </c>
      <c r="D245" s="21" t="s">
        <v>1260</v>
      </c>
      <c r="E245" s="21">
        <v>10</v>
      </c>
      <c r="F245" s="21">
        <v>5</v>
      </c>
      <c r="G245" s="21" t="s">
        <v>4004</v>
      </c>
      <c r="H245" s="21">
        <v>10</v>
      </c>
      <c r="I245" s="30">
        <v>109.78049425</v>
      </c>
      <c r="J245" s="21"/>
      <c r="K245" s="21"/>
      <c r="L245" s="21"/>
      <c r="M245" s="21"/>
      <c r="N245" s="21"/>
      <c r="O245" s="26"/>
    </row>
    <row r="246" spans="2:15" ht="13.5">
      <c r="B246" s="21" t="s">
        <v>4005</v>
      </c>
      <c r="C246" s="21" t="s">
        <v>82</v>
      </c>
      <c r="D246" s="21" t="s">
        <v>1261</v>
      </c>
      <c r="E246" s="21">
        <v>10</v>
      </c>
      <c r="F246" s="21">
        <v>5</v>
      </c>
      <c r="G246" s="21" t="s">
        <v>4004</v>
      </c>
      <c r="H246" s="21">
        <v>10</v>
      </c>
      <c r="I246" s="30">
        <v>101.06327574999999</v>
      </c>
      <c r="J246" s="21"/>
      <c r="K246" s="21"/>
      <c r="L246" s="21"/>
      <c r="M246" s="21"/>
      <c r="N246" s="21"/>
    </row>
    <row r="247" spans="2:15" ht="13.5">
      <c r="B247" s="21" t="s">
        <v>4005</v>
      </c>
      <c r="C247" s="21" t="s">
        <v>106</v>
      </c>
      <c r="D247" s="21" t="s">
        <v>1262</v>
      </c>
      <c r="E247" s="21">
        <v>10</v>
      </c>
      <c r="F247" s="21">
        <v>5</v>
      </c>
      <c r="G247" s="21" t="s">
        <v>4004</v>
      </c>
      <c r="H247" s="21">
        <v>10</v>
      </c>
      <c r="I247" s="30">
        <v>108.182841</v>
      </c>
      <c r="J247" s="21"/>
      <c r="K247" s="21"/>
      <c r="L247" s="21"/>
      <c r="M247" s="21"/>
      <c r="N247" s="21"/>
      <c r="O247" s="26"/>
    </row>
    <row r="248" spans="2:15" ht="13.5">
      <c r="B248" s="21" t="s">
        <v>4005</v>
      </c>
      <c r="C248" s="21" t="s">
        <v>130</v>
      </c>
      <c r="D248" s="21" t="s">
        <v>1263</v>
      </c>
      <c r="E248" s="21">
        <v>10</v>
      </c>
      <c r="F248" s="21">
        <v>5</v>
      </c>
      <c r="G248" s="21" t="s">
        <v>4004</v>
      </c>
      <c r="H248" s="21">
        <v>10</v>
      </c>
      <c r="I248" s="30">
        <v>103.011912</v>
      </c>
      <c r="J248" s="21"/>
      <c r="K248" s="21"/>
      <c r="L248" s="21"/>
      <c r="M248" s="21"/>
      <c r="N248" s="21"/>
      <c r="O248" s="26"/>
    </row>
    <row r="249" spans="2:15" ht="13.5">
      <c r="B249" s="21" t="s">
        <v>4005</v>
      </c>
      <c r="C249" s="21" t="s">
        <v>154</v>
      </c>
      <c r="D249" s="21" t="s">
        <v>1264</v>
      </c>
      <c r="E249" s="21">
        <v>10</v>
      </c>
      <c r="F249" s="21">
        <v>5</v>
      </c>
      <c r="G249" s="21" t="s">
        <v>4004</v>
      </c>
      <c r="H249" s="21">
        <v>10</v>
      </c>
      <c r="I249" s="30">
        <v>101.4127785</v>
      </c>
      <c r="J249" s="21"/>
      <c r="K249" s="21"/>
      <c r="L249" s="21"/>
      <c r="M249" s="21"/>
      <c r="N249" s="21"/>
    </row>
    <row r="250" spans="2:15" ht="13.5">
      <c r="B250" s="21" t="s">
        <v>4005</v>
      </c>
      <c r="C250" s="21" t="s">
        <v>178</v>
      </c>
      <c r="D250" s="21" t="s">
        <v>1265</v>
      </c>
      <c r="E250" s="21">
        <v>10</v>
      </c>
      <c r="F250" s="21">
        <v>5</v>
      </c>
      <c r="G250" s="21" t="s">
        <v>4004</v>
      </c>
      <c r="H250" s="21">
        <v>10</v>
      </c>
      <c r="I250" s="30">
        <v>95.515525986109935</v>
      </c>
      <c r="J250" s="21"/>
      <c r="K250" s="21"/>
      <c r="L250" s="21"/>
      <c r="M250" s="21"/>
      <c r="N250" s="21"/>
      <c r="O250" s="26"/>
    </row>
    <row r="251" spans="2:15" ht="13.5">
      <c r="B251" s="21" t="s">
        <v>4005</v>
      </c>
      <c r="C251" s="21" t="s">
        <v>11</v>
      </c>
      <c r="D251" s="21" t="s">
        <v>1266</v>
      </c>
      <c r="E251" s="21">
        <v>10</v>
      </c>
      <c r="F251" s="21">
        <v>5</v>
      </c>
      <c r="G251" s="21" t="s">
        <v>4004</v>
      </c>
      <c r="H251" s="21">
        <v>10</v>
      </c>
      <c r="I251" s="30">
        <v>99.221838250000005</v>
      </c>
      <c r="J251" s="21"/>
      <c r="K251" s="21"/>
      <c r="L251" s="21"/>
      <c r="M251" s="21"/>
      <c r="N251" s="21"/>
      <c r="O251" s="26"/>
    </row>
    <row r="252" spans="2:15" ht="13.5">
      <c r="B252" s="21" t="s">
        <v>4005</v>
      </c>
      <c r="C252" s="21" t="s">
        <v>35</v>
      </c>
      <c r="D252" s="21" t="s">
        <v>1267</v>
      </c>
      <c r="E252" s="21">
        <v>10</v>
      </c>
      <c r="F252" s="21">
        <v>5</v>
      </c>
      <c r="G252" s="21" t="s">
        <v>4004</v>
      </c>
      <c r="H252" s="21">
        <v>10</v>
      </c>
      <c r="I252" s="30">
        <v>107.18980749999999</v>
      </c>
      <c r="J252" s="21"/>
      <c r="K252" s="21"/>
      <c r="L252" s="21"/>
      <c r="M252" s="21"/>
      <c r="N252" s="21"/>
    </row>
    <row r="253" spans="2:15" ht="13.5">
      <c r="B253" s="21" t="s">
        <v>4005</v>
      </c>
      <c r="C253" s="21" t="s">
        <v>59</v>
      </c>
      <c r="D253" s="21" t="s">
        <v>1268</v>
      </c>
      <c r="E253" s="21">
        <v>10</v>
      </c>
      <c r="F253" s="21">
        <v>5</v>
      </c>
      <c r="G253" s="21" t="s">
        <v>4004</v>
      </c>
      <c r="H253" s="21">
        <v>10</v>
      </c>
      <c r="I253" s="30">
        <v>96.889873750000007</v>
      </c>
      <c r="J253" s="21"/>
      <c r="K253" s="21"/>
      <c r="L253" s="21"/>
      <c r="M253" s="21"/>
      <c r="N253" s="21"/>
      <c r="O253" s="26"/>
    </row>
    <row r="254" spans="2:15" ht="13.5">
      <c r="B254" s="21" t="s">
        <v>4005</v>
      </c>
      <c r="C254" s="21" t="s">
        <v>83</v>
      </c>
      <c r="D254" s="21" t="s">
        <v>1269</v>
      </c>
      <c r="E254" s="21">
        <v>10</v>
      </c>
      <c r="F254" s="21">
        <v>5</v>
      </c>
      <c r="G254" s="21" t="s">
        <v>4004</v>
      </c>
      <c r="H254" s="21">
        <v>10</v>
      </c>
      <c r="I254" s="30">
        <v>104.96612999999999</v>
      </c>
      <c r="J254" s="21"/>
      <c r="K254" s="21"/>
      <c r="L254" s="21"/>
      <c r="M254" s="21"/>
      <c r="N254" s="21"/>
      <c r="O254" s="26"/>
    </row>
    <row r="255" spans="2:15" ht="13.5">
      <c r="B255" s="21" t="s">
        <v>4005</v>
      </c>
      <c r="C255" s="21" t="s">
        <v>107</v>
      </c>
      <c r="D255" s="21" t="s">
        <v>1270</v>
      </c>
      <c r="E255" s="21">
        <v>10</v>
      </c>
      <c r="F255" s="21">
        <v>5</v>
      </c>
      <c r="G255" s="21" t="s">
        <v>4004</v>
      </c>
      <c r="H255" s="21">
        <v>10</v>
      </c>
      <c r="I255" s="30">
        <v>96.932685750000005</v>
      </c>
      <c r="J255" s="21"/>
      <c r="K255" s="21"/>
      <c r="L255" s="21"/>
      <c r="M255" s="21"/>
      <c r="N255" s="21"/>
    </row>
    <row r="256" spans="2:15" ht="13.5">
      <c r="B256" s="21" t="s">
        <v>4005</v>
      </c>
      <c r="C256" s="21" t="s">
        <v>131</v>
      </c>
      <c r="D256" s="21" t="s">
        <v>1271</v>
      </c>
      <c r="E256" s="21">
        <v>10</v>
      </c>
      <c r="F256" s="21">
        <v>5</v>
      </c>
      <c r="G256" s="21" t="s">
        <v>4004</v>
      </c>
      <c r="H256" s="21">
        <v>10</v>
      </c>
      <c r="I256" s="30">
        <v>107.03367075</v>
      </c>
      <c r="J256" s="21"/>
      <c r="K256" s="21"/>
      <c r="L256" s="21"/>
      <c r="M256" s="21"/>
      <c r="N256" s="21"/>
      <c r="O256" s="26"/>
    </row>
    <row r="257" spans="2:15" ht="13.5">
      <c r="B257" s="21" t="s">
        <v>4005</v>
      </c>
      <c r="C257" s="21" t="s">
        <v>155</v>
      </c>
      <c r="D257" s="21" t="s">
        <v>1272</v>
      </c>
      <c r="E257" s="21">
        <v>10</v>
      </c>
      <c r="F257" s="21">
        <v>5</v>
      </c>
      <c r="G257" s="21" t="s">
        <v>4004</v>
      </c>
      <c r="H257" s="21">
        <v>10</v>
      </c>
      <c r="I257" s="30">
        <v>88.47667675000001</v>
      </c>
      <c r="J257" s="21"/>
      <c r="K257" s="21"/>
      <c r="L257" s="21"/>
      <c r="M257" s="21"/>
      <c r="N257" s="21"/>
      <c r="O257" s="26"/>
    </row>
    <row r="258" spans="2:15" ht="13.5">
      <c r="B258" s="21" t="s">
        <v>4005</v>
      </c>
      <c r="C258" s="21" t="s">
        <v>179</v>
      </c>
      <c r="D258" s="21" t="s">
        <v>1273</v>
      </c>
      <c r="E258" s="21">
        <v>10</v>
      </c>
      <c r="F258" s="21">
        <v>5</v>
      </c>
      <c r="G258" s="21" t="s">
        <v>4004</v>
      </c>
      <c r="H258" s="21">
        <v>10</v>
      </c>
      <c r="I258" s="30">
        <v>104.39297999999999</v>
      </c>
      <c r="J258" s="21"/>
      <c r="K258" s="21"/>
      <c r="L258" s="21"/>
      <c r="M258" s="21"/>
      <c r="N258" s="21"/>
    </row>
    <row r="259" spans="2:15" ht="13.5">
      <c r="B259" s="21" t="s">
        <v>4005</v>
      </c>
      <c r="C259" s="21" t="s">
        <v>12</v>
      </c>
      <c r="D259" s="21" t="s">
        <v>1274</v>
      </c>
      <c r="E259" s="21">
        <v>10</v>
      </c>
      <c r="F259" s="21">
        <v>5</v>
      </c>
      <c r="G259" s="21" t="s">
        <v>4004</v>
      </c>
      <c r="H259" s="21">
        <v>10</v>
      </c>
      <c r="I259" s="30">
        <v>97.831440249999986</v>
      </c>
      <c r="J259" s="21"/>
      <c r="K259" s="21"/>
      <c r="L259" s="21"/>
      <c r="M259" s="21"/>
      <c r="N259" s="21"/>
      <c r="O259" s="26"/>
    </row>
    <row r="260" spans="2:15" ht="13.5">
      <c r="B260" s="21" t="s">
        <v>4005</v>
      </c>
      <c r="C260" s="21" t="s">
        <v>36</v>
      </c>
      <c r="D260" s="21" t="s">
        <v>1275</v>
      </c>
      <c r="E260" s="21">
        <v>10</v>
      </c>
      <c r="F260" s="21">
        <v>5</v>
      </c>
      <c r="G260" s="21" t="s">
        <v>4004</v>
      </c>
      <c r="H260" s="21">
        <v>10</v>
      </c>
      <c r="I260" s="30">
        <v>99.456589749999992</v>
      </c>
      <c r="J260" s="21"/>
      <c r="K260" s="21"/>
      <c r="L260" s="21"/>
      <c r="M260" s="21"/>
      <c r="N260" s="21"/>
      <c r="O260" s="26"/>
    </row>
    <row r="261" spans="2:15" ht="13.5">
      <c r="B261" s="21" t="s">
        <v>4005</v>
      </c>
      <c r="C261" s="21" t="s">
        <v>60</v>
      </c>
      <c r="D261" s="21" t="s">
        <v>1276</v>
      </c>
      <c r="E261" s="21">
        <v>10</v>
      </c>
      <c r="F261" s="21">
        <v>5</v>
      </c>
      <c r="G261" s="21" t="s">
        <v>4004</v>
      </c>
      <c r="H261" s="21">
        <v>10</v>
      </c>
      <c r="I261" s="30">
        <v>97.343898499999995</v>
      </c>
      <c r="J261" s="21"/>
      <c r="K261" s="21"/>
      <c r="L261" s="21"/>
      <c r="M261" s="21"/>
      <c r="N261" s="21"/>
    </row>
    <row r="262" spans="2:15" ht="13.5">
      <c r="B262" s="21" t="s">
        <v>4005</v>
      </c>
      <c r="C262" s="21" t="s">
        <v>84</v>
      </c>
      <c r="D262" s="21" t="s">
        <v>1277</v>
      </c>
      <c r="E262" s="21">
        <v>10</v>
      </c>
      <c r="F262" s="21">
        <v>5</v>
      </c>
      <c r="G262" s="21" t="s">
        <v>4004</v>
      </c>
      <c r="H262" s="21">
        <v>10</v>
      </c>
      <c r="I262" s="30">
        <v>98.473883249999986</v>
      </c>
      <c r="J262" s="21"/>
      <c r="K262" s="21"/>
      <c r="L262" s="21"/>
      <c r="M262" s="21"/>
      <c r="N262" s="21"/>
      <c r="O262" s="26"/>
    </row>
    <row r="263" spans="2:15" ht="13.5">
      <c r="B263" s="21" t="s">
        <v>4005</v>
      </c>
      <c r="C263" s="21" t="s">
        <v>108</v>
      </c>
      <c r="D263" s="21" t="s">
        <v>1278</v>
      </c>
      <c r="E263" s="21">
        <v>10</v>
      </c>
      <c r="F263" s="21">
        <v>5</v>
      </c>
      <c r="G263" s="21" t="s">
        <v>4004</v>
      </c>
      <c r="H263" s="21">
        <v>10</v>
      </c>
      <c r="I263" s="30">
        <v>94.200064249999997</v>
      </c>
      <c r="J263" s="21"/>
      <c r="K263" s="21"/>
      <c r="L263" s="21"/>
      <c r="M263" s="21"/>
      <c r="N263" s="21"/>
      <c r="O263" s="26"/>
    </row>
    <row r="264" spans="2:15" ht="13.5">
      <c r="B264" s="21" t="s">
        <v>4005</v>
      </c>
      <c r="C264" s="21" t="s">
        <v>132</v>
      </c>
      <c r="D264" s="21" t="s">
        <v>1279</v>
      </c>
      <c r="E264" s="21">
        <v>10</v>
      </c>
      <c r="F264" s="21">
        <v>5</v>
      </c>
      <c r="G264" s="21" t="s">
        <v>4004</v>
      </c>
      <c r="H264" s="21">
        <v>10</v>
      </c>
      <c r="I264" s="30">
        <v>95.883358999999999</v>
      </c>
      <c r="J264" s="21"/>
      <c r="K264" s="21"/>
      <c r="L264" s="21"/>
      <c r="M264" s="21"/>
      <c r="N264" s="21"/>
    </row>
    <row r="265" spans="2:15" ht="13.5">
      <c r="B265" s="21" t="s">
        <v>4005</v>
      </c>
      <c r="C265" s="21" t="s">
        <v>156</v>
      </c>
      <c r="D265" s="21" t="s">
        <v>1280</v>
      </c>
      <c r="E265" s="21">
        <v>10</v>
      </c>
      <c r="F265" s="21">
        <v>5</v>
      </c>
      <c r="G265" s="21" t="s">
        <v>4004</v>
      </c>
      <c r="H265" s="21">
        <v>10</v>
      </c>
      <c r="I265" s="30">
        <v>98.447905750000004</v>
      </c>
      <c r="J265" s="21"/>
      <c r="K265" s="21"/>
      <c r="L265" s="21"/>
      <c r="M265" s="21"/>
      <c r="N265" s="21"/>
      <c r="O265" s="26"/>
    </row>
    <row r="266" spans="2:15" ht="13.5">
      <c r="B266" s="21" t="s">
        <v>4005</v>
      </c>
      <c r="C266" s="21" t="s">
        <v>180</v>
      </c>
      <c r="D266" s="21" t="s">
        <v>1281</v>
      </c>
      <c r="E266" s="21">
        <v>10</v>
      </c>
      <c r="F266" s="21">
        <v>5</v>
      </c>
      <c r="G266" s="21" t="s">
        <v>4004</v>
      </c>
      <c r="H266" s="21">
        <v>10</v>
      </c>
      <c r="I266" s="30">
        <v>97.39337175</v>
      </c>
      <c r="J266" s="21"/>
      <c r="K266" s="21"/>
      <c r="L266" s="21"/>
      <c r="M266" s="21"/>
      <c r="N266" s="21"/>
      <c r="O266" s="26"/>
    </row>
    <row r="267" spans="2:15" ht="13.5">
      <c r="B267" s="21" t="s">
        <v>4005</v>
      </c>
      <c r="C267" s="21" t="s">
        <v>13</v>
      </c>
      <c r="D267" s="21" t="s">
        <v>1282</v>
      </c>
      <c r="E267" s="21">
        <v>10</v>
      </c>
      <c r="F267" s="21">
        <v>5</v>
      </c>
      <c r="G267" s="21" t="s">
        <v>4004</v>
      </c>
      <c r="H267" s="21">
        <v>10</v>
      </c>
      <c r="I267" s="30">
        <v>105.28752249999999</v>
      </c>
      <c r="J267" s="21"/>
      <c r="K267" s="21"/>
      <c r="L267" s="21"/>
      <c r="M267" s="21"/>
      <c r="N267" s="21"/>
    </row>
    <row r="268" spans="2:15" ht="13.5">
      <c r="B268" s="21" t="s">
        <v>4005</v>
      </c>
      <c r="C268" s="21" t="s">
        <v>37</v>
      </c>
      <c r="D268" s="21" t="s">
        <v>1283</v>
      </c>
      <c r="E268" s="21">
        <v>10</v>
      </c>
      <c r="F268" s="21">
        <v>5</v>
      </c>
      <c r="G268" s="21" t="s">
        <v>4004</v>
      </c>
      <c r="H268" s="21">
        <v>10</v>
      </c>
      <c r="I268" s="30">
        <v>90.294812499999992</v>
      </c>
      <c r="J268" s="21"/>
      <c r="K268" s="21"/>
      <c r="L268" s="21"/>
      <c r="M268" s="21"/>
      <c r="N268" s="21"/>
      <c r="O268" s="26"/>
    </row>
    <row r="269" spans="2:15" ht="13.5">
      <c r="B269" s="21" t="s">
        <v>4005</v>
      </c>
      <c r="C269" s="21" t="s">
        <v>61</v>
      </c>
      <c r="D269" s="21" t="s">
        <v>1284</v>
      </c>
      <c r="E269" s="21">
        <v>10</v>
      </c>
      <c r="F269" s="21">
        <v>5</v>
      </c>
      <c r="G269" s="21" t="s">
        <v>4004</v>
      </c>
      <c r="H269" s="21">
        <v>10</v>
      </c>
      <c r="I269" s="30">
        <v>102.05682725</v>
      </c>
      <c r="J269" s="21"/>
      <c r="K269" s="21"/>
      <c r="L269" s="21"/>
      <c r="M269" s="21"/>
      <c r="N269" s="21"/>
      <c r="O269" s="26"/>
    </row>
    <row r="270" spans="2:15" ht="13.5">
      <c r="B270" s="21" t="s">
        <v>4005</v>
      </c>
      <c r="C270" s="21" t="s">
        <v>85</v>
      </c>
      <c r="D270" s="21" t="s">
        <v>1285</v>
      </c>
      <c r="E270" s="21">
        <v>10</v>
      </c>
      <c r="F270" s="21">
        <v>5</v>
      </c>
      <c r="G270" s="21" t="s">
        <v>4004</v>
      </c>
      <c r="H270" s="21">
        <v>10</v>
      </c>
      <c r="I270" s="30">
        <v>95.210967290422587</v>
      </c>
      <c r="J270" s="21"/>
      <c r="K270" s="21"/>
      <c r="L270" s="21"/>
      <c r="M270" s="21"/>
      <c r="N270" s="21"/>
    </row>
    <row r="271" spans="2:15" ht="13.5">
      <c r="B271" s="21" t="s">
        <v>4005</v>
      </c>
      <c r="C271" s="21" t="s">
        <v>109</v>
      </c>
      <c r="D271" s="21" t="s">
        <v>1286</v>
      </c>
      <c r="E271" s="21">
        <v>10</v>
      </c>
      <c r="F271" s="21">
        <v>5</v>
      </c>
      <c r="G271" s="21" t="s">
        <v>4004</v>
      </c>
      <c r="H271" s="21">
        <v>10</v>
      </c>
      <c r="I271" s="30">
        <v>97.303268750000001</v>
      </c>
      <c r="J271" s="21"/>
      <c r="K271" s="21"/>
      <c r="L271" s="21"/>
      <c r="M271" s="21"/>
      <c r="N271" s="21"/>
      <c r="O271" s="26"/>
    </row>
    <row r="272" spans="2:15" ht="13.5">
      <c r="B272" s="21" t="s">
        <v>4005</v>
      </c>
      <c r="C272" s="21" t="s">
        <v>133</v>
      </c>
      <c r="D272" s="21" t="s">
        <v>1287</v>
      </c>
      <c r="E272" s="21">
        <v>10</v>
      </c>
      <c r="F272" s="21">
        <v>5</v>
      </c>
      <c r="G272" s="21" t="s">
        <v>4004</v>
      </c>
      <c r="H272" s="21">
        <v>10</v>
      </c>
      <c r="I272" s="30">
        <v>102.19451126712161</v>
      </c>
      <c r="J272" s="21"/>
      <c r="K272" s="21"/>
      <c r="L272" s="21"/>
      <c r="M272" s="21"/>
      <c r="N272" s="21"/>
      <c r="O272" s="26"/>
    </row>
    <row r="273" spans="1:15" ht="13.5">
      <c r="B273" s="21" t="s">
        <v>4005</v>
      </c>
      <c r="C273" s="21" t="s">
        <v>157</v>
      </c>
      <c r="D273" s="21" t="s">
        <v>1288</v>
      </c>
      <c r="E273" s="21">
        <v>10</v>
      </c>
      <c r="F273" s="21">
        <v>5</v>
      </c>
      <c r="G273" s="21" t="s">
        <v>4004</v>
      </c>
      <c r="H273" s="21">
        <v>10</v>
      </c>
      <c r="I273" s="30">
        <v>99.737603500000006</v>
      </c>
      <c r="J273" s="21"/>
      <c r="K273" s="21"/>
      <c r="L273" s="21"/>
      <c r="M273" s="21"/>
      <c r="N273" s="21"/>
    </row>
    <row r="274" spans="1:15" ht="13.5">
      <c r="B274" s="21" t="s">
        <v>4005</v>
      </c>
      <c r="C274" s="21" t="s">
        <v>181</v>
      </c>
      <c r="D274" s="21" t="s">
        <v>1289</v>
      </c>
      <c r="E274" s="21">
        <v>10</v>
      </c>
      <c r="F274" s="21">
        <v>5</v>
      </c>
      <c r="G274" s="21" t="s">
        <v>4004</v>
      </c>
      <c r="H274" s="21">
        <v>10</v>
      </c>
      <c r="I274" s="30">
        <v>92.323363781213118</v>
      </c>
      <c r="J274" s="21"/>
      <c r="K274" s="21"/>
      <c r="L274" s="21"/>
      <c r="M274" s="21"/>
      <c r="N274" s="21"/>
      <c r="O274" s="26"/>
    </row>
    <row r="275" spans="1:15" ht="13.5">
      <c r="B275" s="21" t="s">
        <v>4005</v>
      </c>
      <c r="C275" s="21" t="s">
        <v>14</v>
      </c>
      <c r="D275" s="21" t="s">
        <v>1290</v>
      </c>
      <c r="E275" s="21">
        <v>10</v>
      </c>
      <c r="F275" s="21">
        <v>5</v>
      </c>
      <c r="G275" s="21" t="s">
        <v>4004</v>
      </c>
      <c r="H275" s="21">
        <v>10</v>
      </c>
      <c r="I275" s="30">
        <v>99.262319500000004</v>
      </c>
      <c r="J275" s="21"/>
      <c r="K275" s="21"/>
      <c r="L275" s="21"/>
      <c r="M275" s="21"/>
      <c r="N275" s="21"/>
      <c r="O275" s="26"/>
    </row>
    <row r="276" spans="1:15" ht="13.5">
      <c r="B276" s="21" t="s">
        <v>4005</v>
      </c>
      <c r="C276" s="21" t="s">
        <v>38</v>
      </c>
      <c r="D276" s="21" t="s">
        <v>1291</v>
      </c>
      <c r="E276" s="21">
        <v>10</v>
      </c>
      <c r="F276" s="21">
        <v>5</v>
      </c>
      <c r="G276" s="21" t="s">
        <v>4004</v>
      </c>
      <c r="H276" s="21">
        <v>10</v>
      </c>
      <c r="I276" s="30">
        <v>100.85154750000001</v>
      </c>
      <c r="J276" s="21"/>
      <c r="K276" s="21"/>
      <c r="L276" s="21"/>
      <c r="M276" s="21"/>
      <c r="N276" s="21"/>
    </row>
    <row r="277" spans="1:15" ht="13.5">
      <c r="A277" s="21" t="s">
        <v>4006</v>
      </c>
      <c r="B277" s="21" t="s">
        <v>4005</v>
      </c>
      <c r="C277" s="21" t="s">
        <v>62</v>
      </c>
      <c r="D277" s="21" t="s">
        <v>1292</v>
      </c>
      <c r="E277" s="21">
        <v>10</v>
      </c>
      <c r="F277" s="21">
        <v>5</v>
      </c>
      <c r="G277" s="21" t="s">
        <v>4004</v>
      </c>
      <c r="H277" s="21">
        <v>10</v>
      </c>
      <c r="I277" s="30">
        <v>78.982227749999993</v>
      </c>
      <c r="J277" s="21"/>
      <c r="K277" s="21"/>
      <c r="L277" s="21"/>
      <c r="M277" s="21"/>
      <c r="N277" s="21"/>
      <c r="O277" s="26"/>
    </row>
    <row r="278" spans="1:15" ht="13.5">
      <c r="A278" s="21" t="s">
        <v>4006</v>
      </c>
      <c r="B278" s="21" t="s">
        <v>4005</v>
      </c>
      <c r="C278" s="21" t="s">
        <v>86</v>
      </c>
      <c r="D278" s="21" t="s">
        <v>1293</v>
      </c>
      <c r="E278" s="21">
        <v>10</v>
      </c>
      <c r="F278" s="21">
        <v>5</v>
      </c>
      <c r="G278" s="21" t="s">
        <v>4004</v>
      </c>
      <c r="H278" s="21">
        <v>10</v>
      </c>
      <c r="I278" s="30">
        <v>79.979394249999999</v>
      </c>
      <c r="J278" s="21"/>
      <c r="K278" s="21"/>
      <c r="L278" s="21"/>
      <c r="M278" s="21"/>
      <c r="N278" s="21"/>
      <c r="O278" s="26"/>
    </row>
    <row r="279" spans="1:15" ht="13.5">
      <c r="B279" s="21" t="s">
        <v>4005</v>
      </c>
      <c r="C279" s="21" t="s">
        <v>110</v>
      </c>
      <c r="D279" s="21" t="s">
        <v>1294</v>
      </c>
      <c r="E279" s="21">
        <v>10</v>
      </c>
      <c r="F279" s="21">
        <v>5</v>
      </c>
      <c r="G279" s="21" t="s">
        <v>4004</v>
      </c>
      <c r="H279" s="21">
        <v>10</v>
      </c>
      <c r="I279" s="30">
        <v>93.982388070593672</v>
      </c>
      <c r="J279" s="21"/>
      <c r="K279" s="21"/>
      <c r="L279" s="21"/>
      <c r="M279" s="21"/>
      <c r="N279" s="21"/>
    </row>
    <row r="280" spans="1:15" ht="13.5">
      <c r="B280" s="21" t="s">
        <v>4005</v>
      </c>
      <c r="C280" s="21" t="s">
        <v>134</v>
      </c>
      <c r="D280" s="21" t="s">
        <v>1295</v>
      </c>
      <c r="E280" s="21">
        <v>10</v>
      </c>
      <c r="F280" s="21">
        <v>5</v>
      </c>
      <c r="G280" s="21" t="s">
        <v>4004</v>
      </c>
      <c r="H280" s="21">
        <v>10</v>
      </c>
      <c r="I280" s="30">
        <v>96.171108164978037</v>
      </c>
      <c r="J280" s="21"/>
      <c r="K280" s="21"/>
      <c r="L280" s="21"/>
      <c r="M280" s="21"/>
      <c r="N280" s="21"/>
      <c r="O280" s="26"/>
    </row>
    <row r="281" spans="1:15" ht="13.5">
      <c r="B281" s="21" t="s">
        <v>4005</v>
      </c>
      <c r="C281" s="21" t="s">
        <v>158</v>
      </c>
      <c r="D281" s="21" t="s">
        <v>1296</v>
      </c>
      <c r="E281" s="21">
        <v>10</v>
      </c>
      <c r="F281" s="21">
        <v>5</v>
      </c>
      <c r="G281" s="21" t="s">
        <v>4004</v>
      </c>
      <c r="H281" s="21">
        <v>10</v>
      </c>
      <c r="I281" s="30">
        <v>96.663707019229605</v>
      </c>
      <c r="J281" s="21"/>
      <c r="K281" s="21"/>
      <c r="L281" s="21"/>
      <c r="M281" s="21"/>
      <c r="N281" s="21"/>
      <c r="O281" s="26"/>
    </row>
    <row r="282" spans="1:15" ht="13.5">
      <c r="B282" s="21" t="s">
        <v>4005</v>
      </c>
      <c r="C282" s="21" t="s">
        <v>182</v>
      </c>
      <c r="D282" s="21" t="s">
        <v>1297</v>
      </c>
      <c r="E282" s="21">
        <v>10</v>
      </c>
      <c r="F282" s="21">
        <v>5</v>
      </c>
      <c r="G282" s="21" t="s">
        <v>4004</v>
      </c>
      <c r="H282" s="21">
        <v>10</v>
      </c>
      <c r="I282" s="30">
        <v>95.691888538866664</v>
      </c>
      <c r="J282" s="21"/>
      <c r="K282" s="21"/>
      <c r="L282" s="21"/>
      <c r="M282" s="21"/>
      <c r="N282" s="21"/>
    </row>
    <row r="283" spans="1:15" ht="13.5">
      <c r="B283" s="21" t="s">
        <v>4005</v>
      </c>
      <c r="C283" s="21" t="s">
        <v>15</v>
      </c>
      <c r="D283" s="21" t="s">
        <v>1298</v>
      </c>
      <c r="E283" s="21">
        <v>10</v>
      </c>
      <c r="F283" s="21">
        <v>5</v>
      </c>
      <c r="G283" s="21" t="s">
        <v>4004</v>
      </c>
      <c r="H283" s="21">
        <v>10</v>
      </c>
      <c r="I283" s="30">
        <v>95.275916173054227</v>
      </c>
      <c r="J283" s="21"/>
      <c r="K283" s="21"/>
      <c r="L283" s="21"/>
      <c r="M283" s="21"/>
      <c r="N283" s="21"/>
      <c r="O283" s="26"/>
    </row>
    <row r="284" spans="1:15" ht="13.5">
      <c r="B284" s="21" t="s">
        <v>4005</v>
      </c>
      <c r="C284" s="21" t="s">
        <v>39</v>
      </c>
      <c r="D284" s="21" t="s">
        <v>1299</v>
      </c>
      <c r="E284" s="21">
        <v>10</v>
      </c>
      <c r="F284" s="21">
        <v>5</v>
      </c>
      <c r="G284" s="21" t="s">
        <v>4004</v>
      </c>
      <c r="H284" s="21">
        <v>10</v>
      </c>
      <c r="I284" s="30">
        <v>97.301943750000007</v>
      </c>
      <c r="J284" s="21"/>
      <c r="K284" s="21"/>
      <c r="L284" s="21"/>
      <c r="M284" s="21"/>
      <c r="N284" s="21"/>
      <c r="O284" s="26"/>
    </row>
    <row r="285" spans="1:15" ht="13.5">
      <c r="B285" s="21" t="s">
        <v>4005</v>
      </c>
      <c r="C285" s="21" t="s">
        <v>63</v>
      </c>
      <c r="D285" s="21" t="s">
        <v>1300</v>
      </c>
      <c r="E285" s="21">
        <v>10</v>
      </c>
      <c r="F285" s="21">
        <v>5</v>
      </c>
      <c r="G285" s="21" t="s">
        <v>4004</v>
      </c>
      <c r="H285" s="21">
        <v>10</v>
      </c>
      <c r="I285" s="30">
        <v>96.841457000000005</v>
      </c>
      <c r="J285" s="21"/>
      <c r="K285" s="21"/>
      <c r="L285" s="21"/>
      <c r="M285" s="21"/>
      <c r="N285" s="21"/>
    </row>
    <row r="286" spans="1:15" ht="13.5">
      <c r="B286" s="21" t="s">
        <v>4005</v>
      </c>
      <c r="C286" s="21" t="s">
        <v>87</v>
      </c>
      <c r="D286" s="21" t="s">
        <v>1301</v>
      </c>
      <c r="E286" s="21">
        <v>10</v>
      </c>
      <c r="F286" s="21">
        <v>5</v>
      </c>
      <c r="G286" s="21" t="s">
        <v>4004</v>
      </c>
      <c r="H286" s="21">
        <v>10</v>
      </c>
      <c r="I286" s="30">
        <v>98.568279249999989</v>
      </c>
      <c r="J286" s="21"/>
      <c r="K286" s="21"/>
      <c r="L286" s="21"/>
      <c r="M286" s="21"/>
      <c r="N286" s="21"/>
      <c r="O286" s="26"/>
    </row>
    <row r="287" spans="1:15" ht="13.5">
      <c r="B287" s="21" t="s">
        <v>4005</v>
      </c>
      <c r="C287" s="21" t="s">
        <v>111</v>
      </c>
      <c r="D287" s="21" t="s">
        <v>1302</v>
      </c>
      <c r="E287" s="21">
        <v>10</v>
      </c>
      <c r="F287" s="21">
        <v>5</v>
      </c>
      <c r="G287" s="21" t="s">
        <v>4004</v>
      </c>
      <c r="H287" s="21">
        <v>10</v>
      </c>
      <c r="I287" s="30">
        <v>95.453512750000002</v>
      </c>
      <c r="J287" s="21"/>
      <c r="K287" s="21"/>
      <c r="L287" s="21"/>
      <c r="M287" s="21"/>
      <c r="N287" s="21"/>
      <c r="O287" s="26"/>
    </row>
    <row r="288" spans="1:15" ht="13.5">
      <c r="B288" s="21" t="s">
        <v>4005</v>
      </c>
      <c r="C288" s="21" t="s">
        <v>135</v>
      </c>
      <c r="D288" s="21" t="s">
        <v>1303</v>
      </c>
      <c r="E288" s="21">
        <v>10</v>
      </c>
      <c r="F288" s="21">
        <v>5</v>
      </c>
      <c r="G288" s="21" t="s">
        <v>4004</v>
      </c>
      <c r="H288" s="21">
        <v>10</v>
      </c>
      <c r="I288" s="30">
        <v>99.364400000000003</v>
      </c>
      <c r="J288" s="21"/>
      <c r="K288" s="21"/>
      <c r="L288" s="21"/>
      <c r="M288" s="21"/>
      <c r="N288" s="21"/>
    </row>
    <row r="289" spans="1:15" ht="13.5">
      <c r="A289" s="21" t="s">
        <v>4006</v>
      </c>
      <c r="B289" s="21" t="s">
        <v>4005</v>
      </c>
      <c r="C289" s="21" t="s">
        <v>159</v>
      </c>
      <c r="D289" s="21" t="s">
        <v>1304</v>
      </c>
      <c r="E289" s="21">
        <v>10</v>
      </c>
      <c r="F289" s="21">
        <v>5</v>
      </c>
      <c r="G289" s="21" t="s">
        <v>4004</v>
      </c>
      <c r="H289" s="21">
        <v>10</v>
      </c>
      <c r="I289" s="30">
        <v>75.286087250000008</v>
      </c>
      <c r="J289" s="21"/>
      <c r="K289" s="21"/>
      <c r="L289" s="21"/>
      <c r="M289" s="21"/>
      <c r="N289" s="21"/>
      <c r="O289" s="26"/>
    </row>
    <row r="290" spans="1:15" ht="13.5">
      <c r="A290" s="21" t="s">
        <v>4006</v>
      </c>
      <c r="B290" s="21" t="s">
        <v>4005</v>
      </c>
      <c r="C290" s="21" t="s">
        <v>183</v>
      </c>
      <c r="D290" s="21" t="s">
        <v>1305</v>
      </c>
      <c r="E290" s="21">
        <v>10</v>
      </c>
      <c r="F290" s="21">
        <v>5</v>
      </c>
      <c r="G290" s="21" t="s">
        <v>4004</v>
      </c>
      <c r="H290" s="21">
        <v>10</v>
      </c>
      <c r="I290" s="30">
        <v>79.228759499999995</v>
      </c>
      <c r="J290" s="21"/>
      <c r="K290" s="21"/>
      <c r="L290" s="21"/>
      <c r="M290" s="21"/>
      <c r="N290" s="21"/>
      <c r="O290" s="26"/>
    </row>
    <row r="291" spans="1:15" ht="13.5">
      <c r="B291" s="21" t="s">
        <v>4005</v>
      </c>
      <c r="C291" s="21" t="s">
        <v>16</v>
      </c>
      <c r="D291" s="21" t="s">
        <v>1306</v>
      </c>
      <c r="E291" s="21">
        <v>10</v>
      </c>
      <c r="F291" s="21">
        <v>5</v>
      </c>
      <c r="G291" s="21" t="s">
        <v>4004</v>
      </c>
      <c r="H291" s="21">
        <v>10</v>
      </c>
      <c r="I291" s="30">
        <v>95.6102585</v>
      </c>
      <c r="J291" s="21"/>
      <c r="K291" s="21"/>
      <c r="L291" s="21"/>
      <c r="M291" s="21"/>
      <c r="N291" s="21"/>
    </row>
    <row r="292" spans="1:15" ht="13.5">
      <c r="B292" s="21" t="s">
        <v>4005</v>
      </c>
      <c r="C292" s="21" t="s">
        <v>40</v>
      </c>
      <c r="D292" s="21" t="s">
        <v>1307</v>
      </c>
      <c r="E292" s="21">
        <v>10</v>
      </c>
      <c r="F292" s="21">
        <v>5</v>
      </c>
      <c r="G292" s="21" t="s">
        <v>4004</v>
      </c>
      <c r="H292" s="21">
        <v>10</v>
      </c>
      <c r="I292" s="30">
        <v>105.8962148362708</v>
      </c>
      <c r="J292" s="21"/>
      <c r="K292" s="21"/>
      <c r="L292" s="21"/>
      <c r="M292" s="21"/>
      <c r="N292" s="21"/>
      <c r="O292" s="26"/>
    </row>
    <row r="293" spans="1:15" ht="13.5">
      <c r="B293" s="21" t="s">
        <v>4005</v>
      </c>
      <c r="C293" s="21" t="s">
        <v>64</v>
      </c>
      <c r="D293" s="21" t="s">
        <v>1308</v>
      </c>
      <c r="E293" s="21">
        <v>10</v>
      </c>
      <c r="F293" s="21">
        <v>5</v>
      </c>
      <c r="G293" s="21" t="s">
        <v>4004</v>
      </c>
      <c r="H293" s="21">
        <v>10</v>
      </c>
      <c r="I293" s="30">
        <v>105.30626605789844</v>
      </c>
      <c r="J293" s="21"/>
      <c r="K293" s="21"/>
      <c r="L293" s="21"/>
      <c r="M293" s="21"/>
      <c r="N293" s="21"/>
      <c r="O293" s="26"/>
    </row>
    <row r="294" spans="1:15" ht="13.5">
      <c r="B294" s="21" t="s">
        <v>4005</v>
      </c>
      <c r="C294" s="21" t="s">
        <v>88</v>
      </c>
      <c r="D294" s="21" t="s">
        <v>1309</v>
      </c>
      <c r="E294" s="21">
        <v>10</v>
      </c>
      <c r="F294" s="21">
        <v>5</v>
      </c>
      <c r="G294" s="21" t="s">
        <v>4004</v>
      </c>
      <c r="H294" s="21">
        <v>10</v>
      </c>
      <c r="I294" s="30">
        <v>95.769691249999994</v>
      </c>
      <c r="J294" s="21"/>
      <c r="K294" s="21"/>
      <c r="L294" s="21"/>
      <c r="M294" s="21"/>
      <c r="N294" s="21"/>
    </row>
    <row r="295" spans="1:15" ht="13.5">
      <c r="B295" s="21" t="s">
        <v>4005</v>
      </c>
      <c r="C295" s="21" t="s">
        <v>112</v>
      </c>
      <c r="D295" s="21" t="s">
        <v>1310</v>
      </c>
      <c r="E295" s="21">
        <v>10</v>
      </c>
      <c r="F295" s="21">
        <v>5</v>
      </c>
      <c r="G295" s="21" t="s">
        <v>4004</v>
      </c>
      <c r="H295" s="21">
        <v>10</v>
      </c>
      <c r="I295" s="30">
        <v>93.212699249999986</v>
      </c>
      <c r="J295" s="21"/>
      <c r="K295" s="21"/>
      <c r="L295" s="21"/>
      <c r="M295" s="21"/>
      <c r="N295" s="21"/>
      <c r="O295" s="26"/>
    </row>
    <row r="296" spans="1:15" ht="13.5">
      <c r="B296" s="21" t="s">
        <v>4005</v>
      </c>
      <c r="C296" s="21" t="s">
        <v>136</v>
      </c>
      <c r="D296" s="21" t="s">
        <v>1311</v>
      </c>
      <c r="E296" s="21">
        <v>10</v>
      </c>
      <c r="F296" s="21">
        <v>5</v>
      </c>
      <c r="G296" s="21" t="s">
        <v>4004</v>
      </c>
      <c r="H296" s="21">
        <v>10</v>
      </c>
      <c r="I296" s="30">
        <v>98.659079000000006</v>
      </c>
      <c r="J296" s="21"/>
      <c r="K296" s="21"/>
      <c r="L296" s="21"/>
      <c r="M296" s="21"/>
      <c r="N296" s="21"/>
      <c r="O296" s="26"/>
    </row>
    <row r="297" spans="1:15" ht="13.5">
      <c r="B297" s="21" t="s">
        <v>4005</v>
      </c>
      <c r="C297" s="21" t="s">
        <v>160</v>
      </c>
      <c r="D297" s="21" t="s">
        <v>1312</v>
      </c>
      <c r="E297" s="21">
        <v>10</v>
      </c>
      <c r="F297" s="21">
        <v>5</v>
      </c>
      <c r="G297" s="21" t="s">
        <v>4004</v>
      </c>
      <c r="H297" s="21">
        <v>10</v>
      </c>
      <c r="I297" s="30">
        <v>97.152772249999998</v>
      </c>
      <c r="J297" s="21"/>
      <c r="K297" s="21"/>
      <c r="L297" s="21"/>
      <c r="M297" s="21"/>
      <c r="N297" s="21"/>
    </row>
    <row r="298" spans="1:15" ht="13.5">
      <c r="B298" s="21" t="s">
        <v>4005</v>
      </c>
      <c r="C298" s="21" t="s">
        <v>184</v>
      </c>
      <c r="D298" s="21" t="s">
        <v>1313</v>
      </c>
      <c r="E298" s="21">
        <v>10</v>
      </c>
      <c r="F298" s="21">
        <v>5</v>
      </c>
      <c r="G298" s="21" t="s">
        <v>4004</v>
      </c>
      <c r="H298" s="21">
        <v>10</v>
      </c>
      <c r="I298" s="30">
        <v>101.29390000000001</v>
      </c>
      <c r="J298" s="21"/>
      <c r="K298" s="21"/>
      <c r="L298" s="21"/>
      <c r="M298" s="21"/>
      <c r="N298" s="21"/>
      <c r="O298" s="26"/>
    </row>
    <row r="299" spans="1:15" ht="13.5">
      <c r="B299" s="21" t="s">
        <v>4005</v>
      </c>
      <c r="C299" s="21" t="s">
        <v>17</v>
      </c>
      <c r="D299" s="21" t="s">
        <v>1314</v>
      </c>
      <c r="E299" s="21">
        <v>10</v>
      </c>
      <c r="F299" s="21">
        <v>5</v>
      </c>
      <c r="G299" s="21" t="s">
        <v>4004</v>
      </c>
      <c r="H299" s="21">
        <v>10</v>
      </c>
      <c r="I299" s="30">
        <v>94.073127499999998</v>
      </c>
      <c r="J299" s="21"/>
      <c r="K299" s="21"/>
      <c r="L299" s="21"/>
      <c r="M299" s="21"/>
      <c r="N299" s="21"/>
      <c r="O299" s="26"/>
    </row>
    <row r="300" spans="1:15" ht="13.5">
      <c r="B300" s="21" t="s">
        <v>4005</v>
      </c>
      <c r="C300" s="21" t="s">
        <v>41</v>
      </c>
      <c r="D300" s="21" t="s">
        <v>1315</v>
      </c>
      <c r="E300" s="21">
        <v>10</v>
      </c>
      <c r="F300" s="21">
        <v>5</v>
      </c>
      <c r="G300" s="21" t="s">
        <v>4004</v>
      </c>
      <c r="H300" s="21">
        <v>10</v>
      </c>
      <c r="I300" s="30">
        <v>101.76953349999999</v>
      </c>
      <c r="J300" s="21"/>
      <c r="K300" s="21"/>
      <c r="L300" s="21"/>
      <c r="M300" s="21"/>
      <c r="N300" s="21"/>
    </row>
    <row r="301" spans="1:15" ht="13.5">
      <c r="B301" s="21" t="s">
        <v>4005</v>
      </c>
      <c r="C301" s="21" t="s">
        <v>65</v>
      </c>
      <c r="D301" s="21" t="s">
        <v>1316</v>
      </c>
      <c r="E301" s="21">
        <v>10</v>
      </c>
      <c r="F301" s="21">
        <v>5</v>
      </c>
      <c r="G301" s="21" t="s">
        <v>4004</v>
      </c>
      <c r="H301" s="21">
        <v>10</v>
      </c>
      <c r="I301" s="30">
        <v>110.12685275</v>
      </c>
      <c r="J301" s="21"/>
      <c r="K301" s="21"/>
      <c r="L301" s="21"/>
      <c r="M301" s="21"/>
      <c r="N301" s="21"/>
      <c r="O301" s="26"/>
    </row>
    <row r="302" spans="1:15" ht="13.5">
      <c r="B302" s="21" t="s">
        <v>4005</v>
      </c>
      <c r="C302" s="21" t="s">
        <v>89</v>
      </c>
      <c r="D302" s="21" t="s">
        <v>1317</v>
      </c>
      <c r="E302" s="21">
        <v>10</v>
      </c>
      <c r="F302" s="21">
        <v>5</v>
      </c>
      <c r="G302" s="21" t="s">
        <v>4004</v>
      </c>
      <c r="H302" s="21">
        <v>10</v>
      </c>
      <c r="I302" s="30">
        <v>98.30330699999999</v>
      </c>
      <c r="J302" s="21"/>
      <c r="K302" s="21"/>
      <c r="L302" s="21"/>
      <c r="M302" s="21"/>
      <c r="N302" s="21"/>
      <c r="O302" s="26"/>
    </row>
    <row r="303" spans="1:15" ht="13.5">
      <c r="B303" s="21" t="s">
        <v>4005</v>
      </c>
      <c r="C303" s="21" t="s">
        <v>113</v>
      </c>
      <c r="D303" s="21" t="s">
        <v>1318</v>
      </c>
      <c r="E303" s="21">
        <v>10</v>
      </c>
      <c r="F303" s="21">
        <v>5</v>
      </c>
      <c r="G303" s="21" t="s">
        <v>4004</v>
      </c>
      <c r="H303" s="21">
        <v>10</v>
      </c>
      <c r="I303" s="30">
        <v>98.525386999999995</v>
      </c>
      <c r="J303" s="21"/>
      <c r="K303" s="21"/>
      <c r="L303" s="21"/>
      <c r="M303" s="21"/>
      <c r="N303" s="21"/>
    </row>
    <row r="304" spans="1:15" ht="13.5">
      <c r="B304" s="21" t="s">
        <v>4005</v>
      </c>
      <c r="C304" s="21" t="s">
        <v>137</v>
      </c>
      <c r="D304" s="21" t="s">
        <v>1319</v>
      </c>
      <c r="E304" s="21">
        <v>10</v>
      </c>
      <c r="F304" s="21">
        <v>5</v>
      </c>
      <c r="G304" s="21" t="s">
        <v>4004</v>
      </c>
      <c r="H304" s="21">
        <v>10</v>
      </c>
      <c r="I304" s="30">
        <v>105.25174974999999</v>
      </c>
      <c r="J304" s="21"/>
      <c r="K304" s="21"/>
      <c r="L304" s="21"/>
      <c r="M304" s="21"/>
      <c r="N304" s="21"/>
      <c r="O304" s="26"/>
    </row>
    <row r="305" spans="2:15" ht="13.5">
      <c r="B305" s="21" t="s">
        <v>4005</v>
      </c>
      <c r="C305" s="21" t="s">
        <v>161</v>
      </c>
      <c r="D305" s="21" t="s">
        <v>1320</v>
      </c>
      <c r="E305" s="21">
        <v>10</v>
      </c>
      <c r="F305" s="21">
        <v>5</v>
      </c>
      <c r="G305" s="21" t="s">
        <v>4004</v>
      </c>
      <c r="H305" s="21">
        <v>10</v>
      </c>
      <c r="I305" s="30">
        <v>83.305871499999995</v>
      </c>
      <c r="J305" s="21"/>
      <c r="K305" s="21"/>
      <c r="L305" s="21"/>
      <c r="M305" s="21"/>
      <c r="N305" s="21"/>
      <c r="O305" s="26"/>
    </row>
    <row r="306" spans="2:15" ht="13.5">
      <c r="B306" s="21" t="s">
        <v>4005</v>
      </c>
      <c r="C306" s="21" t="s">
        <v>185</v>
      </c>
      <c r="D306" s="21" t="s">
        <v>1321</v>
      </c>
      <c r="E306" s="21">
        <v>10</v>
      </c>
      <c r="F306" s="21">
        <v>5</v>
      </c>
      <c r="G306" s="21" t="s">
        <v>4004</v>
      </c>
      <c r="H306" s="21">
        <v>10</v>
      </c>
      <c r="I306" s="30">
        <v>93.835356999999988</v>
      </c>
      <c r="J306" s="21"/>
      <c r="K306" s="21"/>
      <c r="L306" s="21"/>
      <c r="M306" s="21"/>
      <c r="N306" s="21"/>
    </row>
    <row r="307" spans="2:15" ht="13.5">
      <c r="B307" s="21" t="s">
        <v>4005</v>
      </c>
      <c r="C307" s="21" t="s">
        <v>18</v>
      </c>
      <c r="D307" s="21" t="s">
        <v>1322</v>
      </c>
      <c r="E307" s="21">
        <v>10</v>
      </c>
      <c r="F307" s="21">
        <v>5</v>
      </c>
      <c r="G307" s="21" t="s">
        <v>4004</v>
      </c>
      <c r="H307" s="21">
        <v>10</v>
      </c>
      <c r="I307" s="30">
        <v>97.930858999999998</v>
      </c>
      <c r="J307" s="21"/>
      <c r="K307" s="21"/>
      <c r="L307" s="21"/>
      <c r="M307" s="21"/>
      <c r="N307" s="21"/>
      <c r="O307" s="26"/>
    </row>
    <row r="308" spans="2:15" ht="13.5">
      <c r="B308" s="21" t="s">
        <v>4005</v>
      </c>
      <c r="C308" s="21" t="s">
        <v>42</v>
      </c>
      <c r="D308" s="21" t="s">
        <v>1323</v>
      </c>
      <c r="E308" s="21">
        <v>10</v>
      </c>
      <c r="F308" s="21">
        <v>5</v>
      </c>
      <c r="G308" s="21" t="s">
        <v>4004</v>
      </c>
      <c r="H308" s="21">
        <v>10</v>
      </c>
      <c r="I308" s="30">
        <v>89.378624000000002</v>
      </c>
      <c r="J308" s="21"/>
      <c r="K308" s="21"/>
      <c r="L308" s="21"/>
      <c r="M308" s="21"/>
      <c r="N308" s="21"/>
      <c r="O308" s="26"/>
    </row>
    <row r="309" spans="2:15" ht="13.5">
      <c r="B309" s="21" t="s">
        <v>4005</v>
      </c>
      <c r="C309" s="21" t="s">
        <v>66</v>
      </c>
      <c r="D309" s="21" t="s">
        <v>1324</v>
      </c>
      <c r="E309" s="21">
        <v>10</v>
      </c>
      <c r="F309" s="21">
        <v>5</v>
      </c>
      <c r="G309" s="21" t="s">
        <v>4004</v>
      </c>
      <c r="H309" s="21">
        <v>10</v>
      </c>
      <c r="I309" s="30">
        <v>88.857378249999996</v>
      </c>
      <c r="J309" s="21"/>
      <c r="K309" s="21"/>
      <c r="L309" s="21"/>
      <c r="M309" s="21"/>
      <c r="N309" s="21"/>
    </row>
    <row r="310" spans="2:15" ht="13.5">
      <c r="B310" s="21" t="s">
        <v>4005</v>
      </c>
      <c r="C310" s="21" t="s">
        <v>90</v>
      </c>
      <c r="D310" s="21" t="s">
        <v>1325</v>
      </c>
      <c r="E310" s="21">
        <v>10</v>
      </c>
      <c r="F310" s="21">
        <v>5</v>
      </c>
      <c r="G310" s="21" t="s">
        <v>4004</v>
      </c>
      <c r="H310" s="21">
        <v>10</v>
      </c>
      <c r="I310" s="30">
        <v>84.175413843852255</v>
      </c>
      <c r="J310" s="21"/>
      <c r="K310" s="21"/>
      <c r="L310" s="21"/>
      <c r="M310" s="21"/>
      <c r="N310" s="21"/>
      <c r="O310" s="26"/>
    </row>
    <row r="311" spans="2:15" ht="13.5">
      <c r="B311" s="21" t="s">
        <v>4005</v>
      </c>
      <c r="C311" s="21" t="s">
        <v>114</v>
      </c>
      <c r="D311" s="21" t="s">
        <v>1326</v>
      </c>
      <c r="E311" s="21">
        <v>10</v>
      </c>
      <c r="F311" s="21">
        <v>5</v>
      </c>
      <c r="G311" s="21" t="s">
        <v>4004</v>
      </c>
      <c r="H311" s="21">
        <v>10</v>
      </c>
      <c r="I311" s="30">
        <v>86.385725778495797</v>
      </c>
      <c r="J311" s="21"/>
      <c r="K311" s="21"/>
      <c r="L311" s="21"/>
      <c r="M311" s="21"/>
      <c r="N311" s="21"/>
      <c r="O311" s="26"/>
    </row>
    <row r="312" spans="2:15" ht="13.5">
      <c r="B312" s="21" t="s">
        <v>4005</v>
      </c>
      <c r="C312" s="21" t="s">
        <v>138</v>
      </c>
      <c r="D312" s="21" t="s">
        <v>912</v>
      </c>
      <c r="E312" s="21">
        <v>10</v>
      </c>
      <c r="F312" s="21">
        <v>5</v>
      </c>
      <c r="G312" s="21" t="s">
        <v>4004</v>
      </c>
      <c r="H312" s="21">
        <v>10</v>
      </c>
      <c r="I312" s="30">
        <v>99.232491750000008</v>
      </c>
      <c r="J312" s="21"/>
      <c r="K312" s="21"/>
      <c r="L312" s="21"/>
      <c r="M312" s="21"/>
      <c r="N312" s="21"/>
    </row>
    <row r="313" spans="2:15" ht="13.5">
      <c r="B313" s="21" t="s">
        <v>4005</v>
      </c>
      <c r="C313" s="21" t="s">
        <v>162</v>
      </c>
      <c r="D313" s="21" t="s">
        <v>1327</v>
      </c>
      <c r="E313" s="21">
        <v>10</v>
      </c>
      <c r="F313" s="21">
        <v>5</v>
      </c>
      <c r="G313" s="21" t="s">
        <v>4004</v>
      </c>
      <c r="H313" s="21">
        <v>10</v>
      </c>
      <c r="I313" s="30">
        <v>98.358383750000002</v>
      </c>
      <c r="J313" s="21"/>
      <c r="K313" s="21"/>
      <c r="L313" s="21"/>
      <c r="M313" s="21"/>
      <c r="N313" s="21"/>
      <c r="O313" s="26"/>
    </row>
    <row r="314" spans="2:15" ht="13.5">
      <c r="B314" s="21" t="s">
        <v>4005</v>
      </c>
      <c r="C314" s="21" t="s">
        <v>186</v>
      </c>
      <c r="D314" s="21" t="s">
        <v>1328</v>
      </c>
      <c r="E314" s="21">
        <v>10</v>
      </c>
      <c r="F314" s="21">
        <v>5</v>
      </c>
      <c r="G314" s="21" t="s">
        <v>4004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1553</v>
      </c>
      <c r="E1" s="117">
        <v>384</v>
      </c>
      <c r="F1" s="118"/>
      <c r="G1" s="116" t="s">
        <v>1554</v>
      </c>
      <c r="H1" s="118" t="s">
        <v>3788</v>
      </c>
      <c r="I1" s="119"/>
      <c r="J1" s="116" t="s">
        <v>1555</v>
      </c>
      <c r="K1" s="120" t="s">
        <v>3784</v>
      </c>
      <c r="L1" s="121"/>
      <c r="N1" s="116" t="s">
        <v>3961</v>
      </c>
      <c r="O1" s="119" t="str">
        <f>T1.SYSTEM("version")</f>
        <v>ver. 1.0</v>
      </c>
    </row>
    <row r="2" spans="1:26" ht="11.25" hidden="1" customHeight="1">
      <c r="A2" s="85"/>
      <c r="B2" s="91"/>
      <c r="C2" s="92"/>
      <c r="D2" s="92"/>
      <c r="E2" s="93"/>
      <c r="F2" s="93"/>
      <c r="G2" s="93"/>
      <c r="H2" s="93"/>
      <c r="I2" s="92"/>
      <c r="J2" s="92"/>
      <c r="K2" s="92"/>
      <c r="L2" s="92"/>
    </row>
    <row r="3" spans="1:26" ht="11.25" hidden="1" customHeight="1">
      <c r="A3" s="85"/>
      <c r="B3" s="91" t="s">
        <v>1546</v>
      </c>
      <c r="C3" s="93" t="str">
        <f>T1.PLATEREADER_INFO("assay")</f>
        <v>KIM_UBI_LANTHA</v>
      </c>
      <c r="D3" s="92"/>
      <c r="E3" s="92"/>
      <c r="F3" s="92"/>
      <c r="G3" s="94" t="s">
        <v>1544</v>
      </c>
      <c r="H3" s="92" t="str">
        <f>T1.PLATEREADER_INFO("date")</f>
        <v>2012/11/08</v>
      </c>
      <c r="I3" s="92"/>
      <c r="J3" s="92"/>
      <c r="K3" s="94" t="s">
        <v>1545</v>
      </c>
      <c r="L3" s="92" t="str">
        <f>T1.PLATEREADER_INFO("time")</f>
        <v>16:27</v>
      </c>
    </row>
    <row r="4" spans="1:26" ht="11.25" customHeight="1">
      <c r="B4" s="92"/>
      <c r="C4" s="92"/>
      <c r="D4" s="92"/>
      <c r="E4" s="92"/>
      <c r="F4" s="92"/>
      <c r="G4" s="92"/>
      <c r="H4" s="92"/>
      <c r="I4" s="92"/>
      <c r="J4" s="92"/>
      <c r="K4" s="92"/>
      <c r="L4" s="91"/>
    </row>
    <row r="5" spans="1:26" s="122" customFormat="1" ht="11.25" customHeight="1">
      <c r="A5" s="122" t="s">
        <v>3777</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597</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598</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599</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600</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2795</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597</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598</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599</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600</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601</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602</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603</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604</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2796</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597</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598</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599</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600</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601</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602</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603</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604</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605</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606</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607</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608</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609</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610</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611</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612</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2798</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1578</v>
      </c>
      <c r="AB48" s="99" t="s">
        <v>1579</v>
      </c>
      <c r="AC48" s="99" t="s">
        <v>1580</v>
      </c>
      <c r="AD48" s="99" t="s">
        <v>1581</v>
      </c>
      <c r="AE48" s="99" t="s">
        <v>1582</v>
      </c>
      <c r="AF48" s="99" t="s">
        <v>1583</v>
      </c>
      <c r="AG48" s="99" t="s">
        <v>1584</v>
      </c>
      <c r="AH48" s="99" t="s">
        <v>1585</v>
      </c>
      <c r="AI48" s="99" t="s">
        <v>1586</v>
      </c>
      <c r="AJ48" s="99" t="s">
        <v>1587</v>
      </c>
      <c r="AK48" s="99" t="s">
        <v>1588</v>
      </c>
      <c r="AL48" s="99" t="s">
        <v>1589</v>
      </c>
      <c r="AM48" s="99" t="s">
        <v>1590</v>
      </c>
      <c r="AN48" s="99" t="s">
        <v>1591</v>
      </c>
      <c r="AO48" s="99" t="s">
        <v>1592</v>
      </c>
      <c r="AP48" s="99" t="s">
        <v>1593</v>
      </c>
      <c r="AQ48" s="99" t="s">
        <v>1594</v>
      </c>
      <c r="AR48" s="99" t="s">
        <v>1595</v>
      </c>
      <c r="AS48" s="99" t="s">
        <v>1596</v>
      </c>
      <c r="AT48" s="99" t="s">
        <v>1597</v>
      </c>
      <c r="AU48" s="99" t="s">
        <v>1598</v>
      </c>
      <c r="AV48" s="99" t="s">
        <v>1599</v>
      </c>
      <c r="AW48" s="99" t="s">
        <v>1600</v>
      </c>
      <c r="AX48" s="100" t="s">
        <v>1601</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1602</v>
      </c>
      <c r="AB49" s="99" t="s">
        <v>1603</v>
      </c>
      <c r="AC49" s="99" t="s">
        <v>1604</v>
      </c>
      <c r="AD49" s="99" t="s">
        <v>1605</v>
      </c>
      <c r="AE49" s="99" t="s">
        <v>1606</v>
      </c>
      <c r="AF49" s="99" t="s">
        <v>1607</v>
      </c>
      <c r="AG49" s="99" t="s">
        <v>1608</v>
      </c>
      <c r="AH49" s="99" t="s">
        <v>1609</v>
      </c>
      <c r="AI49" s="99" t="s">
        <v>1610</v>
      </c>
      <c r="AJ49" s="99" t="s">
        <v>1611</v>
      </c>
      <c r="AK49" s="99" t="s">
        <v>1612</v>
      </c>
      <c r="AL49" s="99" t="s">
        <v>1613</v>
      </c>
      <c r="AM49" s="99" t="s">
        <v>1614</v>
      </c>
      <c r="AN49" s="99" t="s">
        <v>1615</v>
      </c>
      <c r="AO49" s="99" t="s">
        <v>1616</v>
      </c>
      <c r="AP49" s="99" t="s">
        <v>1617</v>
      </c>
      <c r="AQ49" s="99" t="s">
        <v>1618</v>
      </c>
      <c r="AR49" s="99" t="s">
        <v>1619</v>
      </c>
      <c r="AS49" s="99" t="s">
        <v>1620</v>
      </c>
      <c r="AT49" s="99" t="s">
        <v>1621</v>
      </c>
      <c r="AU49" s="99" t="s">
        <v>1622</v>
      </c>
      <c r="AV49" s="99" t="s">
        <v>1623</v>
      </c>
      <c r="AW49" s="99" t="s">
        <v>1624</v>
      </c>
      <c r="AX49" s="100" t="s">
        <v>1625</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1626</v>
      </c>
      <c r="AB50" s="99" t="s">
        <v>1627</v>
      </c>
      <c r="AC50" s="99" t="s">
        <v>1628</v>
      </c>
      <c r="AD50" s="99" t="s">
        <v>1629</v>
      </c>
      <c r="AE50" s="99" t="s">
        <v>1630</v>
      </c>
      <c r="AF50" s="99" t="s">
        <v>1631</v>
      </c>
      <c r="AG50" s="99" t="s">
        <v>1632</v>
      </c>
      <c r="AH50" s="99" t="s">
        <v>1633</v>
      </c>
      <c r="AI50" s="99" t="s">
        <v>1634</v>
      </c>
      <c r="AJ50" s="99" t="s">
        <v>1635</v>
      </c>
      <c r="AK50" s="99" t="s">
        <v>1636</v>
      </c>
      <c r="AL50" s="99" t="s">
        <v>1637</v>
      </c>
      <c r="AM50" s="99" t="s">
        <v>1638</v>
      </c>
      <c r="AN50" s="99" t="s">
        <v>1639</v>
      </c>
      <c r="AO50" s="99" t="s">
        <v>1640</v>
      </c>
      <c r="AP50" s="99" t="s">
        <v>1641</v>
      </c>
      <c r="AQ50" s="99" t="s">
        <v>1642</v>
      </c>
      <c r="AR50" s="99" t="s">
        <v>1643</v>
      </c>
      <c r="AS50" s="99" t="s">
        <v>1644</v>
      </c>
      <c r="AT50" s="99" t="s">
        <v>1645</v>
      </c>
      <c r="AU50" s="99" t="s">
        <v>1646</v>
      </c>
      <c r="AV50" s="99" t="s">
        <v>1647</v>
      </c>
      <c r="AW50" s="99" t="s">
        <v>1648</v>
      </c>
      <c r="AX50" s="100" t="s">
        <v>1649</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1650</v>
      </c>
      <c r="AB51" s="99" t="s">
        <v>1651</v>
      </c>
      <c r="AC51" s="99" t="s">
        <v>1652</v>
      </c>
      <c r="AD51" s="99" t="s">
        <v>1653</v>
      </c>
      <c r="AE51" s="99" t="s">
        <v>1654</v>
      </c>
      <c r="AF51" s="99" t="s">
        <v>1655</v>
      </c>
      <c r="AG51" s="99" t="s">
        <v>1656</v>
      </c>
      <c r="AH51" s="99" t="s">
        <v>1657</v>
      </c>
      <c r="AI51" s="99" t="s">
        <v>1658</v>
      </c>
      <c r="AJ51" s="99" t="s">
        <v>1659</v>
      </c>
      <c r="AK51" s="99" t="s">
        <v>1660</v>
      </c>
      <c r="AL51" s="99" t="s">
        <v>1661</v>
      </c>
      <c r="AM51" s="99" t="s">
        <v>1662</v>
      </c>
      <c r="AN51" s="99" t="s">
        <v>1663</v>
      </c>
      <c r="AO51" s="99" t="s">
        <v>1664</v>
      </c>
      <c r="AP51" s="99" t="s">
        <v>1665</v>
      </c>
      <c r="AQ51" s="99" t="s">
        <v>1666</v>
      </c>
      <c r="AR51" s="99" t="s">
        <v>1667</v>
      </c>
      <c r="AS51" s="99" t="s">
        <v>1668</v>
      </c>
      <c r="AT51" s="99" t="s">
        <v>1669</v>
      </c>
      <c r="AU51" s="99" t="s">
        <v>1670</v>
      </c>
      <c r="AV51" s="99" t="s">
        <v>1671</v>
      </c>
      <c r="AW51" s="99" t="s">
        <v>1672</v>
      </c>
      <c r="AX51" s="100" t="s">
        <v>1673</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1674</v>
      </c>
      <c r="AB52" s="99" t="s">
        <v>1675</v>
      </c>
      <c r="AC52" s="99" t="s">
        <v>1676</v>
      </c>
      <c r="AD52" s="99" t="s">
        <v>1677</v>
      </c>
      <c r="AE52" s="99" t="s">
        <v>1678</v>
      </c>
      <c r="AF52" s="99" t="s">
        <v>1679</v>
      </c>
      <c r="AG52" s="99" t="s">
        <v>1680</v>
      </c>
      <c r="AH52" s="99" t="s">
        <v>1681</v>
      </c>
      <c r="AI52" s="99" t="s">
        <v>1682</v>
      </c>
      <c r="AJ52" s="99" t="s">
        <v>1683</v>
      </c>
      <c r="AK52" s="99" t="s">
        <v>1684</v>
      </c>
      <c r="AL52" s="99" t="s">
        <v>1685</v>
      </c>
      <c r="AM52" s="99" t="s">
        <v>1686</v>
      </c>
      <c r="AN52" s="99" t="s">
        <v>1687</v>
      </c>
      <c r="AO52" s="99" t="s">
        <v>1688</v>
      </c>
      <c r="AP52" s="99" t="s">
        <v>1689</v>
      </c>
      <c r="AQ52" s="99" t="s">
        <v>1690</v>
      </c>
      <c r="AR52" s="99" t="s">
        <v>1691</v>
      </c>
      <c r="AS52" s="99" t="s">
        <v>1692</v>
      </c>
      <c r="AT52" s="99" t="s">
        <v>1693</v>
      </c>
      <c r="AU52" s="99" t="s">
        <v>1694</v>
      </c>
      <c r="AV52" s="99" t="s">
        <v>1695</v>
      </c>
      <c r="AW52" s="99" t="s">
        <v>1696</v>
      </c>
      <c r="AX52" s="100" t="s">
        <v>1697</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1698</v>
      </c>
      <c r="AB53" s="99" t="s">
        <v>1699</v>
      </c>
      <c r="AC53" s="99" t="s">
        <v>1700</v>
      </c>
      <c r="AD53" s="99" t="s">
        <v>1701</v>
      </c>
      <c r="AE53" s="99" t="s">
        <v>1702</v>
      </c>
      <c r="AF53" s="99" t="s">
        <v>1703</v>
      </c>
      <c r="AG53" s="99" t="s">
        <v>1704</v>
      </c>
      <c r="AH53" s="99" t="s">
        <v>1705</v>
      </c>
      <c r="AI53" s="99" t="s">
        <v>1706</v>
      </c>
      <c r="AJ53" s="99" t="s">
        <v>1707</v>
      </c>
      <c r="AK53" s="99" t="s">
        <v>1708</v>
      </c>
      <c r="AL53" s="99" t="s">
        <v>1709</v>
      </c>
      <c r="AM53" s="99" t="s">
        <v>1710</v>
      </c>
      <c r="AN53" s="99" t="s">
        <v>1711</v>
      </c>
      <c r="AO53" s="99" t="s">
        <v>1712</v>
      </c>
      <c r="AP53" s="99" t="s">
        <v>1713</v>
      </c>
      <c r="AQ53" s="99" t="s">
        <v>1714</v>
      </c>
      <c r="AR53" s="99" t="s">
        <v>1715</v>
      </c>
      <c r="AS53" s="99" t="s">
        <v>1716</v>
      </c>
      <c r="AT53" s="99" t="s">
        <v>1717</v>
      </c>
      <c r="AU53" s="99" t="s">
        <v>1718</v>
      </c>
      <c r="AV53" s="99" t="s">
        <v>1719</v>
      </c>
      <c r="AW53" s="99" t="s">
        <v>1720</v>
      </c>
      <c r="AX53" s="100" t="s">
        <v>1721</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1722</v>
      </c>
      <c r="AB54" s="99" t="s">
        <v>1723</v>
      </c>
      <c r="AC54" s="99" t="s">
        <v>1724</v>
      </c>
      <c r="AD54" s="99" t="s">
        <v>1725</v>
      </c>
      <c r="AE54" s="99" t="s">
        <v>1726</v>
      </c>
      <c r="AF54" s="99" t="s">
        <v>1727</v>
      </c>
      <c r="AG54" s="99" t="s">
        <v>1728</v>
      </c>
      <c r="AH54" s="99" t="s">
        <v>1729</v>
      </c>
      <c r="AI54" s="99" t="s">
        <v>1730</v>
      </c>
      <c r="AJ54" s="99" t="s">
        <v>1731</v>
      </c>
      <c r="AK54" s="99" t="s">
        <v>1732</v>
      </c>
      <c r="AL54" s="99" t="s">
        <v>1733</v>
      </c>
      <c r="AM54" s="99" t="s">
        <v>1734</v>
      </c>
      <c r="AN54" s="99" t="s">
        <v>1735</v>
      </c>
      <c r="AO54" s="99" t="s">
        <v>1736</v>
      </c>
      <c r="AP54" s="99" t="s">
        <v>1737</v>
      </c>
      <c r="AQ54" s="99" t="s">
        <v>1738</v>
      </c>
      <c r="AR54" s="99" t="s">
        <v>1739</v>
      </c>
      <c r="AS54" s="99" t="s">
        <v>1740</v>
      </c>
      <c r="AT54" s="99" t="s">
        <v>1741</v>
      </c>
      <c r="AU54" s="99" t="s">
        <v>1742</v>
      </c>
      <c r="AV54" s="99" t="s">
        <v>1743</v>
      </c>
      <c r="AW54" s="99" t="s">
        <v>1744</v>
      </c>
      <c r="AX54" s="100" t="s">
        <v>1745</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1746</v>
      </c>
      <c r="AB55" s="99" t="s">
        <v>1747</v>
      </c>
      <c r="AC55" s="99" t="s">
        <v>1748</v>
      </c>
      <c r="AD55" s="99" t="s">
        <v>1749</v>
      </c>
      <c r="AE55" s="99" t="s">
        <v>1750</v>
      </c>
      <c r="AF55" s="99" t="s">
        <v>1751</v>
      </c>
      <c r="AG55" s="99" t="s">
        <v>1752</v>
      </c>
      <c r="AH55" s="99" t="s">
        <v>1753</v>
      </c>
      <c r="AI55" s="99" t="s">
        <v>1754</v>
      </c>
      <c r="AJ55" s="99" t="s">
        <v>1755</v>
      </c>
      <c r="AK55" s="99" t="s">
        <v>1756</v>
      </c>
      <c r="AL55" s="99" t="s">
        <v>1757</v>
      </c>
      <c r="AM55" s="99" t="s">
        <v>1758</v>
      </c>
      <c r="AN55" s="99" t="s">
        <v>1759</v>
      </c>
      <c r="AO55" s="99" t="s">
        <v>1760</v>
      </c>
      <c r="AP55" s="99" t="s">
        <v>1761</v>
      </c>
      <c r="AQ55" s="99" t="s">
        <v>1762</v>
      </c>
      <c r="AR55" s="99" t="s">
        <v>1763</v>
      </c>
      <c r="AS55" s="99" t="s">
        <v>1764</v>
      </c>
      <c r="AT55" s="99" t="s">
        <v>1765</v>
      </c>
      <c r="AU55" s="99" t="s">
        <v>1766</v>
      </c>
      <c r="AV55" s="99" t="s">
        <v>1767</v>
      </c>
      <c r="AW55" s="99" t="s">
        <v>1768</v>
      </c>
      <c r="AX55" s="100" t="s">
        <v>1769</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1770</v>
      </c>
      <c r="AB56" s="99" t="s">
        <v>1771</v>
      </c>
      <c r="AC56" s="99" t="s">
        <v>1772</v>
      </c>
      <c r="AD56" s="99" t="s">
        <v>1773</v>
      </c>
      <c r="AE56" s="99" t="s">
        <v>1774</v>
      </c>
      <c r="AF56" s="99" t="s">
        <v>1775</v>
      </c>
      <c r="AG56" s="99" t="s">
        <v>1776</v>
      </c>
      <c r="AH56" s="99" t="s">
        <v>1777</v>
      </c>
      <c r="AI56" s="99" t="s">
        <v>1778</v>
      </c>
      <c r="AJ56" s="99" t="s">
        <v>1779</v>
      </c>
      <c r="AK56" s="99" t="s">
        <v>1780</v>
      </c>
      <c r="AL56" s="99" t="s">
        <v>1781</v>
      </c>
      <c r="AM56" s="99" t="s">
        <v>1782</v>
      </c>
      <c r="AN56" s="99" t="s">
        <v>1783</v>
      </c>
      <c r="AO56" s="99" t="s">
        <v>1784</v>
      </c>
      <c r="AP56" s="99" t="s">
        <v>1785</v>
      </c>
      <c r="AQ56" s="99" t="s">
        <v>1786</v>
      </c>
      <c r="AR56" s="99" t="s">
        <v>1787</v>
      </c>
      <c r="AS56" s="99" t="s">
        <v>1788</v>
      </c>
      <c r="AT56" s="99" t="s">
        <v>1789</v>
      </c>
      <c r="AU56" s="99" t="s">
        <v>1790</v>
      </c>
      <c r="AV56" s="99" t="s">
        <v>1791</v>
      </c>
      <c r="AW56" s="99" t="s">
        <v>1792</v>
      </c>
      <c r="AX56" s="100" t="s">
        <v>1793</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1794</v>
      </c>
      <c r="AB57" s="99" t="s">
        <v>1795</v>
      </c>
      <c r="AC57" s="99" t="s">
        <v>1796</v>
      </c>
      <c r="AD57" s="99" t="s">
        <v>1797</v>
      </c>
      <c r="AE57" s="99" t="s">
        <v>1798</v>
      </c>
      <c r="AF57" s="99" t="s">
        <v>1799</v>
      </c>
      <c r="AG57" s="99" t="s">
        <v>1800</v>
      </c>
      <c r="AH57" s="99" t="s">
        <v>1801</v>
      </c>
      <c r="AI57" s="99" t="s">
        <v>1802</v>
      </c>
      <c r="AJ57" s="99" t="s">
        <v>1803</v>
      </c>
      <c r="AK57" s="99" t="s">
        <v>1804</v>
      </c>
      <c r="AL57" s="99" t="s">
        <v>1805</v>
      </c>
      <c r="AM57" s="99" t="s">
        <v>1806</v>
      </c>
      <c r="AN57" s="99" t="s">
        <v>1807</v>
      </c>
      <c r="AO57" s="99" t="s">
        <v>1808</v>
      </c>
      <c r="AP57" s="99" t="s">
        <v>1809</v>
      </c>
      <c r="AQ57" s="99" t="s">
        <v>1810</v>
      </c>
      <c r="AR57" s="99" t="s">
        <v>1811</v>
      </c>
      <c r="AS57" s="99" t="s">
        <v>1812</v>
      </c>
      <c r="AT57" s="99" t="s">
        <v>1813</v>
      </c>
      <c r="AU57" s="99" t="s">
        <v>1814</v>
      </c>
      <c r="AV57" s="99" t="s">
        <v>1815</v>
      </c>
      <c r="AW57" s="99" t="s">
        <v>1816</v>
      </c>
      <c r="AX57" s="100" t="s">
        <v>1817</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1818</v>
      </c>
      <c r="AB58" s="99" t="s">
        <v>1819</v>
      </c>
      <c r="AC58" s="99" t="s">
        <v>1820</v>
      </c>
      <c r="AD58" s="99" t="s">
        <v>1821</v>
      </c>
      <c r="AE58" s="99" t="s">
        <v>1822</v>
      </c>
      <c r="AF58" s="99" t="s">
        <v>1823</v>
      </c>
      <c r="AG58" s="99" t="s">
        <v>1824</v>
      </c>
      <c r="AH58" s="99" t="s">
        <v>1825</v>
      </c>
      <c r="AI58" s="99" t="s">
        <v>1826</v>
      </c>
      <c r="AJ58" s="99" t="s">
        <v>1827</v>
      </c>
      <c r="AK58" s="99" t="s">
        <v>1828</v>
      </c>
      <c r="AL58" s="99" t="s">
        <v>1829</v>
      </c>
      <c r="AM58" s="99" t="s">
        <v>1830</v>
      </c>
      <c r="AN58" s="99" t="s">
        <v>1831</v>
      </c>
      <c r="AO58" s="99" t="s">
        <v>1832</v>
      </c>
      <c r="AP58" s="99" t="s">
        <v>1833</v>
      </c>
      <c r="AQ58" s="99" t="s">
        <v>1834</v>
      </c>
      <c r="AR58" s="99" t="s">
        <v>1835</v>
      </c>
      <c r="AS58" s="99" t="s">
        <v>1836</v>
      </c>
      <c r="AT58" s="99" t="s">
        <v>1837</v>
      </c>
      <c r="AU58" s="99" t="s">
        <v>1838</v>
      </c>
      <c r="AV58" s="99" t="s">
        <v>1839</v>
      </c>
      <c r="AW58" s="99" t="s">
        <v>1840</v>
      </c>
      <c r="AX58" s="100" t="s">
        <v>1841</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1842</v>
      </c>
      <c r="AB59" s="99" t="s">
        <v>1843</v>
      </c>
      <c r="AC59" s="99" t="s">
        <v>1844</v>
      </c>
      <c r="AD59" s="99" t="s">
        <v>1845</v>
      </c>
      <c r="AE59" s="99" t="s">
        <v>1846</v>
      </c>
      <c r="AF59" s="99" t="s">
        <v>1847</v>
      </c>
      <c r="AG59" s="99" t="s">
        <v>1848</v>
      </c>
      <c r="AH59" s="99" t="s">
        <v>1849</v>
      </c>
      <c r="AI59" s="99" t="s">
        <v>1850</v>
      </c>
      <c r="AJ59" s="99" t="s">
        <v>1851</v>
      </c>
      <c r="AK59" s="99" t="s">
        <v>1852</v>
      </c>
      <c r="AL59" s="99" t="s">
        <v>1853</v>
      </c>
      <c r="AM59" s="99" t="s">
        <v>1854</v>
      </c>
      <c r="AN59" s="99" t="s">
        <v>1855</v>
      </c>
      <c r="AO59" s="99" t="s">
        <v>1856</v>
      </c>
      <c r="AP59" s="99" t="s">
        <v>1857</v>
      </c>
      <c r="AQ59" s="99" t="s">
        <v>1858</v>
      </c>
      <c r="AR59" s="99" t="s">
        <v>1859</v>
      </c>
      <c r="AS59" s="99" t="s">
        <v>1860</v>
      </c>
      <c r="AT59" s="99" t="s">
        <v>1861</v>
      </c>
      <c r="AU59" s="99" t="s">
        <v>1862</v>
      </c>
      <c r="AV59" s="99" t="s">
        <v>1863</v>
      </c>
      <c r="AW59" s="99" t="s">
        <v>1864</v>
      </c>
      <c r="AX59" s="100" t="s">
        <v>1865</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1866</v>
      </c>
      <c r="AB60" s="99" t="s">
        <v>1867</v>
      </c>
      <c r="AC60" s="99" t="s">
        <v>1868</v>
      </c>
      <c r="AD60" s="99" t="s">
        <v>1869</v>
      </c>
      <c r="AE60" s="99" t="s">
        <v>1870</v>
      </c>
      <c r="AF60" s="99" t="s">
        <v>1871</v>
      </c>
      <c r="AG60" s="99" t="s">
        <v>1872</v>
      </c>
      <c r="AH60" s="99" t="s">
        <v>1873</v>
      </c>
      <c r="AI60" s="99" t="s">
        <v>1874</v>
      </c>
      <c r="AJ60" s="99" t="s">
        <v>1875</v>
      </c>
      <c r="AK60" s="99" t="s">
        <v>1876</v>
      </c>
      <c r="AL60" s="99" t="s">
        <v>1877</v>
      </c>
      <c r="AM60" s="99" t="s">
        <v>1878</v>
      </c>
      <c r="AN60" s="99" t="s">
        <v>1879</v>
      </c>
      <c r="AO60" s="99" t="s">
        <v>1880</v>
      </c>
      <c r="AP60" s="99" t="s">
        <v>1881</v>
      </c>
      <c r="AQ60" s="99" t="s">
        <v>1882</v>
      </c>
      <c r="AR60" s="99" t="s">
        <v>1883</v>
      </c>
      <c r="AS60" s="99" t="s">
        <v>1884</v>
      </c>
      <c r="AT60" s="99" t="s">
        <v>1885</v>
      </c>
      <c r="AU60" s="99" t="s">
        <v>1886</v>
      </c>
      <c r="AV60" s="99" t="s">
        <v>1887</v>
      </c>
      <c r="AW60" s="99" t="s">
        <v>1888</v>
      </c>
      <c r="AX60" s="100" t="s">
        <v>1889</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1890</v>
      </c>
      <c r="AB61" s="99" t="s">
        <v>1891</v>
      </c>
      <c r="AC61" s="99" t="s">
        <v>1892</v>
      </c>
      <c r="AD61" s="99" t="s">
        <v>1893</v>
      </c>
      <c r="AE61" s="99" t="s">
        <v>1894</v>
      </c>
      <c r="AF61" s="99" t="s">
        <v>1895</v>
      </c>
      <c r="AG61" s="99" t="s">
        <v>1896</v>
      </c>
      <c r="AH61" s="99" t="s">
        <v>1897</v>
      </c>
      <c r="AI61" s="99" t="s">
        <v>1898</v>
      </c>
      <c r="AJ61" s="99" t="s">
        <v>1899</v>
      </c>
      <c r="AK61" s="99" t="s">
        <v>1900</v>
      </c>
      <c r="AL61" s="99" t="s">
        <v>1901</v>
      </c>
      <c r="AM61" s="99" t="s">
        <v>1902</v>
      </c>
      <c r="AN61" s="99" t="s">
        <v>1903</v>
      </c>
      <c r="AO61" s="99" t="s">
        <v>1904</v>
      </c>
      <c r="AP61" s="99" t="s">
        <v>1905</v>
      </c>
      <c r="AQ61" s="99" t="s">
        <v>1906</v>
      </c>
      <c r="AR61" s="99" t="s">
        <v>1907</v>
      </c>
      <c r="AS61" s="99" t="s">
        <v>1908</v>
      </c>
      <c r="AT61" s="99" t="s">
        <v>1909</v>
      </c>
      <c r="AU61" s="99" t="s">
        <v>1910</v>
      </c>
      <c r="AV61" s="99" t="s">
        <v>1911</v>
      </c>
      <c r="AW61" s="99" t="s">
        <v>1912</v>
      </c>
      <c r="AX61" s="100" t="s">
        <v>1913</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1914</v>
      </c>
      <c r="AB62" s="99" t="s">
        <v>1915</v>
      </c>
      <c r="AC62" s="99" t="s">
        <v>1916</v>
      </c>
      <c r="AD62" s="99" t="s">
        <v>1917</v>
      </c>
      <c r="AE62" s="99" t="s">
        <v>1918</v>
      </c>
      <c r="AF62" s="99" t="s">
        <v>1919</v>
      </c>
      <c r="AG62" s="99" t="s">
        <v>1920</v>
      </c>
      <c r="AH62" s="99" t="s">
        <v>1921</v>
      </c>
      <c r="AI62" s="99" t="s">
        <v>1922</v>
      </c>
      <c r="AJ62" s="99" t="s">
        <v>1923</v>
      </c>
      <c r="AK62" s="99" t="s">
        <v>1924</v>
      </c>
      <c r="AL62" s="99" t="s">
        <v>1925</v>
      </c>
      <c r="AM62" s="99" t="s">
        <v>1926</v>
      </c>
      <c r="AN62" s="99" t="s">
        <v>1927</v>
      </c>
      <c r="AO62" s="99" t="s">
        <v>1928</v>
      </c>
      <c r="AP62" s="99" t="s">
        <v>1929</v>
      </c>
      <c r="AQ62" s="99" t="s">
        <v>1930</v>
      </c>
      <c r="AR62" s="99" t="s">
        <v>1931</v>
      </c>
      <c r="AS62" s="99" t="s">
        <v>1932</v>
      </c>
      <c r="AT62" s="99" t="s">
        <v>1933</v>
      </c>
      <c r="AU62" s="99" t="s">
        <v>1934</v>
      </c>
      <c r="AV62" s="99" t="s">
        <v>1935</v>
      </c>
      <c r="AW62" s="99" t="s">
        <v>1936</v>
      </c>
      <c r="AX62" s="100" t="s">
        <v>1937</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1938</v>
      </c>
      <c r="AB63" s="99" t="s">
        <v>1939</v>
      </c>
      <c r="AC63" s="99" t="s">
        <v>1940</v>
      </c>
      <c r="AD63" s="99" t="s">
        <v>1941</v>
      </c>
      <c r="AE63" s="99" t="s">
        <v>1942</v>
      </c>
      <c r="AF63" s="99" t="s">
        <v>1943</v>
      </c>
      <c r="AG63" s="99" t="s">
        <v>1944</v>
      </c>
      <c r="AH63" s="99" t="s">
        <v>1945</v>
      </c>
      <c r="AI63" s="99" t="s">
        <v>1946</v>
      </c>
      <c r="AJ63" s="99" t="s">
        <v>1947</v>
      </c>
      <c r="AK63" s="99" t="s">
        <v>1948</v>
      </c>
      <c r="AL63" s="99" t="s">
        <v>1949</v>
      </c>
      <c r="AM63" s="99" t="s">
        <v>1950</v>
      </c>
      <c r="AN63" s="99" t="s">
        <v>1951</v>
      </c>
      <c r="AO63" s="99" t="s">
        <v>1952</v>
      </c>
      <c r="AP63" s="99" t="s">
        <v>1953</v>
      </c>
      <c r="AQ63" s="99" t="s">
        <v>1954</v>
      </c>
      <c r="AR63" s="99" t="s">
        <v>1955</v>
      </c>
      <c r="AS63" s="99" t="s">
        <v>1956</v>
      </c>
      <c r="AT63" s="99" t="s">
        <v>1957</v>
      </c>
      <c r="AU63" s="99" t="s">
        <v>1958</v>
      </c>
      <c r="AV63" s="99" t="s">
        <v>1959</v>
      </c>
      <c r="AW63" s="99" t="s">
        <v>1960</v>
      </c>
      <c r="AX63" s="100" t="s">
        <v>1961</v>
      </c>
      <c r="AY63" s="110"/>
      <c r="AZ63" s="110"/>
      <c r="BA63" s="110"/>
    </row>
    <row r="64" spans="2:53" ht="11.25" hidden="1" customHeight="1">
      <c r="B64" s="97" t="s">
        <v>1962</v>
      </c>
      <c r="C64" s="99" t="s">
        <v>1963</v>
      </c>
      <c r="D64" s="99" t="s">
        <v>1964</v>
      </c>
      <c r="E64" s="99" t="s">
        <v>1965</v>
      </c>
      <c r="F64" s="99" t="s">
        <v>1966</v>
      </c>
      <c r="G64" s="99" t="s">
        <v>1967</v>
      </c>
      <c r="H64" s="99" t="s">
        <v>1968</v>
      </c>
      <c r="I64" s="99" t="s">
        <v>1969</v>
      </c>
      <c r="J64" s="99" t="s">
        <v>1970</v>
      </c>
      <c r="K64" s="99" t="s">
        <v>1971</v>
      </c>
      <c r="L64" s="99" t="s">
        <v>1972</v>
      </c>
      <c r="M64" s="99" t="s">
        <v>1973</v>
      </c>
      <c r="N64" s="99" t="s">
        <v>1974</v>
      </c>
      <c r="O64" s="99" t="s">
        <v>1975</v>
      </c>
      <c r="P64" s="99" t="s">
        <v>1976</v>
      </c>
      <c r="Q64" s="99" t="s">
        <v>1977</v>
      </c>
      <c r="R64" s="99" t="s">
        <v>1978</v>
      </c>
      <c r="S64" s="99" t="s">
        <v>1979</v>
      </c>
      <c r="T64" s="99" t="s">
        <v>1980</v>
      </c>
      <c r="U64" s="99" t="s">
        <v>1981</v>
      </c>
      <c r="V64" s="99" t="s">
        <v>1982</v>
      </c>
      <c r="W64" s="99" t="s">
        <v>1983</v>
      </c>
      <c r="X64" s="99" t="s">
        <v>1984</v>
      </c>
      <c r="Y64" s="99" t="s">
        <v>1985</v>
      </c>
      <c r="Z64" s="100" t="s">
        <v>1986</v>
      </c>
      <c r="AA64" s="101" t="s">
        <v>1987</v>
      </c>
      <c r="AB64" s="99" t="s">
        <v>1988</v>
      </c>
      <c r="AC64" s="99" t="s">
        <v>1989</v>
      </c>
      <c r="AD64" s="99" t="s">
        <v>1990</v>
      </c>
      <c r="AE64" s="99" t="s">
        <v>1991</v>
      </c>
      <c r="AF64" s="99" t="s">
        <v>1992</v>
      </c>
      <c r="AG64" s="99" t="s">
        <v>1993</v>
      </c>
      <c r="AH64" s="99" t="s">
        <v>1994</v>
      </c>
      <c r="AI64" s="99" t="s">
        <v>1995</v>
      </c>
      <c r="AJ64" s="99" t="s">
        <v>1996</v>
      </c>
      <c r="AK64" s="99" t="s">
        <v>1997</v>
      </c>
      <c r="AL64" s="99" t="s">
        <v>1998</v>
      </c>
      <c r="AM64" s="99" t="s">
        <v>1999</v>
      </c>
      <c r="AN64" s="99" t="s">
        <v>2000</v>
      </c>
      <c r="AO64" s="99" t="s">
        <v>2001</v>
      </c>
      <c r="AP64" s="99" t="s">
        <v>2002</v>
      </c>
      <c r="AQ64" s="99" t="s">
        <v>2003</v>
      </c>
      <c r="AR64" s="99" t="s">
        <v>2004</v>
      </c>
      <c r="AS64" s="99" t="s">
        <v>2005</v>
      </c>
      <c r="AT64" s="99" t="s">
        <v>2006</v>
      </c>
      <c r="AU64" s="99" t="s">
        <v>2007</v>
      </c>
      <c r="AV64" s="99" t="s">
        <v>2008</v>
      </c>
      <c r="AW64" s="99" t="s">
        <v>2009</v>
      </c>
      <c r="AX64" s="100" t="s">
        <v>2010</v>
      </c>
      <c r="AY64" s="110"/>
      <c r="AZ64" s="110"/>
      <c r="BA64" s="110"/>
    </row>
    <row r="65" spans="2:53" ht="11.25" hidden="1" customHeight="1">
      <c r="B65" s="97" t="s">
        <v>2011</v>
      </c>
      <c r="C65" s="99" t="s">
        <v>2012</v>
      </c>
      <c r="D65" s="99" t="s">
        <v>2013</v>
      </c>
      <c r="E65" s="99" t="s">
        <v>2014</v>
      </c>
      <c r="F65" s="99" t="s">
        <v>2015</v>
      </c>
      <c r="G65" s="99" t="s">
        <v>2016</v>
      </c>
      <c r="H65" s="99" t="s">
        <v>2017</v>
      </c>
      <c r="I65" s="99" t="s">
        <v>2018</v>
      </c>
      <c r="J65" s="99" t="s">
        <v>2019</v>
      </c>
      <c r="K65" s="99" t="s">
        <v>2020</v>
      </c>
      <c r="L65" s="99" t="s">
        <v>2021</v>
      </c>
      <c r="M65" s="99" t="s">
        <v>2022</v>
      </c>
      <c r="N65" s="99" t="s">
        <v>2023</v>
      </c>
      <c r="O65" s="99" t="s">
        <v>2024</v>
      </c>
      <c r="P65" s="99" t="s">
        <v>2025</v>
      </c>
      <c r="Q65" s="99" t="s">
        <v>2026</v>
      </c>
      <c r="R65" s="99" t="s">
        <v>2027</v>
      </c>
      <c r="S65" s="99" t="s">
        <v>2028</v>
      </c>
      <c r="T65" s="99" t="s">
        <v>2029</v>
      </c>
      <c r="U65" s="99" t="s">
        <v>2030</v>
      </c>
      <c r="V65" s="99" t="s">
        <v>2031</v>
      </c>
      <c r="W65" s="99" t="s">
        <v>2032</v>
      </c>
      <c r="X65" s="99" t="s">
        <v>2033</v>
      </c>
      <c r="Y65" s="99" t="s">
        <v>2034</v>
      </c>
      <c r="Z65" s="100" t="s">
        <v>2035</v>
      </c>
      <c r="AA65" s="101" t="s">
        <v>2036</v>
      </c>
      <c r="AB65" s="99" t="s">
        <v>2037</v>
      </c>
      <c r="AC65" s="99" t="s">
        <v>2038</v>
      </c>
      <c r="AD65" s="99" t="s">
        <v>2039</v>
      </c>
      <c r="AE65" s="99" t="s">
        <v>2040</v>
      </c>
      <c r="AF65" s="99" t="s">
        <v>2041</v>
      </c>
      <c r="AG65" s="99" t="s">
        <v>2042</v>
      </c>
      <c r="AH65" s="99" t="s">
        <v>2043</v>
      </c>
      <c r="AI65" s="99" t="s">
        <v>2044</v>
      </c>
      <c r="AJ65" s="99" t="s">
        <v>2045</v>
      </c>
      <c r="AK65" s="99" t="s">
        <v>2046</v>
      </c>
      <c r="AL65" s="99" t="s">
        <v>2047</v>
      </c>
      <c r="AM65" s="99" t="s">
        <v>2048</v>
      </c>
      <c r="AN65" s="99" t="s">
        <v>2049</v>
      </c>
      <c r="AO65" s="99" t="s">
        <v>2050</v>
      </c>
      <c r="AP65" s="99" t="s">
        <v>2051</v>
      </c>
      <c r="AQ65" s="99" t="s">
        <v>2052</v>
      </c>
      <c r="AR65" s="99" t="s">
        <v>2053</v>
      </c>
      <c r="AS65" s="99" t="s">
        <v>2054</v>
      </c>
      <c r="AT65" s="99" t="s">
        <v>2055</v>
      </c>
      <c r="AU65" s="99" t="s">
        <v>2056</v>
      </c>
      <c r="AV65" s="99" t="s">
        <v>2057</v>
      </c>
      <c r="AW65" s="99" t="s">
        <v>2058</v>
      </c>
      <c r="AX65" s="100" t="s">
        <v>2059</v>
      </c>
      <c r="AY65" s="110"/>
      <c r="AZ65" s="110"/>
      <c r="BA65" s="110"/>
    </row>
    <row r="66" spans="2:53" ht="11.25" hidden="1" customHeight="1">
      <c r="B66" s="97" t="s">
        <v>2060</v>
      </c>
      <c r="C66" s="99" t="s">
        <v>2061</v>
      </c>
      <c r="D66" s="99" t="s">
        <v>2062</v>
      </c>
      <c r="E66" s="99" t="s">
        <v>2063</v>
      </c>
      <c r="F66" s="99" t="s">
        <v>2064</v>
      </c>
      <c r="G66" s="99" t="s">
        <v>2065</v>
      </c>
      <c r="H66" s="99" t="s">
        <v>2066</v>
      </c>
      <c r="I66" s="99" t="s">
        <v>2067</v>
      </c>
      <c r="J66" s="99" t="s">
        <v>2068</v>
      </c>
      <c r="K66" s="99" t="s">
        <v>2069</v>
      </c>
      <c r="L66" s="99" t="s">
        <v>2070</v>
      </c>
      <c r="M66" s="99" t="s">
        <v>2071</v>
      </c>
      <c r="N66" s="99" t="s">
        <v>2072</v>
      </c>
      <c r="O66" s="99" t="s">
        <v>2073</v>
      </c>
      <c r="P66" s="99" t="s">
        <v>2074</v>
      </c>
      <c r="Q66" s="99" t="s">
        <v>2075</v>
      </c>
      <c r="R66" s="99" t="s">
        <v>2076</v>
      </c>
      <c r="S66" s="99" t="s">
        <v>2077</v>
      </c>
      <c r="T66" s="99" t="s">
        <v>2078</v>
      </c>
      <c r="U66" s="99" t="s">
        <v>2079</v>
      </c>
      <c r="V66" s="99" t="s">
        <v>2080</v>
      </c>
      <c r="W66" s="99" t="s">
        <v>2081</v>
      </c>
      <c r="X66" s="99" t="s">
        <v>2082</v>
      </c>
      <c r="Y66" s="99" t="s">
        <v>2083</v>
      </c>
      <c r="Z66" s="100" t="s">
        <v>2084</v>
      </c>
      <c r="AA66" s="101" t="s">
        <v>2085</v>
      </c>
      <c r="AB66" s="99" t="s">
        <v>2086</v>
      </c>
      <c r="AC66" s="99" t="s">
        <v>2087</v>
      </c>
      <c r="AD66" s="99" t="s">
        <v>2088</v>
      </c>
      <c r="AE66" s="99" t="s">
        <v>2089</v>
      </c>
      <c r="AF66" s="99" t="s">
        <v>2090</v>
      </c>
      <c r="AG66" s="99" t="s">
        <v>2091</v>
      </c>
      <c r="AH66" s="99" t="s">
        <v>2092</v>
      </c>
      <c r="AI66" s="99" t="s">
        <v>2093</v>
      </c>
      <c r="AJ66" s="99" t="s">
        <v>2094</v>
      </c>
      <c r="AK66" s="99" t="s">
        <v>2095</v>
      </c>
      <c r="AL66" s="99" t="s">
        <v>2096</v>
      </c>
      <c r="AM66" s="99" t="s">
        <v>2097</v>
      </c>
      <c r="AN66" s="99" t="s">
        <v>2098</v>
      </c>
      <c r="AO66" s="99" t="s">
        <v>2099</v>
      </c>
      <c r="AP66" s="99" t="s">
        <v>2100</v>
      </c>
      <c r="AQ66" s="99" t="s">
        <v>2101</v>
      </c>
      <c r="AR66" s="99" t="s">
        <v>2102</v>
      </c>
      <c r="AS66" s="99" t="s">
        <v>2103</v>
      </c>
      <c r="AT66" s="99" t="s">
        <v>2104</v>
      </c>
      <c r="AU66" s="99" t="s">
        <v>2105</v>
      </c>
      <c r="AV66" s="99" t="s">
        <v>2106</v>
      </c>
      <c r="AW66" s="99" t="s">
        <v>2107</v>
      </c>
      <c r="AX66" s="100" t="s">
        <v>2108</v>
      </c>
      <c r="AY66" s="110"/>
      <c r="AZ66" s="110"/>
      <c r="BA66" s="110"/>
    </row>
    <row r="67" spans="2:53" ht="11.25" hidden="1" customHeight="1">
      <c r="B67" s="97" t="s">
        <v>2109</v>
      </c>
      <c r="C67" s="99" t="s">
        <v>2110</v>
      </c>
      <c r="D67" s="99" t="s">
        <v>2111</v>
      </c>
      <c r="E67" s="99" t="s">
        <v>2112</v>
      </c>
      <c r="F67" s="99" t="s">
        <v>2113</v>
      </c>
      <c r="G67" s="99" t="s">
        <v>2114</v>
      </c>
      <c r="H67" s="99" t="s">
        <v>2115</v>
      </c>
      <c r="I67" s="99" t="s">
        <v>2116</v>
      </c>
      <c r="J67" s="99" t="s">
        <v>2117</v>
      </c>
      <c r="K67" s="99" t="s">
        <v>2118</v>
      </c>
      <c r="L67" s="99" t="s">
        <v>2119</v>
      </c>
      <c r="M67" s="99" t="s">
        <v>2120</v>
      </c>
      <c r="N67" s="99" t="s">
        <v>2121</v>
      </c>
      <c r="O67" s="99" t="s">
        <v>2122</v>
      </c>
      <c r="P67" s="99" t="s">
        <v>2123</v>
      </c>
      <c r="Q67" s="99" t="s">
        <v>2124</v>
      </c>
      <c r="R67" s="99" t="s">
        <v>2125</v>
      </c>
      <c r="S67" s="99" t="s">
        <v>2126</v>
      </c>
      <c r="T67" s="99" t="s">
        <v>2127</v>
      </c>
      <c r="U67" s="99" t="s">
        <v>2128</v>
      </c>
      <c r="V67" s="99" t="s">
        <v>2129</v>
      </c>
      <c r="W67" s="99" t="s">
        <v>2130</v>
      </c>
      <c r="X67" s="99" t="s">
        <v>2131</v>
      </c>
      <c r="Y67" s="99" t="s">
        <v>2132</v>
      </c>
      <c r="Z67" s="100" t="s">
        <v>2133</v>
      </c>
      <c r="AA67" s="101" t="s">
        <v>2134</v>
      </c>
      <c r="AB67" s="99" t="s">
        <v>2135</v>
      </c>
      <c r="AC67" s="99" t="s">
        <v>2136</v>
      </c>
      <c r="AD67" s="99" t="s">
        <v>2137</v>
      </c>
      <c r="AE67" s="99" t="s">
        <v>2138</v>
      </c>
      <c r="AF67" s="99" t="s">
        <v>2139</v>
      </c>
      <c r="AG67" s="99" t="s">
        <v>2140</v>
      </c>
      <c r="AH67" s="99" t="s">
        <v>2141</v>
      </c>
      <c r="AI67" s="99" t="s">
        <v>2142</v>
      </c>
      <c r="AJ67" s="99" t="s">
        <v>2143</v>
      </c>
      <c r="AK67" s="99" t="s">
        <v>2144</v>
      </c>
      <c r="AL67" s="99" t="s">
        <v>2145</v>
      </c>
      <c r="AM67" s="99" t="s">
        <v>2146</v>
      </c>
      <c r="AN67" s="99" t="s">
        <v>2147</v>
      </c>
      <c r="AO67" s="99" t="s">
        <v>2148</v>
      </c>
      <c r="AP67" s="99" t="s">
        <v>2149</v>
      </c>
      <c r="AQ67" s="99" t="s">
        <v>2150</v>
      </c>
      <c r="AR67" s="99" t="s">
        <v>2151</v>
      </c>
      <c r="AS67" s="99" t="s">
        <v>2152</v>
      </c>
      <c r="AT67" s="99" t="s">
        <v>2153</v>
      </c>
      <c r="AU67" s="99" t="s">
        <v>2154</v>
      </c>
      <c r="AV67" s="99" t="s">
        <v>2155</v>
      </c>
      <c r="AW67" s="99" t="s">
        <v>2156</v>
      </c>
      <c r="AX67" s="100" t="s">
        <v>2157</v>
      </c>
      <c r="AY67" s="110"/>
      <c r="AZ67" s="110"/>
      <c r="BA67" s="110"/>
    </row>
    <row r="68" spans="2:53" ht="11.25" hidden="1" customHeight="1">
      <c r="B68" s="97" t="s">
        <v>2158</v>
      </c>
      <c r="C68" s="99" t="s">
        <v>2159</v>
      </c>
      <c r="D68" s="99" t="s">
        <v>2160</v>
      </c>
      <c r="E68" s="99" t="s">
        <v>2161</v>
      </c>
      <c r="F68" s="99" t="s">
        <v>2162</v>
      </c>
      <c r="G68" s="99" t="s">
        <v>2163</v>
      </c>
      <c r="H68" s="99" t="s">
        <v>2164</v>
      </c>
      <c r="I68" s="99" t="s">
        <v>2165</v>
      </c>
      <c r="J68" s="99" t="s">
        <v>2166</v>
      </c>
      <c r="K68" s="99" t="s">
        <v>2167</v>
      </c>
      <c r="L68" s="99" t="s">
        <v>2168</v>
      </c>
      <c r="M68" s="99" t="s">
        <v>2169</v>
      </c>
      <c r="N68" s="99" t="s">
        <v>2170</v>
      </c>
      <c r="O68" s="99" t="s">
        <v>2171</v>
      </c>
      <c r="P68" s="99" t="s">
        <v>2172</v>
      </c>
      <c r="Q68" s="99" t="s">
        <v>2173</v>
      </c>
      <c r="R68" s="99" t="s">
        <v>2174</v>
      </c>
      <c r="S68" s="99" t="s">
        <v>2175</v>
      </c>
      <c r="T68" s="99" t="s">
        <v>2176</v>
      </c>
      <c r="U68" s="99" t="s">
        <v>2177</v>
      </c>
      <c r="V68" s="99" t="s">
        <v>2178</v>
      </c>
      <c r="W68" s="99" t="s">
        <v>2179</v>
      </c>
      <c r="X68" s="99" t="s">
        <v>2180</v>
      </c>
      <c r="Y68" s="99" t="s">
        <v>2181</v>
      </c>
      <c r="Z68" s="100" t="s">
        <v>2182</v>
      </c>
      <c r="AA68" s="101" t="s">
        <v>2183</v>
      </c>
      <c r="AB68" s="99" t="s">
        <v>2184</v>
      </c>
      <c r="AC68" s="99" t="s">
        <v>2185</v>
      </c>
      <c r="AD68" s="99" t="s">
        <v>2186</v>
      </c>
      <c r="AE68" s="99" t="s">
        <v>2187</v>
      </c>
      <c r="AF68" s="99" t="s">
        <v>2188</v>
      </c>
      <c r="AG68" s="99" t="s">
        <v>2189</v>
      </c>
      <c r="AH68" s="99" t="s">
        <v>2190</v>
      </c>
      <c r="AI68" s="99" t="s">
        <v>2191</v>
      </c>
      <c r="AJ68" s="99" t="s">
        <v>2192</v>
      </c>
      <c r="AK68" s="99" t="s">
        <v>2193</v>
      </c>
      <c r="AL68" s="99" t="s">
        <v>2194</v>
      </c>
      <c r="AM68" s="99" t="s">
        <v>2195</v>
      </c>
      <c r="AN68" s="99" t="s">
        <v>2196</v>
      </c>
      <c r="AO68" s="99" t="s">
        <v>2197</v>
      </c>
      <c r="AP68" s="99" t="s">
        <v>2198</v>
      </c>
      <c r="AQ68" s="99" t="s">
        <v>2199</v>
      </c>
      <c r="AR68" s="99" t="s">
        <v>2200</v>
      </c>
      <c r="AS68" s="99" t="s">
        <v>2201</v>
      </c>
      <c r="AT68" s="99" t="s">
        <v>2202</v>
      </c>
      <c r="AU68" s="99" t="s">
        <v>2203</v>
      </c>
      <c r="AV68" s="99" t="s">
        <v>2204</v>
      </c>
      <c r="AW68" s="99" t="s">
        <v>2205</v>
      </c>
      <c r="AX68" s="100" t="s">
        <v>2206</v>
      </c>
      <c r="AY68" s="110"/>
      <c r="AZ68" s="110"/>
      <c r="BA68" s="110"/>
    </row>
    <row r="69" spans="2:53" ht="11.25" hidden="1" customHeight="1">
      <c r="B69" s="97" t="s">
        <v>2207</v>
      </c>
      <c r="C69" s="99" t="s">
        <v>2208</v>
      </c>
      <c r="D69" s="99" t="s">
        <v>2209</v>
      </c>
      <c r="E69" s="99" t="s">
        <v>2210</v>
      </c>
      <c r="F69" s="99" t="s">
        <v>2211</v>
      </c>
      <c r="G69" s="99" t="s">
        <v>2212</v>
      </c>
      <c r="H69" s="99" t="s">
        <v>2213</v>
      </c>
      <c r="I69" s="99" t="s">
        <v>2214</v>
      </c>
      <c r="J69" s="99" t="s">
        <v>2215</v>
      </c>
      <c r="K69" s="99" t="s">
        <v>2216</v>
      </c>
      <c r="L69" s="99" t="s">
        <v>2217</v>
      </c>
      <c r="M69" s="99" t="s">
        <v>2218</v>
      </c>
      <c r="N69" s="99" t="s">
        <v>2219</v>
      </c>
      <c r="O69" s="99" t="s">
        <v>2220</v>
      </c>
      <c r="P69" s="99" t="s">
        <v>2221</v>
      </c>
      <c r="Q69" s="99" t="s">
        <v>2222</v>
      </c>
      <c r="R69" s="99" t="s">
        <v>2223</v>
      </c>
      <c r="S69" s="99" t="s">
        <v>2224</v>
      </c>
      <c r="T69" s="99" t="s">
        <v>2225</v>
      </c>
      <c r="U69" s="99" t="s">
        <v>2226</v>
      </c>
      <c r="V69" s="99" t="s">
        <v>2227</v>
      </c>
      <c r="W69" s="99" t="s">
        <v>2228</v>
      </c>
      <c r="X69" s="99" t="s">
        <v>2229</v>
      </c>
      <c r="Y69" s="99" t="s">
        <v>2230</v>
      </c>
      <c r="Z69" s="100" t="s">
        <v>2231</v>
      </c>
      <c r="AA69" s="101" t="s">
        <v>2232</v>
      </c>
      <c r="AB69" s="99" t="s">
        <v>2233</v>
      </c>
      <c r="AC69" s="99" t="s">
        <v>2234</v>
      </c>
      <c r="AD69" s="99" t="s">
        <v>2235</v>
      </c>
      <c r="AE69" s="99" t="s">
        <v>2236</v>
      </c>
      <c r="AF69" s="99" t="s">
        <v>2237</v>
      </c>
      <c r="AG69" s="99" t="s">
        <v>2238</v>
      </c>
      <c r="AH69" s="99" t="s">
        <v>2239</v>
      </c>
      <c r="AI69" s="99" t="s">
        <v>2240</v>
      </c>
      <c r="AJ69" s="99" t="s">
        <v>2241</v>
      </c>
      <c r="AK69" s="99" t="s">
        <v>2242</v>
      </c>
      <c r="AL69" s="99" t="s">
        <v>2243</v>
      </c>
      <c r="AM69" s="99" t="s">
        <v>2244</v>
      </c>
      <c r="AN69" s="99" t="s">
        <v>2245</v>
      </c>
      <c r="AO69" s="99" t="s">
        <v>2246</v>
      </c>
      <c r="AP69" s="99" t="s">
        <v>2247</v>
      </c>
      <c r="AQ69" s="99" t="s">
        <v>2248</v>
      </c>
      <c r="AR69" s="99" t="s">
        <v>2249</v>
      </c>
      <c r="AS69" s="99" t="s">
        <v>2250</v>
      </c>
      <c r="AT69" s="99" t="s">
        <v>2251</v>
      </c>
      <c r="AU69" s="99" t="s">
        <v>2252</v>
      </c>
      <c r="AV69" s="99" t="s">
        <v>2253</v>
      </c>
      <c r="AW69" s="99" t="s">
        <v>2254</v>
      </c>
      <c r="AX69" s="100" t="s">
        <v>2255</v>
      </c>
      <c r="AY69" s="110"/>
      <c r="AZ69" s="110"/>
      <c r="BA69" s="110"/>
    </row>
    <row r="70" spans="2:53" ht="11.25" hidden="1" customHeight="1">
      <c r="B70" s="97" t="s">
        <v>2256</v>
      </c>
      <c r="C70" s="99" t="s">
        <v>2257</v>
      </c>
      <c r="D70" s="99" t="s">
        <v>2258</v>
      </c>
      <c r="E70" s="99" t="s">
        <v>2259</v>
      </c>
      <c r="F70" s="99" t="s">
        <v>2260</v>
      </c>
      <c r="G70" s="99" t="s">
        <v>2261</v>
      </c>
      <c r="H70" s="99" t="s">
        <v>2262</v>
      </c>
      <c r="I70" s="99" t="s">
        <v>2263</v>
      </c>
      <c r="J70" s="99" t="s">
        <v>2264</v>
      </c>
      <c r="K70" s="99" t="s">
        <v>2265</v>
      </c>
      <c r="L70" s="99" t="s">
        <v>2266</v>
      </c>
      <c r="M70" s="99" t="s">
        <v>2267</v>
      </c>
      <c r="N70" s="99" t="s">
        <v>2268</v>
      </c>
      <c r="O70" s="99" t="s">
        <v>2269</v>
      </c>
      <c r="P70" s="99" t="s">
        <v>2270</v>
      </c>
      <c r="Q70" s="99" t="s">
        <v>2271</v>
      </c>
      <c r="R70" s="99" t="s">
        <v>2272</v>
      </c>
      <c r="S70" s="99" t="s">
        <v>2273</v>
      </c>
      <c r="T70" s="99" t="s">
        <v>2274</v>
      </c>
      <c r="U70" s="99" t="s">
        <v>2275</v>
      </c>
      <c r="V70" s="99" t="s">
        <v>2276</v>
      </c>
      <c r="W70" s="99" t="s">
        <v>2277</v>
      </c>
      <c r="X70" s="99" t="s">
        <v>2278</v>
      </c>
      <c r="Y70" s="99" t="s">
        <v>2279</v>
      </c>
      <c r="Z70" s="100" t="s">
        <v>2280</v>
      </c>
      <c r="AA70" s="101" t="s">
        <v>2281</v>
      </c>
      <c r="AB70" s="99" t="s">
        <v>2282</v>
      </c>
      <c r="AC70" s="99" t="s">
        <v>2283</v>
      </c>
      <c r="AD70" s="99" t="s">
        <v>2284</v>
      </c>
      <c r="AE70" s="99" t="s">
        <v>2285</v>
      </c>
      <c r="AF70" s="99" t="s">
        <v>2286</v>
      </c>
      <c r="AG70" s="99" t="s">
        <v>2287</v>
      </c>
      <c r="AH70" s="99" t="s">
        <v>2288</v>
      </c>
      <c r="AI70" s="99" t="s">
        <v>2289</v>
      </c>
      <c r="AJ70" s="99" t="s">
        <v>2290</v>
      </c>
      <c r="AK70" s="99" t="s">
        <v>2291</v>
      </c>
      <c r="AL70" s="99" t="s">
        <v>2292</v>
      </c>
      <c r="AM70" s="99" t="s">
        <v>2293</v>
      </c>
      <c r="AN70" s="99" t="s">
        <v>2294</v>
      </c>
      <c r="AO70" s="99" t="s">
        <v>2295</v>
      </c>
      <c r="AP70" s="99" t="s">
        <v>2296</v>
      </c>
      <c r="AQ70" s="99" t="s">
        <v>2297</v>
      </c>
      <c r="AR70" s="99" t="s">
        <v>2298</v>
      </c>
      <c r="AS70" s="99" t="s">
        <v>2299</v>
      </c>
      <c r="AT70" s="99" t="s">
        <v>2300</v>
      </c>
      <c r="AU70" s="99" t="s">
        <v>2301</v>
      </c>
      <c r="AV70" s="99" t="s">
        <v>2302</v>
      </c>
      <c r="AW70" s="99" t="s">
        <v>2303</v>
      </c>
      <c r="AX70" s="100" t="s">
        <v>2304</v>
      </c>
      <c r="AY70" s="110"/>
      <c r="AZ70" s="110"/>
      <c r="BA70" s="110"/>
    </row>
    <row r="71" spans="2:53" ht="11.25" hidden="1" customHeight="1">
      <c r="B71" s="97" t="s">
        <v>2305</v>
      </c>
      <c r="C71" s="99" t="s">
        <v>2306</v>
      </c>
      <c r="D71" s="99" t="s">
        <v>2307</v>
      </c>
      <c r="E71" s="99" t="s">
        <v>2308</v>
      </c>
      <c r="F71" s="99" t="s">
        <v>2309</v>
      </c>
      <c r="G71" s="99" t="s">
        <v>2310</v>
      </c>
      <c r="H71" s="99" t="s">
        <v>2311</v>
      </c>
      <c r="I71" s="99" t="s">
        <v>2312</v>
      </c>
      <c r="J71" s="99" t="s">
        <v>2313</v>
      </c>
      <c r="K71" s="99" t="s">
        <v>2314</v>
      </c>
      <c r="L71" s="99" t="s">
        <v>2315</v>
      </c>
      <c r="M71" s="99" t="s">
        <v>2316</v>
      </c>
      <c r="N71" s="99" t="s">
        <v>2317</v>
      </c>
      <c r="O71" s="99" t="s">
        <v>2318</v>
      </c>
      <c r="P71" s="99" t="s">
        <v>2319</v>
      </c>
      <c r="Q71" s="99" t="s">
        <v>2320</v>
      </c>
      <c r="R71" s="99" t="s">
        <v>2321</v>
      </c>
      <c r="S71" s="99" t="s">
        <v>2322</v>
      </c>
      <c r="T71" s="99" t="s">
        <v>2323</v>
      </c>
      <c r="U71" s="99" t="s">
        <v>2324</v>
      </c>
      <c r="V71" s="99" t="s">
        <v>2325</v>
      </c>
      <c r="W71" s="99" t="s">
        <v>2326</v>
      </c>
      <c r="X71" s="99" t="s">
        <v>2327</v>
      </c>
      <c r="Y71" s="99" t="s">
        <v>2328</v>
      </c>
      <c r="Z71" s="100" t="s">
        <v>2329</v>
      </c>
      <c r="AA71" s="101" t="s">
        <v>2330</v>
      </c>
      <c r="AB71" s="99" t="s">
        <v>2331</v>
      </c>
      <c r="AC71" s="99" t="s">
        <v>2332</v>
      </c>
      <c r="AD71" s="99" t="s">
        <v>2333</v>
      </c>
      <c r="AE71" s="99" t="s">
        <v>2334</v>
      </c>
      <c r="AF71" s="99" t="s">
        <v>2335</v>
      </c>
      <c r="AG71" s="99" t="s">
        <v>2336</v>
      </c>
      <c r="AH71" s="99" t="s">
        <v>2337</v>
      </c>
      <c r="AI71" s="99" t="s">
        <v>2338</v>
      </c>
      <c r="AJ71" s="99" t="s">
        <v>2339</v>
      </c>
      <c r="AK71" s="99" t="s">
        <v>2340</v>
      </c>
      <c r="AL71" s="99" t="s">
        <v>2341</v>
      </c>
      <c r="AM71" s="99" t="s">
        <v>2342</v>
      </c>
      <c r="AN71" s="99" t="s">
        <v>2343</v>
      </c>
      <c r="AO71" s="99" t="s">
        <v>2344</v>
      </c>
      <c r="AP71" s="99" t="s">
        <v>2345</v>
      </c>
      <c r="AQ71" s="99" t="s">
        <v>2346</v>
      </c>
      <c r="AR71" s="99" t="s">
        <v>2347</v>
      </c>
      <c r="AS71" s="99" t="s">
        <v>2348</v>
      </c>
      <c r="AT71" s="99" t="s">
        <v>2349</v>
      </c>
      <c r="AU71" s="99" t="s">
        <v>2350</v>
      </c>
      <c r="AV71" s="99" t="s">
        <v>2351</v>
      </c>
      <c r="AW71" s="99" t="s">
        <v>2352</v>
      </c>
      <c r="AX71" s="100" t="s">
        <v>2353</v>
      </c>
      <c r="AY71" s="110"/>
      <c r="AZ71" s="110"/>
      <c r="BA71" s="110"/>
    </row>
    <row r="72" spans="2:53" ht="11.25" hidden="1" customHeight="1">
      <c r="B72" s="97" t="s">
        <v>2354</v>
      </c>
      <c r="C72" s="102" t="s">
        <v>2355</v>
      </c>
      <c r="D72" s="102" t="s">
        <v>2356</v>
      </c>
      <c r="E72" s="102" t="s">
        <v>2357</v>
      </c>
      <c r="F72" s="102" t="s">
        <v>2358</v>
      </c>
      <c r="G72" s="102" t="s">
        <v>2359</v>
      </c>
      <c r="H72" s="102" t="s">
        <v>2360</v>
      </c>
      <c r="I72" s="102" t="s">
        <v>2361</v>
      </c>
      <c r="J72" s="102" t="s">
        <v>2362</v>
      </c>
      <c r="K72" s="102" t="s">
        <v>2363</v>
      </c>
      <c r="L72" s="102" t="s">
        <v>2364</v>
      </c>
      <c r="M72" s="102" t="s">
        <v>2365</v>
      </c>
      <c r="N72" s="102" t="s">
        <v>2366</v>
      </c>
      <c r="O72" s="102" t="s">
        <v>2367</v>
      </c>
      <c r="P72" s="102" t="s">
        <v>2368</v>
      </c>
      <c r="Q72" s="102" t="s">
        <v>2369</v>
      </c>
      <c r="R72" s="102" t="s">
        <v>2370</v>
      </c>
      <c r="S72" s="102" t="s">
        <v>2371</v>
      </c>
      <c r="T72" s="102" t="s">
        <v>2372</v>
      </c>
      <c r="U72" s="102" t="s">
        <v>2373</v>
      </c>
      <c r="V72" s="102" t="s">
        <v>2374</v>
      </c>
      <c r="W72" s="102" t="s">
        <v>2375</v>
      </c>
      <c r="X72" s="102" t="s">
        <v>2376</v>
      </c>
      <c r="Y72" s="102" t="s">
        <v>2377</v>
      </c>
      <c r="Z72" s="103" t="s">
        <v>2378</v>
      </c>
      <c r="AA72" s="101" t="s">
        <v>2379</v>
      </c>
      <c r="AB72" s="99" t="s">
        <v>2380</v>
      </c>
      <c r="AC72" s="99" t="s">
        <v>2381</v>
      </c>
      <c r="AD72" s="99" t="s">
        <v>2382</v>
      </c>
      <c r="AE72" s="99" t="s">
        <v>2383</v>
      </c>
      <c r="AF72" s="99" t="s">
        <v>2384</v>
      </c>
      <c r="AG72" s="99" t="s">
        <v>2385</v>
      </c>
      <c r="AH72" s="99" t="s">
        <v>2386</v>
      </c>
      <c r="AI72" s="99" t="s">
        <v>2387</v>
      </c>
      <c r="AJ72" s="99" t="s">
        <v>2388</v>
      </c>
      <c r="AK72" s="99" t="s">
        <v>2389</v>
      </c>
      <c r="AL72" s="99" t="s">
        <v>2390</v>
      </c>
      <c r="AM72" s="99" t="s">
        <v>2391</v>
      </c>
      <c r="AN72" s="99" t="s">
        <v>2392</v>
      </c>
      <c r="AO72" s="99" t="s">
        <v>2393</v>
      </c>
      <c r="AP72" s="99" t="s">
        <v>2394</v>
      </c>
      <c r="AQ72" s="99" t="s">
        <v>2395</v>
      </c>
      <c r="AR72" s="99" t="s">
        <v>2396</v>
      </c>
      <c r="AS72" s="99" t="s">
        <v>2397</v>
      </c>
      <c r="AT72" s="99" t="s">
        <v>2398</v>
      </c>
      <c r="AU72" s="99" t="s">
        <v>2399</v>
      </c>
      <c r="AV72" s="99" t="s">
        <v>2400</v>
      </c>
      <c r="AW72" s="99" t="s">
        <v>2401</v>
      </c>
      <c r="AX72" s="100" t="s">
        <v>2402</v>
      </c>
      <c r="AY72" s="110"/>
      <c r="AZ72" s="110"/>
      <c r="BA72" s="110"/>
    </row>
    <row r="73" spans="2:53" ht="11.25" hidden="1" customHeight="1">
      <c r="B73" s="97" t="s">
        <v>2403</v>
      </c>
      <c r="C73" s="104" t="s">
        <v>2404</v>
      </c>
      <c r="D73" s="104" t="s">
        <v>2405</v>
      </c>
      <c r="E73" s="104" t="s">
        <v>2406</v>
      </c>
      <c r="F73" s="104" t="s">
        <v>2407</v>
      </c>
      <c r="G73" s="104" t="s">
        <v>2408</v>
      </c>
      <c r="H73" s="104" t="s">
        <v>2409</v>
      </c>
      <c r="I73" s="104" t="s">
        <v>2410</v>
      </c>
      <c r="J73" s="104" t="s">
        <v>2411</v>
      </c>
      <c r="K73" s="104" t="s">
        <v>2412</v>
      </c>
      <c r="L73" s="104" t="s">
        <v>2413</v>
      </c>
      <c r="M73" s="104" t="s">
        <v>2414</v>
      </c>
      <c r="N73" s="104" t="s">
        <v>2415</v>
      </c>
      <c r="O73" s="104" t="s">
        <v>2416</v>
      </c>
      <c r="P73" s="104" t="s">
        <v>2417</v>
      </c>
      <c r="Q73" s="104" t="s">
        <v>2418</v>
      </c>
      <c r="R73" s="104" t="s">
        <v>2419</v>
      </c>
      <c r="S73" s="104" t="s">
        <v>2420</v>
      </c>
      <c r="T73" s="104" t="s">
        <v>2421</v>
      </c>
      <c r="U73" s="104" t="s">
        <v>2422</v>
      </c>
      <c r="V73" s="104" t="s">
        <v>2423</v>
      </c>
      <c r="W73" s="104" t="s">
        <v>2424</v>
      </c>
      <c r="X73" s="104" t="s">
        <v>2425</v>
      </c>
      <c r="Y73" s="104" t="s">
        <v>2426</v>
      </c>
      <c r="Z73" s="105" t="s">
        <v>2427</v>
      </c>
      <c r="AA73" s="101" t="s">
        <v>2428</v>
      </c>
      <c r="AB73" s="99" t="s">
        <v>2429</v>
      </c>
      <c r="AC73" s="99" t="s">
        <v>2430</v>
      </c>
      <c r="AD73" s="99" t="s">
        <v>2431</v>
      </c>
      <c r="AE73" s="99" t="s">
        <v>2432</v>
      </c>
      <c r="AF73" s="99" t="s">
        <v>2433</v>
      </c>
      <c r="AG73" s="99" t="s">
        <v>2434</v>
      </c>
      <c r="AH73" s="99" t="s">
        <v>2435</v>
      </c>
      <c r="AI73" s="99" t="s">
        <v>2436</v>
      </c>
      <c r="AJ73" s="99" t="s">
        <v>2437</v>
      </c>
      <c r="AK73" s="99" t="s">
        <v>2438</v>
      </c>
      <c r="AL73" s="99" t="s">
        <v>2439</v>
      </c>
      <c r="AM73" s="99" t="s">
        <v>2440</v>
      </c>
      <c r="AN73" s="99" t="s">
        <v>2441</v>
      </c>
      <c r="AO73" s="99" t="s">
        <v>2442</v>
      </c>
      <c r="AP73" s="99" t="s">
        <v>2443</v>
      </c>
      <c r="AQ73" s="99" t="s">
        <v>2444</v>
      </c>
      <c r="AR73" s="99" t="s">
        <v>2445</v>
      </c>
      <c r="AS73" s="99" t="s">
        <v>2446</v>
      </c>
      <c r="AT73" s="99" t="s">
        <v>2447</v>
      </c>
      <c r="AU73" s="99" t="s">
        <v>2448</v>
      </c>
      <c r="AV73" s="99" t="s">
        <v>2449</v>
      </c>
      <c r="AW73" s="99" t="s">
        <v>2450</v>
      </c>
      <c r="AX73" s="100" t="s">
        <v>2451</v>
      </c>
      <c r="AY73" s="110"/>
      <c r="AZ73" s="110"/>
      <c r="BA73" s="110"/>
    </row>
    <row r="74" spans="2:53" ht="11.25" hidden="1" customHeight="1">
      <c r="B74" s="97" t="s">
        <v>2452</v>
      </c>
      <c r="C74" s="99" t="s">
        <v>2453</v>
      </c>
      <c r="D74" s="99" t="s">
        <v>2454</v>
      </c>
      <c r="E74" s="99" t="s">
        <v>2455</v>
      </c>
      <c r="F74" s="99" t="s">
        <v>2456</v>
      </c>
      <c r="G74" s="99" t="s">
        <v>2457</v>
      </c>
      <c r="H74" s="99" t="s">
        <v>2458</v>
      </c>
      <c r="I74" s="99" t="s">
        <v>2459</v>
      </c>
      <c r="J74" s="99" t="s">
        <v>2460</v>
      </c>
      <c r="K74" s="99" t="s">
        <v>2461</v>
      </c>
      <c r="L74" s="99" t="s">
        <v>2462</v>
      </c>
      <c r="M74" s="99" t="s">
        <v>2463</v>
      </c>
      <c r="N74" s="99" t="s">
        <v>2464</v>
      </c>
      <c r="O74" s="99" t="s">
        <v>2465</v>
      </c>
      <c r="P74" s="99" t="s">
        <v>2466</v>
      </c>
      <c r="Q74" s="99" t="s">
        <v>2467</v>
      </c>
      <c r="R74" s="99" t="s">
        <v>2468</v>
      </c>
      <c r="S74" s="99" t="s">
        <v>2469</v>
      </c>
      <c r="T74" s="99" t="s">
        <v>2470</v>
      </c>
      <c r="U74" s="99" t="s">
        <v>2471</v>
      </c>
      <c r="V74" s="99" t="s">
        <v>2472</v>
      </c>
      <c r="W74" s="99" t="s">
        <v>2473</v>
      </c>
      <c r="X74" s="99" t="s">
        <v>2474</v>
      </c>
      <c r="Y74" s="99" t="s">
        <v>2475</v>
      </c>
      <c r="Z74" s="100" t="s">
        <v>2476</v>
      </c>
      <c r="AA74" s="101" t="s">
        <v>2477</v>
      </c>
      <c r="AB74" s="99" t="s">
        <v>2478</v>
      </c>
      <c r="AC74" s="99" t="s">
        <v>2479</v>
      </c>
      <c r="AD74" s="99" t="s">
        <v>2480</v>
      </c>
      <c r="AE74" s="99" t="s">
        <v>2481</v>
      </c>
      <c r="AF74" s="99" t="s">
        <v>2482</v>
      </c>
      <c r="AG74" s="99" t="s">
        <v>2483</v>
      </c>
      <c r="AH74" s="99" t="s">
        <v>2484</v>
      </c>
      <c r="AI74" s="99" t="s">
        <v>2485</v>
      </c>
      <c r="AJ74" s="99" t="s">
        <v>2486</v>
      </c>
      <c r="AK74" s="99" t="s">
        <v>2487</v>
      </c>
      <c r="AL74" s="99" t="s">
        <v>2488</v>
      </c>
      <c r="AM74" s="99" t="s">
        <v>2489</v>
      </c>
      <c r="AN74" s="99" t="s">
        <v>2490</v>
      </c>
      <c r="AO74" s="99" t="s">
        <v>2491</v>
      </c>
      <c r="AP74" s="99" t="s">
        <v>2492</v>
      </c>
      <c r="AQ74" s="99" t="s">
        <v>2493</v>
      </c>
      <c r="AR74" s="99" t="s">
        <v>2494</v>
      </c>
      <c r="AS74" s="99" t="s">
        <v>2495</v>
      </c>
      <c r="AT74" s="99" t="s">
        <v>2496</v>
      </c>
      <c r="AU74" s="99" t="s">
        <v>2497</v>
      </c>
      <c r="AV74" s="99" t="s">
        <v>2498</v>
      </c>
      <c r="AW74" s="99" t="s">
        <v>2499</v>
      </c>
      <c r="AX74" s="100" t="s">
        <v>2500</v>
      </c>
      <c r="AY74" s="110"/>
      <c r="AZ74" s="110"/>
      <c r="BA74" s="110"/>
    </row>
    <row r="75" spans="2:53" ht="11.25" hidden="1" customHeight="1">
      <c r="B75" s="97" t="s">
        <v>2501</v>
      </c>
      <c r="C75" s="99" t="s">
        <v>2502</v>
      </c>
      <c r="D75" s="99" t="s">
        <v>2503</v>
      </c>
      <c r="E75" s="99" t="s">
        <v>2504</v>
      </c>
      <c r="F75" s="99" t="s">
        <v>2505</v>
      </c>
      <c r="G75" s="99" t="s">
        <v>2506</v>
      </c>
      <c r="H75" s="99" t="s">
        <v>2507</v>
      </c>
      <c r="I75" s="99" t="s">
        <v>2508</v>
      </c>
      <c r="J75" s="99" t="s">
        <v>2509</v>
      </c>
      <c r="K75" s="99" t="s">
        <v>2510</v>
      </c>
      <c r="L75" s="99" t="s">
        <v>2511</v>
      </c>
      <c r="M75" s="99" t="s">
        <v>2512</v>
      </c>
      <c r="N75" s="99" t="s">
        <v>2513</v>
      </c>
      <c r="O75" s="99" t="s">
        <v>2514</v>
      </c>
      <c r="P75" s="99" t="s">
        <v>2515</v>
      </c>
      <c r="Q75" s="99" t="s">
        <v>2516</v>
      </c>
      <c r="R75" s="99" t="s">
        <v>2517</v>
      </c>
      <c r="S75" s="99" t="s">
        <v>2518</v>
      </c>
      <c r="T75" s="99" t="s">
        <v>2519</v>
      </c>
      <c r="U75" s="99" t="s">
        <v>2520</v>
      </c>
      <c r="V75" s="99" t="s">
        <v>2521</v>
      </c>
      <c r="W75" s="99" t="s">
        <v>2522</v>
      </c>
      <c r="X75" s="99" t="s">
        <v>2523</v>
      </c>
      <c r="Y75" s="99" t="s">
        <v>2524</v>
      </c>
      <c r="Z75" s="100" t="s">
        <v>2525</v>
      </c>
      <c r="AA75" s="101" t="s">
        <v>2526</v>
      </c>
      <c r="AB75" s="99" t="s">
        <v>2527</v>
      </c>
      <c r="AC75" s="99" t="s">
        <v>2528</v>
      </c>
      <c r="AD75" s="99" t="s">
        <v>2529</v>
      </c>
      <c r="AE75" s="99" t="s">
        <v>2530</v>
      </c>
      <c r="AF75" s="99" t="s">
        <v>2531</v>
      </c>
      <c r="AG75" s="99" t="s">
        <v>2532</v>
      </c>
      <c r="AH75" s="99" t="s">
        <v>2533</v>
      </c>
      <c r="AI75" s="99" t="s">
        <v>2534</v>
      </c>
      <c r="AJ75" s="99" t="s">
        <v>2535</v>
      </c>
      <c r="AK75" s="99" t="s">
        <v>2536</v>
      </c>
      <c r="AL75" s="99" t="s">
        <v>2537</v>
      </c>
      <c r="AM75" s="99" t="s">
        <v>2538</v>
      </c>
      <c r="AN75" s="99" t="s">
        <v>2539</v>
      </c>
      <c r="AO75" s="99" t="s">
        <v>2540</v>
      </c>
      <c r="AP75" s="99" t="s">
        <v>2541</v>
      </c>
      <c r="AQ75" s="99" t="s">
        <v>2542</v>
      </c>
      <c r="AR75" s="99" t="s">
        <v>2543</v>
      </c>
      <c r="AS75" s="99" t="s">
        <v>2544</v>
      </c>
      <c r="AT75" s="99" t="s">
        <v>2545</v>
      </c>
      <c r="AU75" s="99" t="s">
        <v>2546</v>
      </c>
      <c r="AV75" s="99" t="s">
        <v>2547</v>
      </c>
      <c r="AW75" s="99" t="s">
        <v>2548</v>
      </c>
      <c r="AX75" s="100" t="s">
        <v>2549</v>
      </c>
      <c r="AY75" s="110"/>
      <c r="AZ75" s="110"/>
      <c r="BA75" s="110"/>
    </row>
    <row r="76" spans="2:53" ht="11.25" hidden="1" customHeight="1">
      <c r="B76" s="97" t="s">
        <v>2550</v>
      </c>
      <c r="C76" s="99" t="s">
        <v>2551</v>
      </c>
      <c r="D76" s="99" t="s">
        <v>2552</v>
      </c>
      <c r="E76" s="99" t="s">
        <v>2553</v>
      </c>
      <c r="F76" s="99" t="s">
        <v>2554</v>
      </c>
      <c r="G76" s="99" t="s">
        <v>2555</v>
      </c>
      <c r="H76" s="99" t="s">
        <v>2556</v>
      </c>
      <c r="I76" s="99" t="s">
        <v>2557</v>
      </c>
      <c r="J76" s="99" t="s">
        <v>2558</v>
      </c>
      <c r="K76" s="99" t="s">
        <v>2559</v>
      </c>
      <c r="L76" s="99" t="s">
        <v>2560</v>
      </c>
      <c r="M76" s="99" t="s">
        <v>2561</v>
      </c>
      <c r="N76" s="99" t="s">
        <v>2562</v>
      </c>
      <c r="O76" s="99" t="s">
        <v>2563</v>
      </c>
      <c r="P76" s="99" t="s">
        <v>2564</v>
      </c>
      <c r="Q76" s="99" t="s">
        <v>2565</v>
      </c>
      <c r="R76" s="99" t="s">
        <v>2566</v>
      </c>
      <c r="S76" s="99" t="s">
        <v>2567</v>
      </c>
      <c r="T76" s="99" t="s">
        <v>2568</v>
      </c>
      <c r="U76" s="99" t="s">
        <v>2569</v>
      </c>
      <c r="V76" s="99" t="s">
        <v>2570</v>
      </c>
      <c r="W76" s="99" t="s">
        <v>2571</v>
      </c>
      <c r="X76" s="99" t="s">
        <v>2572</v>
      </c>
      <c r="Y76" s="99" t="s">
        <v>2573</v>
      </c>
      <c r="Z76" s="100" t="s">
        <v>2574</v>
      </c>
      <c r="AA76" s="101" t="s">
        <v>2575</v>
      </c>
      <c r="AB76" s="99" t="s">
        <v>2576</v>
      </c>
      <c r="AC76" s="99" t="s">
        <v>2577</v>
      </c>
      <c r="AD76" s="99" t="s">
        <v>2578</v>
      </c>
      <c r="AE76" s="99" t="s">
        <v>2579</v>
      </c>
      <c r="AF76" s="99" t="s">
        <v>2580</v>
      </c>
      <c r="AG76" s="99" t="s">
        <v>2581</v>
      </c>
      <c r="AH76" s="99" t="s">
        <v>2582</v>
      </c>
      <c r="AI76" s="99" t="s">
        <v>2583</v>
      </c>
      <c r="AJ76" s="99" t="s">
        <v>2584</v>
      </c>
      <c r="AK76" s="99" t="s">
        <v>2585</v>
      </c>
      <c r="AL76" s="99" t="s">
        <v>2586</v>
      </c>
      <c r="AM76" s="99" t="s">
        <v>2587</v>
      </c>
      <c r="AN76" s="99" t="s">
        <v>2588</v>
      </c>
      <c r="AO76" s="99" t="s">
        <v>2589</v>
      </c>
      <c r="AP76" s="99" t="s">
        <v>2590</v>
      </c>
      <c r="AQ76" s="99" t="s">
        <v>2591</v>
      </c>
      <c r="AR76" s="99" t="s">
        <v>2592</v>
      </c>
      <c r="AS76" s="99" t="s">
        <v>2593</v>
      </c>
      <c r="AT76" s="99" t="s">
        <v>2594</v>
      </c>
      <c r="AU76" s="99" t="s">
        <v>2595</v>
      </c>
      <c r="AV76" s="99" t="s">
        <v>2596</v>
      </c>
      <c r="AW76" s="99" t="s">
        <v>2597</v>
      </c>
      <c r="AX76" s="100" t="s">
        <v>2598</v>
      </c>
      <c r="AY76" s="110"/>
      <c r="AZ76" s="110"/>
      <c r="BA76" s="110"/>
    </row>
    <row r="77" spans="2:53" ht="11.25" hidden="1" customHeight="1">
      <c r="B77" s="97" t="s">
        <v>2599</v>
      </c>
      <c r="C77" s="99" t="s">
        <v>2600</v>
      </c>
      <c r="D77" s="99" t="s">
        <v>2601</v>
      </c>
      <c r="E77" s="99" t="s">
        <v>2602</v>
      </c>
      <c r="F77" s="99" t="s">
        <v>2603</v>
      </c>
      <c r="G77" s="99" t="s">
        <v>2604</v>
      </c>
      <c r="H77" s="99" t="s">
        <v>2605</v>
      </c>
      <c r="I77" s="99" t="s">
        <v>2606</v>
      </c>
      <c r="J77" s="99" t="s">
        <v>2607</v>
      </c>
      <c r="K77" s="99" t="s">
        <v>2608</v>
      </c>
      <c r="L77" s="99" t="s">
        <v>2609</v>
      </c>
      <c r="M77" s="99" t="s">
        <v>2610</v>
      </c>
      <c r="N77" s="99" t="s">
        <v>2611</v>
      </c>
      <c r="O77" s="99" t="s">
        <v>2612</v>
      </c>
      <c r="P77" s="99" t="s">
        <v>2613</v>
      </c>
      <c r="Q77" s="99" t="s">
        <v>2614</v>
      </c>
      <c r="R77" s="99" t="s">
        <v>2615</v>
      </c>
      <c r="S77" s="99" t="s">
        <v>2616</v>
      </c>
      <c r="T77" s="99" t="s">
        <v>2617</v>
      </c>
      <c r="U77" s="99" t="s">
        <v>2618</v>
      </c>
      <c r="V77" s="99" t="s">
        <v>2619</v>
      </c>
      <c r="W77" s="99" t="s">
        <v>2620</v>
      </c>
      <c r="X77" s="99" t="s">
        <v>2621</v>
      </c>
      <c r="Y77" s="99" t="s">
        <v>2622</v>
      </c>
      <c r="Z77" s="100" t="s">
        <v>2623</v>
      </c>
      <c r="AA77" s="101" t="s">
        <v>2624</v>
      </c>
      <c r="AB77" s="99" t="s">
        <v>2625</v>
      </c>
      <c r="AC77" s="99" t="s">
        <v>2626</v>
      </c>
      <c r="AD77" s="99" t="s">
        <v>2627</v>
      </c>
      <c r="AE77" s="99" t="s">
        <v>2628</v>
      </c>
      <c r="AF77" s="99" t="s">
        <v>2629</v>
      </c>
      <c r="AG77" s="99" t="s">
        <v>2630</v>
      </c>
      <c r="AH77" s="99" t="s">
        <v>2631</v>
      </c>
      <c r="AI77" s="99" t="s">
        <v>2632</v>
      </c>
      <c r="AJ77" s="99" t="s">
        <v>2633</v>
      </c>
      <c r="AK77" s="99" t="s">
        <v>2634</v>
      </c>
      <c r="AL77" s="99" t="s">
        <v>2635</v>
      </c>
      <c r="AM77" s="99" t="s">
        <v>2636</v>
      </c>
      <c r="AN77" s="99" t="s">
        <v>2637</v>
      </c>
      <c r="AO77" s="99" t="s">
        <v>2638</v>
      </c>
      <c r="AP77" s="99" t="s">
        <v>2639</v>
      </c>
      <c r="AQ77" s="99" t="s">
        <v>2640</v>
      </c>
      <c r="AR77" s="99" t="s">
        <v>2641</v>
      </c>
      <c r="AS77" s="99" t="s">
        <v>2642</v>
      </c>
      <c r="AT77" s="99" t="s">
        <v>2643</v>
      </c>
      <c r="AU77" s="99" t="s">
        <v>2644</v>
      </c>
      <c r="AV77" s="99" t="s">
        <v>2645</v>
      </c>
      <c r="AW77" s="99" t="s">
        <v>2646</v>
      </c>
      <c r="AX77" s="100" t="s">
        <v>2647</v>
      </c>
      <c r="AY77" s="110"/>
      <c r="AZ77" s="110"/>
      <c r="BA77" s="110"/>
    </row>
    <row r="78" spans="2:53" ht="11.25" hidden="1" customHeight="1">
      <c r="B78" s="97" t="s">
        <v>2648</v>
      </c>
      <c r="C78" s="102" t="s">
        <v>2649</v>
      </c>
      <c r="D78" s="102" t="s">
        <v>2650</v>
      </c>
      <c r="E78" s="102" t="s">
        <v>2651</v>
      </c>
      <c r="F78" s="102" t="s">
        <v>2652</v>
      </c>
      <c r="G78" s="102" t="s">
        <v>2653</v>
      </c>
      <c r="H78" s="102" t="s">
        <v>2654</v>
      </c>
      <c r="I78" s="102" t="s">
        <v>2655</v>
      </c>
      <c r="J78" s="102" t="s">
        <v>2656</v>
      </c>
      <c r="K78" s="102" t="s">
        <v>2657</v>
      </c>
      <c r="L78" s="102" t="s">
        <v>2658</v>
      </c>
      <c r="M78" s="102" t="s">
        <v>2659</v>
      </c>
      <c r="N78" s="102" t="s">
        <v>2660</v>
      </c>
      <c r="O78" s="102" t="s">
        <v>2661</v>
      </c>
      <c r="P78" s="102" t="s">
        <v>2662</v>
      </c>
      <c r="Q78" s="102" t="s">
        <v>2663</v>
      </c>
      <c r="R78" s="102" t="s">
        <v>2664</v>
      </c>
      <c r="S78" s="102" t="s">
        <v>2665</v>
      </c>
      <c r="T78" s="102" t="s">
        <v>2666</v>
      </c>
      <c r="U78" s="102" t="s">
        <v>2667</v>
      </c>
      <c r="V78" s="102" t="s">
        <v>2668</v>
      </c>
      <c r="W78" s="102" t="s">
        <v>2669</v>
      </c>
      <c r="X78" s="102" t="s">
        <v>2670</v>
      </c>
      <c r="Y78" s="102" t="s">
        <v>2671</v>
      </c>
      <c r="Z78" s="103" t="s">
        <v>2672</v>
      </c>
      <c r="AA78" s="101" t="s">
        <v>2673</v>
      </c>
      <c r="AB78" s="99" t="s">
        <v>2674</v>
      </c>
      <c r="AC78" s="99" t="s">
        <v>2675</v>
      </c>
      <c r="AD78" s="99" t="s">
        <v>2676</v>
      </c>
      <c r="AE78" s="99" t="s">
        <v>2677</v>
      </c>
      <c r="AF78" s="99" t="s">
        <v>2678</v>
      </c>
      <c r="AG78" s="99" t="s">
        <v>2679</v>
      </c>
      <c r="AH78" s="99" t="s">
        <v>2680</v>
      </c>
      <c r="AI78" s="99" t="s">
        <v>2681</v>
      </c>
      <c r="AJ78" s="99" t="s">
        <v>2682</v>
      </c>
      <c r="AK78" s="99" t="s">
        <v>2683</v>
      </c>
      <c r="AL78" s="99" t="s">
        <v>2684</v>
      </c>
      <c r="AM78" s="99" t="s">
        <v>2685</v>
      </c>
      <c r="AN78" s="99" t="s">
        <v>2686</v>
      </c>
      <c r="AO78" s="99" t="s">
        <v>2687</v>
      </c>
      <c r="AP78" s="99" t="s">
        <v>2688</v>
      </c>
      <c r="AQ78" s="99" t="s">
        <v>2689</v>
      </c>
      <c r="AR78" s="99" t="s">
        <v>2690</v>
      </c>
      <c r="AS78" s="99" t="s">
        <v>2691</v>
      </c>
      <c r="AT78" s="99" t="s">
        <v>2692</v>
      </c>
      <c r="AU78" s="99" t="s">
        <v>2693</v>
      </c>
      <c r="AV78" s="99" t="s">
        <v>2694</v>
      </c>
      <c r="AW78" s="99" t="s">
        <v>2695</v>
      </c>
      <c r="AX78" s="100" t="s">
        <v>2696</v>
      </c>
      <c r="AY78" s="110"/>
      <c r="AZ78" s="110"/>
      <c r="BA78" s="110"/>
    </row>
    <row r="79" spans="2:53" ht="11.25" hidden="1" customHeight="1">
      <c r="B79" s="97" t="s">
        <v>2697</v>
      </c>
      <c r="C79" s="106" t="s">
        <v>2698</v>
      </c>
      <c r="D79" s="106" t="s">
        <v>2699</v>
      </c>
      <c r="E79" s="106" t="s">
        <v>2700</v>
      </c>
      <c r="F79" s="106" t="s">
        <v>2701</v>
      </c>
      <c r="G79" s="106" t="s">
        <v>2702</v>
      </c>
      <c r="H79" s="106" t="s">
        <v>2703</v>
      </c>
      <c r="I79" s="106" t="s">
        <v>2704</v>
      </c>
      <c r="J79" s="106" t="s">
        <v>2705</v>
      </c>
      <c r="K79" s="106" t="s">
        <v>2706</v>
      </c>
      <c r="L79" s="106" t="s">
        <v>2707</v>
      </c>
      <c r="M79" s="106" t="s">
        <v>2708</v>
      </c>
      <c r="N79" s="106" t="s">
        <v>2709</v>
      </c>
      <c r="O79" s="106" t="s">
        <v>2710</v>
      </c>
      <c r="P79" s="106" t="s">
        <v>2711</v>
      </c>
      <c r="Q79" s="106" t="s">
        <v>2712</v>
      </c>
      <c r="R79" s="106" t="s">
        <v>2713</v>
      </c>
      <c r="S79" s="106" t="s">
        <v>2714</v>
      </c>
      <c r="T79" s="106" t="s">
        <v>2715</v>
      </c>
      <c r="U79" s="106" t="s">
        <v>2716</v>
      </c>
      <c r="V79" s="106" t="s">
        <v>2717</v>
      </c>
      <c r="W79" s="106" t="s">
        <v>2718</v>
      </c>
      <c r="X79" s="106" t="s">
        <v>2719</v>
      </c>
      <c r="Y79" s="106" t="s">
        <v>2720</v>
      </c>
      <c r="Z79" s="107" t="s">
        <v>2721</v>
      </c>
      <c r="AA79" s="108" t="s">
        <v>2722</v>
      </c>
      <c r="AB79" s="102" t="s">
        <v>2723</v>
      </c>
      <c r="AC79" s="102" t="s">
        <v>2724</v>
      </c>
      <c r="AD79" s="102" t="s">
        <v>2725</v>
      </c>
      <c r="AE79" s="102" t="s">
        <v>2726</v>
      </c>
      <c r="AF79" s="102" t="s">
        <v>2727</v>
      </c>
      <c r="AG79" s="102" t="s">
        <v>2728</v>
      </c>
      <c r="AH79" s="102" t="s">
        <v>2729</v>
      </c>
      <c r="AI79" s="102" t="s">
        <v>2730</v>
      </c>
      <c r="AJ79" s="102" t="s">
        <v>2731</v>
      </c>
      <c r="AK79" s="102" t="s">
        <v>2732</v>
      </c>
      <c r="AL79" s="102" t="s">
        <v>2733</v>
      </c>
      <c r="AM79" s="102" t="s">
        <v>2734</v>
      </c>
      <c r="AN79" s="102" t="s">
        <v>2735</v>
      </c>
      <c r="AO79" s="102" t="s">
        <v>2736</v>
      </c>
      <c r="AP79" s="102" t="s">
        <v>2737</v>
      </c>
      <c r="AQ79" s="102" t="s">
        <v>2738</v>
      </c>
      <c r="AR79" s="102" t="s">
        <v>2739</v>
      </c>
      <c r="AS79" s="102" t="s">
        <v>2740</v>
      </c>
      <c r="AT79" s="102" t="s">
        <v>2741</v>
      </c>
      <c r="AU79" s="102" t="s">
        <v>2742</v>
      </c>
      <c r="AV79" s="102" t="s">
        <v>2743</v>
      </c>
      <c r="AW79" s="102" t="s">
        <v>2744</v>
      </c>
      <c r="AX79" s="103" t="s">
        <v>2745</v>
      </c>
      <c r="AY79" s="110"/>
      <c r="AZ79" s="110"/>
      <c r="BA79" s="110"/>
    </row>
    <row r="80" spans="2:53" ht="11.25" customHeight="1">
      <c r="AY80" s="110"/>
      <c r="AZ80" s="110"/>
      <c r="BA80" s="110"/>
    </row>
    <row r="81" spans="1:26" s="122" customFormat="1" ht="11.25" customHeight="1">
      <c r="A81" s="122" t="s">
        <v>3778</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597</v>
      </c>
      <c r="C84" s="114" t="s">
        <v>2746</v>
      </c>
      <c r="D84" s="114" t="s">
        <v>3779</v>
      </c>
      <c r="E84" s="114" t="s">
        <v>3779</v>
      </c>
      <c r="F84" s="114" t="s">
        <v>3779</v>
      </c>
      <c r="G84" s="114" t="s">
        <v>3779</v>
      </c>
      <c r="H84" s="114" t="s">
        <v>2800</v>
      </c>
      <c r="I84"/>
      <c r="J84"/>
      <c r="K84"/>
      <c r="L84"/>
      <c r="M84"/>
      <c r="N84"/>
      <c r="O84"/>
      <c r="P84"/>
      <c r="Q84" s="110"/>
      <c r="R84" s="110"/>
      <c r="S84" s="110"/>
      <c r="T84" s="110"/>
      <c r="U84" s="110"/>
      <c r="V84" s="110"/>
      <c r="W84" s="110"/>
      <c r="X84" s="110"/>
      <c r="Y84" s="110"/>
      <c r="Z84" s="110"/>
    </row>
    <row r="85" spans="1:26" ht="11.25" hidden="1" customHeight="1">
      <c r="B85" s="8" t="s">
        <v>598</v>
      </c>
      <c r="C85" s="114" t="s">
        <v>2746</v>
      </c>
      <c r="D85" s="114" t="s">
        <v>3779</v>
      </c>
      <c r="E85" s="114" t="s">
        <v>3779</v>
      </c>
      <c r="F85" s="114" t="s">
        <v>3779</v>
      </c>
      <c r="G85" s="114" t="s">
        <v>3779</v>
      </c>
      <c r="H85" s="114" t="s">
        <v>2800</v>
      </c>
      <c r="I85"/>
      <c r="J85"/>
      <c r="K85"/>
      <c r="L85"/>
      <c r="M85"/>
      <c r="N85"/>
      <c r="O85"/>
      <c r="P85"/>
      <c r="Q85" s="110"/>
      <c r="R85" s="110"/>
      <c r="S85" s="110"/>
      <c r="T85" s="110"/>
      <c r="U85" s="110"/>
      <c r="V85" s="110"/>
      <c r="W85" s="110"/>
      <c r="X85" s="110"/>
      <c r="Y85" s="110"/>
      <c r="Z85" s="110"/>
    </row>
    <row r="86" spans="1:26" ht="11.25" hidden="1" customHeight="1">
      <c r="B86" s="8" t="s">
        <v>599</v>
      </c>
      <c r="C86" s="114" t="s">
        <v>2746</v>
      </c>
      <c r="D86" s="114" t="s">
        <v>3779</v>
      </c>
      <c r="E86" s="114" t="s">
        <v>3779</v>
      </c>
      <c r="F86" s="114" t="s">
        <v>3779</v>
      </c>
      <c r="G86" s="114" t="s">
        <v>3779</v>
      </c>
      <c r="H86" s="114" t="s">
        <v>2800</v>
      </c>
      <c r="I86"/>
      <c r="J86"/>
      <c r="K86"/>
      <c r="L86"/>
      <c r="M86"/>
      <c r="N86"/>
      <c r="O86"/>
      <c r="P86"/>
      <c r="Q86" s="110"/>
      <c r="R86" s="110"/>
      <c r="S86" s="110"/>
      <c r="T86" s="110"/>
      <c r="U86" s="110"/>
      <c r="V86" s="110"/>
      <c r="W86" s="110"/>
      <c r="X86" s="110"/>
      <c r="Y86" s="110"/>
      <c r="Z86" s="110"/>
    </row>
    <row r="87" spans="1:26" ht="11.25" hidden="1" customHeight="1">
      <c r="B87" s="8" t="s">
        <v>600</v>
      </c>
      <c r="C87" s="114" t="s">
        <v>2746</v>
      </c>
      <c r="D87" s="114" t="s">
        <v>3779</v>
      </c>
      <c r="E87" s="114" t="s">
        <v>3779</v>
      </c>
      <c r="F87" s="114" t="s">
        <v>3779</v>
      </c>
      <c r="G87" s="114" t="s">
        <v>3779</v>
      </c>
      <c r="H87" s="114" t="s">
        <v>2800</v>
      </c>
      <c r="I87"/>
      <c r="J87"/>
      <c r="K87"/>
      <c r="L87"/>
      <c r="M87"/>
      <c r="N87"/>
      <c r="O87"/>
      <c r="P87"/>
      <c r="Q87" s="110"/>
      <c r="R87" s="110"/>
      <c r="S87" s="110"/>
      <c r="T87" s="110"/>
      <c r="U87" s="110"/>
      <c r="V87" s="110"/>
      <c r="W87" s="110"/>
      <c r="X87" s="110"/>
      <c r="Y87" s="110"/>
      <c r="Z87" s="110"/>
    </row>
    <row r="89" spans="1:26" s="122" customFormat="1" ht="11.25" customHeight="1">
      <c r="A89" s="122" t="s">
        <v>2791</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597</v>
      </c>
      <c r="C92" s="16" t="s">
        <v>2746</v>
      </c>
      <c r="D92" s="16" t="s">
        <v>2748</v>
      </c>
      <c r="E92" s="16" t="s">
        <v>2750</v>
      </c>
      <c r="F92" s="16" t="s">
        <v>1567</v>
      </c>
      <c r="G92" s="16" t="s">
        <v>1476</v>
      </c>
      <c r="H92" s="16" t="s">
        <v>932</v>
      </c>
      <c r="I92" s="16" t="s">
        <v>1080</v>
      </c>
      <c r="J92" s="16" t="s">
        <v>933</v>
      </c>
      <c r="K92" s="16" t="s">
        <v>1081</v>
      </c>
      <c r="L92" s="16" t="s">
        <v>934</v>
      </c>
      <c r="M92" s="16" t="s">
        <v>1082</v>
      </c>
      <c r="N92" s="16" t="s">
        <v>2747</v>
      </c>
      <c r="O92" s="110"/>
      <c r="P92" s="110"/>
      <c r="Q92" s="110"/>
      <c r="R92" s="110"/>
      <c r="S92" s="110"/>
      <c r="T92" s="110"/>
      <c r="U92" s="110"/>
      <c r="V92" s="110"/>
      <c r="W92" s="110"/>
      <c r="X92" s="110"/>
      <c r="Y92" s="110"/>
      <c r="Z92" s="110"/>
    </row>
    <row r="93" spans="1:26" ht="11.25" hidden="1" customHeight="1">
      <c r="B93" s="8" t="s">
        <v>598</v>
      </c>
      <c r="C93" s="16" t="s">
        <v>2746</v>
      </c>
      <c r="D93" s="16" t="s">
        <v>2749</v>
      </c>
      <c r="E93" s="16" t="s">
        <v>2751</v>
      </c>
      <c r="F93" s="16" t="s">
        <v>1568</v>
      </c>
      <c r="G93" s="16" t="s">
        <v>1098</v>
      </c>
      <c r="H93" s="16" t="s">
        <v>949</v>
      </c>
      <c r="I93" s="16" t="s">
        <v>1099</v>
      </c>
      <c r="J93" s="16" t="s">
        <v>950</v>
      </c>
      <c r="K93" s="16" t="s">
        <v>1100</v>
      </c>
      <c r="L93" s="16" t="s">
        <v>951</v>
      </c>
      <c r="M93" s="16" t="s">
        <v>1101</v>
      </c>
      <c r="N93" s="16" t="s">
        <v>2747</v>
      </c>
      <c r="O93" s="110"/>
      <c r="P93" s="110"/>
      <c r="Q93" s="110"/>
      <c r="R93" s="110"/>
      <c r="S93" s="110"/>
      <c r="T93" s="110"/>
      <c r="U93" s="110"/>
      <c r="V93" s="110"/>
      <c r="W93" s="110"/>
      <c r="X93" s="110"/>
      <c r="Y93" s="110"/>
      <c r="Z93" s="110"/>
    </row>
    <row r="94" spans="1:26" ht="11.25" hidden="1" customHeight="1">
      <c r="B94" s="8" t="s">
        <v>599</v>
      </c>
      <c r="C94" s="16" t="s">
        <v>2746</v>
      </c>
      <c r="D94" s="16" t="s">
        <v>923</v>
      </c>
      <c r="E94" s="16" t="s">
        <v>4</v>
      </c>
      <c r="F94" s="16" t="s">
        <v>967</v>
      </c>
      <c r="G94" s="16" t="s">
        <v>1117</v>
      </c>
      <c r="H94" s="16" t="s">
        <v>968</v>
      </c>
      <c r="I94" s="16" t="s">
        <v>1118</v>
      </c>
      <c r="J94" s="16" t="s">
        <v>969</v>
      </c>
      <c r="K94" s="16" t="s">
        <v>1119</v>
      </c>
      <c r="L94" s="16" t="s">
        <v>970</v>
      </c>
      <c r="M94" s="16" t="s">
        <v>1120</v>
      </c>
      <c r="N94" s="16" t="s">
        <v>2747</v>
      </c>
      <c r="O94" s="110"/>
      <c r="P94" s="110"/>
      <c r="Q94" s="110"/>
      <c r="R94" s="110"/>
      <c r="S94" s="110"/>
      <c r="T94" s="110"/>
      <c r="U94" s="110"/>
      <c r="V94" s="110"/>
      <c r="W94" s="110"/>
      <c r="X94" s="110"/>
      <c r="Y94" s="110"/>
      <c r="Z94" s="110"/>
    </row>
    <row r="95" spans="1:26" ht="11.25" hidden="1" customHeight="1">
      <c r="B95" s="8" t="s">
        <v>600</v>
      </c>
      <c r="C95" s="16" t="s">
        <v>2746</v>
      </c>
      <c r="D95" s="16" t="s">
        <v>924</v>
      </c>
      <c r="E95" s="16" t="s">
        <v>6</v>
      </c>
      <c r="F95" s="16" t="s">
        <v>986</v>
      </c>
      <c r="G95" s="16" t="s">
        <v>1136</v>
      </c>
      <c r="H95" s="16" t="s">
        <v>987</v>
      </c>
      <c r="I95" s="16" t="s">
        <v>1137</v>
      </c>
      <c r="J95" s="16" t="s">
        <v>988</v>
      </c>
      <c r="K95" s="16" t="s">
        <v>1138</v>
      </c>
      <c r="L95" s="16" t="s">
        <v>989</v>
      </c>
      <c r="M95" s="16" t="s">
        <v>1139</v>
      </c>
      <c r="N95" s="16" t="s">
        <v>2747</v>
      </c>
      <c r="O95" s="110"/>
      <c r="P95" s="110"/>
      <c r="Q95" s="110"/>
      <c r="R95" s="110"/>
      <c r="S95" s="110"/>
      <c r="T95" s="110"/>
      <c r="U95" s="110"/>
      <c r="V95" s="110"/>
      <c r="W95" s="110"/>
      <c r="X95" s="110"/>
      <c r="Y95" s="110"/>
      <c r="Z95" s="110"/>
    </row>
    <row r="96" spans="1:26" ht="11.25" hidden="1" customHeight="1">
      <c r="B96" s="8" t="s">
        <v>601</v>
      </c>
      <c r="C96" s="16" t="s">
        <v>2746</v>
      </c>
      <c r="D96" s="16" t="s">
        <v>925</v>
      </c>
      <c r="E96" s="16" t="s">
        <v>1</v>
      </c>
      <c r="F96" s="16" t="s">
        <v>1005</v>
      </c>
      <c r="G96" s="16" t="s">
        <v>1154</v>
      </c>
      <c r="H96" s="16" t="s">
        <v>1006</v>
      </c>
      <c r="I96" s="16" t="s">
        <v>1155</v>
      </c>
      <c r="J96" s="16" t="s">
        <v>1007</v>
      </c>
      <c r="K96" s="16" t="s">
        <v>1156</v>
      </c>
      <c r="L96" s="16" t="s">
        <v>1008</v>
      </c>
      <c r="M96" s="16" t="s">
        <v>1157</v>
      </c>
      <c r="N96" s="16" t="s">
        <v>2747</v>
      </c>
      <c r="O96" s="110"/>
      <c r="P96" s="110"/>
      <c r="Q96" s="110"/>
      <c r="R96" s="110"/>
      <c r="S96" s="110"/>
      <c r="T96" s="110"/>
      <c r="U96" s="110"/>
      <c r="V96" s="110"/>
      <c r="W96" s="110"/>
      <c r="X96" s="110"/>
      <c r="Y96" s="110"/>
      <c r="Z96" s="110"/>
    </row>
    <row r="97" spans="1:26" ht="11.25" hidden="1" customHeight="1">
      <c r="B97" s="8" t="s">
        <v>602</v>
      </c>
      <c r="C97" s="16" t="s">
        <v>2746</v>
      </c>
      <c r="D97" s="16" t="s">
        <v>926</v>
      </c>
      <c r="E97" s="16" t="s">
        <v>3</v>
      </c>
      <c r="F97" s="16" t="s">
        <v>1024</v>
      </c>
      <c r="G97" s="16" t="s">
        <v>1173</v>
      </c>
      <c r="H97" s="16" t="s">
        <v>1025</v>
      </c>
      <c r="I97" s="16" t="s">
        <v>1174</v>
      </c>
      <c r="J97" s="16" t="s">
        <v>1026</v>
      </c>
      <c r="K97" s="16" t="s">
        <v>1175</v>
      </c>
      <c r="L97" s="16" t="s">
        <v>1027</v>
      </c>
      <c r="M97" s="16" t="s">
        <v>1176</v>
      </c>
      <c r="N97" s="16" t="s">
        <v>2747</v>
      </c>
      <c r="O97" s="110"/>
      <c r="P97" s="110"/>
      <c r="Q97" s="110"/>
      <c r="R97" s="110"/>
      <c r="S97" s="110"/>
      <c r="T97" s="110"/>
      <c r="U97" s="110"/>
      <c r="V97" s="110"/>
      <c r="W97" s="110"/>
      <c r="X97" s="110"/>
      <c r="Y97" s="110"/>
      <c r="Z97" s="110"/>
    </row>
    <row r="98" spans="1:26" ht="11.25" hidden="1" customHeight="1">
      <c r="B98" s="8" t="s">
        <v>603</v>
      </c>
      <c r="C98" s="16" t="s">
        <v>2746</v>
      </c>
      <c r="D98" s="16" t="s">
        <v>927</v>
      </c>
      <c r="E98" s="16" t="s">
        <v>5</v>
      </c>
      <c r="F98" s="16" t="s">
        <v>1043</v>
      </c>
      <c r="G98" s="16" t="s">
        <v>1192</v>
      </c>
      <c r="H98" s="16" t="s">
        <v>1044</v>
      </c>
      <c r="I98" s="16" t="s">
        <v>1193</v>
      </c>
      <c r="J98" s="16" t="s">
        <v>1045</v>
      </c>
      <c r="K98" s="16" t="s">
        <v>1194</v>
      </c>
      <c r="L98" s="16" t="s">
        <v>1046</v>
      </c>
      <c r="M98" s="16" t="s">
        <v>1195</v>
      </c>
      <c r="N98" s="16" t="s">
        <v>2747</v>
      </c>
      <c r="O98" s="110"/>
      <c r="P98" s="110"/>
      <c r="Q98" s="110"/>
      <c r="R98" s="110"/>
      <c r="S98" s="110"/>
      <c r="T98" s="110"/>
      <c r="U98" s="110"/>
      <c r="V98" s="110"/>
      <c r="W98" s="110"/>
      <c r="X98" s="110"/>
      <c r="Y98" s="110"/>
      <c r="Z98" s="110"/>
    </row>
    <row r="99" spans="1:26" ht="11.25" hidden="1" customHeight="1">
      <c r="B99" s="8" t="s">
        <v>604</v>
      </c>
      <c r="C99" s="16" t="s">
        <v>2746</v>
      </c>
      <c r="D99" s="16" t="s">
        <v>928</v>
      </c>
      <c r="E99" s="16" t="s">
        <v>7</v>
      </c>
      <c r="F99" s="16" t="s">
        <v>1062</v>
      </c>
      <c r="G99" s="16" t="s">
        <v>1211</v>
      </c>
      <c r="H99" s="16" t="s">
        <v>1063</v>
      </c>
      <c r="I99" s="16" t="s">
        <v>1212</v>
      </c>
      <c r="J99" s="16" t="s">
        <v>1064</v>
      </c>
      <c r="K99" s="16" t="s">
        <v>1213</v>
      </c>
      <c r="L99" s="16" t="s">
        <v>1065</v>
      </c>
      <c r="M99" s="16" t="s">
        <v>1214</v>
      </c>
      <c r="N99" s="16" t="s">
        <v>2747</v>
      </c>
      <c r="O99" s="110"/>
      <c r="P99" s="110"/>
      <c r="Q99" s="110"/>
      <c r="R99" s="110"/>
      <c r="S99" s="110"/>
      <c r="T99" s="110"/>
      <c r="U99" s="110"/>
      <c r="V99" s="110"/>
      <c r="W99" s="110"/>
      <c r="X99" s="110"/>
      <c r="Y99" s="110"/>
      <c r="Z99" s="110"/>
    </row>
    <row r="101" spans="1:26" s="122" customFormat="1" ht="11.25" customHeight="1">
      <c r="A101" s="122" t="s">
        <v>2752</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597</v>
      </c>
      <c r="C104" s="16" t="s">
        <v>2746</v>
      </c>
      <c r="D104" s="16" t="s">
        <v>2748</v>
      </c>
      <c r="E104" s="16" t="s">
        <v>2753</v>
      </c>
      <c r="F104" s="16" t="s">
        <v>925</v>
      </c>
      <c r="G104" s="16" t="s">
        <v>927</v>
      </c>
      <c r="H104" s="16" t="s">
        <v>929</v>
      </c>
      <c r="I104" s="16" t="s">
        <v>4</v>
      </c>
      <c r="J104" s="16" t="s">
        <v>1</v>
      </c>
      <c r="K104" s="16" t="s">
        <v>5</v>
      </c>
      <c r="L104" s="16" t="s">
        <v>1567</v>
      </c>
      <c r="M104" s="16" t="s">
        <v>967</v>
      </c>
      <c r="N104" s="16" t="s">
        <v>2747</v>
      </c>
      <c r="O104" s="110"/>
      <c r="P104" s="110"/>
      <c r="Q104" s="110"/>
      <c r="R104" s="110"/>
      <c r="S104" s="110"/>
      <c r="T104" s="110"/>
      <c r="U104" s="110"/>
      <c r="V104" s="110"/>
      <c r="W104" s="110"/>
      <c r="X104" s="110"/>
      <c r="Y104" s="110"/>
      <c r="Z104" s="110"/>
    </row>
    <row r="105" spans="1:26" ht="11.25" hidden="1" customHeight="1">
      <c r="B105" s="8" t="s">
        <v>598</v>
      </c>
      <c r="C105" s="16" t="s">
        <v>2746</v>
      </c>
      <c r="D105" s="16" t="s">
        <v>2748</v>
      </c>
      <c r="E105" s="16" t="s">
        <v>2753</v>
      </c>
      <c r="F105" s="16" t="s">
        <v>925</v>
      </c>
      <c r="G105" s="16" t="s">
        <v>927</v>
      </c>
      <c r="H105" s="16" t="s">
        <v>929</v>
      </c>
      <c r="I105" s="16" t="s">
        <v>4</v>
      </c>
      <c r="J105" s="16" t="s">
        <v>1</v>
      </c>
      <c r="K105" s="16" t="s">
        <v>5</v>
      </c>
      <c r="L105" s="16" t="s">
        <v>1567</v>
      </c>
      <c r="M105" s="16" t="s">
        <v>967</v>
      </c>
      <c r="N105" s="16" t="s">
        <v>2747</v>
      </c>
      <c r="O105" s="110"/>
      <c r="P105" s="110"/>
      <c r="Q105" s="110"/>
      <c r="R105" s="110"/>
      <c r="S105" s="110"/>
      <c r="T105" s="110"/>
      <c r="U105" s="110"/>
      <c r="V105" s="110"/>
      <c r="W105" s="110"/>
      <c r="X105" s="110"/>
      <c r="Y105" s="110"/>
      <c r="Z105" s="110"/>
    </row>
    <row r="106" spans="1:26" ht="11.25" hidden="1" customHeight="1">
      <c r="B106" s="8" t="s">
        <v>599</v>
      </c>
      <c r="C106" s="16" t="s">
        <v>2746</v>
      </c>
      <c r="D106" s="16" t="s">
        <v>2748</v>
      </c>
      <c r="E106" s="16" t="s">
        <v>2753</v>
      </c>
      <c r="F106" s="16" t="s">
        <v>925</v>
      </c>
      <c r="G106" s="16" t="s">
        <v>927</v>
      </c>
      <c r="H106" s="16" t="s">
        <v>929</v>
      </c>
      <c r="I106" s="16" t="s">
        <v>4</v>
      </c>
      <c r="J106" s="16" t="s">
        <v>1</v>
      </c>
      <c r="K106" s="16" t="s">
        <v>5</v>
      </c>
      <c r="L106" s="16" t="s">
        <v>1567</v>
      </c>
      <c r="M106" s="16" t="s">
        <v>967</v>
      </c>
      <c r="N106" s="16" t="s">
        <v>2747</v>
      </c>
      <c r="O106" s="110"/>
      <c r="P106" s="110"/>
      <c r="Q106" s="110"/>
      <c r="R106" s="110"/>
      <c r="S106" s="110"/>
      <c r="T106" s="110"/>
      <c r="U106" s="110"/>
      <c r="V106" s="110"/>
      <c r="W106" s="110"/>
      <c r="X106" s="110"/>
      <c r="Y106" s="110"/>
      <c r="Z106" s="110"/>
    </row>
    <row r="107" spans="1:26" ht="11.25" hidden="1" customHeight="1">
      <c r="B107" s="8" t="s">
        <v>600</v>
      </c>
      <c r="C107" s="16" t="s">
        <v>2746</v>
      </c>
      <c r="D107" s="16" t="s">
        <v>2748</v>
      </c>
      <c r="E107" s="16" t="s">
        <v>2753</v>
      </c>
      <c r="F107" s="16" t="s">
        <v>925</v>
      </c>
      <c r="G107" s="16" t="s">
        <v>927</v>
      </c>
      <c r="H107" s="16" t="s">
        <v>929</v>
      </c>
      <c r="I107" s="16" t="s">
        <v>4</v>
      </c>
      <c r="J107" s="16" t="s">
        <v>1</v>
      </c>
      <c r="K107" s="16" t="s">
        <v>5</v>
      </c>
      <c r="L107" s="16" t="s">
        <v>1567</v>
      </c>
      <c r="M107" s="16" t="s">
        <v>967</v>
      </c>
      <c r="N107" s="16" t="s">
        <v>2747</v>
      </c>
      <c r="O107" s="110"/>
      <c r="P107" s="110"/>
      <c r="Q107" s="110"/>
      <c r="R107" s="110"/>
      <c r="S107" s="110"/>
      <c r="T107" s="110"/>
      <c r="U107" s="110"/>
      <c r="V107" s="110"/>
      <c r="W107" s="110"/>
      <c r="X107" s="110"/>
      <c r="Y107" s="110"/>
      <c r="Z107" s="110"/>
    </row>
    <row r="108" spans="1:26" ht="11.25" hidden="1" customHeight="1">
      <c r="B108" s="8" t="s">
        <v>601</v>
      </c>
      <c r="C108" s="16" t="s">
        <v>2746</v>
      </c>
      <c r="D108" s="16" t="s">
        <v>2749</v>
      </c>
      <c r="E108" s="16" t="s">
        <v>2754</v>
      </c>
      <c r="F108" s="16" t="s">
        <v>926</v>
      </c>
      <c r="G108" s="16" t="s">
        <v>928</v>
      </c>
      <c r="H108" s="16" t="s">
        <v>2</v>
      </c>
      <c r="I108" s="16" t="s">
        <v>6</v>
      </c>
      <c r="J108" s="16" t="s">
        <v>3</v>
      </c>
      <c r="K108" s="16" t="s">
        <v>7</v>
      </c>
      <c r="L108" s="16" t="s">
        <v>1568</v>
      </c>
      <c r="M108" s="16" t="s">
        <v>986</v>
      </c>
      <c r="N108" s="16" t="s">
        <v>2747</v>
      </c>
      <c r="O108" s="110"/>
      <c r="P108" s="110"/>
      <c r="Q108" s="110"/>
      <c r="R108" s="110"/>
      <c r="S108" s="110"/>
      <c r="T108" s="110"/>
      <c r="U108" s="110"/>
      <c r="V108" s="110"/>
      <c r="W108" s="110"/>
      <c r="X108" s="110"/>
      <c r="Y108" s="110"/>
      <c r="Z108" s="110"/>
    </row>
    <row r="109" spans="1:26" ht="11.25" hidden="1" customHeight="1">
      <c r="B109" s="8" t="s">
        <v>602</v>
      </c>
      <c r="C109" s="16" t="s">
        <v>2746</v>
      </c>
      <c r="D109" s="16" t="s">
        <v>2749</v>
      </c>
      <c r="E109" s="16" t="s">
        <v>2754</v>
      </c>
      <c r="F109" s="16" t="s">
        <v>926</v>
      </c>
      <c r="G109" s="16" t="s">
        <v>928</v>
      </c>
      <c r="H109" s="16" t="s">
        <v>2</v>
      </c>
      <c r="I109" s="16" t="s">
        <v>6</v>
      </c>
      <c r="J109" s="16" t="s">
        <v>3</v>
      </c>
      <c r="K109" s="16" t="s">
        <v>7</v>
      </c>
      <c r="L109" s="16" t="s">
        <v>1568</v>
      </c>
      <c r="M109" s="16" t="s">
        <v>986</v>
      </c>
      <c r="N109" s="16" t="s">
        <v>2747</v>
      </c>
      <c r="O109" s="110"/>
      <c r="P109" s="110"/>
      <c r="Q109" s="110"/>
      <c r="R109" s="110"/>
      <c r="S109" s="110"/>
      <c r="T109" s="110"/>
      <c r="U109" s="110"/>
      <c r="V109" s="110"/>
      <c r="W109" s="110"/>
      <c r="X109" s="110"/>
      <c r="Y109" s="110"/>
      <c r="Z109" s="110"/>
    </row>
    <row r="110" spans="1:26" ht="11.25" hidden="1" customHeight="1">
      <c r="B110" s="8" t="s">
        <v>603</v>
      </c>
      <c r="C110" s="16" t="s">
        <v>2746</v>
      </c>
      <c r="D110" s="16" t="s">
        <v>2749</v>
      </c>
      <c r="E110" s="16" t="s">
        <v>2754</v>
      </c>
      <c r="F110" s="16" t="s">
        <v>926</v>
      </c>
      <c r="G110" s="16" t="s">
        <v>928</v>
      </c>
      <c r="H110" s="16" t="s">
        <v>2</v>
      </c>
      <c r="I110" s="16" t="s">
        <v>6</v>
      </c>
      <c r="J110" s="16" t="s">
        <v>3</v>
      </c>
      <c r="K110" s="16" t="s">
        <v>7</v>
      </c>
      <c r="L110" s="16" t="s">
        <v>1568</v>
      </c>
      <c r="M110" s="16" t="s">
        <v>986</v>
      </c>
      <c r="N110" s="16" t="s">
        <v>2747</v>
      </c>
      <c r="O110" s="110"/>
      <c r="P110" s="110"/>
      <c r="Q110" s="110"/>
      <c r="R110" s="110"/>
      <c r="S110" s="110"/>
      <c r="T110" s="110"/>
      <c r="U110" s="110"/>
      <c r="V110" s="110"/>
      <c r="W110" s="110"/>
      <c r="X110" s="110"/>
      <c r="Y110" s="110"/>
      <c r="Z110" s="110"/>
    </row>
    <row r="111" spans="1:26" ht="11.25" hidden="1" customHeight="1">
      <c r="B111" s="8" t="s">
        <v>604</v>
      </c>
      <c r="C111" s="16" t="s">
        <v>2746</v>
      </c>
      <c r="D111" s="16" t="s">
        <v>2749</v>
      </c>
      <c r="E111" s="16" t="s">
        <v>2754</v>
      </c>
      <c r="F111" s="16" t="s">
        <v>926</v>
      </c>
      <c r="G111" s="16" t="s">
        <v>928</v>
      </c>
      <c r="H111" s="16" t="s">
        <v>2</v>
      </c>
      <c r="I111" s="16" t="s">
        <v>6</v>
      </c>
      <c r="J111" s="16" t="s">
        <v>3</v>
      </c>
      <c r="K111" s="16" t="s">
        <v>7</v>
      </c>
      <c r="L111" s="16" t="s">
        <v>1568</v>
      </c>
      <c r="M111" s="16" t="s">
        <v>986</v>
      </c>
      <c r="N111" s="16" t="s">
        <v>2747</v>
      </c>
      <c r="O111" s="110"/>
      <c r="P111" s="110"/>
      <c r="Q111" s="110"/>
      <c r="R111" s="110"/>
      <c r="S111" s="110"/>
      <c r="T111" s="110"/>
      <c r="U111" s="110"/>
      <c r="V111" s="110"/>
      <c r="W111" s="110"/>
      <c r="X111" s="110"/>
      <c r="Y111" s="110"/>
      <c r="Z111" s="110"/>
    </row>
    <row r="113" spans="1:26" s="122" customFormat="1" ht="11.25" customHeight="1">
      <c r="A113" s="122" t="s">
        <v>2792</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597</v>
      </c>
      <c r="C116" s="9" t="s">
        <v>613</v>
      </c>
      <c r="D116" s="9" t="s">
        <v>614</v>
      </c>
      <c r="E116" s="9" t="s">
        <v>1472</v>
      </c>
      <c r="F116" s="9" t="s">
        <v>930</v>
      </c>
      <c r="G116" s="9" t="s">
        <v>932</v>
      </c>
      <c r="H116" s="9" t="s">
        <v>933</v>
      </c>
      <c r="I116" s="9" t="s">
        <v>934</v>
      </c>
      <c r="J116" s="9" t="s">
        <v>935</v>
      </c>
      <c r="K116" s="9" t="s">
        <v>936</v>
      </c>
      <c r="L116" s="9" t="s">
        <v>937</v>
      </c>
      <c r="M116" s="9" t="s">
        <v>938</v>
      </c>
      <c r="N116" s="9" t="s">
        <v>939</v>
      </c>
      <c r="O116" s="9" t="s">
        <v>940</v>
      </c>
      <c r="P116" s="9" t="s">
        <v>941</v>
      </c>
      <c r="Q116" s="9" t="s">
        <v>942</v>
      </c>
      <c r="R116" s="9" t="s">
        <v>1474</v>
      </c>
      <c r="S116" s="9" t="s">
        <v>943</v>
      </c>
      <c r="T116" s="9" t="s">
        <v>944</v>
      </c>
      <c r="U116" s="9" t="s">
        <v>945</v>
      </c>
      <c r="V116" s="9" t="s">
        <v>946</v>
      </c>
      <c r="W116" s="9" t="s">
        <v>947</v>
      </c>
      <c r="X116" s="9" t="s">
        <v>948</v>
      </c>
      <c r="Y116" s="9" t="s">
        <v>615</v>
      </c>
      <c r="Z116" s="9" t="s">
        <v>613</v>
      </c>
    </row>
    <row r="117" spans="1:26" ht="11.25" hidden="1" customHeight="1">
      <c r="B117" s="8" t="s">
        <v>598</v>
      </c>
      <c r="C117" s="9" t="s">
        <v>613</v>
      </c>
      <c r="D117" s="9" t="s">
        <v>614</v>
      </c>
      <c r="E117" s="9" t="s">
        <v>1473</v>
      </c>
      <c r="F117" s="9" t="s">
        <v>931</v>
      </c>
      <c r="G117" s="9" t="s">
        <v>949</v>
      </c>
      <c r="H117" s="9" t="s">
        <v>950</v>
      </c>
      <c r="I117" s="9" t="s">
        <v>951</v>
      </c>
      <c r="J117" s="9" t="s">
        <v>952</v>
      </c>
      <c r="K117" s="9" t="s">
        <v>953</v>
      </c>
      <c r="L117" s="9" t="s">
        <v>954</v>
      </c>
      <c r="M117" s="9" t="s">
        <v>955</v>
      </c>
      <c r="N117" s="9" t="s">
        <v>956</v>
      </c>
      <c r="O117" s="9" t="s">
        <v>957</v>
      </c>
      <c r="P117" s="9" t="s">
        <v>958</v>
      </c>
      <c r="Q117" s="9" t="s">
        <v>959</v>
      </c>
      <c r="R117" s="9" t="s">
        <v>960</v>
      </c>
      <c r="S117" s="9" t="s">
        <v>961</v>
      </c>
      <c r="T117" s="9" t="s">
        <v>962</v>
      </c>
      <c r="U117" s="9" t="s">
        <v>963</v>
      </c>
      <c r="V117" s="9" t="s">
        <v>964</v>
      </c>
      <c r="W117" s="9" t="s">
        <v>965</v>
      </c>
      <c r="X117" s="9" t="s">
        <v>966</v>
      </c>
      <c r="Y117" s="9" t="s">
        <v>615</v>
      </c>
      <c r="Z117" s="9" t="s">
        <v>613</v>
      </c>
    </row>
    <row r="118" spans="1:26" ht="11.25" hidden="1" customHeight="1">
      <c r="B118" s="8" t="s">
        <v>599</v>
      </c>
      <c r="C118" s="9" t="s">
        <v>613</v>
      </c>
      <c r="D118" s="9" t="s">
        <v>614</v>
      </c>
      <c r="E118" s="9" t="s">
        <v>923</v>
      </c>
      <c r="F118" s="9" t="s">
        <v>967</v>
      </c>
      <c r="G118" s="9" t="s">
        <v>968</v>
      </c>
      <c r="H118" s="9" t="s">
        <v>969</v>
      </c>
      <c r="I118" s="9" t="s">
        <v>970</v>
      </c>
      <c r="J118" s="9" t="s">
        <v>971</v>
      </c>
      <c r="K118" s="9" t="s">
        <v>972</v>
      </c>
      <c r="L118" s="9" t="s">
        <v>973</v>
      </c>
      <c r="M118" s="9" t="s">
        <v>974</v>
      </c>
      <c r="N118" s="9" t="s">
        <v>975</v>
      </c>
      <c r="O118" s="9" t="s">
        <v>976</v>
      </c>
      <c r="P118" s="9" t="s">
        <v>977</v>
      </c>
      <c r="Q118" s="9" t="s">
        <v>978</v>
      </c>
      <c r="R118" s="9" t="s">
        <v>979</v>
      </c>
      <c r="S118" s="9" t="s">
        <v>980</v>
      </c>
      <c r="T118" s="9" t="s">
        <v>981</v>
      </c>
      <c r="U118" s="9" t="s">
        <v>982</v>
      </c>
      <c r="V118" s="9" t="s">
        <v>983</v>
      </c>
      <c r="W118" s="9" t="s">
        <v>984</v>
      </c>
      <c r="X118" s="9" t="s">
        <v>985</v>
      </c>
      <c r="Y118" s="9" t="s">
        <v>615</v>
      </c>
      <c r="Z118" s="9" t="s">
        <v>613</v>
      </c>
    </row>
    <row r="119" spans="1:26" ht="11.25" hidden="1" customHeight="1">
      <c r="B119" s="8" t="s">
        <v>600</v>
      </c>
      <c r="C119" s="9" t="s">
        <v>613</v>
      </c>
      <c r="D119" s="9" t="s">
        <v>614</v>
      </c>
      <c r="E119" s="9" t="s">
        <v>924</v>
      </c>
      <c r="F119" s="9" t="s">
        <v>986</v>
      </c>
      <c r="G119" s="9" t="s">
        <v>987</v>
      </c>
      <c r="H119" s="9" t="s">
        <v>988</v>
      </c>
      <c r="I119" s="9" t="s">
        <v>989</v>
      </c>
      <c r="J119" s="9" t="s">
        <v>990</v>
      </c>
      <c r="K119" s="9" t="s">
        <v>991</v>
      </c>
      <c r="L119" s="9" t="s">
        <v>992</v>
      </c>
      <c r="M119" s="9" t="s">
        <v>993</v>
      </c>
      <c r="N119" s="9" t="s">
        <v>994</v>
      </c>
      <c r="O119" s="9" t="s">
        <v>995</v>
      </c>
      <c r="P119" s="9" t="s">
        <v>996</v>
      </c>
      <c r="Q119" s="9" t="s">
        <v>997</v>
      </c>
      <c r="R119" s="9" t="s">
        <v>998</v>
      </c>
      <c r="S119" s="9" t="s">
        <v>999</v>
      </c>
      <c r="T119" s="9" t="s">
        <v>1000</v>
      </c>
      <c r="U119" s="9" t="s">
        <v>1001</v>
      </c>
      <c r="V119" s="9" t="s">
        <v>1002</v>
      </c>
      <c r="W119" s="9" t="s">
        <v>1003</v>
      </c>
      <c r="X119" s="9" t="s">
        <v>1004</v>
      </c>
      <c r="Y119" s="9" t="s">
        <v>615</v>
      </c>
      <c r="Z119" s="9" t="s">
        <v>613</v>
      </c>
    </row>
    <row r="120" spans="1:26" ht="11.25" hidden="1" customHeight="1">
      <c r="B120" s="8" t="s">
        <v>601</v>
      </c>
      <c r="C120" s="9" t="s">
        <v>613</v>
      </c>
      <c r="D120" s="9" t="s">
        <v>614</v>
      </c>
      <c r="E120" s="9" t="s">
        <v>925</v>
      </c>
      <c r="F120" s="9" t="s">
        <v>1005</v>
      </c>
      <c r="G120" s="9" t="s">
        <v>1006</v>
      </c>
      <c r="H120" s="9" t="s">
        <v>1007</v>
      </c>
      <c r="I120" s="9" t="s">
        <v>1008</v>
      </c>
      <c r="J120" s="9" t="s">
        <v>1009</v>
      </c>
      <c r="K120" s="9" t="s">
        <v>1010</v>
      </c>
      <c r="L120" s="9" t="s">
        <v>1011</v>
      </c>
      <c r="M120" s="9" t="s">
        <v>1012</v>
      </c>
      <c r="N120" s="9" t="s">
        <v>1013</v>
      </c>
      <c r="O120" s="9" t="s">
        <v>1014</v>
      </c>
      <c r="P120" s="9" t="s">
        <v>1015</v>
      </c>
      <c r="Q120" s="9" t="s">
        <v>1016</v>
      </c>
      <c r="R120" s="9" t="s">
        <v>1017</v>
      </c>
      <c r="S120" s="9" t="s">
        <v>1018</v>
      </c>
      <c r="T120" s="9" t="s">
        <v>1019</v>
      </c>
      <c r="U120" s="9" t="s">
        <v>1020</v>
      </c>
      <c r="V120" s="9" t="s">
        <v>1021</v>
      </c>
      <c r="W120" s="9" t="s">
        <v>1022</v>
      </c>
      <c r="X120" s="9" t="s">
        <v>1023</v>
      </c>
      <c r="Y120" s="9" t="s">
        <v>3950</v>
      </c>
      <c r="Z120" s="9" t="s">
        <v>613</v>
      </c>
    </row>
    <row r="121" spans="1:26" ht="11.25" hidden="1" customHeight="1">
      <c r="B121" s="8" t="s">
        <v>602</v>
      </c>
      <c r="C121" s="9" t="s">
        <v>613</v>
      </c>
      <c r="D121" s="9" t="s">
        <v>614</v>
      </c>
      <c r="E121" s="9" t="s">
        <v>926</v>
      </c>
      <c r="F121" s="9" t="s">
        <v>1024</v>
      </c>
      <c r="G121" s="9" t="s">
        <v>1025</v>
      </c>
      <c r="H121" s="9" t="s">
        <v>1026</v>
      </c>
      <c r="I121" s="9" t="s">
        <v>1027</v>
      </c>
      <c r="J121" s="9" t="s">
        <v>1028</v>
      </c>
      <c r="K121" s="9" t="s">
        <v>1029</v>
      </c>
      <c r="L121" s="9" t="s">
        <v>1030</v>
      </c>
      <c r="M121" s="9" t="s">
        <v>1031</v>
      </c>
      <c r="N121" s="9" t="s">
        <v>1032</v>
      </c>
      <c r="O121" s="9" t="s">
        <v>1033</v>
      </c>
      <c r="P121" s="9" t="s">
        <v>1034</v>
      </c>
      <c r="Q121" s="9" t="s">
        <v>1035</v>
      </c>
      <c r="R121" s="9" t="s">
        <v>1036</v>
      </c>
      <c r="S121" s="9" t="s">
        <v>1037</v>
      </c>
      <c r="T121" s="9" t="s">
        <v>1038</v>
      </c>
      <c r="U121" s="9" t="s">
        <v>1039</v>
      </c>
      <c r="V121" s="9" t="s">
        <v>1040</v>
      </c>
      <c r="W121" s="9" t="s">
        <v>1041</v>
      </c>
      <c r="X121" s="9" t="s">
        <v>1042</v>
      </c>
      <c r="Y121" s="9" t="s">
        <v>615</v>
      </c>
      <c r="Z121" s="9" t="s">
        <v>613</v>
      </c>
    </row>
    <row r="122" spans="1:26" ht="11.25" hidden="1" customHeight="1">
      <c r="B122" s="8" t="s">
        <v>603</v>
      </c>
      <c r="C122" s="9" t="s">
        <v>613</v>
      </c>
      <c r="D122" s="9" t="s">
        <v>614</v>
      </c>
      <c r="E122" s="9" t="s">
        <v>927</v>
      </c>
      <c r="F122" s="9" t="s">
        <v>1043</v>
      </c>
      <c r="G122" s="9" t="s">
        <v>1044</v>
      </c>
      <c r="H122" s="9" t="s">
        <v>1045</v>
      </c>
      <c r="I122" s="9" t="s">
        <v>1046</v>
      </c>
      <c r="J122" s="9" t="s">
        <v>1047</v>
      </c>
      <c r="K122" s="9" t="s">
        <v>1048</v>
      </c>
      <c r="L122" s="9" t="s">
        <v>1049</v>
      </c>
      <c r="M122" s="9" t="s">
        <v>1050</v>
      </c>
      <c r="N122" s="9" t="s">
        <v>1051</v>
      </c>
      <c r="O122" s="9" t="s">
        <v>1052</v>
      </c>
      <c r="P122" s="9" t="s">
        <v>1053</v>
      </c>
      <c r="Q122" s="9" t="s">
        <v>1054</v>
      </c>
      <c r="R122" s="9" t="s">
        <v>1055</v>
      </c>
      <c r="S122" s="9" t="s">
        <v>1056</v>
      </c>
      <c r="T122" s="9" t="s">
        <v>1057</v>
      </c>
      <c r="U122" s="9" t="s">
        <v>1058</v>
      </c>
      <c r="V122" s="9" t="s">
        <v>1059</v>
      </c>
      <c r="W122" s="9" t="s">
        <v>1060</v>
      </c>
      <c r="X122" s="9" t="s">
        <v>1061</v>
      </c>
      <c r="Y122" s="9" t="s">
        <v>615</v>
      </c>
      <c r="Z122" s="9" t="s">
        <v>613</v>
      </c>
    </row>
    <row r="123" spans="1:26" ht="11.25" hidden="1" customHeight="1">
      <c r="B123" s="8" t="s">
        <v>604</v>
      </c>
      <c r="C123" s="9" t="s">
        <v>613</v>
      </c>
      <c r="D123" s="9" t="s">
        <v>614</v>
      </c>
      <c r="E123" s="9" t="s">
        <v>928</v>
      </c>
      <c r="F123" s="9" t="s">
        <v>1062</v>
      </c>
      <c r="G123" s="9" t="s">
        <v>1063</v>
      </c>
      <c r="H123" s="9" t="s">
        <v>1064</v>
      </c>
      <c r="I123" s="9" t="s">
        <v>1065</v>
      </c>
      <c r="J123" s="9" t="s">
        <v>1066</v>
      </c>
      <c r="K123" s="9" t="s">
        <v>1067</v>
      </c>
      <c r="L123" s="9" t="s">
        <v>1068</v>
      </c>
      <c r="M123" s="9" t="s">
        <v>1069</v>
      </c>
      <c r="N123" s="9" t="s">
        <v>1475</v>
      </c>
      <c r="O123" s="9" t="s">
        <v>1070</v>
      </c>
      <c r="P123" s="9" t="s">
        <v>1071</v>
      </c>
      <c r="Q123" s="9" t="s">
        <v>1072</v>
      </c>
      <c r="R123" s="9" t="s">
        <v>1073</v>
      </c>
      <c r="S123" s="9" t="s">
        <v>1074</v>
      </c>
      <c r="T123" s="9" t="s">
        <v>1075</v>
      </c>
      <c r="U123" s="9" t="s">
        <v>1076</v>
      </c>
      <c r="V123" s="9" t="s">
        <v>1077</v>
      </c>
      <c r="W123" s="9" t="s">
        <v>1078</v>
      </c>
      <c r="X123" s="9" t="s">
        <v>3952</v>
      </c>
      <c r="Y123" s="9" t="s">
        <v>3949</v>
      </c>
      <c r="Z123" s="9" t="s">
        <v>613</v>
      </c>
    </row>
    <row r="124" spans="1:26" ht="11.25" hidden="1" customHeight="1">
      <c r="B124" s="8" t="s">
        <v>605</v>
      </c>
      <c r="C124" s="9" t="s">
        <v>613</v>
      </c>
      <c r="D124" s="9" t="s">
        <v>614</v>
      </c>
      <c r="E124" s="9" t="s">
        <v>929</v>
      </c>
      <c r="F124" s="9" t="s">
        <v>1476</v>
      </c>
      <c r="G124" s="9" t="s">
        <v>1080</v>
      </c>
      <c r="H124" s="9" t="s">
        <v>1081</v>
      </c>
      <c r="I124" s="9" t="s">
        <v>1082</v>
      </c>
      <c r="J124" s="9" t="s">
        <v>1083</v>
      </c>
      <c r="K124" s="9" t="s">
        <v>1084</v>
      </c>
      <c r="L124" s="9" t="s">
        <v>1085</v>
      </c>
      <c r="M124" s="9" t="s">
        <v>1086</v>
      </c>
      <c r="N124" s="9" t="s">
        <v>1087</v>
      </c>
      <c r="O124" s="9" t="s">
        <v>1088</v>
      </c>
      <c r="P124" s="9" t="s">
        <v>1089</v>
      </c>
      <c r="Q124" s="9" t="s">
        <v>1090</v>
      </c>
      <c r="R124" s="9" t="s">
        <v>1091</v>
      </c>
      <c r="S124" s="9" t="s">
        <v>1092</v>
      </c>
      <c r="T124" s="9" t="s">
        <v>1093</v>
      </c>
      <c r="U124" s="9" t="s">
        <v>1094</v>
      </c>
      <c r="V124" s="9" t="s">
        <v>1095</v>
      </c>
      <c r="W124" s="9" t="s">
        <v>1096</v>
      </c>
      <c r="X124" s="9" t="s">
        <v>1097</v>
      </c>
      <c r="Y124" s="9" t="s">
        <v>615</v>
      </c>
      <c r="Z124" s="9" t="s">
        <v>613</v>
      </c>
    </row>
    <row r="125" spans="1:26" ht="11.25" hidden="1" customHeight="1">
      <c r="B125" s="8" t="s">
        <v>606</v>
      </c>
      <c r="C125" s="9" t="s">
        <v>613</v>
      </c>
      <c r="D125" s="9" t="s">
        <v>614</v>
      </c>
      <c r="E125" s="9" t="s">
        <v>2</v>
      </c>
      <c r="F125" s="9" t="s">
        <v>1098</v>
      </c>
      <c r="G125" s="9" t="s">
        <v>1099</v>
      </c>
      <c r="H125" s="9" t="s">
        <v>1100</v>
      </c>
      <c r="I125" s="9" t="s">
        <v>1101</v>
      </c>
      <c r="J125" s="9" t="s">
        <v>1102</v>
      </c>
      <c r="K125" s="9" t="s">
        <v>1103</v>
      </c>
      <c r="L125" s="9" t="s">
        <v>1104</v>
      </c>
      <c r="M125" s="9" t="s">
        <v>1105</v>
      </c>
      <c r="N125" s="9" t="s">
        <v>1106</v>
      </c>
      <c r="O125" s="9" t="s">
        <v>1107</v>
      </c>
      <c r="P125" s="9" t="s">
        <v>1108</v>
      </c>
      <c r="Q125" s="9" t="s">
        <v>1109</v>
      </c>
      <c r="R125" s="9" t="s">
        <v>1110</v>
      </c>
      <c r="S125" s="9" t="s">
        <v>1111</v>
      </c>
      <c r="T125" s="9" t="s">
        <v>1112</v>
      </c>
      <c r="U125" s="9" t="s">
        <v>1113</v>
      </c>
      <c r="V125" s="9" t="s">
        <v>1114</v>
      </c>
      <c r="W125" s="9" t="s">
        <v>1115</v>
      </c>
      <c r="X125" s="9" t="s">
        <v>1116</v>
      </c>
      <c r="Y125" s="9" t="s">
        <v>615</v>
      </c>
      <c r="Z125" s="9" t="s">
        <v>613</v>
      </c>
    </row>
    <row r="126" spans="1:26" ht="11.25" hidden="1" customHeight="1">
      <c r="B126" s="8" t="s">
        <v>607</v>
      </c>
      <c r="C126" s="9" t="s">
        <v>613</v>
      </c>
      <c r="D126" s="9" t="s">
        <v>614</v>
      </c>
      <c r="E126" s="9" t="s">
        <v>4</v>
      </c>
      <c r="F126" s="9" t="s">
        <v>1117</v>
      </c>
      <c r="G126" s="9" t="s">
        <v>1118</v>
      </c>
      <c r="H126" s="9" t="s">
        <v>1119</v>
      </c>
      <c r="I126" s="9" t="s">
        <v>1120</v>
      </c>
      <c r="J126" s="9" t="s">
        <v>1121</v>
      </c>
      <c r="K126" s="9" t="s">
        <v>1122</v>
      </c>
      <c r="L126" s="9" t="s">
        <v>1123</v>
      </c>
      <c r="M126" s="9" t="s">
        <v>1124</v>
      </c>
      <c r="N126" s="9" t="s">
        <v>1125</v>
      </c>
      <c r="O126" s="9" t="s">
        <v>1126</v>
      </c>
      <c r="P126" s="9" t="s">
        <v>1127</v>
      </c>
      <c r="Q126" s="9" t="s">
        <v>1128</v>
      </c>
      <c r="R126" s="9" t="s">
        <v>1129</v>
      </c>
      <c r="S126" s="9" t="s">
        <v>1130</v>
      </c>
      <c r="T126" s="9" t="s">
        <v>1131</v>
      </c>
      <c r="U126" s="9" t="s">
        <v>1132</v>
      </c>
      <c r="V126" s="9" t="s">
        <v>1133</v>
      </c>
      <c r="W126" s="9" t="s">
        <v>1134</v>
      </c>
      <c r="X126" s="9" t="s">
        <v>1135</v>
      </c>
      <c r="Y126" s="9" t="s">
        <v>3951</v>
      </c>
      <c r="Z126" s="9" t="s">
        <v>613</v>
      </c>
    </row>
    <row r="127" spans="1:26" ht="11.25" hidden="1" customHeight="1">
      <c r="B127" s="8" t="s">
        <v>608</v>
      </c>
      <c r="C127" s="9" t="s">
        <v>613</v>
      </c>
      <c r="D127" s="9" t="s">
        <v>614</v>
      </c>
      <c r="E127" s="9" t="s">
        <v>6</v>
      </c>
      <c r="F127" s="9" t="s">
        <v>1136</v>
      </c>
      <c r="G127" s="9" t="s">
        <v>1137</v>
      </c>
      <c r="H127" s="9" t="s">
        <v>1138</v>
      </c>
      <c r="I127" s="9" t="s">
        <v>1139</v>
      </c>
      <c r="J127" s="9" t="s">
        <v>1140</v>
      </c>
      <c r="K127" s="9" t="s">
        <v>1141</v>
      </c>
      <c r="L127" s="9" t="s">
        <v>1477</v>
      </c>
      <c r="M127" s="9" t="s">
        <v>1142</v>
      </c>
      <c r="N127" s="9" t="s">
        <v>1143</v>
      </c>
      <c r="O127" s="9" t="s">
        <v>1144</v>
      </c>
      <c r="P127" s="9" t="s">
        <v>1145</v>
      </c>
      <c r="Q127" s="9" t="s">
        <v>1146</v>
      </c>
      <c r="R127" s="9" t="s">
        <v>1147</v>
      </c>
      <c r="S127" s="9" t="s">
        <v>1148</v>
      </c>
      <c r="T127" s="9" t="s">
        <v>1149</v>
      </c>
      <c r="U127" s="9" t="s">
        <v>1150</v>
      </c>
      <c r="V127" s="9" t="s">
        <v>1151</v>
      </c>
      <c r="W127" s="9" t="s">
        <v>1152</v>
      </c>
      <c r="X127" s="9" t="s">
        <v>1153</v>
      </c>
      <c r="Y127" s="9" t="s">
        <v>3949</v>
      </c>
      <c r="Z127" s="9" t="s">
        <v>613</v>
      </c>
    </row>
    <row r="128" spans="1:26" ht="11.25" hidden="1" customHeight="1">
      <c r="B128" s="8" t="s">
        <v>609</v>
      </c>
      <c r="C128" s="9" t="s">
        <v>613</v>
      </c>
      <c r="D128" s="9" t="s">
        <v>614</v>
      </c>
      <c r="E128" s="9" t="s">
        <v>1</v>
      </c>
      <c r="F128" s="9" t="s">
        <v>1154</v>
      </c>
      <c r="G128" s="9" t="s">
        <v>1155</v>
      </c>
      <c r="H128" s="9" t="s">
        <v>1156</v>
      </c>
      <c r="I128" s="9" t="s">
        <v>1157</v>
      </c>
      <c r="J128" s="9" t="s">
        <v>1158</v>
      </c>
      <c r="K128" s="9" t="s">
        <v>1159</v>
      </c>
      <c r="L128" s="9" t="s">
        <v>1160</v>
      </c>
      <c r="M128" s="9" t="s">
        <v>1161</v>
      </c>
      <c r="N128" s="9" t="s">
        <v>1162</v>
      </c>
      <c r="O128" s="9" t="s">
        <v>1163</v>
      </c>
      <c r="P128" s="9" t="s">
        <v>1164</v>
      </c>
      <c r="Q128" s="9" t="s">
        <v>1165</v>
      </c>
      <c r="R128" s="9" t="s">
        <v>1166</v>
      </c>
      <c r="S128" s="9" t="s">
        <v>1167</v>
      </c>
      <c r="T128" s="9" t="s">
        <v>1168</v>
      </c>
      <c r="U128" s="9" t="s">
        <v>1169</v>
      </c>
      <c r="V128" s="9" t="s">
        <v>1170</v>
      </c>
      <c r="W128" s="9" t="s">
        <v>1171</v>
      </c>
      <c r="X128" s="9" t="s">
        <v>1172</v>
      </c>
      <c r="Y128" s="9" t="s">
        <v>615</v>
      </c>
      <c r="Z128" s="9" t="s">
        <v>613</v>
      </c>
    </row>
    <row r="129" spans="1:26" ht="11.25" hidden="1" customHeight="1">
      <c r="B129" s="8" t="s">
        <v>610</v>
      </c>
      <c r="C129" s="9" t="s">
        <v>613</v>
      </c>
      <c r="D129" s="9" t="s">
        <v>614</v>
      </c>
      <c r="E129" s="9" t="s">
        <v>3</v>
      </c>
      <c r="F129" s="9" t="s">
        <v>1173</v>
      </c>
      <c r="G129" s="9" t="s">
        <v>1174</v>
      </c>
      <c r="H129" s="9" t="s">
        <v>1175</v>
      </c>
      <c r="I129" s="9" t="s">
        <v>1176</v>
      </c>
      <c r="J129" s="9" t="s">
        <v>1177</v>
      </c>
      <c r="K129" s="9" t="s">
        <v>1178</v>
      </c>
      <c r="L129" s="9" t="s">
        <v>1179</v>
      </c>
      <c r="M129" s="9" t="s">
        <v>1180</v>
      </c>
      <c r="N129" s="9" t="s">
        <v>1181</v>
      </c>
      <c r="O129" s="9" t="s">
        <v>1182</v>
      </c>
      <c r="P129" s="9" t="s">
        <v>1183</v>
      </c>
      <c r="Q129" s="9" t="s">
        <v>1184</v>
      </c>
      <c r="R129" s="9" t="s">
        <v>1185</v>
      </c>
      <c r="S129" s="9" t="s">
        <v>1186</v>
      </c>
      <c r="T129" s="9" t="s">
        <v>1187</v>
      </c>
      <c r="U129" s="9" t="s">
        <v>1188</v>
      </c>
      <c r="V129" s="9" t="s">
        <v>1189</v>
      </c>
      <c r="W129" s="9" t="s">
        <v>1190</v>
      </c>
      <c r="X129" s="9" t="s">
        <v>1191</v>
      </c>
      <c r="Y129" s="9" t="s">
        <v>615</v>
      </c>
      <c r="Z129" s="9" t="s">
        <v>613</v>
      </c>
    </row>
    <row r="130" spans="1:26" ht="11.25" hidden="1" customHeight="1">
      <c r="B130" s="8" t="s">
        <v>611</v>
      </c>
      <c r="C130" s="9" t="s">
        <v>613</v>
      </c>
      <c r="D130" s="9" t="s">
        <v>614</v>
      </c>
      <c r="E130" s="9" t="s">
        <v>5</v>
      </c>
      <c r="F130" s="9" t="s">
        <v>1192</v>
      </c>
      <c r="G130" s="9" t="s">
        <v>1193</v>
      </c>
      <c r="H130" s="9" t="s">
        <v>1194</v>
      </c>
      <c r="I130" s="9" t="s">
        <v>1195</v>
      </c>
      <c r="J130" s="9" t="s">
        <v>1196</v>
      </c>
      <c r="K130" s="9" t="s">
        <v>1197</v>
      </c>
      <c r="L130" s="9" t="s">
        <v>1198</v>
      </c>
      <c r="M130" s="9" t="s">
        <v>1199</v>
      </c>
      <c r="N130" s="9" t="s">
        <v>1200</v>
      </c>
      <c r="O130" s="9" t="s">
        <v>1201</v>
      </c>
      <c r="P130" s="9" t="s">
        <v>1202</v>
      </c>
      <c r="Q130" s="9" t="s">
        <v>1203</v>
      </c>
      <c r="R130" s="9" t="s">
        <v>1204</v>
      </c>
      <c r="S130" s="9" t="s">
        <v>1205</v>
      </c>
      <c r="T130" s="9" t="s">
        <v>1206</v>
      </c>
      <c r="U130" s="9" t="s">
        <v>1207</v>
      </c>
      <c r="V130" s="9" t="s">
        <v>1208</v>
      </c>
      <c r="W130" s="9" t="s">
        <v>1209</v>
      </c>
      <c r="X130" s="9" t="s">
        <v>1210</v>
      </c>
      <c r="Y130" s="9" t="s">
        <v>3951</v>
      </c>
      <c r="Z130" s="9" t="s">
        <v>613</v>
      </c>
    </row>
    <row r="131" spans="1:26" ht="11.25" hidden="1" customHeight="1">
      <c r="B131" s="8" t="s">
        <v>612</v>
      </c>
      <c r="C131" s="9" t="s">
        <v>613</v>
      </c>
      <c r="D131" s="9" t="s">
        <v>614</v>
      </c>
      <c r="E131" s="9" t="s">
        <v>7</v>
      </c>
      <c r="F131" s="9" t="s">
        <v>1211</v>
      </c>
      <c r="G131" s="9" t="s">
        <v>1212</v>
      </c>
      <c r="H131" s="9" t="s">
        <v>1213</v>
      </c>
      <c r="I131" s="9" t="s">
        <v>1214</v>
      </c>
      <c r="J131" s="9" t="s">
        <v>1215</v>
      </c>
      <c r="K131" s="9" t="s">
        <v>1216</v>
      </c>
      <c r="L131" s="9" t="s">
        <v>1217</v>
      </c>
      <c r="M131" s="9" t="s">
        <v>1218</v>
      </c>
      <c r="N131" s="9" t="s">
        <v>1219</v>
      </c>
      <c r="O131" s="9" t="s">
        <v>1220</v>
      </c>
      <c r="P131" s="9" t="s">
        <v>1221</v>
      </c>
      <c r="Q131" s="9" t="s">
        <v>1222</v>
      </c>
      <c r="R131" s="9" t="s">
        <v>1223</v>
      </c>
      <c r="S131" s="9" t="s">
        <v>1224</v>
      </c>
      <c r="T131" s="9" t="s">
        <v>1225</v>
      </c>
      <c r="U131" s="9" t="s">
        <v>1226</v>
      </c>
      <c r="V131" s="9" t="s">
        <v>1227</v>
      </c>
      <c r="W131" s="9" t="s">
        <v>1228</v>
      </c>
      <c r="X131" s="9" t="s">
        <v>1229</v>
      </c>
      <c r="Y131" s="9" t="s">
        <v>615</v>
      </c>
      <c r="Z131" s="9" t="s">
        <v>613</v>
      </c>
    </row>
    <row r="133" spans="1:26" s="122" customFormat="1" ht="11.25" customHeight="1">
      <c r="A133" s="122" t="s">
        <v>2755</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597</v>
      </c>
      <c r="C136" s="9" t="s">
        <v>613</v>
      </c>
      <c r="D136" s="9" t="s">
        <v>614</v>
      </c>
      <c r="E136" s="9" t="s">
        <v>1472</v>
      </c>
      <c r="F136" s="9" t="s">
        <v>925</v>
      </c>
      <c r="G136" s="9" t="s">
        <v>929</v>
      </c>
      <c r="H136" s="9" t="s">
        <v>1</v>
      </c>
      <c r="I136" s="9" t="s">
        <v>1567</v>
      </c>
      <c r="J136" s="9" t="s">
        <v>1005</v>
      </c>
      <c r="K136" s="9" t="s">
        <v>1476</v>
      </c>
      <c r="L136" s="9" t="s">
        <v>1154</v>
      </c>
      <c r="M136" s="9" t="s">
        <v>932</v>
      </c>
      <c r="N136" s="9" t="s">
        <v>1006</v>
      </c>
      <c r="O136" s="9" t="s">
        <v>1080</v>
      </c>
      <c r="P136" s="9" t="s">
        <v>1155</v>
      </c>
      <c r="Q136" s="9" t="s">
        <v>933</v>
      </c>
      <c r="R136" s="9" t="s">
        <v>1007</v>
      </c>
      <c r="S136" s="9" t="s">
        <v>1081</v>
      </c>
      <c r="T136" s="9" t="s">
        <v>1156</v>
      </c>
      <c r="U136" s="9" t="s">
        <v>934</v>
      </c>
      <c r="V136" s="9" t="s">
        <v>1008</v>
      </c>
      <c r="W136" s="9" t="s">
        <v>1082</v>
      </c>
      <c r="X136" s="9" t="s">
        <v>1157</v>
      </c>
      <c r="Y136" s="9" t="s">
        <v>615</v>
      </c>
      <c r="Z136" s="9" t="s">
        <v>613</v>
      </c>
    </row>
    <row r="137" spans="1:26" ht="11.25" hidden="1" customHeight="1">
      <c r="B137" s="8" t="s">
        <v>598</v>
      </c>
      <c r="C137" s="9" t="s">
        <v>613</v>
      </c>
      <c r="D137" s="9" t="s">
        <v>614</v>
      </c>
      <c r="E137" s="9" t="s">
        <v>1472</v>
      </c>
      <c r="F137" s="9" t="s">
        <v>925</v>
      </c>
      <c r="G137" s="9" t="s">
        <v>929</v>
      </c>
      <c r="H137" s="9" t="s">
        <v>1</v>
      </c>
      <c r="I137" s="9" t="s">
        <v>1567</v>
      </c>
      <c r="J137" s="9" t="s">
        <v>1005</v>
      </c>
      <c r="K137" s="9" t="s">
        <v>1476</v>
      </c>
      <c r="L137" s="9" t="s">
        <v>1154</v>
      </c>
      <c r="M137" s="9" t="s">
        <v>932</v>
      </c>
      <c r="N137" s="9" t="s">
        <v>1006</v>
      </c>
      <c r="O137" s="9" t="s">
        <v>1080</v>
      </c>
      <c r="P137" s="9" t="s">
        <v>1155</v>
      </c>
      <c r="Q137" s="9" t="s">
        <v>933</v>
      </c>
      <c r="R137" s="9" t="s">
        <v>1007</v>
      </c>
      <c r="S137" s="9" t="s">
        <v>1081</v>
      </c>
      <c r="T137" s="9" t="s">
        <v>1156</v>
      </c>
      <c r="U137" s="9" t="s">
        <v>934</v>
      </c>
      <c r="V137" s="9" t="s">
        <v>1008</v>
      </c>
      <c r="W137" s="9" t="s">
        <v>1082</v>
      </c>
      <c r="X137" s="9" t="s">
        <v>1157</v>
      </c>
      <c r="Y137" s="9" t="s">
        <v>615</v>
      </c>
      <c r="Z137" s="9" t="s">
        <v>613</v>
      </c>
    </row>
    <row r="138" spans="1:26" ht="11.25" hidden="1" customHeight="1">
      <c r="B138" s="8" t="s">
        <v>599</v>
      </c>
      <c r="C138" s="9" t="s">
        <v>613</v>
      </c>
      <c r="D138" s="9" t="s">
        <v>614</v>
      </c>
      <c r="E138" s="9" t="s">
        <v>1472</v>
      </c>
      <c r="F138" s="9" t="s">
        <v>925</v>
      </c>
      <c r="G138" s="9" t="s">
        <v>929</v>
      </c>
      <c r="H138" s="9" t="s">
        <v>1</v>
      </c>
      <c r="I138" s="9" t="s">
        <v>1567</v>
      </c>
      <c r="J138" s="9" t="s">
        <v>1005</v>
      </c>
      <c r="K138" s="9" t="s">
        <v>1476</v>
      </c>
      <c r="L138" s="9" t="s">
        <v>1154</v>
      </c>
      <c r="M138" s="9" t="s">
        <v>932</v>
      </c>
      <c r="N138" s="9" t="s">
        <v>1006</v>
      </c>
      <c r="O138" s="9" t="s">
        <v>1080</v>
      </c>
      <c r="P138" s="9" t="s">
        <v>1155</v>
      </c>
      <c r="Q138" s="9" t="s">
        <v>933</v>
      </c>
      <c r="R138" s="9" t="s">
        <v>1007</v>
      </c>
      <c r="S138" s="9" t="s">
        <v>1081</v>
      </c>
      <c r="T138" s="9" t="s">
        <v>1156</v>
      </c>
      <c r="U138" s="9" t="s">
        <v>934</v>
      </c>
      <c r="V138" s="9" t="s">
        <v>1008</v>
      </c>
      <c r="W138" s="9" t="s">
        <v>1082</v>
      </c>
      <c r="X138" s="9" t="s">
        <v>1157</v>
      </c>
      <c r="Y138" s="9" t="s">
        <v>615</v>
      </c>
      <c r="Z138" s="9" t="s">
        <v>613</v>
      </c>
    </row>
    <row r="139" spans="1:26" ht="11.25" hidden="1" customHeight="1">
      <c r="B139" s="8" t="s">
        <v>600</v>
      </c>
      <c r="C139" s="9" t="s">
        <v>613</v>
      </c>
      <c r="D139" s="9" t="s">
        <v>614</v>
      </c>
      <c r="E139" s="9" t="s">
        <v>1472</v>
      </c>
      <c r="F139" s="9" t="s">
        <v>925</v>
      </c>
      <c r="G139" s="9" t="s">
        <v>929</v>
      </c>
      <c r="H139" s="9" t="s">
        <v>1</v>
      </c>
      <c r="I139" s="9" t="s">
        <v>1567</v>
      </c>
      <c r="J139" s="9" t="s">
        <v>1005</v>
      </c>
      <c r="K139" s="9" t="s">
        <v>1476</v>
      </c>
      <c r="L139" s="9" t="s">
        <v>1154</v>
      </c>
      <c r="M139" s="9" t="s">
        <v>932</v>
      </c>
      <c r="N139" s="9" t="s">
        <v>1006</v>
      </c>
      <c r="O139" s="9" t="s">
        <v>1080</v>
      </c>
      <c r="P139" s="9" t="s">
        <v>1155</v>
      </c>
      <c r="Q139" s="9" t="s">
        <v>933</v>
      </c>
      <c r="R139" s="9" t="s">
        <v>1007</v>
      </c>
      <c r="S139" s="9" t="s">
        <v>1081</v>
      </c>
      <c r="T139" s="9" t="s">
        <v>1156</v>
      </c>
      <c r="U139" s="9" t="s">
        <v>934</v>
      </c>
      <c r="V139" s="9" t="s">
        <v>1008</v>
      </c>
      <c r="W139" s="9" t="s">
        <v>1082</v>
      </c>
      <c r="X139" s="9" t="s">
        <v>1157</v>
      </c>
      <c r="Y139" s="9" t="s">
        <v>615</v>
      </c>
      <c r="Z139" s="9" t="s">
        <v>613</v>
      </c>
    </row>
    <row r="140" spans="1:26" ht="11.25" hidden="1" customHeight="1">
      <c r="B140" s="8" t="s">
        <v>601</v>
      </c>
      <c r="C140" s="9" t="s">
        <v>613</v>
      </c>
      <c r="D140" s="9" t="s">
        <v>614</v>
      </c>
      <c r="E140" s="9" t="s">
        <v>1473</v>
      </c>
      <c r="F140" s="9" t="s">
        <v>926</v>
      </c>
      <c r="G140" s="9" t="s">
        <v>2</v>
      </c>
      <c r="H140" s="9" t="s">
        <v>3</v>
      </c>
      <c r="I140" s="9" t="s">
        <v>1568</v>
      </c>
      <c r="J140" s="9" t="s">
        <v>1024</v>
      </c>
      <c r="K140" s="9" t="s">
        <v>1098</v>
      </c>
      <c r="L140" s="9" t="s">
        <v>1173</v>
      </c>
      <c r="M140" s="9" t="s">
        <v>949</v>
      </c>
      <c r="N140" s="9" t="s">
        <v>1025</v>
      </c>
      <c r="O140" s="9" t="s">
        <v>1099</v>
      </c>
      <c r="P140" s="9" t="s">
        <v>1174</v>
      </c>
      <c r="Q140" s="9" t="s">
        <v>950</v>
      </c>
      <c r="R140" s="9" t="s">
        <v>1026</v>
      </c>
      <c r="S140" s="9" t="s">
        <v>1100</v>
      </c>
      <c r="T140" s="9" t="s">
        <v>1175</v>
      </c>
      <c r="U140" s="9" t="s">
        <v>951</v>
      </c>
      <c r="V140" s="9" t="s">
        <v>1027</v>
      </c>
      <c r="W140" s="9" t="s">
        <v>1101</v>
      </c>
      <c r="X140" s="9" t="s">
        <v>1176</v>
      </c>
      <c r="Y140" s="9" t="s">
        <v>615</v>
      </c>
      <c r="Z140" s="9" t="s">
        <v>613</v>
      </c>
    </row>
    <row r="141" spans="1:26" ht="11.25" hidden="1" customHeight="1">
      <c r="B141" s="8" t="s">
        <v>602</v>
      </c>
      <c r="C141" s="9" t="s">
        <v>613</v>
      </c>
      <c r="D141" s="9" t="s">
        <v>614</v>
      </c>
      <c r="E141" s="9" t="s">
        <v>1473</v>
      </c>
      <c r="F141" s="9" t="s">
        <v>926</v>
      </c>
      <c r="G141" s="9" t="s">
        <v>2</v>
      </c>
      <c r="H141" s="9" t="s">
        <v>3</v>
      </c>
      <c r="I141" s="9" t="s">
        <v>1568</v>
      </c>
      <c r="J141" s="9" t="s">
        <v>1024</v>
      </c>
      <c r="K141" s="9" t="s">
        <v>1098</v>
      </c>
      <c r="L141" s="9" t="s">
        <v>1173</v>
      </c>
      <c r="M141" s="9" t="s">
        <v>949</v>
      </c>
      <c r="N141" s="9" t="s">
        <v>1025</v>
      </c>
      <c r="O141" s="9" t="s">
        <v>1099</v>
      </c>
      <c r="P141" s="9" t="s">
        <v>1174</v>
      </c>
      <c r="Q141" s="9" t="s">
        <v>950</v>
      </c>
      <c r="R141" s="9" t="s">
        <v>1026</v>
      </c>
      <c r="S141" s="9" t="s">
        <v>1100</v>
      </c>
      <c r="T141" s="9" t="s">
        <v>1175</v>
      </c>
      <c r="U141" s="9" t="s">
        <v>951</v>
      </c>
      <c r="V141" s="9" t="s">
        <v>1027</v>
      </c>
      <c r="W141" s="9" t="s">
        <v>1101</v>
      </c>
      <c r="X141" s="9" t="s">
        <v>1176</v>
      </c>
      <c r="Y141" s="9" t="s">
        <v>615</v>
      </c>
      <c r="Z141" s="9" t="s">
        <v>613</v>
      </c>
    </row>
    <row r="142" spans="1:26" ht="11.25" hidden="1" customHeight="1">
      <c r="B142" s="8" t="s">
        <v>603</v>
      </c>
      <c r="C142" s="9" t="s">
        <v>613</v>
      </c>
      <c r="D142" s="9" t="s">
        <v>614</v>
      </c>
      <c r="E142" s="9" t="s">
        <v>1473</v>
      </c>
      <c r="F142" s="9" t="s">
        <v>926</v>
      </c>
      <c r="G142" s="9" t="s">
        <v>2</v>
      </c>
      <c r="H142" s="9" t="s">
        <v>3</v>
      </c>
      <c r="I142" s="9" t="s">
        <v>1568</v>
      </c>
      <c r="J142" s="9" t="s">
        <v>1024</v>
      </c>
      <c r="K142" s="9" t="s">
        <v>1098</v>
      </c>
      <c r="L142" s="9" t="s">
        <v>1173</v>
      </c>
      <c r="M142" s="9" t="s">
        <v>949</v>
      </c>
      <c r="N142" s="9" t="s">
        <v>1025</v>
      </c>
      <c r="O142" s="9" t="s">
        <v>1099</v>
      </c>
      <c r="P142" s="9" t="s">
        <v>1174</v>
      </c>
      <c r="Q142" s="9" t="s">
        <v>950</v>
      </c>
      <c r="R142" s="9" t="s">
        <v>1026</v>
      </c>
      <c r="S142" s="9" t="s">
        <v>1100</v>
      </c>
      <c r="T142" s="9" t="s">
        <v>1175</v>
      </c>
      <c r="U142" s="9" t="s">
        <v>951</v>
      </c>
      <c r="V142" s="9" t="s">
        <v>1027</v>
      </c>
      <c r="W142" s="9" t="s">
        <v>1101</v>
      </c>
      <c r="X142" s="9" t="s">
        <v>1176</v>
      </c>
      <c r="Y142" s="9" t="s">
        <v>615</v>
      </c>
      <c r="Z142" s="9" t="s">
        <v>613</v>
      </c>
    </row>
    <row r="143" spans="1:26" ht="11.25" hidden="1" customHeight="1">
      <c r="B143" s="8" t="s">
        <v>604</v>
      </c>
      <c r="C143" s="9" t="s">
        <v>613</v>
      </c>
      <c r="D143" s="9" t="s">
        <v>614</v>
      </c>
      <c r="E143" s="9" t="s">
        <v>1473</v>
      </c>
      <c r="F143" s="9" t="s">
        <v>926</v>
      </c>
      <c r="G143" s="9" t="s">
        <v>2</v>
      </c>
      <c r="H143" s="9" t="s">
        <v>3</v>
      </c>
      <c r="I143" s="9" t="s">
        <v>1568</v>
      </c>
      <c r="J143" s="9" t="s">
        <v>1024</v>
      </c>
      <c r="K143" s="9" t="s">
        <v>1098</v>
      </c>
      <c r="L143" s="9" t="s">
        <v>1173</v>
      </c>
      <c r="M143" s="9" t="s">
        <v>949</v>
      </c>
      <c r="N143" s="9" t="s">
        <v>1025</v>
      </c>
      <c r="O143" s="9" t="s">
        <v>1099</v>
      </c>
      <c r="P143" s="9" t="s">
        <v>1174</v>
      </c>
      <c r="Q143" s="9" t="s">
        <v>950</v>
      </c>
      <c r="R143" s="9" t="s">
        <v>1026</v>
      </c>
      <c r="S143" s="9" t="s">
        <v>1100</v>
      </c>
      <c r="T143" s="9" t="s">
        <v>1175</v>
      </c>
      <c r="U143" s="9" t="s">
        <v>951</v>
      </c>
      <c r="V143" s="9" t="s">
        <v>1027</v>
      </c>
      <c r="W143" s="9" t="s">
        <v>1101</v>
      </c>
      <c r="X143" s="9" t="s">
        <v>1176</v>
      </c>
      <c r="Y143" s="9" t="s">
        <v>615</v>
      </c>
      <c r="Z143" s="9" t="s">
        <v>613</v>
      </c>
    </row>
    <row r="144" spans="1:26" ht="11.25" hidden="1" customHeight="1">
      <c r="B144" s="8" t="s">
        <v>605</v>
      </c>
      <c r="C144" s="9" t="s">
        <v>613</v>
      </c>
      <c r="D144" s="9" t="s">
        <v>614</v>
      </c>
      <c r="E144" s="9" t="s">
        <v>923</v>
      </c>
      <c r="F144" s="9" t="s">
        <v>927</v>
      </c>
      <c r="G144" s="9" t="s">
        <v>4</v>
      </c>
      <c r="H144" s="9" t="s">
        <v>5</v>
      </c>
      <c r="I144" s="9" t="s">
        <v>967</v>
      </c>
      <c r="J144" s="9" t="s">
        <v>1043</v>
      </c>
      <c r="K144" s="9" t="s">
        <v>1117</v>
      </c>
      <c r="L144" s="9" t="s">
        <v>1192</v>
      </c>
      <c r="M144" s="9" t="s">
        <v>968</v>
      </c>
      <c r="N144" s="9" t="s">
        <v>1044</v>
      </c>
      <c r="O144" s="9" t="s">
        <v>1118</v>
      </c>
      <c r="P144" s="9" t="s">
        <v>1193</v>
      </c>
      <c r="Q144" s="9" t="s">
        <v>969</v>
      </c>
      <c r="R144" s="9" t="s">
        <v>1045</v>
      </c>
      <c r="S144" s="9" t="s">
        <v>1119</v>
      </c>
      <c r="T144" s="9" t="s">
        <v>1194</v>
      </c>
      <c r="U144" s="9" t="s">
        <v>970</v>
      </c>
      <c r="V144" s="9" t="s">
        <v>1046</v>
      </c>
      <c r="W144" s="9" t="s">
        <v>1120</v>
      </c>
      <c r="X144" s="9" t="s">
        <v>1195</v>
      </c>
      <c r="Y144" s="9" t="s">
        <v>615</v>
      </c>
      <c r="Z144" s="9" t="s">
        <v>613</v>
      </c>
    </row>
    <row r="145" spans="1:26" ht="11.25" hidden="1" customHeight="1">
      <c r="B145" s="8" t="s">
        <v>606</v>
      </c>
      <c r="C145" s="9" t="s">
        <v>613</v>
      </c>
      <c r="D145" s="9" t="s">
        <v>614</v>
      </c>
      <c r="E145" s="9" t="s">
        <v>923</v>
      </c>
      <c r="F145" s="9" t="s">
        <v>927</v>
      </c>
      <c r="G145" s="9" t="s">
        <v>4</v>
      </c>
      <c r="H145" s="9" t="s">
        <v>5</v>
      </c>
      <c r="I145" s="9" t="s">
        <v>967</v>
      </c>
      <c r="J145" s="9" t="s">
        <v>1043</v>
      </c>
      <c r="K145" s="9" t="s">
        <v>1117</v>
      </c>
      <c r="L145" s="9" t="s">
        <v>1192</v>
      </c>
      <c r="M145" s="9" t="s">
        <v>968</v>
      </c>
      <c r="N145" s="9" t="s">
        <v>1044</v>
      </c>
      <c r="O145" s="9" t="s">
        <v>1118</v>
      </c>
      <c r="P145" s="9" t="s">
        <v>1193</v>
      </c>
      <c r="Q145" s="9" t="s">
        <v>969</v>
      </c>
      <c r="R145" s="9" t="s">
        <v>1045</v>
      </c>
      <c r="S145" s="9" t="s">
        <v>1119</v>
      </c>
      <c r="T145" s="9" t="s">
        <v>1194</v>
      </c>
      <c r="U145" s="9" t="s">
        <v>970</v>
      </c>
      <c r="V145" s="9" t="s">
        <v>1046</v>
      </c>
      <c r="W145" s="9" t="s">
        <v>1120</v>
      </c>
      <c r="X145" s="9" t="s">
        <v>1195</v>
      </c>
      <c r="Y145" s="9" t="s">
        <v>615</v>
      </c>
      <c r="Z145" s="9" t="s">
        <v>613</v>
      </c>
    </row>
    <row r="146" spans="1:26" ht="11.25" hidden="1" customHeight="1">
      <c r="B146" s="8" t="s">
        <v>607</v>
      </c>
      <c r="C146" s="9" t="s">
        <v>613</v>
      </c>
      <c r="D146" s="9" t="s">
        <v>614</v>
      </c>
      <c r="E146" s="9" t="s">
        <v>923</v>
      </c>
      <c r="F146" s="9" t="s">
        <v>927</v>
      </c>
      <c r="G146" s="9" t="s">
        <v>4</v>
      </c>
      <c r="H146" s="9" t="s">
        <v>5</v>
      </c>
      <c r="I146" s="9" t="s">
        <v>967</v>
      </c>
      <c r="J146" s="9" t="s">
        <v>1043</v>
      </c>
      <c r="K146" s="9" t="s">
        <v>1117</v>
      </c>
      <c r="L146" s="9" t="s">
        <v>1192</v>
      </c>
      <c r="M146" s="9" t="s">
        <v>968</v>
      </c>
      <c r="N146" s="9" t="s">
        <v>1044</v>
      </c>
      <c r="O146" s="9" t="s">
        <v>1118</v>
      </c>
      <c r="P146" s="9" t="s">
        <v>1193</v>
      </c>
      <c r="Q146" s="9" t="s">
        <v>969</v>
      </c>
      <c r="R146" s="9" t="s">
        <v>1045</v>
      </c>
      <c r="S146" s="9" t="s">
        <v>1119</v>
      </c>
      <c r="T146" s="9" t="s">
        <v>1194</v>
      </c>
      <c r="U146" s="9" t="s">
        <v>970</v>
      </c>
      <c r="V146" s="9" t="s">
        <v>1046</v>
      </c>
      <c r="W146" s="9" t="s">
        <v>1120</v>
      </c>
      <c r="X146" s="9" t="s">
        <v>1195</v>
      </c>
      <c r="Y146" s="9" t="s">
        <v>615</v>
      </c>
      <c r="Z146" s="9" t="s">
        <v>613</v>
      </c>
    </row>
    <row r="147" spans="1:26" ht="11.25" hidden="1" customHeight="1">
      <c r="B147" s="8" t="s">
        <v>608</v>
      </c>
      <c r="C147" s="9" t="s">
        <v>613</v>
      </c>
      <c r="D147" s="9" t="s">
        <v>614</v>
      </c>
      <c r="E147" s="9" t="s">
        <v>923</v>
      </c>
      <c r="F147" s="9" t="s">
        <v>927</v>
      </c>
      <c r="G147" s="9" t="s">
        <v>4</v>
      </c>
      <c r="H147" s="9" t="s">
        <v>5</v>
      </c>
      <c r="I147" s="9" t="s">
        <v>967</v>
      </c>
      <c r="J147" s="9" t="s">
        <v>1043</v>
      </c>
      <c r="K147" s="9" t="s">
        <v>1117</v>
      </c>
      <c r="L147" s="9" t="s">
        <v>1192</v>
      </c>
      <c r="M147" s="9" t="s">
        <v>968</v>
      </c>
      <c r="N147" s="9" t="s">
        <v>1044</v>
      </c>
      <c r="O147" s="9" t="s">
        <v>1118</v>
      </c>
      <c r="P147" s="9" t="s">
        <v>1193</v>
      </c>
      <c r="Q147" s="9" t="s">
        <v>969</v>
      </c>
      <c r="R147" s="9" t="s">
        <v>1045</v>
      </c>
      <c r="S147" s="9" t="s">
        <v>1119</v>
      </c>
      <c r="T147" s="9" t="s">
        <v>1194</v>
      </c>
      <c r="U147" s="9" t="s">
        <v>970</v>
      </c>
      <c r="V147" s="9" t="s">
        <v>1046</v>
      </c>
      <c r="W147" s="9" t="s">
        <v>1120</v>
      </c>
      <c r="X147" s="9" t="s">
        <v>1195</v>
      </c>
      <c r="Y147" s="9" t="s">
        <v>615</v>
      </c>
      <c r="Z147" s="9" t="s">
        <v>613</v>
      </c>
    </row>
    <row r="148" spans="1:26" ht="11.25" hidden="1" customHeight="1">
      <c r="B148" s="8" t="s">
        <v>609</v>
      </c>
      <c r="C148" s="9" t="s">
        <v>613</v>
      </c>
      <c r="D148" s="9" t="s">
        <v>614</v>
      </c>
      <c r="E148" s="9" t="s">
        <v>924</v>
      </c>
      <c r="F148" s="9" t="s">
        <v>928</v>
      </c>
      <c r="G148" s="9" t="s">
        <v>6</v>
      </c>
      <c r="H148" s="9" t="s">
        <v>7</v>
      </c>
      <c r="I148" s="9" t="s">
        <v>986</v>
      </c>
      <c r="J148" s="9" t="s">
        <v>1062</v>
      </c>
      <c r="K148" s="9" t="s">
        <v>1136</v>
      </c>
      <c r="L148" s="9" t="s">
        <v>1211</v>
      </c>
      <c r="M148" s="9" t="s">
        <v>987</v>
      </c>
      <c r="N148" s="9" t="s">
        <v>1063</v>
      </c>
      <c r="O148" s="9" t="s">
        <v>1137</v>
      </c>
      <c r="P148" s="9" t="s">
        <v>1212</v>
      </c>
      <c r="Q148" s="9" t="s">
        <v>988</v>
      </c>
      <c r="R148" s="9" t="s">
        <v>1064</v>
      </c>
      <c r="S148" s="9" t="s">
        <v>1138</v>
      </c>
      <c r="T148" s="9" t="s">
        <v>1213</v>
      </c>
      <c r="U148" s="9" t="s">
        <v>989</v>
      </c>
      <c r="V148" s="9" t="s">
        <v>1065</v>
      </c>
      <c r="W148" s="9" t="s">
        <v>1139</v>
      </c>
      <c r="X148" s="9" t="s">
        <v>1214</v>
      </c>
      <c r="Y148" s="9" t="s">
        <v>615</v>
      </c>
      <c r="Z148" s="9" t="s">
        <v>613</v>
      </c>
    </row>
    <row r="149" spans="1:26" ht="11.25" hidden="1" customHeight="1">
      <c r="B149" s="8" t="s">
        <v>610</v>
      </c>
      <c r="C149" s="9" t="s">
        <v>613</v>
      </c>
      <c r="D149" s="9" t="s">
        <v>614</v>
      </c>
      <c r="E149" s="9" t="s">
        <v>924</v>
      </c>
      <c r="F149" s="9" t="s">
        <v>928</v>
      </c>
      <c r="G149" s="9" t="s">
        <v>6</v>
      </c>
      <c r="H149" s="9" t="s">
        <v>7</v>
      </c>
      <c r="I149" s="9" t="s">
        <v>986</v>
      </c>
      <c r="J149" s="9" t="s">
        <v>1062</v>
      </c>
      <c r="K149" s="9" t="s">
        <v>1136</v>
      </c>
      <c r="L149" s="9" t="s">
        <v>1211</v>
      </c>
      <c r="M149" s="9" t="s">
        <v>987</v>
      </c>
      <c r="N149" s="9" t="s">
        <v>1063</v>
      </c>
      <c r="O149" s="9" t="s">
        <v>1137</v>
      </c>
      <c r="P149" s="9" t="s">
        <v>1212</v>
      </c>
      <c r="Q149" s="9" t="s">
        <v>988</v>
      </c>
      <c r="R149" s="9" t="s">
        <v>1064</v>
      </c>
      <c r="S149" s="9" t="s">
        <v>1138</v>
      </c>
      <c r="T149" s="9" t="s">
        <v>1213</v>
      </c>
      <c r="U149" s="9" t="s">
        <v>989</v>
      </c>
      <c r="V149" s="9" t="s">
        <v>1065</v>
      </c>
      <c r="W149" s="9" t="s">
        <v>1139</v>
      </c>
      <c r="X149" s="9" t="s">
        <v>1214</v>
      </c>
      <c r="Y149" s="9" t="s">
        <v>615</v>
      </c>
      <c r="Z149" s="9" t="s">
        <v>613</v>
      </c>
    </row>
    <row r="150" spans="1:26" ht="11.25" hidden="1" customHeight="1">
      <c r="B150" s="8" t="s">
        <v>611</v>
      </c>
      <c r="C150" s="9" t="s">
        <v>613</v>
      </c>
      <c r="D150" s="9" t="s">
        <v>614</v>
      </c>
      <c r="E150" s="9" t="s">
        <v>924</v>
      </c>
      <c r="F150" s="9" t="s">
        <v>928</v>
      </c>
      <c r="G150" s="9" t="s">
        <v>6</v>
      </c>
      <c r="H150" s="9" t="s">
        <v>7</v>
      </c>
      <c r="I150" s="9" t="s">
        <v>986</v>
      </c>
      <c r="J150" s="9" t="s">
        <v>1062</v>
      </c>
      <c r="K150" s="9" t="s">
        <v>1136</v>
      </c>
      <c r="L150" s="9" t="s">
        <v>1211</v>
      </c>
      <c r="M150" s="9" t="s">
        <v>987</v>
      </c>
      <c r="N150" s="9" t="s">
        <v>1063</v>
      </c>
      <c r="O150" s="9" t="s">
        <v>1137</v>
      </c>
      <c r="P150" s="9" t="s">
        <v>1212</v>
      </c>
      <c r="Q150" s="9" t="s">
        <v>988</v>
      </c>
      <c r="R150" s="9" t="s">
        <v>1064</v>
      </c>
      <c r="S150" s="9" t="s">
        <v>1138</v>
      </c>
      <c r="T150" s="9" t="s">
        <v>1213</v>
      </c>
      <c r="U150" s="9" t="s">
        <v>989</v>
      </c>
      <c r="V150" s="9" t="s">
        <v>1065</v>
      </c>
      <c r="W150" s="9" t="s">
        <v>1139</v>
      </c>
      <c r="X150" s="9" t="s">
        <v>1214</v>
      </c>
      <c r="Y150" s="9" t="s">
        <v>615</v>
      </c>
      <c r="Z150" s="9" t="s">
        <v>613</v>
      </c>
    </row>
    <row r="151" spans="1:26" ht="11.25" hidden="1" customHeight="1">
      <c r="B151" s="8" t="s">
        <v>612</v>
      </c>
      <c r="C151" s="9" t="s">
        <v>613</v>
      </c>
      <c r="D151" s="9" t="s">
        <v>614</v>
      </c>
      <c r="E151" s="9" t="s">
        <v>924</v>
      </c>
      <c r="F151" s="9" t="s">
        <v>928</v>
      </c>
      <c r="G151" s="9" t="s">
        <v>6</v>
      </c>
      <c r="H151" s="9" t="s">
        <v>7</v>
      </c>
      <c r="I151" s="9" t="s">
        <v>986</v>
      </c>
      <c r="J151" s="9" t="s">
        <v>1062</v>
      </c>
      <c r="K151" s="9" t="s">
        <v>1136</v>
      </c>
      <c r="L151" s="9" t="s">
        <v>1211</v>
      </c>
      <c r="M151" s="9" t="s">
        <v>987</v>
      </c>
      <c r="N151" s="9" t="s">
        <v>1063</v>
      </c>
      <c r="O151" s="9" t="s">
        <v>1137</v>
      </c>
      <c r="P151" s="9" t="s">
        <v>1212</v>
      </c>
      <c r="Q151" s="9" t="s">
        <v>988</v>
      </c>
      <c r="R151" s="9" t="s">
        <v>1064</v>
      </c>
      <c r="S151" s="9" t="s">
        <v>1138</v>
      </c>
      <c r="T151" s="9" t="s">
        <v>1213</v>
      </c>
      <c r="U151" s="9" t="s">
        <v>989</v>
      </c>
      <c r="V151" s="9" t="s">
        <v>1065</v>
      </c>
      <c r="W151" s="9" t="s">
        <v>1139</v>
      </c>
      <c r="X151" s="9" t="s">
        <v>1214</v>
      </c>
      <c r="Y151" s="9" t="s">
        <v>615</v>
      </c>
      <c r="Z151" s="9" t="s">
        <v>613</v>
      </c>
    </row>
    <row r="153" spans="1:26" s="122" customFormat="1" ht="11.25" customHeight="1">
      <c r="A153" s="122" t="s">
        <v>2756</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597</v>
      </c>
      <c r="C156" s="9" t="s">
        <v>613</v>
      </c>
      <c r="D156" s="9" t="s">
        <v>614</v>
      </c>
      <c r="E156" s="9" t="s">
        <v>1472</v>
      </c>
      <c r="F156" s="9" t="s">
        <v>1472</v>
      </c>
      <c r="G156" s="9" t="s">
        <v>1472</v>
      </c>
      <c r="H156" s="9" t="s">
        <v>1472</v>
      </c>
      <c r="I156" s="9" t="s">
        <v>1472</v>
      </c>
      <c r="J156" s="9" t="s">
        <v>925</v>
      </c>
      <c r="K156" s="9" t="s">
        <v>925</v>
      </c>
      <c r="L156" s="9" t="s">
        <v>925</v>
      </c>
      <c r="M156" s="9" t="s">
        <v>925</v>
      </c>
      <c r="N156" s="9" t="s">
        <v>925</v>
      </c>
      <c r="O156" s="9" t="s">
        <v>2787</v>
      </c>
      <c r="P156" s="9" t="s">
        <v>2787</v>
      </c>
      <c r="Q156" s="9" t="s">
        <v>2787</v>
      </c>
      <c r="R156" s="9" t="s">
        <v>2787</v>
      </c>
      <c r="S156" s="9" t="s">
        <v>2787</v>
      </c>
      <c r="T156" s="9" t="s">
        <v>1</v>
      </c>
      <c r="U156" s="9" t="s">
        <v>1</v>
      </c>
      <c r="V156" s="9" t="s">
        <v>1</v>
      </c>
      <c r="W156" s="9" t="s">
        <v>1</v>
      </c>
      <c r="X156" s="9" t="s">
        <v>1</v>
      </c>
      <c r="Y156" s="9" t="s">
        <v>615</v>
      </c>
      <c r="Z156" s="9" t="s">
        <v>613</v>
      </c>
    </row>
    <row r="157" spans="1:26" ht="11.25" hidden="1" customHeight="1">
      <c r="B157" s="8" t="s">
        <v>598</v>
      </c>
      <c r="C157" s="9" t="s">
        <v>613</v>
      </c>
      <c r="D157" s="9" t="s">
        <v>614</v>
      </c>
      <c r="E157" s="9" t="s">
        <v>1472</v>
      </c>
      <c r="F157" s="9" t="s">
        <v>1472</v>
      </c>
      <c r="G157" s="9" t="s">
        <v>1472</v>
      </c>
      <c r="H157" s="9" t="s">
        <v>1472</v>
      </c>
      <c r="I157" s="9" t="s">
        <v>1472</v>
      </c>
      <c r="J157" s="9" t="s">
        <v>925</v>
      </c>
      <c r="K157" s="9" t="s">
        <v>925</v>
      </c>
      <c r="L157" s="9" t="s">
        <v>925</v>
      </c>
      <c r="M157" s="9" t="s">
        <v>925</v>
      </c>
      <c r="N157" s="9" t="s">
        <v>925</v>
      </c>
      <c r="O157" s="9" t="s">
        <v>2787</v>
      </c>
      <c r="P157" s="9" t="s">
        <v>2787</v>
      </c>
      <c r="Q157" s="9" t="s">
        <v>2787</v>
      </c>
      <c r="R157" s="9" t="s">
        <v>2787</v>
      </c>
      <c r="S157" s="9" t="s">
        <v>2787</v>
      </c>
      <c r="T157" s="9" t="s">
        <v>1</v>
      </c>
      <c r="U157" s="9" t="s">
        <v>1</v>
      </c>
      <c r="V157" s="9" t="s">
        <v>1</v>
      </c>
      <c r="W157" s="9" t="s">
        <v>1</v>
      </c>
      <c r="X157" s="9" t="s">
        <v>1</v>
      </c>
      <c r="Y157" s="9" t="s">
        <v>615</v>
      </c>
      <c r="Z157" s="9" t="s">
        <v>613</v>
      </c>
    </row>
    <row r="158" spans="1:26" ht="11.25" hidden="1" customHeight="1">
      <c r="B158" s="8" t="s">
        <v>599</v>
      </c>
      <c r="C158" s="9" t="s">
        <v>613</v>
      </c>
      <c r="D158" s="9" t="s">
        <v>614</v>
      </c>
      <c r="E158" s="9" t="s">
        <v>1472</v>
      </c>
      <c r="F158" s="9" t="s">
        <v>1472</v>
      </c>
      <c r="G158" s="9" t="s">
        <v>1472</v>
      </c>
      <c r="H158" s="9" t="s">
        <v>1472</v>
      </c>
      <c r="I158" s="9" t="s">
        <v>1472</v>
      </c>
      <c r="J158" s="9" t="s">
        <v>925</v>
      </c>
      <c r="K158" s="9" t="s">
        <v>925</v>
      </c>
      <c r="L158" s="9" t="s">
        <v>925</v>
      </c>
      <c r="M158" s="9" t="s">
        <v>925</v>
      </c>
      <c r="N158" s="9" t="s">
        <v>925</v>
      </c>
      <c r="O158" s="9" t="s">
        <v>2787</v>
      </c>
      <c r="P158" s="9" t="s">
        <v>2787</v>
      </c>
      <c r="Q158" s="9" t="s">
        <v>2787</v>
      </c>
      <c r="R158" s="9" t="s">
        <v>2787</v>
      </c>
      <c r="S158" s="9" t="s">
        <v>2787</v>
      </c>
      <c r="T158" s="9" t="s">
        <v>1</v>
      </c>
      <c r="U158" s="9" t="s">
        <v>1</v>
      </c>
      <c r="V158" s="9" t="s">
        <v>1</v>
      </c>
      <c r="W158" s="9" t="s">
        <v>1</v>
      </c>
      <c r="X158" s="9" t="s">
        <v>1</v>
      </c>
      <c r="Y158" s="9" t="s">
        <v>615</v>
      </c>
      <c r="Z158" s="9" t="s">
        <v>613</v>
      </c>
    </row>
    <row r="159" spans="1:26" ht="11.25" hidden="1" customHeight="1">
      <c r="B159" s="8" t="s">
        <v>600</v>
      </c>
      <c r="C159" s="9" t="s">
        <v>613</v>
      </c>
      <c r="D159" s="9" t="s">
        <v>614</v>
      </c>
      <c r="E159" s="9" t="s">
        <v>1472</v>
      </c>
      <c r="F159" s="9" t="s">
        <v>1472</v>
      </c>
      <c r="G159" s="9" t="s">
        <v>1472</v>
      </c>
      <c r="H159" s="9" t="s">
        <v>1472</v>
      </c>
      <c r="I159" s="9" t="s">
        <v>1472</v>
      </c>
      <c r="J159" s="9" t="s">
        <v>925</v>
      </c>
      <c r="K159" s="9" t="s">
        <v>925</v>
      </c>
      <c r="L159" s="9" t="s">
        <v>925</v>
      </c>
      <c r="M159" s="9" t="s">
        <v>925</v>
      </c>
      <c r="N159" s="9" t="s">
        <v>925</v>
      </c>
      <c r="O159" s="9" t="s">
        <v>2787</v>
      </c>
      <c r="P159" s="9" t="s">
        <v>2787</v>
      </c>
      <c r="Q159" s="9" t="s">
        <v>2787</v>
      </c>
      <c r="R159" s="9" t="s">
        <v>2787</v>
      </c>
      <c r="S159" s="9" t="s">
        <v>2787</v>
      </c>
      <c r="T159" s="9" t="s">
        <v>1</v>
      </c>
      <c r="U159" s="9" t="s">
        <v>1</v>
      </c>
      <c r="V159" s="9" t="s">
        <v>1</v>
      </c>
      <c r="W159" s="9" t="s">
        <v>1</v>
      </c>
      <c r="X159" s="9" t="s">
        <v>1</v>
      </c>
      <c r="Y159" s="9" t="s">
        <v>615</v>
      </c>
      <c r="Z159" s="9" t="s">
        <v>613</v>
      </c>
    </row>
    <row r="160" spans="1:26" ht="11.25" hidden="1" customHeight="1">
      <c r="B160" s="8" t="s">
        <v>601</v>
      </c>
      <c r="C160" s="9" t="s">
        <v>613</v>
      </c>
      <c r="D160" s="9" t="s">
        <v>614</v>
      </c>
      <c r="E160" s="9" t="s">
        <v>1473</v>
      </c>
      <c r="F160" s="9" t="s">
        <v>1473</v>
      </c>
      <c r="G160" s="9" t="s">
        <v>1473</v>
      </c>
      <c r="H160" s="9" t="s">
        <v>1473</v>
      </c>
      <c r="I160" s="9" t="s">
        <v>1473</v>
      </c>
      <c r="J160" s="9" t="s">
        <v>926</v>
      </c>
      <c r="K160" s="9" t="s">
        <v>926</v>
      </c>
      <c r="L160" s="9" t="s">
        <v>926</v>
      </c>
      <c r="M160" s="9" t="s">
        <v>926</v>
      </c>
      <c r="N160" s="9" t="s">
        <v>926</v>
      </c>
      <c r="O160" s="9" t="s">
        <v>2788</v>
      </c>
      <c r="P160" s="9" t="s">
        <v>2788</v>
      </c>
      <c r="Q160" s="9" t="s">
        <v>2788</v>
      </c>
      <c r="R160" s="9" t="s">
        <v>2788</v>
      </c>
      <c r="S160" s="9" t="s">
        <v>2788</v>
      </c>
      <c r="T160" s="9" t="s">
        <v>3</v>
      </c>
      <c r="U160" s="9" t="s">
        <v>3</v>
      </c>
      <c r="V160" s="9" t="s">
        <v>3</v>
      </c>
      <c r="W160" s="9" t="s">
        <v>3</v>
      </c>
      <c r="X160" s="9" t="s">
        <v>3</v>
      </c>
      <c r="Y160" s="9" t="s">
        <v>615</v>
      </c>
      <c r="Z160" s="9" t="s">
        <v>613</v>
      </c>
    </row>
    <row r="161" spans="1:53" ht="11.25" hidden="1" customHeight="1">
      <c r="B161" s="8" t="s">
        <v>602</v>
      </c>
      <c r="C161" s="9" t="s">
        <v>613</v>
      </c>
      <c r="D161" s="9" t="s">
        <v>614</v>
      </c>
      <c r="E161" s="9" t="s">
        <v>1473</v>
      </c>
      <c r="F161" s="9" t="s">
        <v>1473</v>
      </c>
      <c r="G161" s="9" t="s">
        <v>1473</v>
      </c>
      <c r="H161" s="9" t="s">
        <v>1473</v>
      </c>
      <c r="I161" s="9" t="s">
        <v>1473</v>
      </c>
      <c r="J161" s="9" t="s">
        <v>926</v>
      </c>
      <c r="K161" s="9" t="s">
        <v>926</v>
      </c>
      <c r="L161" s="9" t="s">
        <v>926</v>
      </c>
      <c r="M161" s="9" t="s">
        <v>926</v>
      </c>
      <c r="N161" s="9" t="s">
        <v>926</v>
      </c>
      <c r="O161" s="9" t="s">
        <v>2788</v>
      </c>
      <c r="P161" s="9" t="s">
        <v>2788</v>
      </c>
      <c r="Q161" s="9" t="s">
        <v>2788</v>
      </c>
      <c r="R161" s="9" t="s">
        <v>2788</v>
      </c>
      <c r="S161" s="9" t="s">
        <v>2788</v>
      </c>
      <c r="T161" s="9" t="s">
        <v>3</v>
      </c>
      <c r="U161" s="9" t="s">
        <v>3</v>
      </c>
      <c r="V161" s="9" t="s">
        <v>3</v>
      </c>
      <c r="W161" s="9" t="s">
        <v>3</v>
      </c>
      <c r="X161" s="9" t="s">
        <v>3</v>
      </c>
      <c r="Y161" s="9" t="s">
        <v>615</v>
      </c>
      <c r="Z161" s="9" t="s">
        <v>613</v>
      </c>
    </row>
    <row r="162" spans="1:53" ht="11.25" hidden="1" customHeight="1">
      <c r="B162" s="8" t="s">
        <v>603</v>
      </c>
      <c r="C162" s="9" t="s">
        <v>613</v>
      </c>
      <c r="D162" s="9" t="s">
        <v>614</v>
      </c>
      <c r="E162" s="9" t="s">
        <v>1473</v>
      </c>
      <c r="F162" s="9" t="s">
        <v>1473</v>
      </c>
      <c r="G162" s="9" t="s">
        <v>1473</v>
      </c>
      <c r="H162" s="9" t="s">
        <v>1473</v>
      </c>
      <c r="I162" s="9" t="s">
        <v>1473</v>
      </c>
      <c r="J162" s="9" t="s">
        <v>926</v>
      </c>
      <c r="K162" s="9" t="s">
        <v>926</v>
      </c>
      <c r="L162" s="9" t="s">
        <v>926</v>
      </c>
      <c r="M162" s="9" t="s">
        <v>926</v>
      </c>
      <c r="N162" s="9" t="s">
        <v>926</v>
      </c>
      <c r="O162" s="9" t="s">
        <v>2788</v>
      </c>
      <c r="P162" s="9" t="s">
        <v>2788</v>
      </c>
      <c r="Q162" s="9" t="s">
        <v>2788</v>
      </c>
      <c r="R162" s="9" t="s">
        <v>2788</v>
      </c>
      <c r="S162" s="9" t="s">
        <v>2788</v>
      </c>
      <c r="T162" s="9" t="s">
        <v>3</v>
      </c>
      <c r="U162" s="9" t="s">
        <v>3</v>
      </c>
      <c r="V162" s="9" t="s">
        <v>3</v>
      </c>
      <c r="W162" s="9" t="s">
        <v>3</v>
      </c>
      <c r="X162" s="9" t="s">
        <v>3</v>
      </c>
      <c r="Y162" s="9" t="s">
        <v>615</v>
      </c>
      <c r="Z162" s="9" t="s">
        <v>613</v>
      </c>
    </row>
    <row r="163" spans="1:53" ht="11.25" hidden="1" customHeight="1">
      <c r="B163" s="8" t="s">
        <v>604</v>
      </c>
      <c r="C163" s="9" t="s">
        <v>613</v>
      </c>
      <c r="D163" s="9" t="s">
        <v>614</v>
      </c>
      <c r="E163" s="9" t="s">
        <v>1473</v>
      </c>
      <c r="F163" s="9" t="s">
        <v>1473</v>
      </c>
      <c r="G163" s="9" t="s">
        <v>1473</v>
      </c>
      <c r="H163" s="9" t="s">
        <v>1473</v>
      </c>
      <c r="I163" s="9" t="s">
        <v>1473</v>
      </c>
      <c r="J163" s="9" t="s">
        <v>926</v>
      </c>
      <c r="K163" s="9" t="s">
        <v>926</v>
      </c>
      <c r="L163" s="9" t="s">
        <v>926</v>
      </c>
      <c r="M163" s="9" t="s">
        <v>926</v>
      </c>
      <c r="N163" s="9" t="s">
        <v>926</v>
      </c>
      <c r="O163" s="9" t="s">
        <v>2788</v>
      </c>
      <c r="P163" s="9" t="s">
        <v>2788</v>
      </c>
      <c r="Q163" s="9" t="s">
        <v>2788</v>
      </c>
      <c r="R163" s="9" t="s">
        <v>2788</v>
      </c>
      <c r="S163" s="9" t="s">
        <v>2788</v>
      </c>
      <c r="T163" s="9" t="s">
        <v>3</v>
      </c>
      <c r="U163" s="9" t="s">
        <v>3</v>
      </c>
      <c r="V163" s="9" t="s">
        <v>3</v>
      </c>
      <c r="W163" s="9" t="s">
        <v>3</v>
      </c>
      <c r="X163" s="9" t="s">
        <v>3</v>
      </c>
      <c r="Y163" s="9" t="s">
        <v>615</v>
      </c>
      <c r="Z163" s="9" t="s">
        <v>613</v>
      </c>
    </row>
    <row r="164" spans="1:53" ht="11.25" hidden="1" customHeight="1">
      <c r="B164" s="8" t="s">
        <v>605</v>
      </c>
      <c r="C164" s="9" t="s">
        <v>613</v>
      </c>
      <c r="D164" s="9" t="s">
        <v>614</v>
      </c>
      <c r="E164" s="9" t="s">
        <v>923</v>
      </c>
      <c r="F164" s="9" t="s">
        <v>923</v>
      </c>
      <c r="G164" s="9" t="s">
        <v>923</v>
      </c>
      <c r="H164" s="9" t="s">
        <v>923</v>
      </c>
      <c r="I164" s="9" t="s">
        <v>923</v>
      </c>
      <c r="J164" s="9" t="s">
        <v>927</v>
      </c>
      <c r="K164" s="9" t="s">
        <v>927</v>
      </c>
      <c r="L164" s="9" t="s">
        <v>927</v>
      </c>
      <c r="M164" s="9" t="s">
        <v>927</v>
      </c>
      <c r="N164" s="9" t="s">
        <v>927</v>
      </c>
      <c r="O164" s="9" t="s">
        <v>4</v>
      </c>
      <c r="P164" s="9" t="s">
        <v>4</v>
      </c>
      <c r="Q164" s="9" t="s">
        <v>4</v>
      </c>
      <c r="R164" s="9" t="s">
        <v>4</v>
      </c>
      <c r="S164" s="9" t="s">
        <v>4</v>
      </c>
      <c r="T164" s="9" t="s">
        <v>5</v>
      </c>
      <c r="U164" s="9" t="s">
        <v>5</v>
      </c>
      <c r="V164" s="9" t="s">
        <v>5</v>
      </c>
      <c r="W164" s="9" t="s">
        <v>5</v>
      </c>
      <c r="X164" s="9" t="s">
        <v>5</v>
      </c>
      <c r="Y164" s="9" t="s">
        <v>615</v>
      </c>
      <c r="Z164" s="9" t="s">
        <v>613</v>
      </c>
    </row>
    <row r="165" spans="1:53" ht="11.25" hidden="1" customHeight="1">
      <c r="B165" s="8" t="s">
        <v>606</v>
      </c>
      <c r="C165" s="9" t="s">
        <v>613</v>
      </c>
      <c r="D165" s="9" t="s">
        <v>614</v>
      </c>
      <c r="E165" s="9" t="s">
        <v>923</v>
      </c>
      <c r="F165" s="9" t="s">
        <v>923</v>
      </c>
      <c r="G165" s="9" t="s">
        <v>923</v>
      </c>
      <c r="H165" s="9" t="s">
        <v>923</v>
      </c>
      <c r="I165" s="9" t="s">
        <v>923</v>
      </c>
      <c r="J165" s="9" t="s">
        <v>927</v>
      </c>
      <c r="K165" s="9" t="s">
        <v>927</v>
      </c>
      <c r="L165" s="9" t="s">
        <v>927</v>
      </c>
      <c r="M165" s="9" t="s">
        <v>927</v>
      </c>
      <c r="N165" s="9" t="s">
        <v>927</v>
      </c>
      <c r="O165" s="9" t="s">
        <v>4</v>
      </c>
      <c r="P165" s="9" t="s">
        <v>4</v>
      </c>
      <c r="Q165" s="9" t="s">
        <v>4</v>
      </c>
      <c r="R165" s="9" t="s">
        <v>4</v>
      </c>
      <c r="S165" s="9" t="s">
        <v>4</v>
      </c>
      <c r="T165" s="9" t="s">
        <v>5</v>
      </c>
      <c r="U165" s="9" t="s">
        <v>5</v>
      </c>
      <c r="V165" s="9" t="s">
        <v>5</v>
      </c>
      <c r="W165" s="9" t="s">
        <v>5</v>
      </c>
      <c r="X165" s="9" t="s">
        <v>5</v>
      </c>
      <c r="Y165" s="9" t="s">
        <v>615</v>
      </c>
      <c r="Z165" s="9" t="s">
        <v>613</v>
      </c>
    </row>
    <row r="166" spans="1:53" ht="11.25" hidden="1" customHeight="1">
      <c r="B166" s="8" t="s">
        <v>607</v>
      </c>
      <c r="C166" s="9" t="s">
        <v>613</v>
      </c>
      <c r="D166" s="9" t="s">
        <v>614</v>
      </c>
      <c r="E166" s="9" t="s">
        <v>923</v>
      </c>
      <c r="F166" s="9" t="s">
        <v>923</v>
      </c>
      <c r="G166" s="9" t="s">
        <v>923</v>
      </c>
      <c r="H166" s="9" t="s">
        <v>923</v>
      </c>
      <c r="I166" s="9" t="s">
        <v>923</v>
      </c>
      <c r="J166" s="9" t="s">
        <v>927</v>
      </c>
      <c r="K166" s="9" t="s">
        <v>927</v>
      </c>
      <c r="L166" s="9" t="s">
        <v>927</v>
      </c>
      <c r="M166" s="9" t="s">
        <v>927</v>
      </c>
      <c r="N166" s="9" t="s">
        <v>927</v>
      </c>
      <c r="O166" s="9" t="s">
        <v>4</v>
      </c>
      <c r="P166" s="9" t="s">
        <v>4</v>
      </c>
      <c r="Q166" s="9" t="s">
        <v>4</v>
      </c>
      <c r="R166" s="9" t="s">
        <v>4</v>
      </c>
      <c r="S166" s="9" t="s">
        <v>4</v>
      </c>
      <c r="T166" s="9" t="s">
        <v>5</v>
      </c>
      <c r="U166" s="9" t="s">
        <v>5</v>
      </c>
      <c r="V166" s="9" t="s">
        <v>5</v>
      </c>
      <c r="W166" s="9" t="s">
        <v>5</v>
      </c>
      <c r="X166" s="9" t="s">
        <v>5</v>
      </c>
      <c r="Y166" s="9" t="s">
        <v>615</v>
      </c>
      <c r="Z166" s="9" t="s">
        <v>613</v>
      </c>
    </row>
    <row r="167" spans="1:53" ht="11.25" hidden="1" customHeight="1">
      <c r="B167" s="8" t="s">
        <v>608</v>
      </c>
      <c r="C167" s="9" t="s">
        <v>613</v>
      </c>
      <c r="D167" s="9" t="s">
        <v>614</v>
      </c>
      <c r="E167" s="9" t="s">
        <v>923</v>
      </c>
      <c r="F167" s="9" t="s">
        <v>923</v>
      </c>
      <c r="G167" s="9" t="s">
        <v>923</v>
      </c>
      <c r="H167" s="9" t="s">
        <v>923</v>
      </c>
      <c r="I167" s="9" t="s">
        <v>923</v>
      </c>
      <c r="J167" s="9" t="s">
        <v>927</v>
      </c>
      <c r="K167" s="9" t="s">
        <v>927</v>
      </c>
      <c r="L167" s="9" t="s">
        <v>927</v>
      </c>
      <c r="M167" s="9" t="s">
        <v>927</v>
      </c>
      <c r="N167" s="9" t="s">
        <v>927</v>
      </c>
      <c r="O167" s="9" t="s">
        <v>4</v>
      </c>
      <c r="P167" s="9" t="s">
        <v>4</v>
      </c>
      <c r="Q167" s="9" t="s">
        <v>4</v>
      </c>
      <c r="R167" s="9" t="s">
        <v>4</v>
      </c>
      <c r="S167" s="9" t="s">
        <v>4</v>
      </c>
      <c r="T167" s="9" t="s">
        <v>5</v>
      </c>
      <c r="U167" s="9" t="s">
        <v>5</v>
      </c>
      <c r="V167" s="9" t="s">
        <v>5</v>
      </c>
      <c r="W167" s="9" t="s">
        <v>5</v>
      </c>
      <c r="X167" s="9" t="s">
        <v>5</v>
      </c>
      <c r="Y167" s="9" t="s">
        <v>615</v>
      </c>
      <c r="Z167" s="9" t="s">
        <v>613</v>
      </c>
    </row>
    <row r="168" spans="1:53" ht="11.25" hidden="1" customHeight="1">
      <c r="B168" s="8" t="s">
        <v>609</v>
      </c>
      <c r="C168" s="9" t="s">
        <v>613</v>
      </c>
      <c r="D168" s="9" t="s">
        <v>614</v>
      </c>
      <c r="E168" s="9" t="s">
        <v>924</v>
      </c>
      <c r="F168" s="9" t="s">
        <v>924</v>
      </c>
      <c r="G168" s="9" t="s">
        <v>924</v>
      </c>
      <c r="H168" s="9" t="s">
        <v>924</v>
      </c>
      <c r="I168" s="9" t="s">
        <v>924</v>
      </c>
      <c r="J168" s="9" t="s">
        <v>928</v>
      </c>
      <c r="K168" s="9" t="s">
        <v>928</v>
      </c>
      <c r="L168" s="9" t="s">
        <v>928</v>
      </c>
      <c r="M168" s="9" t="s">
        <v>928</v>
      </c>
      <c r="N168" s="9" t="s">
        <v>928</v>
      </c>
      <c r="O168" s="9" t="s">
        <v>6</v>
      </c>
      <c r="P168" s="9" t="s">
        <v>6</v>
      </c>
      <c r="Q168" s="9" t="s">
        <v>6</v>
      </c>
      <c r="R168" s="9" t="s">
        <v>6</v>
      </c>
      <c r="S168" s="9" t="s">
        <v>6</v>
      </c>
      <c r="T168" s="9" t="s">
        <v>7</v>
      </c>
      <c r="U168" s="9" t="s">
        <v>7</v>
      </c>
      <c r="V168" s="9" t="s">
        <v>7</v>
      </c>
      <c r="W168" s="9" t="s">
        <v>7</v>
      </c>
      <c r="X168" s="9" t="s">
        <v>7</v>
      </c>
      <c r="Y168" s="9" t="s">
        <v>615</v>
      </c>
      <c r="Z168" s="9" t="s">
        <v>613</v>
      </c>
    </row>
    <row r="169" spans="1:53" ht="11.25" hidden="1" customHeight="1">
      <c r="B169" s="8" t="s">
        <v>610</v>
      </c>
      <c r="C169" s="9" t="s">
        <v>613</v>
      </c>
      <c r="D169" s="9" t="s">
        <v>614</v>
      </c>
      <c r="E169" s="9" t="s">
        <v>924</v>
      </c>
      <c r="F169" s="9" t="s">
        <v>924</v>
      </c>
      <c r="G169" s="9" t="s">
        <v>924</v>
      </c>
      <c r="H169" s="9" t="s">
        <v>924</v>
      </c>
      <c r="I169" s="9" t="s">
        <v>924</v>
      </c>
      <c r="J169" s="9" t="s">
        <v>928</v>
      </c>
      <c r="K169" s="9" t="s">
        <v>928</v>
      </c>
      <c r="L169" s="9" t="s">
        <v>928</v>
      </c>
      <c r="M169" s="9" t="s">
        <v>928</v>
      </c>
      <c r="N169" s="9" t="s">
        <v>928</v>
      </c>
      <c r="O169" s="9" t="s">
        <v>6</v>
      </c>
      <c r="P169" s="9" t="s">
        <v>6</v>
      </c>
      <c r="Q169" s="9" t="s">
        <v>6</v>
      </c>
      <c r="R169" s="9" t="s">
        <v>6</v>
      </c>
      <c r="S169" s="9" t="s">
        <v>6</v>
      </c>
      <c r="T169" s="9" t="s">
        <v>7</v>
      </c>
      <c r="U169" s="9" t="s">
        <v>7</v>
      </c>
      <c r="V169" s="9" t="s">
        <v>7</v>
      </c>
      <c r="W169" s="9" t="s">
        <v>7</v>
      </c>
      <c r="X169" s="9" t="s">
        <v>7</v>
      </c>
      <c r="Y169" s="9" t="s">
        <v>615</v>
      </c>
      <c r="Z169" s="9" t="s">
        <v>613</v>
      </c>
    </row>
    <row r="170" spans="1:53" ht="11.25" hidden="1" customHeight="1">
      <c r="B170" s="8" t="s">
        <v>611</v>
      </c>
      <c r="C170" s="9" t="s">
        <v>613</v>
      </c>
      <c r="D170" s="9" t="s">
        <v>614</v>
      </c>
      <c r="E170" s="9" t="s">
        <v>924</v>
      </c>
      <c r="F170" s="9" t="s">
        <v>924</v>
      </c>
      <c r="G170" s="9" t="s">
        <v>924</v>
      </c>
      <c r="H170" s="9" t="s">
        <v>924</v>
      </c>
      <c r="I170" s="9" t="s">
        <v>924</v>
      </c>
      <c r="J170" s="9" t="s">
        <v>928</v>
      </c>
      <c r="K170" s="9" t="s">
        <v>928</v>
      </c>
      <c r="L170" s="9" t="s">
        <v>928</v>
      </c>
      <c r="M170" s="9" t="s">
        <v>928</v>
      </c>
      <c r="N170" s="9" t="s">
        <v>928</v>
      </c>
      <c r="O170" s="9" t="s">
        <v>6</v>
      </c>
      <c r="P170" s="9" t="s">
        <v>6</v>
      </c>
      <c r="Q170" s="9" t="s">
        <v>6</v>
      </c>
      <c r="R170" s="9" t="s">
        <v>6</v>
      </c>
      <c r="S170" s="9" t="s">
        <v>6</v>
      </c>
      <c r="T170" s="9" t="s">
        <v>7</v>
      </c>
      <c r="U170" s="9" t="s">
        <v>7</v>
      </c>
      <c r="V170" s="9" t="s">
        <v>7</v>
      </c>
      <c r="W170" s="9" t="s">
        <v>7</v>
      </c>
      <c r="X170" s="9" t="s">
        <v>7</v>
      </c>
      <c r="Y170" s="9" t="s">
        <v>615</v>
      </c>
      <c r="Z170" s="9" t="s">
        <v>613</v>
      </c>
    </row>
    <row r="171" spans="1:53" ht="11.25" hidden="1" customHeight="1">
      <c r="B171" s="8" t="s">
        <v>612</v>
      </c>
      <c r="C171" s="9" t="s">
        <v>613</v>
      </c>
      <c r="D171" s="9" t="s">
        <v>614</v>
      </c>
      <c r="E171" s="9" t="s">
        <v>924</v>
      </c>
      <c r="F171" s="9" t="s">
        <v>924</v>
      </c>
      <c r="G171" s="9" t="s">
        <v>924</v>
      </c>
      <c r="H171" s="9" t="s">
        <v>924</v>
      </c>
      <c r="I171" s="9" t="s">
        <v>924</v>
      </c>
      <c r="J171" s="9" t="s">
        <v>928</v>
      </c>
      <c r="K171" s="9" t="s">
        <v>928</v>
      </c>
      <c r="L171" s="9" t="s">
        <v>928</v>
      </c>
      <c r="M171" s="9" t="s">
        <v>928</v>
      </c>
      <c r="N171" s="9" t="s">
        <v>928</v>
      </c>
      <c r="O171" s="9" t="s">
        <v>6</v>
      </c>
      <c r="P171" s="9" t="s">
        <v>6</v>
      </c>
      <c r="Q171" s="9" t="s">
        <v>6</v>
      </c>
      <c r="R171" s="9" t="s">
        <v>6</v>
      </c>
      <c r="S171" s="9" t="s">
        <v>6</v>
      </c>
      <c r="T171" s="9" t="s">
        <v>7</v>
      </c>
      <c r="U171" s="9" t="s">
        <v>7</v>
      </c>
      <c r="V171" s="9" t="s">
        <v>7</v>
      </c>
      <c r="W171" s="9" t="s">
        <v>7</v>
      </c>
      <c r="X171" s="9" t="s">
        <v>7</v>
      </c>
      <c r="Y171" s="9" t="s">
        <v>615</v>
      </c>
      <c r="Z171" s="9" t="s">
        <v>613</v>
      </c>
    </row>
    <row r="173" spans="1:53" s="122" customFormat="1" ht="11.25" customHeight="1">
      <c r="A173" s="122" t="s">
        <v>2799</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2771</v>
      </c>
      <c r="D176" s="113" t="s">
        <v>2771</v>
      </c>
      <c r="E176" s="113" t="s">
        <v>2746</v>
      </c>
      <c r="F176" s="103" t="s">
        <v>2800</v>
      </c>
      <c r="G176" s="103" t="s">
        <v>2804</v>
      </c>
      <c r="H176" s="103" t="s">
        <v>2815</v>
      </c>
      <c r="I176" s="113" t="s">
        <v>934</v>
      </c>
      <c r="J176" s="113" t="s">
        <v>936</v>
      </c>
      <c r="K176" s="113" t="s">
        <v>938</v>
      </c>
      <c r="L176" s="113" t="s">
        <v>940</v>
      </c>
      <c r="M176" s="113" t="s">
        <v>942</v>
      </c>
      <c r="N176" s="113" t="s">
        <v>943</v>
      </c>
      <c r="O176" s="113" t="s">
        <v>945</v>
      </c>
      <c r="P176" s="113" t="s">
        <v>947</v>
      </c>
      <c r="Q176" s="113" t="s">
        <v>2817</v>
      </c>
      <c r="R176" s="113" t="s">
        <v>2818</v>
      </c>
      <c r="S176" s="113" t="s">
        <v>2819</v>
      </c>
      <c r="T176" s="113" t="s">
        <v>2820</v>
      </c>
      <c r="U176" s="113" t="s">
        <v>2821</v>
      </c>
      <c r="V176" s="113" t="s">
        <v>2822</v>
      </c>
      <c r="W176" s="113" t="s">
        <v>2823</v>
      </c>
      <c r="X176" s="113" t="s">
        <v>2824</v>
      </c>
      <c r="Y176" s="113" t="s">
        <v>2825</v>
      </c>
      <c r="Z176" s="113" t="s">
        <v>2826</v>
      </c>
      <c r="AA176" s="113" t="s">
        <v>2827</v>
      </c>
      <c r="AB176" s="113" t="s">
        <v>2828</v>
      </c>
      <c r="AC176" s="113" t="s">
        <v>2829</v>
      </c>
      <c r="AD176" s="113" t="s">
        <v>2830</v>
      </c>
      <c r="AE176" s="113" t="s">
        <v>2831</v>
      </c>
      <c r="AF176" s="113" t="s">
        <v>2832</v>
      </c>
      <c r="AG176" s="113" t="s">
        <v>2833</v>
      </c>
      <c r="AH176" s="113" t="s">
        <v>2834</v>
      </c>
      <c r="AI176" s="113" t="s">
        <v>2835</v>
      </c>
      <c r="AJ176" s="113" t="s">
        <v>2836</v>
      </c>
      <c r="AK176" s="113" t="s">
        <v>2837</v>
      </c>
      <c r="AL176" s="113" t="s">
        <v>2838</v>
      </c>
      <c r="AM176" s="113" t="s">
        <v>2839</v>
      </c>
      <c r="AN176" s="113" t="s">
        <v>2840</v>
      </c>
      <c r="AO176" s="113" t="s">
        <v>2841</v>
      </c>
      <c r="AP176" s="113" t="s">
        <v>2842</v>
      </c>
      <c r="AQ176" s="113" t="s">
        <v>2843</v>
      </c>
      <c r="AR176" s="113" t="s">
        <v>2844</v>
      </c>
      <c r="AS176" s="113" t="s">
        <v>2845</v>
      </c>
      <c r="AT176" s="113" t="s">
        <v>2846</v>
      </c>
      <c r="AU176" s="113" t="s">
        <v>2746</v>
      </c>
      <c r="AV176" s="113" t="s">
        <v>2800</v>
      </c>
      <c r="AW176" s="113" t="s">
        <v>2801</v>
      </c>
      <c r="AX176" s="113" t="s">
        <v>2801</v>
      </c>
      <c r="AY176" s="110"/>
      <c r="AZ176" s="110"/>
      <c r="BA176" s="110"/>
    </row>
    <row r="177" spans="2:53" ht="11.25" hidden="1" customHeight="1">
      <c r="B177" s="97" t="s">
        <v>504</v>
      </c>
      <c r="C177" s="113" t="s">
        <v>2771</v>
      </c>
      <c r="D177" s="113" t="s">
        <v>2771</v>
      </c>
      <c r="E177" s="113" t="s">
        <v>2746</v>
      </c>
      <c r="F177" s="113" t="s">
        <v>2800</v>
      </c>
      <c r="G177" s="103" t="s">
        <v>2814</v>
      </c>
      <c r="H177" s="103" t="s">
        <v>2816</v>
      </c>
      <c r="I177" s="113" t="s">
        <v>951</v>
      </c>
      <c r="J177" s="113" t="s">
        <v>953</v>
      </c>
      <c r="K177" s="113" t="s">
        <v>955</v>
      </c>
      <c r="L177" s="113" t="s">
        <v>957</v>
      </c>
      <c r="M177" s="113" t="s">
        <v>959</v>
      </c>
      <c r="N177" s="113" t="s">
        <v>961</v>
      </c>
      <c r="O177" s="113" t="s">
        <v>963</v>
      </c>
      <c r="P177" s="113" t="s">
        <v>965</v>
      </c>
      <c r="Q177" s="113" t="s">
        <v>2847</v>
      </c>
      <c r="R177" s="113" t="s">
        <v>2848</v>
      </c>
      <c r="S177" s="113" t="s">
        <v>2849</v>
      </c>
      <c r="T177" s="113" t="s">
        <v>2850</v>
      </c>
      <c r="U177" s="113" t="s">
        <v>2851</v>
      </c>
      <c r="V177" s="113" t="s">
        <v>2852</v>
      </c>
      <c r="W177" s="113" t="s">
        <v>2853</v>
      </c>
      <c r="X177" s="113" t="s">
        <v>2854</v>
      </c>
      <c r="Y177" s="113" t="s">
        <v>2855</v>
      </c>
      <c r="Z177" s="113" t="s">
        <v>2856</v>
      </c>
      <c r="AA177" s="113" t="s">
        <v>2857</v>
      </c>
      <c r="AB177" s="113" t="s">
        <v>2858</v>
      </c>
      <c r="AC177" s="113" t="s">
        <v>2859</v>
      </c>
      <c r="AD177" s="113" t="s">
        <v>2860</v>
      </c>
      <c r="AE177" s="113" t="s">
        <v>2861</v>
      </c>
      <c r="AF177" s="113" t="s">
        <v>2862</v>
      </c>
      <c r="AG177" s="113" t="s">
        <v>2863</v>
      </c>
      <c r="AH177" s="113" t="s">
        <v>2864</v>
      </c>
      <c r="AI177" s="113" t="s">
        <v>2865</v>
      </c>
      <c r="AJ177" s="113" t="s">
        <v>2866</v>
      </c>
      <c r="AK177" s="113" t="s">
        <v>2867</v>
      </c>
      <c r="AL177" s="113" t="s">
        <v>2868</v>
      </c>
      <c r="AM177" s="113" t="s">
        <v>2869</v>
      </c>
      <c r="AN177" s="113" t="s">
        <v>2870</v>
      </c>
      <c r="AO177" s="113" t="s">
        <v>2871</v>
      </c>
      <c r="AP177" s="113" t="s">
        <v>2872</v>
      </c>
      <c r="AQ177" s="113" t="s">
        <v>2873</v>
      </c>
      <c r="AR177" s="113" t="s">
        <v>2874</v>
      </c>
      <c r="AS177" s="113" t="s">
        <v>2875</v>
      </c>
      <c r="AT177" s="113" t="s">
        <v>2876</v>
      </c>
      <c r="AU177" s="113" t="s">
        <v>2746</v>
      </c>
      <c r="AV177" s="113" t="s">
        <v>2800</v>
      </c>
      <c r="AW177" s="113" t="s">
        <v>2801</v>
      </c>
      <c r="AX177" s="113" t="s">
        <v>2801</v>
      </c>
      <c r="AY177" s="110"/>
      <c r="AZ177" s="110"/>
      <c r="BA177" s="110"/>
    </row>
    <row r="178" spans="2:53" ht="11.25" hidden="1" customHeight="1">
      <c r="B178" s="97" t="s">
        <v>505</v>
      </c>
      <c r="C178" s="113" t="s">
        <v>2771</v>
      </c>
      <c r="D178" s="113" t="s">
        <v>2771</v>
      </c>
      <c r="E178" s="113" t="s">
        <v>2746</v>
      </c>
      <c r="F178" s="113" t="s">
        <v>2800</v>
      </c>
      <c r="G178" s="113" t="s">
        <v>923</v>
      </c>
      <c r="H178" s="113" t="s">
        <v>968</v>
      </c>
      <c r="I178" s="113" t="s">
        <v>970</v>
      </c>
      <c r="J178" s="113" t="s">
        <v>972</v>
      </c>
      <c r="K178" s="113" t="s">
        <v>974</v>
      </c>
      <c r="L178" s="113" t="s">
        <v>976</v>
      </c>
      <c r="M178" s="113" t="s">
        <v>978</v>
      </c>
      <c r="N178" s="113" t="s">
        <v>980</v>
      </c>
      <c r="O178" s="113" t="s">
        <v>982</v>
      </c>
      <c r="P178" s="113" t="s">
        <v>984</v>
      </c>
      <c r="Q178" s="113" t="s">
        <v>2877</v>
      </c>
      <c r="R178" s="113" t="s">
        <v>2878</v>
      </c>
      <c r="S178" s="113" t="s">
        <v>2879</v>
      </c>
      <c r="T178" s="113" t="s">
        <v>2880</v>
      </c>
      <c r="U178" s="113" t="s">
        <v>2881</v>
      </c>
      <c r="V178" s="113" t="s">
        <v>2882</v>
      </c>
      <c r="W178" s="113" t="s">
        <v>2883</v>
      </c>
      <c r="X178" s="113" t="s">
        <v>2884</v>
      </c>
      <c r="Y178" s="113" t="s">
        <v>2885</v>
      </c>
      <c r="Z178" s="113" t="s">
        <v>2886</v>
      </c>
      <c r="AA178" s="113" t="s">
        <v>2887</v>
      </c>
      <c r="AB178" s="113" t="s">
        <v>2888</v>
      </c>
      <c r="AC178" s="113" t="s">
        <v>2889</v>
      </c>
      <c r="AD178" s="113" t="s">
        <v>2890</v>
      </c>
      <c r="AE178" s="113" t="s">
        <v>2891</v>
      </c>
      <c r="AF178" s="113" t="s">
        <v>2892</v>
      </c>
      <c r="AG178" s="113" t="s">
        <v>2893</v>
      </c>
      <c r="AH178" s="113" t="s">
        <v>2894</v>
      </c>
      <c r="AI178" s="113" t="s">
        <v>2895</v>
      </c>
      <c r="AJ178" s="113" t="s">
        <v>2896</v>
      </c>
      <c r="AK178" s="113" t="s">
        <v>2897</v>
      </c>
      <c r="AL178" s="113" t="s">
        <v>2898</v>
      </c>
      <c r="AM178" s="113" t="s">
        <v>2899</v>
      </c>
      <c r="AN178" s="113" t="s">
        <v>2900</v>
      </c>
      <c r="AO178" s="113" t="s">
        <v>2901</v>
      </c>
      <c r="AP178" s="113" t="s">
        <v>2902</v>
      </c>
      <c r="AQ178" s="113" t="s">
        <v>2903</v>
      </c>
      <c r="AR178" s="113" t="s">
        <v>2904</v>
      </c>
      <c r="AS178" s="113" t="s">
        <v>2905</v>
      </c>
      <c r="AT178" s="113" t="s">
        <v>2906</v>
      </c>
      <c r="AU178" s="113" t="s">
        <v>2746</v>
      </c>
      <c r="AV178" s="113" t="s">
        <v>2800</v>
      </c>
      <c r="AW178" s="113" t="s">
        <v>2801</v>
      </c>
      <c r="AX178" s="113" t="s">
        <v>2801</v>
      </c>
      <c r="AY178" s="110"/>
      <c r="AZ178" s="110"/>
      <c r="BA178" s="110"/>
    </row>
    <row r="179" spans="2:53" ht="11.25" hidden="1" customHeight="1">
      <c r="B179" s="97" t="s">
        <v>506</v>
      </c>
      <c r="C179" s="113" t="s">
        <v>2771</v>
      </c>
      <c r="D179" s="113" t="s">
        <v>2771</v>
      </c>
      <c r="E179" s="113" t="s">
        <v>2746</v>
      </c>
      <c r="F179" s="113" t="s">
        <v>2800</v>
      </c>
      <c r="G179" s="113" t="s">
        <v>924</v>
      </c>
      <c r="H179" s="113" t="s">
        <v>987</v>
      </c>
      <c r="I179" s="113" t="s">
        <v>989</v>
      </c>
      <c r="J179" s="113" t="s">
        <v>991</v>
      </c>
      <c r="K179" s="113" t="s">
        <v>993</v>
      </c>
      <c r="L179" s="113" t="s">
        <v>995</v>
      </c>
      <c r="M179" s="113" t="s">
        <v>997</v>
      </c>
      <c r="N179" s="113" t="s">
        <v>999</v>
      </c>
      <c r="O179" s="113" t="s">
        <v>1001</v>
      </c>
      <c r="P179" s="113" t="s">
        <v>1003</v>
      </c>
      <c r="Q179" s="113" t="s">
        <v>2907</v>
      </c>
      <c r="R179" s="113" t="s">
        <v>2908</v>
      </c>
      <c r="S179" s="113" t="s">
        <v>2909</v>
      </c>
      <c r="T179" s="113" t="s">
        <v>2910</v>
      </c>
      <c r="U179" s="113" t="s">
        <v>2911</v>
      </c>
      <c r="V179" s="113" t="s">
        <v>2912</v>
      </c>
      <c r="W179" s="113" t="s">
        <v>2913</v>
      </c>
      <c r="X179" s="113" t="s">
        <v>2914</v>
      </c>
      <c r="Y179" s="113" t="s">
        <v>2915</v>
      </c>
      <c r="Z179" s="113" t="s">
        <v>2916</v>
      </c>
      <c r="AA179" s="113" t="s">
        <v>2917</v>
      </c>
      <c r="AB179" s="113" t="s">
        <v>2918</v>
      </c>
      <c r="AC179" s="113" t="s">
        <v>2919</v>
      </c>
      <c r="AD179" s="113" t="s">
        <v>2920</v>
      </c>
      <c r="AE179" s="113" t="s">
        <v>2921</v>
      </c>
      <c r="AF179" s="113" t="s">
        <v>2922</v>
      </c>
      <c r="AG179" s="113" t="s">
        <v>2923</v>
      </c>
      <c r="AH179" s="113" t="s">
        <v>2924</v>
      </c>
      <c r="AI179" s="113" t="s">
        <v>2925</v>
      </c>
      <c r="AJ179" s="113" t="s">
        <v>2926</v>
      </c>
      <c r="AK179" s="113" t="s">
        <v>2927</v>
      </c>
      <c r="AL179" s="113" t="s">
        <v>2928</v>
      </c>
      <c r="AM179" s="113" t="s">
        <v>2929</v>
      </c>
      <c r="AN179" s="113" t="s">
        <v>2930</v>
      </c>
      <c r="AO179" s="113" t="s">
        <v>2931</v>
      </c>
      <c r="AP179" s="113" t="s">
        <v>2932</v>
      </c>
      <c r="AQ179" s="113" t="s">
        <v>2933</v>
      </c>
      <c r="AR179" s="113" t="s">
        <v>2934</v>
      </c>
      <c r="AS179" s="113" t="s">
        <v>2935</v>
      </c>
      <c r="AT179" s="113" t="s">
        <v>2936</v>
      </c>
      <c r="AU179" s="113" t="s">
        <v>2746</v>
      </c>
      <c r="AV179" s="113" t="s">
        <v>2800</v>
      </c>
      <c r="AW179" s="113" t="s">
        <v>2801</v>
      </c>
      <c r="AX179" s="113" t="s">
        <v>2801</v>
      </c>
      <c r="AY179" s="110"/>
      <c r="AZ179" s="110"/>
      <c r="BA179" s="110"/>
    </row>
    <row r="180" spans="2:53" ht="11.25" hidden="1" customHeight="1">
      <c r="B180" s="97" t="s">
        <v>507</v>
      </c>
      <c r="C180" s="113" t="s">
        <v>2771</v>
      </c>
      <c r="D180" s="113" t="s">
        <v>2771</v>
      </c>
      <c r="E180" s="113" t="s">
        <v>2746</v>
      </c>
      <c r="F180" s="113" t="s">
        <v>2800</v>
      </c>
      <c r="G180" s="113" t="s">
        <v>925</v>
      </c>
      <c r="H180" s="113" t="s">
        <v>1006</v>
      </c>
      <c r="I180" s="113" t="s">
        <v>1008</v>
      </c>
      <c r="J180" s="113" t="s">
        <v>1010</v>
      </c>
      <c r="K180" s="113" t="s">
        <v>1012</v>
      </c>
      <c r="L180" s="113" t="s">
        <v>1014</v>
      </c>
      <c r="M180" s="113" t="s">
        <v>1016</v>
      </c>
      <c r="N180" s="113" t="s">
        <v>1018</v>
      </c>
      <c r="O180" s="113" t="s">
        <v>1020</v>
      </c>
      <c r="P180" s="113" t="s">
        <v>1022</v>
      </c>
      <c r="Q180" s="113" t="s">
        <v>2937</v>
      </c>
      <c r="R180" s="113" t="s">
        <v>2938</v>
      </c>
      <c r="S180" s="113" t="s">
        <v>2939</v>
      </c>
      <c r="T180" s="113" t="s">
        <v>2940</v>
      </c>
      <c r="U180" s="113" t="s">
        <v>2941</v>
      </c>
      <c r="V180" s="113" t="s">
        <v>2942</v>
      </c>
      <c r="W180" s="113" t="s">
        <v>2943</v>
      </c>
      <c r="X180" s="113" t="s">
        <v>2944</v>
      </c>
      <c r="Y180" s="113" t="s">
        <v>2945</v>
      </c>
      <c r="Z180" s="113" t="s">
        <v>2946</v>
      </c>
      <c r="AA180" s="113" t="s">
        <v>2947</v>
      </c>
      <c r="AB180" s="113" t="s">
        <v>2948</v>
      </c>
      <c r="AC180" s="113" t="s">
        <v>2949</v>
      </c>
      <c r="AD180" s="113" t="s">
        <v>2950</v>
      </c>
      <c r="AE180" s="113" t="s">
        <v>2951</v>
      </c>
      <c r="AF180" s="113" t="s">
        <v>2952</v>
      </c>
      <c r="AG180" s="113" t="s">
        <v>2953</v>
      </c>
      <c r="AH180" s="113" t="s">
        <v>2954</v>
      </c>
      <c r="AI180" s="113" t="s">
        <v>2955</v>
      </c>
      <c r="AJ180" s="113" t="s">
        <v>2956</v>
      </c>
      <c r="AK180" s="113" t="s">
        <v>2957</v>
      </c>
      <c r="AL180" s="113" t="s">
        <v>2958</v>
      </c>
      <c r="AM180" s="113" t="s">
        <v>2959</v>
      </c>
      <c r="AN180" s="113" t="s">
        <v>2960</v>
      </c>
      <c r="AO180" s="113" t="s">
        <v>2961</v>
      </c>
      <c r="AP180" s="113" t="s">
        <v>2962</v>
      </c>
      <c r="AQ180" s="113" t="s">
        <v>2963</v>
      </c>
      <c r="AR180" s="113" t="s">
        <v>2964</v>
      </c>
      <c r="AS180" s="113" t="s">
        <v>2965</v>
      </c>
      <c r="AT180" s="113" t="s">
        <v>2966</v>
      </c>
      <c r="AU180" s="113" t="s">
        <v>2746</v>
      </c>
      <c r="AV180" s="113" t="s">
        <v>2800</v>
      </c>
      <c r="AW180" s="113" t="s">
        <v>2801</v>
      </c>
      <c r="AX180" s="113" t="s">
        <v>2801</v>
      </c>
      <c r="AY180" s="110"/>
      <c r="AZ180" s="110"/>
      <c r="BA180" s="110"/>
    </row>
    <row r="181" spans="2:53" ht="11.25" hidden="1" customHeight="1">
      <c r="B181" s="97" t="s">
        <v>508</v>
      </c>
      <c r="C181" s="113" t="s">
        <v>2771</v>
      </c>
      <c r="D181" s="113" t="s">
        <v>2771</v>
      </c>
      <c r="E181" s="113" t="s">
        <v>2746</v>
      </c>
      <c r="F181" s="113" t="s">
        <v>2800</v>
      </c>
      <c r="G181" s="113" t="s">
        <v>926</v>
      </c>
      <c r="H181" s="113" t="s">
        <v>1025</v>
      </c>
      <c r="I181" s="113" t="s">
        <v>1027</v>
      </c>
      <c r="J181" s="113" t="s">
        <v>1029</v>
      </c>
      <c r="K181" s="113" t="s">
        <v>1031</v>
      </c>
      <c r="L181" s="113" t="s">
        <v>1033</v>
      </c>
      <c r="M181" s="113" t="s">
        <v>1035</v>
      </c>
      <c r="N181" s="113" t="s">
        <v>1037</v>
      </c>
      <c r="O181" s="113" t="s">
        <v>1039</v>
      </c>
      <c r="P181" s="113" t="s">
        <v>1041</v>
      </c>
      <c r="Q181" s="113" t="s">
        <v>2967</v>
      </c>
      <c r="R181" s="113" t="s">
        <v>2968</v>
      </c>
      <c r="S181" s="113" t="s">
        <v>2969</v>
      </c>
      <c r="T181" s="113" t="s">
        <v>2970</v>
      </c>
      <c r="U181" s="113" t="s">
        <v>2971</v>
      </c>
      <c r="V181" s="113" t="s">
        <v>2972</v>
      </c>
      <c r="W181" s="113" t="s">
        <v>2973</v>
      </c>
      <c r="X181" s="113" t="s">
        <v>2974</v>
      </c>
      <c r="Y181" s="113" t="s">
        <v>2975</v>
      </c>
      <c r="Z181" s="113" t="s">
        <v>2976</v>
      </c>
      <c r="AA181" s="113" t="s">
        <v>2977</v>
      </c>
      <c r="AB181" s="113" t="s">
        <v>2978</v>
      </c>
      <c r="AC181" s="113" t="s">
        <v>2979</v>
      </c>
      <c r="AD181" s="113" t="s">
        <v>2980</v>
      </c>
      <c r="AE181" s="113" t="s">
        <v>2981</v>
      </c>
      <c r="AF181" s="113" t="s">
        <v>2982</v>
      </c>
      <c r="AG181" s="113" t="s">
        <v>2983</v>
      </c>
      <c r="AH181" s="113" t="s">
        <v>2984</v>
      </c>
      <c r="AI181" s="113" t="s">
        <v>2985</v>
      </c>
      <c r="AJ181" s="113" t="s">
        <v>2986</v>
      </c>
      <c r="AK181" s="113" t="s">
        <v>2987</v>
      </c>
      <c r="AL181" s="113" t="s">
        <v>2988</v>
      </c>
      <c r="AM181" s="113" t="s">
        <v>2989</v>
      </c>
      <c r="AN181" s="113" t="s">
        <v>2990</v>
      </c>
      <c r="AO181" s="113" t="s">
        <v>2991</v>
      </c>
      <c r="AP181" s="113" t="s">
        <v>2992</v>
      </c>
      <c r="AQ181" s="113" t="s">
        <v>2993</v>
      </c>
      <c r="AR181" s="113" t="s">
        <v>2994</v>
      </c>
      <c r="AS181" s="113" t="s">
        <v>2995</v>
      </c>
      <c r="AT181" s="113" t="s">
        <v>2996</v>
      </c>
      <c r="AU181" s="113" t="s">
        <v>2746</v>
      </c>
      <c r="AV181" s="113" t="s">
        <v>2800</v>
      </c>
      <c r="AW181" s="113" t="s">
        <v>2801</v>
      </c>
      <c r="AX181" s="113" t="s">
        <v>2801</v>
      </c>
      <c r="AY181" s="110"/>
      <c r="AZ181" s="110"/>
      <c r="BA181" s="110"/>
    </row>
    <row r="182" spans="2:53" ht="11.25" hidden="1" customHeight="1">
      <c r="B182" s="97" t="s">
        <v>509</v>
      </c>
      <c r="C182" s="113" t="s">
        <v>2771</v>
      </c>
      <c r="D182" s="113" t="s">
        <v>2771</v>
      </c>
      <c r="E182" s="113" t="s">
        <v>2746</v>
      </c>
      <c r="F182" s="113" t="s">
        <v>2800</v>
      </c>
      <c r="G182" s="113" t="s">
        <v>927</v>
      </c>
      <c r="H182" s="113" t="s">
        <v>1044</v>
      </c>
      <c r="I182" s="113" t="s">
        <v>1046</v>
      </c>
      <c r="J182" s="113" t="s">
        <v>1048</v>
      </c>
      <c r="K182" s="113" t="s">
        <v>1050</v>
      </c>
      <c r="L182" s="113" t="s">
        <v>1052</v>
      </c>
      <c r="M182" s="113" t="s">
        <v>1054</v>
      </c>
      <c r="N182" s="113" t="s">
        <v>1056</v>
      </c>
      <c r="O182" s="113" t="s">
        <v>1058</v>
      </c>
      <c r="P182" s="113" t="s">
        <v>1060</v>
      </c>
      <c r="Q182" s="113" t="s">
        <v>2997</v>
      </c>
      <c r="R182" s="113" t="s">
        <v>2998</v>
      </c>
      <c r="S182" s="113" t="s">
        <v>2999</v>
      </c>
      <c r="T182" s="113" t="s">
        <v>3000</v>
      </c>
      <c r="U182" s="113" t="s">
        <v>3001</v>
      </c>
      <c r="V182" s="113" t="s">
        <v>3002</v>
      </c>
      <c r="W182" s="113" t="s">
        <v>3003</v>
      </c>
      <c r="X182" s="113" t="s">
        <v>3004</v>
      </c>
      <c r="Y182" s="113" t="s">
        <v>3005</v>
      </c>
      <c r="Z182" s="113" t="s">
        <v>3006</v>
      </c>
      <c r="AA182" s="113" t="s">
        <v>3007</v>
      </c>
      <c r="AB182" s="113" t="s">
        <v>3008</v>
      </c>
      <c r="AC182" s="113" t="s">
        <v>3009</v>
      </c>
      <c r="AD182" s="113" t="s">
        <v>3010</v>
      </c>
      <c r="AE182" s="113" t="s">
        <v>3011</v>
      </c>
      <c r="AF182" s="113" t="s">
        <v>3012</v>
      </c>
      <c r="AG182" s="113" t="s">
        <v>3013</v>
      </c>
      <c r="AH182" s="113" t="s">
        <v>3014</v>
      </c>
      <c r="AI182" s="113" t="s">
        <v>3015</v>
      </c>
      <c r="AJ182" s="113" t="s">
        <v>3016</v>
      </c>
      <c r="AK182" s="113" t="s">
        <v>3017</v>
      </c>
      <c r="AL182" s="113" t="s">
        <v>3018</v>
      </c>
      <c r="AM182" s="113" t="s">
        <v>3019</v>
      </c>
      <c r="AN182" s="113" t="s">
        <v>3020</v>
      </c>
      <c r="AO182" s="113" t="s">
        <v>3021</v>
      </c>
      <c r="AP182" s="113" t="s">
        <v>3022</v>
      </c>
      <c r="AQ182" s="113" t="s">
        <v>3023</v>
      </c>
      <c r="AR182" s="113" t="s">
        <v>3024</v>
      </c>
      <c r="AS182" s="113" t="s">
        <v>3025</v>
      </c>
      <c r="AT182" s="113" t="s">
        <v>3026</v>
      </c>
      <c r="AU182" s="113" t="s">
        <v>2746</v>
      </c>
      <c r="AV182" s="113" t="s">
        <v>2800</v>
      </c>
      <c r="AW182" s="113" t="s">
        <v>2801</v>
      </c>
      <c r="AX182" s="113" t="s">
        <v>2801</v>
      </c>
      <c r="AY182" s="110"/>
      <c r="AZ182" s="110"/>
      <c r="BA182" s="110"/>
    </row>
    <row r="183" spans="2:53" ht="11.25" hidden="1" customHeight="1">
      <c r="B183" s="97" t="s">
        <v>510</v>
      </c>
      <c r="C183" s="113" t="s">
        <v>2771</v>
      </c>
      <c r="D183" s="113" t="s">
        <v>2771</v>
      </c>
      <c r="E183" s="113" t="s">
        <v>2746</v>
      </c>
      <c r="F183" s="113" t="s">
        <v>2800</v>
      </c>
      <c r="G183" s="113" t="s">
        <v>928</v>
      </c>
      <c r="H183" s="113" t="s">
        <v>1063</v>
      </c>
      <c r="I183" s="113" t="s">
        <v>1065</v>
      </c>
      <c r="J183" s="113" t="s">
        <v>1067</v>
      </c>
      <c r="K183" s="113" t="s">
        <v>1069</v>
      </c>
      <c r="L183" s="113" t="s">
        <v>1070</v>
      </c>
      <c r="M183" s="113" t="s">
        <v>1072</v>
      </c>
      <c r="N183" s="113" t="s">
        <v>1074</v>
      </c>
      <c r="O183" s="113" t="s">
        <v>1076</v>
      </c>
      <c r="P183" s="113" t="s">
        <v>1078</v>
      </c>
      <c r="Q183" s="113" t="s">
        <v>3027</v>
      </c>
      <c r="R183" s="113" t="s">
        <v>3028</v>
      </c>
      <c r="S183" s="113" t="s">
        <v>3029</v>
      </c>
      <c r="T183" s="113" t="s">
        <v>3030</v>
      </c>
      <c r="U183" s="113" t="s">
        <v>3031</v>
      </c>
      <c r="V183" s="113" t="s">
        <v>3032</v>
      </c>
      <c r="W183" s="113" t="s">
        <v>3033</v>
      </c>
      <c r="X183" s="113" t="s">
        <v>3034</v>
      </c>
      <c r="Y183" s="113" t="s">
        <v>3035</v>
      </c>
      <c r="Z183" s="113" t="s">
        <v>3036</v>
      </c>
      <c r="AA183" s="113" t="s">
        <v>3037</v>
      </c>
      <c r="AB183" s="113" t="s">
        <v>3038</v>
      </c>
      <c r="AC183" s="113" t="s">
        <v>3039</v>
      </c>
      <c r="AD183" s="113" t="s">
        <v>3040</v>
      </c>
      <c r="AE183" s="113" t="s">
        <v>3041</v>
      </c>
      <c r="AF183" s="113" t="s">
        <v>3042</v>
      </c>
      <c r="AG183" s="113" t="s">
        <v>3043</v>
      </c>
      <c r="AH183" s="113" t="s">
        <v>3044</v>
      </c>
      <c r="AI183" s="113" t="s">
        <v>3045</v>
      </c>
      <c r="AJ183" s="113" t="s">
        <v>3046</v>
      </c>
      <c r="AK183" s="113" t="s">
        <v>3047</v>
      </c>
      <c r="AL183" s="113" t="s">
        <v>3048</v>
      </c>
      <c r="AM183" s="113" t="s">
        <v>3049</v>
      </c>
      <c r="AN183" s="113" t="s">
        <v>3050</v>
      </c>
      <c r="AO183" s="113" t="s">
        <v>3051</v>
      </c>
      <c r="AP183" s="113" t="s">
        <v>3052</v>
      </c>
      <c r="AQ183" s="113" t="s">
        <v>3053</v>
      </c>
      <c r="AR183" s="113" t="s">
        <v>3054</v>
      </c>
      <c r="AS183" s="113" t="s">
        <v>3055</v>
      </c>
      <c r="AT183" s="113" t="s">
        <v>3056</v>
      </c>
      <c r="AU183" s="113" t="s">
        <v>2746</v>
      </c>
      <c r="AV183" s="113" t="s">
        <v>2800</v>
      </c>
      <c r="AW183" s="113" t="s">
        <v>2801</v>
      </c>
      <c r="AX183" s="113" t="s">
        <v>2801</v>
      </c>
      <c r="AY183" s="110"/>
      <c r="AZ183" s="110"/>
      <c r="BA183" s="110"/>
    </row>
    <row r="184" spans="2:53" ht="11.25" hidden="1" customHeight="1">
      <c r="B184" s="97" t="s">
        <v>511</v>
      </c>
      <c r="C184" s="113" t="s">
        <v>2771</v>
      </c>
      <c r="D184" s="113" t="s">
        <v>2771</v>
      </c>
      <c r="E184" s="113" t="s">
        <v>2746</v>
      </c>
      <c r="F184" s="113" t="s">
        <v>2800</v>
      </c>
      <c r="G184" s="113" t="s">
        <v>929</v>
      </c>
      <c r="H184" s="113" t="s">
        <v>1080</v>
      </c>
      <c r="I184" s="113" t="s">
        <v>1082</v>
      </c>
      <c r="J184" s="113" t="s">
        <v>1084</v>
      </c>
      <c r="K184" s="113" t="s">
        <v>1086</v>
      </c>
      <c r="L184" s="113" t="s">
        <v>1088</v>
      </c>
      <c r="M184" s="113" t="s">
        <v>1090</v>
      </c>
      <c r="N184" s="113" t="s">
        <v>1092</v>
      </c>
      <c r="O184" s="113" t="s">
        <v>1094</v>
      </c>
      <c r="P184" s="113" t="s">
        <v>1096</v>
      </c>
      <c r="Q184" s="113" t="s">
        <v>3057</v>
      </c>
      <c r="R184" s="113" t="s">
        <v>3058</v>
      </c>
      <c r="S184" s="113" t="s">
        <v>3059</v>
      </c>
      <c r="T184" s="113" t="s">
        <v>3060</v>
      </c>
      <c r="U184" s="113" t="s">
        <v>3061</v>
      </c>
      <c r="V184" s="113" t="s">
        <v>3062</v>
      </c>
      <c r="W184" s="113" t="s">
        <v>3063</v>
      </c>
      <c r="X184" s="113" t="s">
        <v>3064</v>
      </c>
      <c r="Y184" s="113" t="s">
        <v>3065</v>
      </c>
      <c r="Z184" s="113" t="s">
        <v>3066</v>
      </c>
      <c r="AA184" s="113" t="s">
        <v>3067</v>
      </c>
      <c r="AB184" s="113" t="s">
        <v>3068</v>
      </c>
      <c r="AC184" s="113" t="s">
        <v>3069</v>
      </c>
      <c r="AD184" s="113" t="s">
        <v>3070</v>
      </c>
      <c r="AE184" s="113" t="s">
        <v>3071</v>
      </c>
      <c r="AF184" s="113" t="s">
        <v>3072</v>
      </c>
      <c r="AG184" s="113" t="s">
        <v>3073</v>
      </c>
      <c r="AH184" s="113" t="s">
        <v>3074</v>
      </c>
      <c r="AI184" s="113" t="s">
        <v>3075</v>
      </c>
      <c r="AJ184" s="113" t="s">
        <v>3076</v>
      </c>
      <c r="AK184" s="113" t="s">
        <v>3077</v>
      </c>
      <c r="AL184" s="113" t="s">
        <v>3078</v>
      </c>
      <c r="AM184" s="113" t="s">
        <v>3079</v>
      </c>
      <c r="AN184" s="113" t="s">
        <v>3080</v>
      </c>
      <c r="AO184" s="113" t="s">
        <v>3081</v>
      </c>
      <c r="AP184" s="113" t="s">
        <v>3082</v>
      </c>
      <c r="AQ184" s="113" t="s">
        <v>3083</v>
      </c>
      <c r="AR184" s="113" t="s">
        <v>3084</v>
      </c>
      <c r="AS184" s="113" t="s">
        <v>3085</v>
      </c>
      <c r="AT184" s="113" t="s">
        <v>3086</v>
      </c>
      <c r="AU184" s="113" t="s">
        <v>2746</v>
      </c>
      <c r="AV184" s="113" t="s">
        <v>2800</v>
      </c>
      <c r="AW184" s="113" t="s">
        <v>2801</v>
      </c>
      <c r="AX184" s="113" t="s">
        <v>2801</v>
      </c>
      <c r="AY184" s="110"/>
      <c r="AZ184" s="110"/>
      <c r="BA184" s="110"/>
    </row>
    <row r="185" spans="2:53" ht="11.25" hidden="1" customHeight="1">
      <c r="B185" s="97" t="s">
        <v>512</v>
      </c>
      <c r="C185" s="113" t="s">
        <v>2771</v>
      </c>
      <c r="D185" s="113" t="s">
        <v>2771</v>
      </c>
      <c r="E185" s="113" t="s">
        <v>2746</v>
      </c>
      <c r="F185" s="113" t="s">
        <v>2800</v>
      </c>
      <c r="G185" s="113" t="s">
        <v>2</v>
      </c>
      <c r="H185" s="113" t="s">
        <v>1099</v>
      </c>
      <c r="I185" s="113" t="s">
        <v>1101</v>
      </c>
      <c r="J185" s="113" t="s">
        <v>1103</v>
      </c>
      <c r="K185" s="113" t="s">
        <v>1105</v>
      </c>
      <c r="L185" s="113" t="s">
        <v>1107</v>
      </c>
      <c r="M185" s="113" t="s">
        <v>1109</v>
      </c>
      <c r="N185" s="113" t="s">
        <v>1111</v>
      </c>
      <c r="O185" s="113" t="s">
        <v>1113</v>
      </c>
      <c r="P185" s="113" t="s">
        <v>1115</v>
      </c>
      <c r="Q185" s="113" t="s">
        <v>3087</v>
      </c>
      <c r="R185" s="113" t="s">
        <v>3088</v>
      </c>
      <c r="S185" s="113" t="s">
        <v>3089</v>
      </c>
      <c r="T185" s="113" t="s">
        <v>3090</v>
      </c>
      <c r="U185" s="113" t="s">
        <v>3091</v>
      </c>
      <c r="V185" s="113" t="s">
        <v>3092</v>
      </c>
      <c r="W185" s="113" t="s">
        <v>3093</v>
      </c>
      <c r="X185" s="113" t="s">
        <v>3094</v>
      </c>
      <c r="Y185" s="113" t="s">
        <v>3095</v>
      </c>
      <c r="Z185" s="113" t="s">
        <v>3096</v>
      </c>
      <c r="AA185" s="113" t="s">
        <v>3097</v>
      </c>
      <c r="AB185" s="113" t="s">
        <v>3098</v>
      </c>
      <c r="AC185" s="113" t="s">
        <v>3099</v>
      </c>
      <c r="AD185" s="113" t="s">
        <v>3100</v>
      </c>
      <c r="AE185" s="113" t="s">
        <v>3101</v>
      </c>
      <c r="AF185" s="113" t="s">
        <v>3102</v>
      </c>
      <c r="AG185" s="113" t="s">
        <v>3103</v>
      </c>
      <c r="AH185" s="113" t="s">
        <v>3104</v>
      </c>
      <c r="AI185" s="113" t="s">
        <v>3105</v>
      </c>
      <c r="AJ185" s="113" t="s">
        <v>3106</v>
      </c>
      <c r="AK185" s="113" t="s">
        <v>3107</v>
      </c>
      <c r="AL185" s="113" t="s">
        <v>3108</v>
      </c>
      <c r="AM185" s="113" t="s">
        <v>3109</v>
      </c>
      <c r="AN185" s="113" t="s">
        <v>3110</v>
      </c>
      <c r="AO185" s="113" t="s">
        <v>3111</v>
      </c>
      <c r="AP185" s="113" t="s">
        <v>3112</v>
      </c>
      <c r="AQ185" s="113" t="s">
        <v>3113</v>
      </c>
      <c r="AR185" s="113" t="s">
        <v>3114</v>
      </c>
      <c r="AS185" s="113" t="s">
        <v>3115</v>
      </c>
      <c r="AT185" s="113" t="s">
        <v>3116</v>
      </c>
      <c r="AU185" s="113" t="s">
        <v>2746</v>
      </c>
      <c r="AV185" s="113" t="s">
        <v>2800</v>
      </c>
      <c r="AW185" s="113" t="s">
        <v>2801</v>
      </c>
      <c r="AX185" s="113" t="s">
        <v>2801</v>
      </c>
      <c r="AY185" s="110"/>
      <c r="AZ185" s="110"/>
      <c r="BA185" s="110"/>
    </row>
    <row r="186" spans="2:53" ht="11.25" hidden="1" customHeight="1">
      <c r="B186" s="97" t="s">
        <v>513</v>
      </c>
      <c r="C186" s="113" t="s">
        <v>2771</v>
      </c>
      <c r="D186" s="113" t="s">
        <v>2771</v>
      </c>
      <c r="E186" s="113" t="s">
        <v>2746</v>
      </c>
      <c r="F186" s="113" t="s">
        <v>2800</v>
      </c>
      <c r="G186" s="113" t="s">
        <v>4</v>
      </c>
      <c r="H186" s="113" t="s">
        <v>1118</v>
      </c>
      <c r="I186" s="113" t="s">
        <v>1120</v>
      </c>
      <c r="J186" s="113" t="s">
        <v>1122</v>
      </c>
      <c r="K186" s="113" t="s">
        <v>1124</v>
      </c>
      <c r="L186" s="113" t="s">
        <v>1126</v>
      </c>
      <c r="M186" s="113" t="s">
        <v>1128</v>
      </c>
      <c r="N186" s="113" t="s">
        <v>1130</v>
      </c>
      <c r="O186" s="113" t="s">
        <v>1132</v>
      </c>
      <c r="P186" s="113" t="s">
        <v>1134</v>
      </c>
      <c r="Q186" s="113" t="s">
        <v>3117</v>
      </c>
      <c r="R186" s="113" t="s">
        <v>3118</v>
      </c>
      <c r="S186" s="113" t="s">
        <v>3119</v>
      </c>
      <c r="T186" s="113" t="s">
        <v>3120</v>
      </c>
      <c r="U186" s="113" t="s">
        <v>3121</v>
      </c>
      <c r="V186" s="113" t="s">
        <v>3122</v>
      </c>
      <c r="W186" s="113" t="s">
        <v>3123</v>
      </c>
      <c r="X186" s="113" t="s">
        <v>3124</v>
      </c>
      <c r="Y186" s="113" t="s">
        <v>3125</v>
      </c>
      <c r="Z186" s="113" t="s">
        <v>3126</v>
      </c>
      <c r="AA186" s="113" t="s">
        <v>3127</v>
      </c>
      <c r="AB186" s="113" t="s">
        <v>3128</v>
      </c>
      <c r="AC186" s="113" t="s">
        <v>3129</v>
      </c>
      <c r="AD186" s="113" t="s">
        <v>3130</v>
      </c>
      <c r="AE186" s="113" t="s">
        <v>3131</v>
      </c>
      <c r="AF186" s="113" t="s">
        <v>3132</v>
      </c>
      <c r="AG186" s="113" t="s">
        <v>3133</v>
      </c>
      <c r="AH186" s="113" t="s">
        <v>3134</v>
      </c>
      <c r="AI186" s="113" t="s">
        <v>3135</v>
      </c>
      <c r="AJ186" s="113" t="s">
        <v>3136</v>
      </c>
      <c r="AK186" s="113" t="s">
        <v>3137</v>
      </c>
      <c r="AL186" s="113" t="s">
        <v>3138</v>
      </c>
      <c r="AM186" s="113" t="s">
        <v>3139</v>
      </c>
      <c r="AN186" s="113" t="s">
        <v>3140</v>
      </c>
      <c r="AO186" s="113" t="s">
        <v>3141</v>
      </c>
      <c r="AP186" s="113" t="s">
        <v>3142</v>
      </c>
      <c r="AQ186" s="113" t="s">
        <v>3143</v>
      </c>
      <c r="AR186" s="113" t="s">
        <v>3144</v>
      </c>
      <c r="AS186" s="113" t="s">
        <v>3145</v>
      </c>
      <c r="AT186" s="113" t="s">
        <v>3146</v>
      </c>
      <c r="AU186" s="113" t="s">
        <v>2746</v>
      </c>
      <c r="AV186" s="113" t="s">
        <v>2800</v>
      </c>
      <c r="AW186" s="113" t="s">
        <v>2801</v>
      </c>
      <c r="AX186" s="113" t="s">
        <v>2801</v>
      </c>
      <c r="AY186" s="110"/>
      <c r="AZ186" s="110"/>
      <c r="BA186" s="110"/>
    </row>
    <row r="187" spans="2:53" ht="11.25" hidden="1" customHeight="1">
      <c r="B187" s="97" t="s">
        <v>514</v>
      </c>
      <c r="C187" s="113" t="s">
        <v>2771</v>
      </c>
      <c r="D187" s="113" t="s">
        <v>2771</v>
      </c>
      <c r="E187" s="113" t="s">
        <v>2746</v>
      </c>
      <c r="F187" s="113" t="s">
        <v>2800</v>
      </c>
      <c r="G187" s="113" t="s">
        <v>6</v>
      </c>
      <c r="H187" s="113" t="s">
        <v>1137</v>
      </c>
      <c r="I187" s="113" t="s">
        <v>1139</v>
      </c>
      <c r="J187" s="113" t="s">
        <v>1141</v>
      </c>
      <c r="K187" s="113" t="s">
        <v>1142</v>
      </c>
      <c r="L187" s="113" t="s">
        <v>1144</v>
      </c>
      <c r="M187" s="113" t="s">
        <v>1146</v>
      </c>
      <c r="N187" s="113" t="s">
        <v>1148</v>
      </c>
      <c r="O187" s="113" t="s">
        <v>1150</v>
      </c>
      <c r="P187" s="113" t="s">
        <v>1152</v>
      </c>
      <c r="Q187" s="113" t="s">
        <v>3147</v>
      </c>
      <c r="R187" s="113" t="s">
        <v>3148</v>
      </c>
      <c r="S187" s="113" t="s">
        <v>3149</v>
      </c>
      <c r="T187" s="113" t="s">
        <v>3150</v>
      </c>
      <c r="U187" s="113" t="s">
        <v>3151</v>
      </c>
      <c r="V187" s="113" t="s">
        <v>3152</v>
      </c>
      <c r="W187" s="113" t="s">
        <v>3153</v>
      </c>
      <c r="X187" s="113" t="s">
        <v>3154</v>
      </c>
      <c r="Y187" s="113" t="s">
        <v>3155</v>
      </c>
      <c r="Z187" s="113" t="s">
        <v>3156</v>
      </c>
      <c r="AA187" s="113" t="s">
        <v>3157</v>
      </c>
      <c r="AB187" s="113" t="s">
        <v>3158</v>
      </c>
      <c r="AC187" s="113" t="s">
        <v>3159</v>
      </c>
      <c r="AD187" s="113" t="s">
        <v>3160</v>
      </c>
      <c r="AE187" s="113" t="s">
        <v>3161</v>
      </c>
      <c r="AF187" s="113" t="s">
        <v>3162</v>
      </c>
      <c r="AG187" s="113" t="s">
        <v>3163</v>
      </c>
      <c r="AH187" s="113" t="s">
        <v>3164</v>
      </c>
      <c r="AI187" s="113" t="s">
        <v>3165</v>
      </c>
      <c r="AJ187" s="113" t="s">
        <v>3166</v>
      </c>
      <c r="AK187" s="113" t="s">
        <v>3167</v>
      </c>
      <c r="AL187" s="113" t="s">
        <v>3168</v>
      </c>
      <c r="AM187" s="113" t="s">
        <v>3169</v>
      </c>
      <c r="AN187" s="113" t="s">
        <v>3170</v>
      </c>
      <c r="AO187" s="113" t="s">
        <v>3171</v>
      </c>
      <c r="AP187" s="113" t="s">
        <v>3172</v>
      </c>
      <c r="AQ187" s="113" t="s">
        <v>3173</v>
      </c>
      <c r="AR187" s="113" t="s">
        <v>3174</v>
      </c>
      <c r="AS187" s="113" t="s">
        <v>3175</v>
      </c>
      <c r="AT187" s="113" t="s">
        <v>3176</v>
      </c>
      <c r="AU187" s="113" t="s">
        <v>2746</v>
      </c>
      <c r="AV187" s="113" t="s">
        <v>2800</v>
      </c>
      <c r="AW187" s="113" t="s">
        <v>2801</v>
      </c>
      <c r="AX187" s="113" t="s">
        <v>2801</v>
      </c>
      <c r="AY187" s="110"/>
      <c r="AZ187" s="110"/>
      <c r="BA187" s="110"/>
    </row>
    <row r="188" spans="2:53" ht="11.25" hidden="1" customHeight="1">
      <c r="B188" s="97" t="s">
        <v>515</v>
      </c>
      <c r="C188" s="113" t="s">
        <v>2771</v>
      </c>
      <c r="D188" s="113" t="s">
        <v>2771</v>
      </c>
      <c r="E188" s="113" t="s">
        <v>2746</v>
      </c>
      <c r="F188" s="113" t="s">
        <v>2800</v>
      </c>
      <c r="G188" s="113" t="s">
        <v>1</v>
      </c>
      <c r="H188" s="113" t="s">
        <v>1155</v>
      </c>
      <c r="I188" s="113" t="s">
        <v>1157</v>
      </c>
      <c r="J188" s="113" t="s">
        <v>1159</v>
      </c>
      <c r="K188" s="113" t="s">
        <v>1161</v>
      </c>
      <c r="L188" s="113" t="s">
        <v>1163</v>
      </c>
      <c r="M188" s="113" t="s">
        <v>1165</v>
      </c>
      <c r="N188" s="113" t="s">
        <v>1167</v>
      </c>
      <c r="O188" s="113" t="s">
        <v>1169</v>
      </c>
      <c r="P188" s="113" t="s">
        <v>1171</v>
      </c>
      <c r="Q188" s="113" t="s">
        <v>3177</v>
      </c>
      <c r="R188" s="113" t="s">
        <v>3178</v>
      </c>
      <c r="S188" s="113" t="s">
        <v>3179</v>
      </c>
      <c r="T188" s="113" t="s">
        <v>3180</v>
      </c>
      <c r="U188" s="113" t="s">
        <v>3181</v>
      </c>
      <c r="V188" s="113" t="s">
        <v>3182</v>
      </c>
      <c r="W188" s="113" t="s">
        <v>3183</v>
      </c>
      <c r="X188" s="113" t="s">
        <v>3184</v>
      </c>
      <c r="Y188" s="113" t="s">
        <v>3185</v>
      </c>
      <c r="Z188" s="113" t="s">
        <v>3186</v>
      </c>
      <c r="AA188" s="113" t="s">
        <v>3187</v>
      </c>
      <c r="AB188" s="113" t="s">
        <v>3188</v>
      </c>
      <c r="AC188" s="113" t="s">
        <v>3189</v>
      </c>
      <c r="AD188" s="113" t="s">
        <v>3190</v>
      </c>
      <c r="AE188" s="113" t="s">
        <v>3191</v>
      </c>
      <c r="AF188" s="113" t="s">
        <v>3192</v>
      </c>
      <c r="AG188" s="113" t="s">
        <v>3193</v>
      </c>
      <c r="AH188" s="113" t="s">
        <v>3194</v>
      </c>
      <c r="AI188" s="113" t="s">
        <v>3195</v>
      </c>
      <c r="AJ188" s="113" t="s">
        <v>3196</v>
      </c>
      <c r="AK188" s="113" t="s">
        <v>3197</v>
      </c>
      <c r="AL188" s="113" t="s">
        <v>3198</v>
      </c>
      <c r="AM188" s="113" t="s">
        <v>3199</v>
      </c>
      <c r="AN188" s="113" t="s">
        <v>3200</v>
      </c>
      <c r="AO188" s="113" t="s">
        <v>3201</v>
      </c>
      <c r="AP188" s="113" t="s">
        <v>3202</v>
      </c>
      <c r="AQ188" s="113" t="s">
        <v>3203</v>
      </c>
      <c r="AR188" s="113" t="s">
        <v>3204</v>
      </c>
      <c r="AS188" s="113" t="s">
        <v>3205</v>
      </c>
      <c r="AT188" s="113" t="s">
        <v>3206</v>
      </c>
      <c r="AU188" s="113" t="s">
        <v>2746</v>
      </c>
      <c r="AV188" s="113" t="s">
        <v>2800</v>
      </c>
      <c r="AW188" s="113" t="s">
        <v>2801</v>
      </c>
      <c r="AX188" s="113" t="s">
        <v>2801</v>
      </c>
      <c r="AY188" s="110"/>
      <c r="AZ188" s="110"/>
      <c r="BA188" s="110"/>
    </row>
    <row r="189" spans="2:53" ht="11.25" hidden="1" customHeight="1">
      <c r="B189" s="97" t="s">
        <v>516</v>
      </c>
      <c r="C189" s="113" t="s">
        <v>2771</v>
      </c>
      <c r="D189" s="113" t="s">
        <v>2771</v>
      </c>
      <c r="E189" s="113" t="s">
        <v>2746</v>
      </c>
      <c r="F189" s="113" t="s">
        <v>2800</v>
      </c>
      <c r="G189" s="113" t="s">
        <v>3</v>
      </c>
      <c r="H189" s="113" t="s">
        <v>1174</v>
      </c>
      <c r="I189" s="113" t="s">
        <v>1176</v>
      </c>
      <c r="J189" s="113" t="s">
        <v>1178</v>
      </c>
      <c r="K189" s="113" t="s">
        <v>1180</v>
      </c>
      <c r="L189" s="113" t="s">
        <v>1182</v>
      </c>
      <c r="M189" s="113" t="s">
        <v>1184</v>
      </c>
      <c r="N189" s="113" t="s">
        <v>1186</v>
      </c>
      <c r="O189" s="113" t="s">
        <v>1188</v>
      </c>
      <c r="P189" s="113" t="s">
        <v>1190</v>
      </c>
      <c r="Q189" s="113" t="s">
        <v>3207</v>
      </c>
      <c r="R189" s="113" t="s">
        <v>3208</v>
      </c>
      <c r="S189" s="113" t="s">
        <v>3209</v>
      </c>
      <c r="T189" s="113" t="s">
        <v>3210</v>
      </c>
      <c r="U189" s="113" t="s">
        <v>3211</v>
      </c>
      <c r="V189" s="113" t="s">
        <v>3212</v>
      </c>
      <c r="W189" s="113" t="s">
        <v>3213</v>
      </c>
      <c r="X189" s="113" t="s">
        <v>3214</v>
      </c>
      <c r="Y189" s="113" t="s">
        <v>3215</v>
      </c>
      <c r="Z189" s="113" t="s">
        <v>3216</v>
      </c>
      <c r="AA189" s="113" t="s">
        <v>3217</v>
      </c>
      <c r="AB189" s="113" t="s">
        <v>3218</v>
      </c>
      <c r="AC189" s="113" t="s">
        <v>3219</v>
      </c>
      <c r="AD189" s="113" t="s">
        <v>3220</v>
      </c>
      <c r="AE189" s="113" t="s">
        <v>3221</v>
      </c>
      <c r="AF189" s="113" t="s">
        <v>3222</v>
      </c>
      <c r="AG189" s="113" t="s">
        <v>3223</v>
      </c>
      <c r="AH189" s="113" t="s">
        <v>3224</v>
      </c>
      <c r="AI189" s="113" t="s">
        <v>3225</v>
      </c>
      <c r="AJ189" s="113" t="s">
        <v>3226</v>
      </c>
      <c r="AK189" s="113" t="s">
        <v>3227</v>
      </c>
      <c r="AL189" s="113" t="s">
        <v>3228</v>
      </c>
      <c r="AM189" s="113" t="s">
        <v>3229</v>
      </c>
      <c r="AN189" s="113" t="s">
        <v>3230</v>
      </c>
      <c r="AO189" s="113" t="s">
        <v>3231</v>
      </c>
      <c r="AP189" s="113" t="s">
        <v>3232</v>
      </c>
      <c r="AQ189" s="113" t="s">
        <v>3233</v>
      </c>
      <c r="AR189" s="113" t="s">
        <v>3234</v>
      </c>
      <c r="AS189" s="113" t="s">
        <v>3235</v>
      </c>
      <c r="AT189" s="113" t="s">
        <v>3236</v>
      </c>
      <c r="AU189" s="113" t="s">
        <v>2746</v>
      </c>
      <c r="AV189" s="113" t="s">
        <v>2800</v>
      </c>
      <c r="AW189" s="113" t="s">
        <v>2801</v>
      </c>
      <c r="AX189" s="113" t="s">
        <v>2801</v>
      </c>
      <c r="AY189" s="110"/>
      <c r="AZ189" s="110"/>
      <c r="BA189" s="110"/>
    </row>
    <row r="190" spans="2:53" ht="11.25" hidden="1" customHeight="1">
      <c r="B190" s="97" t="s">
        <v>517</v>
      </c>
      <c r="C190" s="113" t="s">
        <v>2771</v>
      </c>
      <c r="D190" s="113" t="s">
        <v>2771</v>
      </c>
      <c r="E190" s="113" t="s">
        <v>2746</v>
      </c>
      <c r="F190" s="113" t="s">
        <v>2800</v>
      </c>
      <c r="G190" s="113" t="s">
        <v>5</v>
      </c>
      <c r="H190" s="113" t="s">
        <v>1193</v>
      </c>
      <c r="I190" s="113" t="s">
        <v>1195</v>
      </c>
      <c r="J190" s="113" t="s">
        <v>1197</v>
      </c>
      <c r="K190" s="113" t="s">
        <v>1199</v>
      </c>
      <c r="L190" s="113" t="s">
        <v>1201</v>
      </c>
      <c r="M190" s="113" t="s">
        <v>1203</v>
      </c>
      <c r="N190" s="113" t="s">
        <v>1205</v>
      </c>
      <c r="O190" s="113" t="s">
        <v>1207</v>
      </c>
      <c r="P190" s="113" t="s">
        <v>1209</v>
      </c>
      <c r="Q190" s="113" t="s">
        <v>3237</v>
      </c>
      <c r="R190" s="113" t="s">
        <v>3238</v>
      </c>
      <c r="S190" s="113" t="s">
        <v>3239</v>
      </c>
      <c r="T190" s="113" t="s">
        <v>3240</v>
      </c>
      <c r="U190" s="113" t="s">
        <v>3241</v>
      </c>
      <c r="V190" s="113" t="s">
        <v>3242</v>
      </c>
      <c r="W190" s="113" t="s">
        <v>3243</v>
      </c>
      <c r="X190" s="113" t="s">
        <v>3244</v>
      </c>
      <c r="Y190" s="113" t="s">
        <v>3245</v>
      </c>
      <c r="Z190" s="113" t="s">
        <v>3246</v>
      </c>
      <c r="AA190" s="113" t="s">
        <v>3247</v>
      </c>
      <c r="AB190" s="113" t="s">
        <v>3248</v>
      </c>
      <c r="AC190" s="113" t="s">
        <v>3249</v>
      </c>
      <c r="AD190" s="113" t="s">
        <v>3250</v>
      </c>
      <c r="AE190" s="113" t="s">
        <v>3251</v>
      </c>
      <c r="AF190" s="113" t="s">
        <v>3252</v>
      </c>
      <c r="AG190" s="113" t="s">
        <v>3253</v>
      </c>
      <c r="AH190" s="113" t="s">
        <v>3254</v>
      </c>
      <c r="AI190" s="113" t="s">
        <v>3255</v>
      </c>
      <c r="AJ190" s="113" t="s">
        <v>3256</v>
      </c>
      <c r="AK190" s="113" t="s">
        <v>3257</v>
      </c>
      <c r="AL190" s="113" t="s">
        <v>3258</v>
      </c>
      <c r="AM190" s="113" t="s">
        <v>3259</v>
      </c>
      <c r="AN190" s="113" t="s">
        <v>3260</v>
      </c>
      <c r="AO190" s="113" t="s">
        <v>3261</v>
      </c>
      <c r="AP190" s="113" t="s">
        <v>3262</v>
      </c>
      <c r="AQ190" s="113" t="s">
        <v>3263</v>
      </c>
      <c r="AR190" s="113" t="s">
        <v>3264</v>
      </c>
      <c r="AS190" s="113" t="s">
        <v>3265</v>
      </c>
      <c r="AT190" s="113" t="s">
        <v>3266</v>
      </c>
      <c r="AU190" s="113" t="s">
        <v>2746</v>
      </c>
      <c r="AV190" s="113" t="s">
        <v>2800</v>
      </c>
      <c r="AW190" s="113" t="s">
        <v>2801</v>
      </c>
      <c r="AX190" s="113" t="s">
        <v>2801</v>
      </c>
      <c r="AY190" s="110"/>
      <c r="AZ190" s="110"/>
      <c r="BA190" s="110"/>
    </row>
    <row r="191" spans="2:53" ht="11.25" hidden="1" customHeight="1">
      <c r="B191" s="97" t="s">
        <v>518</v>
      </c>
      <c r="C191" s="113" t="s">
        <v>2771</v>
      </c>
      <c r="D191" s="113" t="s">
        <v>2771</v>
      </c>
      <c r="E191" s="113" t="s">
        <v>2746</v>
      </c>
      <c r="F191" s="113" t="s">
        <v>2800</v>
      </c>
      <c r="G191" s="113" t="s">
        <v>7</v>
      </c>
      <c r="H191" s="113" t="s">
        <v>1212</v>
      </c>
      <c r="I191" s="113" t="s">
        <v>1214</v>
      </c>
      <c r="J191" s="113" t="s">
        <v>1216</v>
      </c>
      <c r="K191" s="113" t="s">
        <v>1218</v>
      </c>
      <c r="L191" s="113" t="s">
        <v>1220</v>
      </c>
      <c r="M191" s="113" t="s">
        <v>1222</v>
      </c>
      <c r="N191" s="113" t="s">
        <v>1224</v>
      </c>
      <c r="O191" s="113" t="s">
        <v>1226</v>
      </c>
      <c r="P191" s="113" t="s">
        <v>1228</v>
      </c>
      <c r="Q191" s="113" t="s">
        <v>3267</v>
      </c>
      <c r="R191" s="113" t="s">
        <v>3268</v>
      </c>
      <c r="S191" s="113" t="s">
        <v>3269</v>
      </c>
      <c r="T191" s="113" t="s">
        <v>3270</v>
      </c>
      <c r="U191" s="113" t="s">
        <v>3271</v>
      </c>
      <c r="V191" s="113" t="s">
        <v>3272</v>
      </c>
      <c r="W191" s="113" t="s">
        <v>3273</v>
      </c>
      <c r="X191" s="113" t="s">
        <v>3274</v>
      </c>
      <c r="Y191" s="113" t="s">
        <v>3275</v>
      </c>
      <c r="Z191" s="113" t="s">
        <v>3276</v>
      </c>
      <c r="AA191" s="113" t="s">
        <v>3277</v>
      </c>
      <c r="AB191" s="113" t="s">
        <v>3278</v>
      </c>
      <c r="AC191" s="113" t="s">
        <v>3279</v>
      </c>
      <c r="AD191" s="113" t="s">
        <v>3280</v>
      </c>
      <c r="AE191" s="113" t="s">
        <v>3281</v>
      </c>
      <c r="AF191" s="113" t="s">
        <v>3282</v>
      </c>
      <c r="AG191" s="113" t="s">
        <v>3283</v>
      </c>
      <c r="AH191" s="113" t="s">
        <v>3284</v>
      </c>
      <c r="AI191" s="113" t="s">
        <v>3285</v>
      </c>
      <c r="AJ191" s="113" t="s">
        <v>3286</v>
      </c>
      <c r="AK191" s="113" t="s">
        <v>3287</v>
      </c>
      <c r="AL191" s="113" t="s">
        <v>3288</v>
      </c>
      <c r="AM191" s="113" t="s">
        <v>3289</v>
      </c>
      <c r="AN191" s="113" t="s">
        <v>3290</v>
      </c>
      <c r="AO191" s="113" t="s">
        <v>3291</v>
      </c>
      <c r="AP191" s="113" t="s">
        <v>3292</v>
      </c>
      <c r="AQ191" s="113" t="s">
        <v>3293</v>
      </c>
      <c r="AR191" s="113" t="s">
        <v>3294</v>
      </c>
      <c r="AS191" s="113" t="s">
        <v>3295</v>
      </c>
      <c r="AT191" s="113" t="s">
        <v>3296</v>
      </c>
      <c r="AU191" s="113" t="s">
        <v>2746</v>
      </c>
      <c r="AV191" s="113" t="s">
        <v>2800</v>
      </c>
      <c r="AW191" s="113" t="s">
        <v>2801</v>
      </c>
      <c r="AX191" s="113" t="s">
        <v>2801</v>
      </c>
      <c r="AY191" s="110"/>
      <c r="AZ191" s="110"/>
      <c r="BA191" s="110"/>
    </row>
    <row r="192" spans="2:53" ht="11.25" hidden="1" customHeight="1">
      <c r="B192" s="97" t="s">
        <v>1962</v>
      </c>
      <c r="C192" s="113" t="s">
        <v>2771</v>
      </c>
      <c r="D192" s="113" t="s">
        <v>2771</v>
      </c>
      <c r="E192" s="113" t="s">
        <v>2746</v>
      </c>
      <c r="F192" s="113" t="s">
        <v>2800</v>
      </c>
      <c r="G192" s="113" t="s">
        <v>1567</v>
      </c>
      <c r="H192" s="113" t="s">
        <v>933</v>
      </c>
      <c r="I192" s="113" t="s">
        <v>935</v>
      </c>
      <c r="J192" s="113" t="s">
        <v>937</v>
      </c>
      <c r="K192" s="113" t="s">
        <v>939</v>
      </c>
      <c r="L192" s="113" t="s">
        <v>941</v>
      </c>
      <c r="M192" s="113" t="s">
        <v>1474</v>
      </c>
      <c r="N192" s="113" t="s">
        <v>944</v>
      </c>
      <c r="O192" s="113" t="s">
        <v>946</v>
      </c>
      <c r="P192" s="113" t="s">
        <v>948</v>
      </c>
      <c r="Q192" s="113" t="s">
        <v>3297</v>
      </c>
      <c r="R192" s="113" t="s">
        <v>3298</v>
      </c>
      <c r="S192" s="113" t="s">
        <v>3299</v>
      </c>
      <c r="T192" s="113" t="s">
        <v>3300</v>
      </c>
      <c r="U192" s="113" t="s">
        <v>3301</v>
      </c>
      <c r="V192" s="113" t="s">
        <v>3302</v>
      </c>
      <c r="W192" s="113" t="s">
        <v>3303</v>
      </c>
      <c r="X192" s="113" t="s">
        <v>3304</v>
      </c>
      <c r="Y192" s="113" t="s">
        <v>3305</v>
      </c>
      <c r="Z192" s="113" t="s">
        <v>3306</v>
      </c>
      <c r="AA192" s="113" t="s">
        <v>3307</v>
      </c>
      <c r="AB192" s="113" t="s">
        <v>3308</v>
      </c>
      <c r="AC192" s="113" t="s">
        <v>3309</v>
      </c>
      <c r="AD192" s="113" t="s">
        <v>3310</v>
      </c>
      <c r="AE192" s="113" t="s">
        <v>3311</v>
      </c>
      <c r="AF192" s="113" t="s">
        <v>3312</v>
      </c>
      <c r="AG192" s="113" t="s">
        <v>3313</v>
      </c>
      <c r="AH192" s="113" t="s">
        <v>3314</v>
      </c>
      <c r="AI192" s="113" t="s">
        <v>3315</v>
      </c>
      <c r="AJ192" s="113" t="s">
        <v>3316</v>
      </c>
      <c r="AK192" s="113" t="s">
        <v>3317</v>
      </c>
      <c r="AL192" s="113" t="s">
        <v>3318</v>
      </c>
      <c r="AM192" s="113" t="s">
        <v>3319</v>
      </c>
      <c r="AN192" s="113" t="s">
        <v>3320</v>
      </c>
      <c r="AO192" s="113" t="s">
        <v>3321</v>
      </c>
      <c r="AP192" s="113" t="s">
        <v>3322</v>
      </c>
      <c r="AQ192" s="113" t="s">
        <v>3323</v>
      </c>
      <c r="AR192" s="113" t="s">
        <v>3324</v>
      </c>
      <c r="AS192" s="113" t="s">
        <v>3325</v>
      </c>
      <c r="AT192" s="113" t="s">
        <v>3326</v>
      </c>
      <c r="AU192" s="113" t="s">
        <v>2746</v>
      </c>
      <c r="AV192" s="113" t="s">
        <v>2800</v>
      </c>
      <c r="AW192" s="113" t="s">
        <v>2801</v>
      </c>
      <c r="AX192" s="113" t="s">
        <v>2801</v>
      </c>
      <c r="AY192" s="110"/>
      <c r="AZ192" s="110"/>
      <c r="BA192" s="110"/>
    </row>
    <row r="193" spans="2:53" ht="11.25" hidden="1" customHeight="1">
      <c r="B193" s="97" t="s">
        <v>2011</v>
      </c>
      <c r="C193" s="113" t="s">
        <v>2771</v>
      </c>
      <c r="D193" s="113" t="s">
        <v>2771</v>
      </c>
      <c r="E193" s="113" t="s">
        <v>2746</v>
      </c>
      <c r="F193" s="113" t="s">
        <v>2800</v>
      </c>
      <c r="G193" s="113" t="s">
        <v>1568</v>
      </c>
      <c r="H193" s="113" t="s">
        <v>950</v>
      </c>
      <c r="I193" s="113" t="s">
        <v>952</v>
      </c>
      <c r="J193" s="113" t="s">
        <v>954</v>
      </c>
      <c r="K193" s="113" t="s">
        <v>956</v>
      </c>
      <c r="L193" s="113" t="s">
        <v>958</v>
      </c>
      <c r="M193" s="113" t="s">
        <v>960</v>
      </c>
      <c r="N193" s="113" t="s">
        <v>962</v>
      </c>
      <c r="O193" s="113" t="s">
        <v>964</v>
      </c>
      <c r="P193" s="113" t="s">
        <v>966</v>
      </c>
      <c r="Q193" s="113" t="s">
        <v>3327</v>
      </c>
      <c r="R193" s="113" t="s">
        <v>3328</v>
      </c>
      <c r="S193" s="113" t="s">
        <v>3329</v>
      </c>
      <c r="T193" s="113" t="s">
        <v>3330</v>
      </c>
      <c r="U193" s="113" t="s">
        <v>3331</v>
      </c>
      <c r="V193" s="113" t="s">
        <v>3332</v>
      </c>
      <c r="W193" s="113" t="s">
        <v>3333</v>
      </c>
      <c r="X193" s="113" t="s">
        <v>3334</v>
      </c>
      <c r="Y193" s="113" t="s">
        <v>3335</v>
      </c>
      <c r="Z193" s="113" t="s">
        <v>3336</v>
      </c>
      <c r="AA193" s="113" t="s">
        <v>3337</v>
      </c>
      <c r="AB193" s="113" t="s">
        <v>3338</v>
      </c>
      <c r="AC193" s="113" t="s">
        <v>3339</v>
      </c>
      <c r="AD193" s="113" t="s">
        <v>3340</v>
      </c>
      <c r="AE193" s="113" t="s">
        <v>3341</v>
      </c>
      <c r="AF193" s="113" t="s">
        <v>3342</v>
      </c>
      <c r="AG193" s="113" t="s">
        <v>3343</v>
      </c>
      <c r="AH193" s="113" t="s">
        <v>3344</v>
      </c>
      <c r="AI193" s="113" t="s">
        <v>3345</v>
      </c>
      <c r="AJ193" s="113" t="s">
        <v>3346</v>
      </c>
      <c r="AK193" s="113" t="s">
        <v>3347</v>
      </c>
      <c r="AL193" s="113" t="s">
        <v>3348</v>
      </c>
      <c r="AM193" s="113" t="s">
        <v>3349</v>
      </c>
      <c r="AN193" s="113" t="s">
        <v>3350</v>
      </c>
      <c r="AO193" s="113" t="s">
        <v>3351</v>
      </c>
      <c r="AP193" s="113" t="s">
        <v>3352</v>
      </c>
      <c r="AQ193" s="113" t="s">
        <v>3353</v>
      </c>
      <c r="AR193" s="113" t="s">
        <v>3354</v>
      </c>
      <c r="AS193" s="113" t="s">
        <v>3355</v>
      </c>
      <c r="AT193" s="113" t="s">
        <v>3356</v>
      </c>
      <c r="AU193" s="113" t="s">
        <v>2746</v>
      </c>
      <c r="AV193" s="113" t="s">
        <v>2800</v>
      </c>
      <c r="AW193" s="113" t="s">
        <v>2801</v>
      </c>
      <c r="AX193" s="113" t="s">
        <v>2801</v>
      </c>
      <c r="AY193" s="110"/>
      <c r="AZ193" s="110"/>
      <c r="BA193" s="110"/>
    </row>
    <row r="194" spans="2:53" ht="11.25" hidden="1" customHeight="1">
      <c r="B194" s="97" t="s">
        <v>2060</v>
      </c>
      <c r="C194" s="113" t="s">
        <v>2771</v>
      </c>
      <c r="D194" s="113" t="s">
        <v>2771</v>
      </c>
      <c r="E194" s="113" t="s">
        <v>2746</v>
      </c>
      <c r="F194" s="113" t="s">
        <v>2800</v>
      </c>
      <c r="G194" s="113" t="s">
        <v>967</v>
      </c>
      <c r="H194" s="113" t="s">
        <v>969</v>
      </c>
      <c r="I194" s="113" t="s">
        <v>971</v>
      </c>
      <c r="J194" s="113" t="s">
        <v>973</v>
      </c>
      <c r="K194" s="113" t="s">
        <v>975</v>
      </c>
      <c r="L194" s="113" t="s">
        <v>977</v>
      </c>
      <c r="M194" s="113" t="s">
        <v>979</v>
      </c>
      <c r="N194" s="113" t="s">
        <v>981</v>
      </c>
      <c r="O194" s="113" t="s">
        <v>983</v>
      </c>
      <c r="P194" s="113" t="s">
        <v>985</v>
      </c>
      <c r="Q194" s="113" t="s">
        <v>3357</v>
      </c>
      <c r="R194" s="113" t="s">
        <v>3358</v>
      </c>
      <c r="S194" s="113" t="s">
        <v>3359</v>
      </c>
      <c r="T194" s="113" t="s">
        <v>3360</v>
      </c>
      <c r="U194" s="113" t="s">
        <v>3361</v>
      </c>
      <c r="V194" s="113" t="s">
        <v>3362</v>
      </c>
      <c r="W194" s="113" t="s">
        <v>3363</v>
      </c>
      <c r="X194" s="113" t="s">
        <v>3364</v>
      </c>
      <c r="Y194" s="113" t="s">
        <v>3365</v>
      </c>
      <c r="Z194" s="113" t="s">
        <v>3366</v>
      </c>
      <c r="AA194" s="113" t="s">
        <v>3367</v>
      </c>
      <c r="AB194" s="113" t="s">
        <v>3368</v>
      </c>
      <c r="AC194" s="113" t="s">
        <v>3369</v>
      </c>
      <c r="AD194" s="113" t="s">
        <v>3370</v>
      </c>
      <c r="AE194" s="113" t="s">
        <v>3371</v>
      </c>
      <c r="AF194" s="113" t="s">
        <v>3372</v>
      </c>
      <c r="AG194" s="113" t="s">
        <v>3373</v>
      </c>
      <c r="AH194" s="113" t="s">
        <v>3374</v>
      </c>
      <c r="AI194" s="113" t="s">
        <v>3375</v>
      </c>
      <c r="AJ194" s="113" t="s">
        <v>3376</v>
      </c>
      <c r="AK194" s="113" t="s">
        <v>3377</v>
      </c>
      <c r="AL194" s="113" t="s">
        <v>3378</v>
      </c>
      <c r="AM194" s="113" t="s">
        <v>3379</v>
      </c>
      <c r="AN194" s="113" t="s">
        <v>3380</v>
      </c>
      <c r="AO194" s="113" t="s">
        <v>3381</v>
      </c>
      <c r="AP194" s="113" t="s">
        <v>3382</v>
      </c>
      <c r="AQ194" s="113" t="s">
        <v>3383</v>
      </c>
      <c r="AR194" s="113" t="s">
        <v>3384</v>
      </c>
      <c r="AS194" s="113" t="s">
        <v>3385</v>
      </c>
      <c r="AT194" s="113" t="s">
        <v>3386</v>
      </c>
      <c r="AU194" s="113" t="s">
        <v>2746</v>
      </c>
      <c r="AV194" s="113" t="s">
        <v>2800</v>
      </c>
      <c r="AW194" s="113" t="s">
        <v>2801</v>
      </c>
      <c r="AX194" s="113" t="s">
        <v>2801</v>
      </c>
      <c r="AY194" s="110"/>
      <c r="AZ194" s="110"/>
      <c r="BA194" s="110"/>
    </row>
    <row r="195" spans="2:53" ht="11.25" hidden="1" customHeight="1">
      <c r="B195" s="97" t="s">
        <v>2109</v>
      </c>
      <c r="C195" s="113" t="s">
        <v>2771</v>
      </c>
      <c r="D195" s="113" t="s">
        <v>2771</v>
      </c>
      <c r="E195" s="113" t="s">
        <v>2746</v>
      </c>
      <c r="F195" s="113" t="s">
        <v>2800</v>
      </c>
      <c r="G195" s="113" t="s">
        <v>986</v>
      </c>
      <c r="H195" s="113" t="s">
        <v>988</v>
      </c>
      <c r="I195" s="113" t="s">
        <v>990</v>
      </c>
      <c r="J195" s="113" t="s">
        <v>992</v>
      </c>
      <c r="K195" s="113" t="s">
        <v>994</v>
      </c>
      <c r="L195" s="113" t="s">
        <v>996</v>
      </c>
      <c r="M195" s="113" t="s">
        <v>998</v>
      </c>
      <c r="N195" s="113" t="s">
        <v>1000</v>
      </c>
      <c r="O195" s="113" t="s">
        <v>1002</v>
      </c>
      <c r="P195" s="113" t="s">
        <v>1004</v>
      </c>
      <c r="Q195" s="113" t="s">
        <v>3387</v>
      </c>
      <c r="R195" s="113" t="s">
        <v>3388</v>
      </c>
      <c r="S195" s="113" t="s">
        <v>3389</v>
      </c>
      <c r="T195" s="113" t="s">
        <v>3390</v>
      </c>
      <c r="U195" s="113" t="s">
        <v>3391</v>
      </c>
      <c r="V195" s="113" t="s">
        <v>3392</v>
      </c>
      <c r="W195" s="113" t="s">
        <v>3393</v>
      </c>
      <c r="X195" s="113" t="s">
        <v>3394</v>
      </c>
      <c r="Y195" s="113" t="s">
        <v>3395</v>
      </c>
      <c r="Z195" s="113" t="s">
        <v>3396</v>
      </c>
      <c r="AA195" s="113" t="s">
        <v>3397</v>
      </c>
      <c r="AB195" s="113" t="s">
        <v>3398</v>
      </c>
      <c r="AC195" s="113" t="s">
        <v>3399</v>
      </c>
      <c r="AD195" s="113" t="s">
        <v>3400</v>
      </c>
      <c r="AE195" s="113" t="s">
        <v>3401</v>
      </c>
      <c r="AF195" s="113" t="s">
        <v>3402</v>
      </c>
      <c r="AG195" s="113" t="s">
        <v>3403</v>
      </c>
      <c r="AH195" s="113" t="s">
        <v>3404</v>
      </c>
      <c r="AI195" s="113" t="s">
        <v>3405</v>
      </c>
      <c r="AJ195" s="113" t="s">
        <v>3406</v>
      </c>
      <c r="AK195" s="113" t="s">
        <v>3407</v>
      </c>
      <c r="AL195" s="113" t="s">
        <v>3408</v>
      </c>
      <c r="AM195" s="113" t="s">
        <v>3409</v>
      </c>
      <c r="AN195" s="113" t="s">
        <v>3410</v>
      </c>
      <c r="AO195" s="113" t="s">
        <v>3411</v>
      </c>
      <c r="AP195" s="113" t="s">
        <v>3412</v>
      </c>
      <c r="AQ195" s="113" t="s">
        <v>3413</v>
      </c>
      <c r="AR195" s="113" t="s">
        <v>3414</v>
      </c>
      <c r="AS195" s="113" t="s">
        <v>3415</v>
      </c>
      <c r="AT195" s="113" t="s">
        <v>3416</v>
      </c>
      <c r="AU195" s="113" t="s">
        <v>2746</v>
      </c>
      <c r="AV195" s="113" t="s">
        <v>2800</v>
      </c>
      <c r="AW195" s="113" t="s">
        <v>2801</v>
      </c>
      <c r="AX195" s="113" t="s">
        <v>2801</v>
      </c>
      <c r="AY195" s="110"/>
      <c r="AZ195" s="110"/>
      <c r="BA195" s="110"/>
    </row>
    <row r="196" spans="2:53" ht="11.25" hidden="1" customHeight="1">
      <c r="B196" s="97" t="s">
        <v>2158</v>
      </c>
      <c r="C196" s="113" t="s">
        <v>2771</v>
      </c>
      <c r="D196" s="113" t="s">
        <v>2771</v>
      </c>
      <c r="E196" s="113" t="s">
        <v>2746</v>
      </c>
      <c r="F196" s="113" t="s">
        <v>2800</v>
      </c>
      <c r="G196" s="113" t="s">
        <v>1005</v>
      </c>
      <c r="H196" s="113" t="s">
        <v>1007</v>
      </c>
      <c r="I196" s="113" t="s">
        <v>1009</v>
      </c>
      <c r="J196" s="113" t="s">
        <v>1011</v>
      </c>
      <c r="K196" s="113" t="s">
        <v>1013</v>
      </c>
      <c r="L196" s="113" t="s">
        <v>1015</v>
      </c>
      <c r="M196" s="113" t="s">
        <v>1017</v>
      </c>
      <c r="N196" s="113" t="s">
        <v>1019</v>
      </c>
      <c r="O196" s="113" t="s">
        <v>1021</v>
      </c>
      <c r="P196" s="113" t="s">
        <v>1023</v>
      </c>
      <c r="Q196" s="113" t="s">
        <v>3417</v>
      </c>
      <c r="R196" s="113" t="s">
        <v>3418</v>
      </c>
      <c r="S196" s="113" t="s">
        <v>3419</v>
      </c>
      <c r="T196" s="113" t="s">
        <v>3420</v>
      </c>
      <c r="U196" s="113" t="s">
        <v>3421</v>
      </c>
      <c r="V196" s="113" t="s">
        <v>3422</v>
      </c>
      <c r="W196" s="113" t="s">
        <v>3423</v>
      </c>
      <c r="X196" s="113" t="s">
        <v>3424</v>
      </c>
      <c r="Y196" s="113" t="s">
        <v>3425</v>
      </c>
      <c r="Z196" s="113" t="s">
        <v>3426</v>
      </c>
      <c r="AA196" s="113" t="s">
        <v>3427</v>
      </c>
      <c r="AB196" s="113" t="s">
        <v>3428</v>
      </c>
      <c r="AC196" s="113" t="s">
        <v>3429</v>
      </c>
      <c r="AD196" s="113" t="s">
        <v>3430</v>
      </c>
      <c r="AE196" s="113" t="s">
        <v>3431</v>
      </c>
      <c r="AF196" s="113" t="s">
        <v>3432</v>
      </c>
      <c r="AG196" s="113" t="s">
        <v>3433</v>
      </c>
      <c r="AH196" s="113" t="s">
        <v>3434</v>
      </c>
      <c r="AI196" s="113" t="s">
        <v>3435</v>
      </c>
      <c r="AJ196" s="113" t="s">
        <v>3436</v>
      </c>
      <c r="AK196" s="113" t="s">
        <v>3437</v>
      </c>
      <c r="AL196" s="113" t="s">
        <v>3438</v>
      </c>
      <c r="AM196" s="113" t="s">
        <v>3439</v>
      </c>
      <c r="AN196" s="113" t="s">
        <v>3440</v>
      </c>
      <c r="AO196" s="113" t="s">
        <v>3441</v>
      </c>
      <c r="AP196" s="113" t="s">
        <v>3442</v>
      </c>
      <c r="AQ196" s="113" t="s">
        <v>3443</v>
      </c>
      <c r="AR196" s="113" t="s">
        <v>3444</v>
      </c>
      <c r="AS196" s="113" t="s">
        <v>3445</v>
      </c>
      <c r="AT196" s="113" t="s">
        <v>3446</v>
      </c>
      <c r="AU196" s="113" t="s">
        <v>2746</v>
      </c>
      <c r="AV196" s="113" t="s">
        <v>2800</v>
      </c>
      <c r="AW196" s="113" t="s">
        <v>2801</v>
      </c>
      <c r="AX196" s="113" t="s">
        <v>2801</v>
      </c>
      <c r="AY196" s="110"/>
      <c r="AZ196" s="110"/>
      <c r="BA196" s="110"/>
    </row>
    <row r="197" spans="2:53" ht="11.25" hidden="1" customHeight="1">
      <c r="B197" s="97" t="s">
        <v>2207</v>
      </c>
      <c r="C197" s="113" t="s">
        <v>2771</v>
      </c>
      <c r="D197" s="113" t="s">
        <v>2771</v>
      </c>
      <c r="E197" s="113" t="s">
        <v>2746</v>
      </c>
      <c r="F197" s="113" t="s">
        <v>2800</v>
      </c>
      <c r="G197" s="113" t="s">
        <v>1024</v>
      </c>
      <c r="H197" s="113" t="s">
        <v>1026</v>
      </c>
      <c r="I197" s="113" t="s">
        <v>1028</v>
      </c>
      <c r="J197" s="113" t="s">
        <v>1030</v>
      </c>
      <c r="K197" s="113" t="s">
        <v>1032</v>
      </c>
      <c r="L197" s="113" t="s">
        <v>1034</v>
      </c>
      <c r="M197" s="113" t="s">
        <v>1036</v>
      </c>
      <c r="N197" s="113" t="s">
        <v>1038</v>
      </c>
      <c r="O197" s="113" t="s">
        <v>1040</v>
      </c>
      <c r="P197" s="113" t="s">
        <v>1042</v>
      </c>
      <c r="Q197" s="113" t="s">
        <v>3447</v>
      </c>
      <c r="R197" s="113" t="s">
        <v>3448</v>
      </c>
      <c r="S197" s="113" t="s">
        <v>3449</v>
      </c>
      <c r="T197" s="113" t="s">
        <v>3450</v>
      </c>
      <c r="U197" s="113" t="s">
        <v>3451</v>
      </c>
      <c r="V197" s="113" t="s">
        <v>3452</v>
      </c>
      <c r="W197" s="113" t="s">
        <v>3453</v>
      </c>
      <c r="X197" s="113" t="s">
        <v>3454</v>
      </c>
      <c r="Y197" s="113" t="s">
        <v>3455</v>
      </c>
      <c r="Z197" s="113" t="s">
        <v>3456</v>
      </c>
      <c r="AA197" s="113" t="s">
        <v>3457</v>
      </c>
      <c r="AB197" s="113" t="s">
        <v>3458</v>
      </c>
      <c r="AC197" s="113" t="s">
        <v>3459</v>
      </c>
      <c r="AD197" s="113" t="s">
        <v>3460</v>
      </c>
      <c r="AE197" s="113" t="s">
        <v>3461</v>
      </c>
      <c r="AF197" s="113" t="s">
        <v>3462</v>
      </c>
      <c r="AG197" s="113" t="s">
        <v>3463</v>
      </c>
      <c r="AH197" s="113" t="s">
        <v>3464</v>
      </c>
      <c r="AI197" s="113" t="s">
        <v>3465</v>
      </c>
      <c r="AJ197" s="113" t="s">
        <v>3466</v>
      </c>
      <c r="AK197" s="113" t="s">
        <v>3467</v>
      </c>
      <c r="AL197" s="113" t="s">
        <v>3468</v>
      </c>
      <c r="AM197" s="113" t="s">
        <v>3469</v>
      </c>
      <c r="AN197" s="113" t="s">
        <v>3470</v>
      </c>
      <c r="AO197" s="113" t="s">
        <v>3471</v>
      </c>
      <c r="AP197" s="113" t="s">
        <v>3472</v>
      </c>
      <c r="AQ197" s="113" t="s">
        <v>3473</v>
      </c>
      <c r="AR197" s="113" t="s">
        <v>3474</v>
      </c>
      <c r="AS197" s="113" t="s">
        <v>3475</v>
      </c>
      <c r="AT197" s="113" t="s">
        <v>3476</v>
      </c>
      <c r="AU197" s="113" t="s">
        <v>2746</v>
      </c>
      <c r="AV197" s="113" t="s">
        <v>2800</v>
      </c>
      <c r="AW197" s="113" t="s">
        <v>2801</v>
      </c>
      <c r="AX197" s="113" t="s">
        <v>2801</v>
      </c>
      <c r="AY197" s="110"/>
      <c r="AZ197" s="110"/>
      <c r="BA197" s="110"/>
    </row>
    <row r="198" spans="2:53" ht="11.25" hidden="1" customHeight="1">
      <c r="B198" s="97" t="s">
        <v>2256</v>
      </c>
      <c r="C198" s="113" t="s">
        <v>2771</v>
      </c>
      <c r="D198" s="113" t="s">
        <v>2771</v>
      </c>
      <c r="E198" s="113" t="s">
        <v>2746</v>
      </c>
      <c r="F198" s="113" t="s">
        <v>2800</v>
      </c>
      <c r="G198" s="113" t="s">
        <v>1043</v>
      </c>
      <c r="H198" s="113" t="s">
        <v>1045</v>
      </c>
      <c r="I198" s="113" t="s">
        <v>1047</v>
      </c>
      <c r="J198" s="113" t="s">
        <v>1049</v>
      </c>
      <c r="K198" s="113" t="s">
        <v>1051</v>
      </c>
      <c r="L198" s="113" t="s">
        <v>1053</v>
      </c>
      <c r="M198" s="113" t="s">
        <v>1055</v>
      </c>
      <c r="N198" s="113" t="s">
        <v>1057</v>
      </c>
      <c r="O198" s="113" t="s">
        <v>1059</v>
      </c>
      <c r="P198" s="113" t="s">
        <v>1061</v>
      </c>
      <c r="Q198" s="113" t="s">
        <v>3477</v>
      </c>
      <c r="R198" s="113" t="s">
        <v>3478</v>
      </c>
      <c r="S198" s="113" t="s">
        <v>3479</v>
      </c>
      <c r="T198" s="113" t="s">
        <v>3480</v>
      </c>
      <c r="U198" s="113" t="s">
        <v>3481</v>
      </c>
      <c r="V198" s="113" t="s">
        <v>3482</v>
      </c>
      <c r="W198" s="113" t="s">
        <v>3483</v>
      </c>
      <c r="X198" s="113" t="s">
        <v>3484</v>
      </c>
      <c r="Y198" s="113" t="s">
        <v>3485</v>
      </c>
      <c r="Z198" s="113" t="s">
        <v>3486</v>
      </c>
      <c r="AA198" s="113" t="s">
        <v>3487</v>
      </c>
      <c r="AB198" s="113" t="s">
        <v>3488</v>
      </c>
      <c r="AC198" s="113" t="s">
        <v>3489</v>
      </c>
      <c r="AD198" s="113" t="s">
        <v>3490</v>
      </c>
      <c r="AE198" s="113" t="s">
        <v>3491</v>
      </c>
      <c r="AF198" s="113" t="s">
        <v>3492</v>
      </c>
      <c r="AG198" s="113" t="s">
        <v>3493</v>
      </c>
      <c r="AH198" s="113" t="s">
        <v>3494</v>
      </c>
      <c r="AI198" s="113" t="s">
        <v>3495</v>
      </c>
      <c r="AJ198" s="113" t="s">
        <v>3496</v>
      </c>
      <c r="AK198" s="113" t="s">
        <v>3497</v>
      </c>
      <c r="AL198" s="113" t="s">
        <v>3498</v>
      </c>
      <c r="AM198" s="113" t="s">
        <v>3499</v>
      </c>
      <c r="AN198" s="113" t="s">
        <v>3500</v>
      </c>
      <c r="AO198" s="113" t="s">
        <v>3501</v>
      </c>
      <c r="AP198" s="113" t="s">
        <v>3502</v>
      </c>
      <c r="AQ198" s="113" t="s">
        <v>3503</v>
      </c>
      <c r="AR198" s="113" t="s">
        <v>3504</v>
      </c>
      <c r="AS198" s="113" t="s">
        <v>3505</v>
      </c>
      <c r="AT198" s="113" t="s">
        <v>3506</v>
      </c>
      <c r="AU198" s="113" t="s">
        <v>2746</v>
      </c>
      <c r="AV198" s="113" t="s">
        <v>2800</v>
      </c>
      <c r="AW198" s="113" t="s">
        <v>2801</v>
      </c>
      <c r="AX198" s="113" t="s">
        <v>2801</v>
      </c>
      <c r="AY198" s="110"/>
      <c r="AZ198" s="110"/>
      <c r="BA198" s="110"/>
    </row>
    <row r="199" spans="2:53" ht="11.25" hidden="1" customHeight="1">
      <c r="B199" s="97" t="s">
        <v>2305</v>
      </c>
      <c r="C199" s="113" t="s">
        <v>2771</v>
      </c>
      <c r="D199" s="113" t="s">
        <v>2771</v>
      </c>
      <c r="E199" s="113" t="s">
        <v>2746</v>
      </c>
      <c r="F199" s="113" t="s">
        <v>2800</v>
      </c>
      <c r="G199" s="113" t="s">
        <v>1062</v>
      </c>
      <c r="H199" s="113" t="s">
        <v>1064</v>
      </c>
      <c r="I199" s="113" t="s">
        <v>1066</v>
      </c>
      <c r="J199" s="113" t="s">
        <v>1068</v>
      </c>
      <c r="K199" s="113" t="s">
        <v>1475</v>
      </c>
      <c r="L199" s="113" t="s">
        <v>1071</v>
      </c>
      <c r="M199" s="113" t="s">
        <v>1073</v>
      </c>
      <c r="N199" s="113" t="s">
        <v>1075</v>
      </c>
      <c r="O199" s="113" t="s">
        <v>1077</v>
      </c>
      <c r="P199" s="113" t="s">
        <v>1079</v>
      </c>
      <c r="Q199" s="113" t="s">
        <v>3507</v>
      </c>
      <c r="R199" s="113" t="s">
        <v>3508</v>
      </c>
      <c r="S199" s="113" t="s">
        <v>3509</v>
      </c>
      <c r="T199" s="113" t="s">
        <v>3510</v>
      </c>
      <c r="U199" s="113" t="s">
        <v>3511</v>
      </c>
      <c r="V199" s="113" t="s">
        <v>3512</v>
      </c>
      <c r="W199" s="113" t="s">
        <v>3513</v>
      </c>
      <c r="X199" s="113" t="s">
        <v>3514</v>
      </c>
      <c r="Y199" s="113" t="s">
        <v>3515</v>
      </c>
      <c r="Z199" s="113" t="s">
        <v>3516</v>
      </c>
      <c r="AA199" s="113" t="s">
        <v>3517</v>
      </c>
      <c r="AB199" s="113" t="s">
        <v>3518</v>
      </c>
      <c r="AC199" s="113" t="s">
        <v>3519</v>
      </c>
      <c r="AD199" s="113" t="s">
        <v>3520</v>
      </c>
      <c r="AE199" s="113" t="s">
        <v>3521</v>
      </c>
      <c r="AF199" s="113" t="s">
        <v>3522</v>
      </c>
      <c r="AG199" s="113" t="s">
        <v>3523</v>
      </c>
      <c r="AH199" s="113" t="s">
        <v>3524</v>
      </c>
      <c r="AI199" s="113" t="s">
        <v>3525</v>
      </c>
      <c r="AJ199" s="113" t="s">
        <v>3526</v>
      </c>
      <c r="AK199" s="113" t="s">
        <v>3527</v>
      </c>
      <c r="AL199" s="113" t="s">
        <v>3528</v>
      </c>
      <c r="AM199" s="113" t="s">
        <v>3529</v>
      </c>
      <c r="AN199" s="113" t="s">
        <v>3530</v>
      </c>
      <c r="AO199" s="113" t="s">
        <v>3531</v>
      </c>
      <c r="AP199" s="113" t="s">
        <v>3532</v>
      </c>
      <c r="AQ199" s="113" t="s">
        <v>3533</v>
      </c>
      <c r="AR199" s="113" t="s">
        <v>3534</v>
      </c>
      <c r="AS199" s="113" t="s">
        <v>3535</v>
      </c>
      <c r="AT199" s="113" t="s">
        <v>3536</v>
      </c>
      <c r="AU199" s="113" t="s">
        <v>2746</v>
      </c>
      <c r="AV199" s="113" t="s">
        <v>2800</v>
      </c>
      <c r="AW199" s="113" t="s">
        <v>2801</v>
      </c>
      <c r="AX199" s="113" t="s">
        <v>2801</v>
      </c>
      <c r="AY199" s="110"/>
      <c r="AZ199" s="110"/>
      <c r="BA199" s="110"/>
    </row>
    <row r="200" spans="2:53" ht="11.25" hidden="1" customHeight="1">
      <c r="B200" s="97" t="s">
        <v>2354</v>
      </c>
      <c r="C200" s="113" t="s">
        <v>2771</v>
      </c>
      <c r="D200" s="113" t="s">
        <v>2771</v>
      </c>
      <c r="E200" s="113" t="s">
        <v>2746</v>
      </c>
      <c r="F200" s="113" t="s">
        <v>2800</v>
      </c>
      <c r="G200" s="113" t="s">
        <v>1476</v>
      </c>
      <c r="H200" s="113" t="s">
        <v>1081</v>
      </c>
      <c r="I200" s="113" t="s">
        <v>1083</v>
      </c>
      <c r="J200" s="113" t="s">
        <v>1085</v>
      </c>
      <c r="K200" s="113" t="s">
        <v>1087</v>
      </c>
      <c r="L200" s="113" t="s">
        <v>1089</v>
      </c>
      <c r="M200" s="113" t="s">
        <v>1091</v>
      </c>
      <c r="N200" s="113" t="s">
        <v>1093</v>
      </c>
      <c r="O200" s="113" t="s">
        <v>1095</v>
      </c>
      <c r="P200" s="113" t="s">
        <v>1097</v>
      </c>
      <c r="Q200" s="113" t="s">
        <v>3537</v>
      </c>
      <c r="R200" s="113" t="s">
        <v>3538</v>
      </c>
      <c r="S200" s="113" t="s">
        <v>3539</v>
      </c>
      <c r="T200" s="113" t="s">
        <v>3540</v>
      </c>
      <c r="U200" s="113" t="s">
        <v>3541</v>
      </c>
      <c r="V200" s="113" t="s">
        <v>3542</v>
      </c>
      <c r="W200" s="113" t="s">
        <v>3543</v>
      </c>
      <c r="X200" s="113" t="s">
        <v>3544</v>
      </c>
      <c r="Y200" s="113" t="s">
        <v>3545</v>
      </c>
      <c r="Z200" s="113" t="s">
        <v>3546</v>
      </c>
      <c r="AA200" s="113" t="s">
        <v>3547</v>
      </c>
      <c r="AB200" s="113" t="s">
        <v>3548</v>
      </c>
      <c r="AC200" s="113" t="s">
        <v>3549</v>
      </c>
      <c r="AD200" s="113" t="s">
        <v>3550</v>
      </c>
      <c r="AE200" s="113" t="s">
        <v>3551</v>
      </c>
      <c r="AF200" s="113" t="s">
        <v>3552</v>
      </c>
      <c r="AG200" s="113" t="s">
        <v>3553</v>
      </c>
      <c r="AH200" s="113" t="s">
        <v>3554</v>
      </c>
      <c r="AI200" s="113" t="s">
        <v>3555</v>
      </c>
      <c r="AJ200" s="113" t="s">
        <v>3556</v>
      </c>
      <c r="AK200" s="113" t="s">
        <v>3557</v>
      </c>
      <c r="AL200" s="113" t="s">
        <v>3558</v>
      </c>
      <c r="AM200" s="113" t="s">
        <v>3559</v>
      </c>
      <c r="AN200" s="113" t="s">
        <v>3560</v>
      </c>
      <c r="AO200" s="113" t="s">
        <v>3561</v>
      </c>
      <c r="AP200" s="113" t="s">
        <v>3562</v>
      </c>
      <c r="AQ200" s="113" t="s">
        <v>3563</v>
      </c>
      <c r="AR200" s="113" t="s">
        <v>3564</v>
      </c>
      <c r="AS200" s="113" t="s">
        <v>3565</v>
      </c>
      <c r="AT200" s="113" t="s">
        <v>3566</v>
      </c>
      <c r="AU200" s="113" t="s">
        <v>2746</v>
      </c>
      <c r="AV200" s="113" t="s">
        <v>2800</v>
      </c>
      <c r="AW200" s="113" t="s">
        <v>2801</v>
      </c>
      <c r="AX200" s="113" t="s">
        <v>2801</v>
      </c>
      <c r="AY200" s="110"/>
      <c r="AZ200" s="110"/>
      <c r="BA200" s="110"/>
    </row>
    <row r="201" spans="2:53" ht="11.25" hidden="1" customHeight="1">
      <c r="B201" s="97" t="s">
        <v>2403</v>
      </c>
      <c r="C201" s="113" t="s">
        <v>2771</v>
      </c>
      <c r="D201" s="113" t="s">
        <v>2771</v>
      </c>
      <c r="E201" s="113" t="s">
        <v>2746</v>
      </c>
      <c r="F201" s="113" t="s">
        <v>2800</v>
      </c>
      <c r="G201" s="113" t="s">
        <v>1098</v>
      </c>
      <c r="H201" s="113" t="s">
        <v>1100</v>
      </c>
      <c r="I201" s="113" t="s">
        <v>1102</v>
      </c>
      <c r="J201" s="113" t="s">
        <v>1104</v>
      </c>
      <c r="K201" s="113" t="s">
        <v>1106</v>
      </c>
      <c r="L201" s="113" t="s">
        <v>1108</v>
      </c>
      <c r="M201" s="113" t="s">
        <v>1110</v>
      </c>
      <c r="N201" s="113" t="s">
        <v>1112</v>
      </c>
      <c r="O201" s="113" t="s">
        <v>1114</v>
      </c>
      <c r="P201" s="113" t="s">
        <v>1116</v>
      </c>
      <c r="Q201" s="113" t="s">
        <v>3567</v>
      </c>
      <c r="R201" s="113" t="s">
        <v>3568</v>
      </c>
      <c r="S201" s="113" t="s">
        <v>3569</v>
      </c>
      <c r="T201" s="113" t="s">
        <v>3570</v>
      </c>
      <c r="U201" s="113" t="s">
        <v>3571</v>
      </c>
      <c r="V201" s="113" t="s">
        <v>3572</v>
      </c>
      <c r="W201" s="113" t="s">
        <v>3573</v>
      </c>
      <c r="X201" s="113" t="s">
        <v>3574</v>
      </c>
      <c r="Y201" s="113" t="s">
        <v>3575</v>
      </c>
      <c r="Z201" s="113" t="s">
        <v>3576</v>
      </c>
      <c r="AA201" s="113" t="s">
        <v>3577</v>
      </c>
      <c r="AB201" s="113" t="s">
        <v>3578</v>
      </c>
      <c r="AC201" s="113" t="s">
        <v>3579</v>
      </c>
      <c r="AD201" s="113" t="s">
        <v>3580</v>
      </c>
      <c r="AE201" s="113" t="s">
        <v>3581</v>
      </c>
      <c r="AF201" s="113" t="s">
        <v>3582</v>
      </c>
      <c r="AG201" s="113" t="s">
        <v>3583</v>
      </c>
      <c r="AH201" s="113" t="s">
        <v>3584</v>
      </c>
      <c r="AI201" s="113" t="s">
        <v>3585</v>
      </c>
      <c r="AJ201" s="113" t="s">
        <v>3586</v>
      </c>
      <c r="AK201" s="113" t="s">
        <v>3587</v>
      </c>
      <c r="AL201" s="113" t="s">
        <v>3588</v>
      </c>
      <c r="AM201" s="113" t="s">
        <v>3589</v>
      </c>
      <c r="AN201" s="113" t="s">
        <v>3590</v>
      </c>
      <c r="AO201" s="113" t="s">
        <v>3591</v>
      </c>
      <c r="AP201" s="113" t="s">
        <v>3592</v>
      </c>
      <c r="AQ201" s="113" t="s">
        <v>3593</v>
      </c>
      <c r="AR201" s="113" t="s">
        <v>3594</v>
      </c>
      <c r="AS201" s="113" t="s">
        <v>3595</v>
      </c>
      <c r="AT201" s="113" t="s">
        <v>3596</v>
      </c>
      <c r="AU201" s="113" t="s">
        <v>2746</v>
      </c>
      <c r="AV201" s="113" t="s">
        <v>2800</v>
      </c>
      <c r="AW201" s="113" t="s">
        <v>2801</v>
      </c>
      <c r="AX201" s="113" t="s">
        <v>2801</v>
      </c>
      <c r="AY201" s="110"/>
      <c r="AZ201" s="110"/>
      <c r="BA201" s="110"/>
    </row>
    <row r="202" spans="2:53" ht="11.25" hidden="1" customHeight="1">
      <c r="B202" s="97" t="s">
        <v>2452</v>
      </c>
      <c r="C202" s="113" t="s">
        <v>2771</v>
      </c>
      <c r="D202" s="113" t="s">
        <v>2771</v>
      </c>
      <c r="E202" s="113" t="s">
        <v>2746</v>
      </c>
      <c r="F202" s="113" t="s">
        <v>2800</v>
      </c>
      <c r="G202" s="113" t="s">
        <v>1117</v>
      </c>
      <c r="H202" s="113" t="s">
        <v>1119</v>
      </c>
      <c r="I202" s="113" t="s">
        <v>1121</v>
      </c>
      <c r="J202" s="113" t="s">
        <v>1123</v>
      </c>
      <c r="K202" s="113" t="s">
        <v>1125</v>
      </c>
      <c r="L202" s="113" t="s">
        <v>1127</v>
      </c>
      <c r="M202" s="113" t="s">
        <v>1129</v>
      </c>
      <c r="N202" s="113" t="s">
        <v>1131</v>
      </c>
      <c r="O202" s="113" t="s">
        <v>1133</v>
      </c>
      <c r="P202" s="113" t="s">
        <v>1135</v>
      </c>
      <c r="Q202" s="113" t="s">
        <v>3597</v>
      </c>
      <c r="R202" s="113" t="s">
        <v>3598</v>
      </c>
      <c r="S202" s="113" t="s">
        <v>3599</v>
      </c>
      <c r="T202" s="113" t="s">
        <v>3600</v>
      </c>
      <c r="U202" s="113" t="s">
        <v>3601</v>
      </c>
      <c r="V202" s="113" t="s">
        <v>3602</v>
      </c>
      <c r="W202" s="113" t="s">
        <v>3603</v>
      </c>
      <c r="X202" s="113" t="s">
        <v>3604</v>
      </c>
      <c r="Y202" s="113" t="s">
        <v>3605</v>
      </c>
      <c r="Z202" s="113" t="s">
        <v>3606</v>
      </c>
      <c r="AA202" s="113" t="s">
        <v>3607</v>
      </c>
      <c r="AB202" s="113" t="s">
        <v>3608</v>
      </c>
      <c r="AC202" s="113" t="s">
        <v>3609</v>
      </c>
      <c r="AD202" s="113" t="s">
        <v>3610</v>
      </c>
      <c r="AE202" s="113" t="s">
        <v>3611</v>
      </c>
      <c r="AF202" s="113" t="s">
        <v>3612</v>
      </c>
      <c r="AG202" s="113" t="s">
        <v>3613</v>
      </c>
      <c r="AH202" s="113" t="s">
        <v>3614</v>
      </c>
      <c r="AI202" s="113" t="s">
        <v>3615</v>
      </c>
      <c r="AJ202" s="113" t="s">
        <v>3616</v>
      </c>
      <c r="AK202" s="113" t="s">
        <v>3617</v>
      </c>
      <c r="AL202" s="113" t="s">
        <v>3618</v>
      </c>
      <c r="AM202" s="113" t="s">
        <v>3619</v>
      </c>
      <c r="AN202" s="113" t="s">
        <v>3620</v>
      </c>
      <c r="AO202" s="113" t="s">
        <v>3621</v>
      </c>
      <c r="AP202" s="113" t="s">
        <v>3622</v>
      </c>
      <c r="AQ202" s="113" t="s">
        <v>3623</v>
      </c>
      <c r="AR202" s="113" t="s">
        <v>3624</v>
      </c>
      <c r="AS202" s="113" t="s">
        <v>3625</v>
      </c>
      <c r="AT202" s="113" t="s">
        <v>3626</v>
      </c>
      <c r="AU202" s="113" t="s">
        <v>2746</v>
      </c>
      <c r="AV202" s="113" t="s">
        <v>2800</v>
      </c>
      <c r="AW202" s="113" t="s">
        <v>2801</v>
      </c>
      <c r="AX202" s="113" t="s">
        <v>2801</v>
      </c>
      <c r="AY202" s="110"/>
      <c r="AZ202" s="110"/>
      <c r="BA202" s="110"/>
    </row>
    <row r="203" spans="2:53" ht="11.25" hidden="1" customHeight="1">
      <c r="B203" s="97" t="s">
        <v>2501</v>
      </c>
      <c r="C203" s="113" t="s">
        <v>2771</v>
      </c>
      <c r="D203" s="113" t="s">
        <v>2771</v>
      </c>
      <c r="E203" s="113" t="s">
        <v>2746</v>
      </c>
      <c r="F203" s="113" t="s">
        <v>2800</v>
      </c>
      <c r="G203" s="113" t="s">
        <v>1136</v>
      </c>
      <c r="H203" s="113" t="s">
        <v>1138</v>
      </c>
      <c r="I203" s="113" t="s">
        <v>1140</v>
      </c>
      <c r="J203" s="113" t="s">
        <v>1477</v>
      </c>
      <c r="K203" s="113" t="s">
        <v>1143</v>
      </c>
      <c r="L203" s="113" t="s">
        <v>1145</v>
      </c>
      <c r="M203" s="113" t="s">
        <v>1147</v>
      </c>
      <c r="N203" s="113" t="s">
        <v>1149</v>
      </c>
      <c r="O203" s="113" t="s">
        <v>1151</v>
      </c>
      <c r="P203" s="113" t="s">
        <v>1153</v>
      </c>
      <c r="Q203" s="113" t="s">
        <v>3627</v>
      </c>
      <c r="R203" s="113" t="s">
        <v>3628</v>
      </c>
      <c r="S203" s="113" t="s">
        <v>3629</v>
      </c>
      <c r="T203" s="113" t="s">
        <v>3630</v>
      </c>
      <c r="U203" s="113" t="s">
        <v>3631</v>
      </c>
      <c r="V203" s="113" t="s">
        <v>3632</v>
      </c>
      <c r="W203" s="113" t="s">
        <v>3633</v>
      </c>
      <c r="X203" s="113" t="s">
        <v>3634</v>
      </c>
      <c r="Y203" s="113" t="s">
        <v>3635</v>
      </c>
      <c r="Z203" s="113" t="s">
        <v>3636</v>
      </c>
      <c r="AA203" s="113" t="s">
        <v>3637</v>
      </c>
      <c r="AB203" s="113" t="s">
        <v>3638</v>
      </c>
      <c r="AC203" s="113" t="s">
        <v>3639</v>
      </c>
      <c r="AD203" s="113" t="s">
        <v>3640</v>
      </c>
      <c r="AE203" s="113" t="s">
        <v>3641</v>
      </c>
      <c r="AF203" s="113" t="s">
        <v>3642</v>
      </c>
      <c r="AG203" s="113" t="s">
        <v>3643</v>
      </c>
      <c r="AH203" s="113" t="s">
        <v>3644</v>
      </c>
      <c r="AI203" s="113" t="s">
        <v>3645</v>
      </c>
      <c r="AJ203" s="113" t="s">
        <v>3646</v>
      </c>
      <c r="AK203" s="113" t="s">
        <v>3647</v>
      </c>
      <c r="AL203" s="113" t="s">
        <v>3648</v>
      </c>
      <c r="AM203" s="113" t="s">
        <v>3649</v>
      </c>
      <c r="AN203" s="113" t="s">
        <v>3650</v>
      </c>
      <c r="AO203" s="113" t="s">
        <v>3651</v>
      </c>
      <c r="AP203" s="113" t="s">
        <v>3652</v>
      </c>
      <c r="AQ203" s="113" t="s">
        <v>3653</v>
      </c>
      <c r="AR203" s="113" t="s">
        <v>3654</v>
      </c>
      <c r="AS203" s="113" t="s">
        <v>3655</v>
      </c>
      <c r="AT203" s="113" t="s">
        <v>3656</v>
      </c>
      <c r="AU203" s="113" t="s">
        <v>2746</v>
      </c>
      <c r="AV203" s="113" t="s">
        <v>2800</v>
      </c>
      <c r="AW203" s="113" t="s">
        <v>2801</v>
      </c>
      <c r="AX203" s="113" t="s">
        <v>2801</v>
      </c>
      <c r="AY203" s="110"/>
      <c r="AZ203" s="110"/>
      <c r="BA203" s="110"/>
    </row>
    <row r="204" spans="2:53" ht="11.25" hidden="1" customHeight="1">
      <c r="B204" s="97" t="s">
        <v>2550</v>
      </c>
      <c r="C204" s="113" t="s">
        <v>2771</v>
      </c>
      <c r="D204" s="113" t="s">
        <v>2771</v>
      </c>
      <c r="E204" s="113" t="s">
        <v>2746</v>
      </c>
      <c r="F204" s="113" t="s">
        <v>2800</v>
      </c>
      <c r="G204" s="113" t="s">
        <v>1154</v>
      </c>
      <c r="H204" s="113" t="s">
        <v>1156</v>
      </c>
      <c r="I204" s="113" t="s">
        <v>1158</v>
      </c>
      <c r="J204" s="113" t="s">
        <v>1160</v>
      </c>
      <c r="K204" s="113" t="s">
        <v>1162</v>
      </c>
      <c r="L204" s="113" t="s">
        <v>1164</v>
      </c>
      <c r="M204" s="113" t="s">
        <v>1166</v>
      </c>
      <c r="N204" s="113" t="s">
        <v>1168</v>
      </c>
      <c r="O204" s="113" t="s">
        <v>1170</v>
      </c>
      <c r="P204" s="113" t="s">
        <v>1172</v>
      </c>
      <c r="Q204" s="113" t="s">
        <v>3657</v>
      </c>
      <c r="R204" s="113" t="s">
        <v>3658</v>
      </c>
      <c r="S204" s="113" t="s">
        <v>3659</v>
      </c>
      <c r="T204" s="113" t="s">
        <v>3660</v>
      </c>
      <c r="U204" s="113" t="s">
        <v>3661</v>
      </c>
      <c r="V204" s="113" t="s">
        <v>3662</v>
      </c>
      <c r="W204" s="113" t="s">
        <v>3663</v>
      </c>
      <c r="X204" s="113" t="s">
        <v>3664</v>
      </c>
      <c r="Y204" s="113" t="s">
        <v>3665</v>
      </c>
      <c r="Z204" s="113" t="s">
        <v>3666</v>
      </c>
      <c r="AA204" s="113" t="s">
        <v>3667</v>
      </c>
      <c r="AB204" s="113" t="s">
        <v>3668</v>
      </c>
      <c r="AC204" s="113" t="s">
        <v>3669</v>
      </c>
      <c r="AD204" s="113" t="s">
        <v>3670</v>
      </c>
      <c r="AE204" s="113" t="s">
        <v>3671</v>
      </c>
      <c r="AF204" s="113" t="s">
        <v>3672</v>
      </c>
      <c r="AG204" s="113" t="s">
        <v>3673</v>
      </c>
      <c r="AH204" s="113" t="s">
        <v>3674</v>
      </c>
      <c r="AI204" s="113" t="s">
        <v>3675</v>
      </c>
      <c r="AJ204" s="113" t="s">
        <v>3676</v>
      </c>
      <c r="AK204" s="113" t="s">
        <v>3677</v>
      </c>
      <c r="AL204" s="113" t="s">
        <v>3678</v>
      </c>
      <c r="AM204" s="113" t="s">
        <v>3679</v>
      </c>
      <c r="AN204" s="113" t="s">
        <v>3680</v>
      </c>
      <c r="AO204" s="113" t="s">
        <v>3681</v>
      </c>
      <c r="AP204" s="113" t="s">
        <v>3682</v>
      </c>
      <c r="AQ204" s="113" t="s">
        <v>3683</v>
      </c>
      <c r="AR204" s="113" t="s">
        <v>3684</v>
      </c>
      <c r="AS204" s="113" t="s">
        <v>3685</v>
      </c>
      <c r="AT204" s="113" t="s">
        <v>3686</v>
      </c>
      <c r="AU204" s="113" t="s">
        <v>2746</v>
      </c>
      <c r="AV204" s="113" t="s">
        <v>2800</v>
      </c>
      <c r="AW204" s="113" t="s">
        <v>2801</v>
      </c>
      <c r="AX204" s="113" t="s">
        <v>2801</v>
      </c>
      <c r="AY204" s="110"/>
      <c r="AZ204" s="110"/>
      <c r="BA204" s="110"/>
    </row>
    <row r="205" spans="2:53" ht="11.25" hidden="1" customHeight="1">
      <c r="B205" s="97" t="s">
        <v>2599</v>
      </c>
      <c r="C205" s="113" t="s">
        <v>2771</v>
      </c>
      <c r="D205" s="113" t="s">
        <v>2771</v>
      </c>
      <c r="E205" s="113" t="s">
        <v>2746</v>
      </c>
      <c r="F205" s="113" t="s">
        <v>2800</v>
      </c>
      <c r="G205" s="113" t="s">
        <v>1173</v>
      </c>
      <c r="H205" s="113" t="s">
        <v>1175</v>
      </c>
      <c r="I205" s="113" t="s">
        <v>1177</v>
      </c>
      <c r="J205" s="113" t="s">
        <v>1179</v>
      </c>
      <c r="K205" s="113" t="s">
        <v>1181</v>
      </c>
      <c r="L205" s="113" t="s">
        <v>1183</v>
      </c>
      <c r="M205" s="113" t="s">
        <v>1185</v>
      </c>
      <c r="N205" s="113" t="s">
        <v>1187</v>
      </c>
      <c r="O205" s="113" t="s">
        <v>1189</v>
      </c>
      <c r="P205" s="113" t="s">
        <v>1191</v>
      </c>
      <c r="Q205" s="113" t="s">
        <v>3687</v>
      </c>
      <c r="R205" s="113" t="s">
        <v>3688</v>
      </c>
      <c r="S205" s="113" t="s">
        <v>3689</v>
      </c>
      <c r="T205" s="113" t="s">
        <v>3690</v>
      </c>
      <c r="U205" s="113" t="s">
        <v>3691</v>
      </c>
      <c r="V205" s="113" t="s">
        <v>3692</v>
      </c>
      <c r="W205" s="113" t="s">
        <v>3693</v>
      </c>
      <c r="X205" s="113" t="s">
        <v>3694</v>
      </c>
      <c r="Y205" s="113" t="s">
        <v>3695</v>
      </c>
      <c r="Z205" s="113" t="s">
        <v>3696</v>
      </c>
      <c r="AA205" s="113" t="s">
        <v>3697</v>
      </c>
      <c r="AB205" s="113" t="s">
        <v>3698</v>
      </c>
      <c r="AC205" s="113" t="s">
        <v>3699</v>
      </c>
      <c r="AD205" s="113" t="s">
        <v>3700</v>
      </c>
      <c r="AE205" s="113" t="s">
        <v>3701</v>
      </c>
      <c r="AF205" s="113" t="s">
        <v>3702</v>
      </c>
      <c r="AG205" s="113" t="s">
        <v>3703</v>
      </c>
      <c r="AH205" s="113" t="s">
        <v>3704</v>
      </c>
      <c r="AI205" s="113" t="s">
        <v>3705</v>
      </c>
      <c r="AJ205" s="113" t="s">
        <v>3706</v>
      </c>
      <c r="AK205" s="113" t="s">
        <v>3707</v>
      </c>
      <c r="AL205" s="113" t="s">
        <v>3708</v>
      </c>
      <c r="AM205" s="113" t="s">
        <v>3709</v>
      </c>
      <c r="AN205" s="113" t="s">
        <v>3710</v>
      </c>
      <c r="AO205" s="113" t="s">
        <v>3711</v>
      </c>
      <c r="AP205" s="113" t="s">
        <v>3712</v>
      </c>
      <c r="AQ205" s="113" t="s">
        <v>3713</v>
      </c>
      <c r="AR205" s="113" t="s">
        <v>3714</v>
      </c>
      <c r="AS205" s="113" t="s">
        <v>3715</v>
      </c>
      <c r="AT205" s="113" t="s">
        <v>3716</v>
      </c>
      <c r="AU205" s="113" t="s">
        <v>2746</v>
      </c>
      <c r="AV205" s="113" t="s">
        <v>2800</v>
      </c>
      <c r="AW205" s="113" t="s">
        <v>2801</v>
      </c>
      <c r="AX205" s="113" t="s">
        <v>2801</v>
      </c>
      <c r="AY205" s="110"/>
      <c r="AZ205" s="110"/>
      <c r="BA205" s="110"/>
    </row>
    <row r="206" spans="2:53" ht="11.25" hidden="1" customHeight="1">
      <c r="B206" s="97" t="s">
        <v>2648</v>
      </c>
      <c r="C206" s="113" t="s">
        <v>2771</v>
      </c>
      <c r="D206" s="113" t="s">
        <v>2771</v>
      </c>
      <c r="E206" s="113" t="s">
        <v>2746</v>
      </c>
      <c r="F206" s="113" t="s">
        <v>2800</v>
      </c>
      <c r="G206" s="113" t="s">
        <v>1192</v>
      </c>
      <c r="H206" s="113" t="s">
        <v>1194</v>
      </c>
      <c r="I206" s="113" t="s">
        <v>1196</v>
      </c>
      <c r="J206" s="113" t="s">
        <v>1198</v>
      </c>
      <c r="K206" s="113" t="s">
        <v>1200</v>
      </c>
      <c r="L206" s="113" t="s">
        <v>1202</v>
      </c>
      <c r="M206" s="113" t="s">
        <v>1204</v>
      </c>
      <c r="N206" s="113" t="s">
        <v>1206</v>
      </c>
      <c r="O206" s="113" t="s">
        <v>1208</v>
      </c>
      <c r="P206" s="113" t="s">
        <v>1210</v>
      </c>
      <c r="Q206" s="113" t="s">
        <v>3717</v>
      </c>
      <c r="R206" s="113" t="s">
        <v>3718</v>
      </c>
      <c r="S206" s="113" t="s">
        <v>3719</v>
      </c>
      <c r="T206" s="113" t="s">
        <v>3720</v>
      </c>
      <c r="U206" s="113" t="s">
        <v>3721</v>
      </c>
      <c r="V206" s="113" t="s">
        <v>3722</v>
      </c>
      <c r="W206" s="113" t="s">
        <v>3723</v>
      </c>
      <c r="X206" s="113" t="s">
        <v>3724</v>
      </c>
      <c r="Y206" s="113" t="s">
        <v>3725</v>
      </c>
      <c r="Z206" s="113" t="s">
        <v>3726</v>
      </c>
      <c r="AA206" s="113" t="s">
        <v>3727</v>
      </c>
      <c r="AB206" s="113" t="s">
        <v>3728</v>
      </c>
      <c r="AC206" s="113" t="s">
        <v>3729</v>
      </c>
      <c r="AD206" s="113" t="s">
        <v>3730</v>
      </c>
      <c r="AE206" s="113" t="s">
        <v>3731</v>
      </c>
      <c r="AF206" s="113" t="s">
        <v>3732</v>
      </c>
      <c r="AG206" s="113" t="s">
        <v>3733</v>
      </c>
      <c r="AH206" s="113" t="s">
        <v>3734</v>
      </c>
      <c r="AI206" s="113" t="s">
        <v>3735</v>
      </c>
      <c r="AJ206" s="113" t="s">
        <v>3736</v>
      </c>
      <c r="AK206" s="113" t="s">
        <v>3737</v>
      </c>
      <c r="AL206" s="113" t="s">
        <v>3738</v>
      </c>
      <c r="AM206" s="113" t="s">
        <v>3739</v>
      </c>
      <c r="AN206" s="113" t="s">
        <v>3740</v>
      </c>
      <c r="AO206" s="113" t="s">
        <v>3741</v>
      </c>
      <c r="AP206" s="113" t="s">
        <v>3742</v>
      </c>
      <c r="AQ206" s="113" t="s">
        <v>3743</v>
      </c>
      <c r="AR206" s="113" t="s">
        <v>3744</v>
      </c>
      <c r="AS206" s="113" t="s">
        <v>3745</v>
      </c>
      <c r="AT206" s="113" t="s">
        <v>3746</v>
      </c>
      <c r="AU206" s="113" t="s">
        <v>2746</v>
      </c>
      <c r="AV206" s="113" t="s">
        <v>2800</v>
      </c>
      <c r="AW206" s="113" t="s">
        <v>2801</v>
      </c>
      <c r="AX206" s="113" t="s">
        <v>2801</v>
      </c>
      <c r="AY206" s="110"/>
      <c r="AZ206" s="110"/>
      <c r="BA206" s="110"/>
    </row>
    <row r="207" spans="2:53" ht="11.25" hidden="1" customHeight="1">
      <c r="B207" s="97" t="s">
        <v>2697</v>
      </c>
      <c r="C207" s="113" t="s">
        <v>2771</v>
      </c>
      <c r="D207" s="113" t="s">
        <v>2771</v>
      </c>
      <c r="E207" s="113" t="s">
        <v>2746</v>
      </c>
      <c r="F207" s="113" t="s">
        <v>2800</v>
      </c>
      <c r="G207" s="113" t="s">
        <v>1211</v>
      </c>
      <c r="H207" s="113" t="s">
        <v>1213</v>
      </c>
      <c r="I207" s="113" t="s">
        <v>1215</v>
      </c>
      <c r="J207" s="113" t="s">
        <v>1217</v>
      </c>
      <c r="K207" s="113" t="s">
        <v>1219</v>
      </c>
      <c r="L207" s="113" t="s">
        <v>1221</v>
      </c>
      <c r="M207" s="113" t="s">
        <v>1223</v>
      </c>
      <c r="N207" s="113" t="s">
        <v>1225</v>
      </c>
      <c r="O207" s="113" t="s">
        <v>1227</v>
      </c>
      <c r="P207" s="113" t="s">
        <v>1229</v>
      </c>
      <c r="Q207" s="113" t="s">
        <v>3747</v>
      </c>
      <c r="R207" s="113" t="s">
        <v>3748</v>
      </c>
      <c r="S207" s="113" t="s">
        <v>3749</v>
      </c>
      <c r="T207" s="113" t="s">
        <v>3750</v>
      </c>
      <c r="U207" s="113" t="s">
        <v>3751</v>
      </c>
      <c r="V207" s="113" t="s">
        <v>3752</v>
      </c>
      <c r="W207" s="113" t="s">
        <v>3753</v>
      </c>
      <c r="X207" s="113" t="s">
        <v>3754</v>
      </c>
      <c r="Y207" s="113" t="s">
        <v>3755</v>
      </c>
      <c r="Z207" s="113" t="s">
        <v>3756</v>
      </c>
      <c r="AA207" s="113" t="s">
        <v>3757</v>
      </c>
      <c r="AB207" s="113" t="s">
        <v>3758</v>
      </c>
      <c r="AC207" s="113" t="s">
        <v>3759</v>
      </c>
      <c r="AD207" s="113" t="s">
        <v>3760</v>
      </c>
      <c r="AE207" s="113" t="s">
        <v>3761</v>
      </c>
      <c r="AF207" s="113" t="s">
        <v>3762</v>
      </c>
      <c r="AG207" s="113" t="s">
        <v>3763</v>
      </c>
      <c r="AH207" s="113" t="s">
        <v>3764</v>
      </c>
      <c r="AI207" s="113" t="s">
        <v>3765</v>
      </c>
      <c r="AJ207" s="113" t="s">
        <v>3766</v>
      </c>
      <c r="AK207" s="113" t="s">
        <v>3767</v>
      </c>
      <c r="AL207" s="113" t="s">
        <v>3768</v>
      </c>
      <c r="AM207" s="113" t="s">
        <v>3769</v>
      </c>
      <c r="AN207" s="113" t="s">
        <v>3770</v>
      </c>
      <c r="AO207" s="113" t="s">
        <v>3771</v>
      </c>
      <c r="AP207" s="113" t="s">
        <v>3772</v>
      </c>
      <c r="AQ207" s="113" t="s">
        <v>3773</v>
      </c>
      <c r="AR207" s="113" t="s">
        <v>3774</v>
      </c>
      <c r="AS207" s="113" t="s">
        <v>3775</v>
      </c>
      <c r="AT207" s="113" t="s">
        <v>3776</v>
      </c>
      <c r="AU207" s="113" t="s">
        <v>2746</v>
      </c>
      <c r="AV207" s="113" t="s">
        <v>2800</v>
      </c>
      <c r="AW207" s="113" t="s">
        <v>2801</v>
      </c>
      <c r="AX207" s="113" t="s">
        <v>2801</v>
      </c>
      <c r="AY207" s="110"/>
      <c r="AZ207" s="110"/>
      <c r="BA207" s="110"/>
    </row>
    <row r="208" spans="2:53" ht="11.25" customHeight="1">
      <c r="AY208" s="110"/>
      <c r="AZ208" s="110"/>
      <c r="BA208" s="110"/>
    </row>
    <row r="209" spans="1:53" s="122" customFormat="1" ht="11.25" customHeight="1">
      <c r="A209" s="122" t="s">
        <v>2802</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2771</v>
      </c>
      <c r="D212" s="113" t="s">
        <v>2771</v>
      </c>
      <c r="E212" s="113" t="s">
        <v>2746</v>
      </c>
      <c r="F212" s="113" t="s">
        <v>2800</v>
      </c>
      <c r="G212" s="113" t="s">
        <v>2804</v>
      </c>
      <c r="H212" s="113" t="s">
        <v>2805</v>
      </c>
      <c r="I212" s="113" t="s">
        <v>1567</v>
      </c>
      <c r="J212" s="113" t="s">
        <v>1476</v>
      </c>
      <c r="K212" s="113" t="s">
        <v>932</v>
      </c>
      <c r="L212" s="113" t="s">
        <v>1080</v>
      </c>
      <c r="M212" s="113" t="s">
        <v>933</v>
      </c>
      <c r="N212" s="113" t="s">
        <v>1081</v>
      </c>
      <c r="O212" s="113" t="s">
        <v>934</v>
      </c>
      <c r="P212" s="113" t="s">
        <v>1082</v>
      </c>
      <c r="Q212" s="113" t="s">
        <v>935</v>
      </c>
      <c r="R212" s="113" t="s">
        <v>1083</v>
      </c>
      <c r="S212" s="113" t="s">
        <v>936</v>
      </c>
      <c r="T212" s="113" t="s">
        <v>1084</v>
      </c>
      <c r="U212" s="113" t="s">
        <v>937</v>
      </c>
      <c r="V212" s="113" t="s">
        <v>1085</v>
      </c>
      <c r="W212" s="113" t="s">
        <v>938</v>
      </c>
      <c r="X212" s="113" t="s">
        <v>1086</v>
      </c>
      <c r="Y212" s="113" t="s">
        <v>939</v>
      </c>
      <c r="Z212" s="113" t="s">
        <v>1087</v>
      </c>
      <c r="AA212" s="113" t="s">
        <v>940</v>
      </c>
      <c r="AB212" s="113" t="s">
        <v>1088</v>
      </c>
      <c r="AC212" s="113" t="s">
        <v>941</v>
      </c>
      <c r="AD212" s="113" t="s">
        <v>1089</v>
      </c>
      <c r="AE212" s="113" t="s">
        <v>942</v>
      </c>
      <c r="AF212" s="113" t="s">
        <v>1090</v>
      </c>
      <c r="AG212" s="113" t="s">
        <v>1474</v>
      </c>
      <c r="AH212" s="113" t="s">
        <v>1091</v>
      </c>
      <c r="AI212" s="113" t="s">
        <v>943</v>
      </c>
      <c r="AJ212" s="113" t="s">
        <v>1092</v>
      </c>
      <c r="AK212" s="113" t="s">
        <v>944</v>
      </c>
      <c r="AL212" s="113" t="s">
        <v>1093</v>
      </c>
      <c r="AM212" s="113" t="s">
        <v>945</v>
      </c>
      <c r="AN212" s="113" t="s">
        <v>1094</v>
      </c>
      <c r="AO212" s="113" t="s">
        <v>946</v>
      </c>
      <c r="AP212" s="113" t="s">
        <v>1095</v>
      </c>
      <c r="AQ212" s="113" t="s">
        <v>947</v>
      </c>
      <c r="AR212" s="113" t="s">
        <v>1096</v>
      </c>
      <c r="AS212" s="113" t="s">
        <v>948</v>
      </c>
      <c r="AT212" s="113" t="s">
        <v>1097</v>
      </c>
      <c r="AU212" s="113" t="s">
        <v>2746</v>
      </c>
      <c r="AV212" s="113" t="s">
        <v>2800</v>
      </c>
      <c r="AW212" s="113" t="s">
        <v>2801</v>
      </c>
      <c r="AX212" s="113" t="s">
        <v>2801</v>
      </c>
      <c r="AY212" s="110"/>
      <c r="AZ212" s="110"/>
      <c r="BA212" s="110"/>
    </row>
    <row r="213" spans="1:53" ht="11.25" hidden="1" customHeight="1">
      <c r="B213" s="97" t="s">
        <v>504</v>
      </c>
      <c r="C213" s="113" t="s">
        <v>2771</v>
      </c>
      <c r="D213" s="113" t="s">
        <v>2771</v>
      </c>
      <c r="E213" s="113" t="s">
        <v>2746</v>
      </c>
      <c r="F213" s="113" t="s">
        <v>2800</v>
      </c>
      <c r="G213" s="113" t="s">
        <v>2804</v>
      </c>
      <c r="H213" s="113" t="s">
        <v>2805</v>
      </c>
      <c r="I213" s="113" t="s">
        <v>1567</v>
      </c>
      <c r="J213" s="113" t="s">
        <v>1476</v>
      </c>
      <c r="K213" s="113" t="s">
        <v>932</v>
      </c>
      <c r="L213" s="113" t="s">
        <v>1080</v>
      </c>
      <c r="M213" s="113" t="s">
        <v>933</v>
      </c>
      <c r="N213" s="113" t="s">
        <v>1081</v>
      </c>
      <c r="O213" s="113" t="s">
        <v>934</v>
      </c>
      <c r="P213" s="113" t="s">
        <v>1082</v>
      </c>
      <c r="Q213" s="113" t="s">
        <v>935</v>
      </c>
      <c r="R213" s="113" t="s">
        <v>1083</v>
      </c>
      <c r="S213" s="113" t="s">
        <v>936</v>
      </c>
      <c r="T213" s="113" t="s">
        <v>1084</v>
      </c>
      <c r="U213" s="113" t="s">
        <v>937</v>
      </c>
      <c r="V213" s="113" t="s">
        <v>1085</v>
      </c>
      <c r="W213" s="113" t="s">
        <v>938</v>
      </c>
      <c r="X213" s="113" t="s">
        <v>1086</v>
      </c>
      <c r="Y213" s="113" t="s">
        <v>939</v>
      </c>
      <c r="Z213" s="113" t="s">
        <v>1087</v>
      </c>
      <c r="AA213" s="113" t="s">
        <v>940</v>
      </c>
      <c r="AB213" s="113" t="s">
        <v>1088</v>
      </c>
      <c r="AC213" s="113" t="s">
        <v>941</v>
      </c>
      <c r="AD213" s="113" t="s">
        <v>1089</v>
      </c>
      <c r="AE213" s="113" t="s">
        <v>942</v>
      </c>
      <c r="AF213" s="113" t="s">
        <v>1090</v>
      </c>
      <c r="AG213" s="113" t="s">
        <v>1474</v>
      </c>
      <c r="AH213" s="113" t="s">
        <v>1091</v>
      </c>
      <c r="AI213" s="113" t="s">
        <v>943</v>
      </c>
      <c r="AJ213" s="113" t="s">
        <v>1092</v>
      </c>
      <c r="AK213" s="113" t="s">
        <v>944</v>
      </c>
      <c r="AL213" s="113" t="s">
        <v>1093</v>
      </c>
      <c r="AM213" s="113" t="s">
        <v>945</v>
      </c>
      <c r="AN213" s="113" t="s">
        <v>1094</v>
      </c>
      <c r="AO213" s="113" t="s">
        <v>946</v>
      </c>
      <c r="AP213" s="113" t="s">
        <v>1095</v>
      </c>
      <c r="AQ213" s="113" t="s">
        <v>947</v>
      </c>
      <c r="AR213" s="113" t="s">
        <v>1096</v>
      </c>
      <c r="AS213" s="113" t="s">
        <v>948</v>
      </c>
      <c r="AT213" s="113" t="s">
        <v>1097</v>
      </c>
      <c r="AU213" s="113" t="s">
        <v>2746</v>
      </c>
      <c r="AV213" s="113" t="s">
        <v>2800</v>
      </c>
      <c r="AW213" s="113" t="s">
        <v>2801</v>
      </c>
      <c r="AX213" s="113" t="s">
        <v>2801</v>
      </c>
      <c r="AY213" s="110"/>
      <c r="AZ213" s="110"/>
      <c r="BA213" s="110"/>
    </row>
    <row r="214" spans="1:53" ht="11.25" hidden="1" customHeight="1">
      <c r="B214" s="97" t="s">
        <v>505</v>
      </c>
      <c r="C214" s="113" t="s">
        <v>2771</v>
      </c>
      <c r="D214" s="113" t="s">
        <v>2771</v>
      </c>
      <c r="E214" s="113" t="s">
        <v>2746</v>
      </c>
      <c r="F214" s="113" t="s">
        <v>2800</v>
      </c>
      <c r="G214" s="113" t="s">
        <v>2804</v>
      </c>
      <c r="H214" s="113" t="s">
        <v>2805</v>
      </c>
      <c r="I214" s="113" t="s">
        <v>1567</v>
      </c>
      <c r="J214" s="113" t="s">
        <v>1476</v>
      </c>
      <c r="K214" s="113" t="s">
        <v>932</v>
      </c>
      <c r="L214" s="113" t="s">
        <v>1080</v>
      </c>
      <c r="M214" s="113" t="s">
        <v>933</v>
      </c>
      <c r="N214" s="113" t="s">
        <v>1081</v>
      </c>
      <c r="O214" s="113" t="s">
        <v>934</v>
      </c>
      <c r="P214" s="113" t="s">
        <v>1082</v>
      </c>
      <c r="Q214" s="113" t="s">
        <v>935</v>
      </c>
      <c r="R214" s="113" t="s">
        <v>1083</v>
      </c>
      <c r="S214" s="113" t="s">
        <v>936</v>
      </c>
      <c r="T214" s="113" t="s">
        <v>1084</v>
      </c>
      <c r="U214" s="113" t="s">
        <v>937</v>
      </c>
      <c r="V214" s="113" t="s">
        <v>1085</v>
      </c>
      <c r="W214" s="113" t="s">
        <v>938</v>
      </c>
      <c r="X214" s="113" t="s">
        <v>1086</v>
      </c>
      <c r="Y214" s="113" t="s">
        <v>939</v>
      </c>
      <c r="Z214" s="113" t="s">
        <v>1087</v>
      </c>
      <c r="AA214" s="113" t="s">
        <v>940</v>
      </c>
      <c r="AB214" s="113" t="s">
        <v>1088</v>
      </c>
      <c r="AC214" s="113" t="s">
        <v>941</v>
      </c>
      <c r="AD214" s="113" t="s">
        <v>1089</v>
      </c>
      <c r="AE214" s="113" t="s">
        <v>942</v>
      </c>
      <c r="AF214" s="113" t="s">
        <v>1090</v>
      </c>
      <c r="AG214" s="113" t="s">
        <v>1474</v>
      </c>
      <c r="AH214" s="113" t="s">
        <v>1091</v>
      </c>
      <c r="AI214" s="113" t="s">
        <v>943</v>
      </c>
      <c r="AJ214" s="113" t="s">
        <v>1092</v>
      </c>
      <c r="AK214" s="113" t="s">
        <v>944</v>
      </c>
      <c r="AL214" s="113" t="s">
        <v>1093</v>
      </c>
      <c r="AM214" s="113" t="s">
        <v>945</v>
      </c>
      <c r="AN214" s="113" t="s">
        <v>1094</v>
      </c>
      <c r="AO214" s="113" t="s">
        <v>946</v>
      </c>
      <c r="AP214" s="113" t="s">
        <v>1095</v>
      </c>
      <c r="AQ214" s="113" t="s">
        <v>947</v>
      </c>
      <c r="AR214" s="113" t="s">
        <v>1096</v>
      </c>
      <c r="AS214" s="113" t="s">
        <v>948</v>
      </c>
      <c r="AT214" s="113" t="s">
        <v>1097</v>
      </c>
      <c r="AU214" s="113" t="s">
        <v>2746</v>
      </c>
      <c r="AV214" s="113" t="s">
        <v>2800</v>
      </c>
      <c r="AW214" s="113" t="s">
        <v>2801</v>
      </c>
      <c r="AX214" s="113" t="s">
        <v>2801</v>
      </c>
      <c r="AY214" s="110"/>
      <c r="AZ214" s="110"/>
      <c r="BA214" s="110"/>
    </row>
    <row r="215" spans="1:53" ht="11.25" hidden="1" customHeight="1">
      <c r="B215" s="97" t="s">
        <v>506</v>
      </c>
      <c r="C215" s="113" t="s">
        <v>2771</v>
      </c>
      <c r="D215" s="113" t="s">
        <v>2771</v>
      </c>
      <c r="E215" s="113" t="s">
        <v>2746</v>
      </c>
      <c r="F215" s="113" t="s">
        <v>2800</v>
      </c>
      <c r="G215" s="113" t="s">
        <v>2804</v>
      </c>
      <c r="H215" s="113" t="s">
        <v>2805</v>
      </c>
      <c r="I215" s="113" t="s">
        <v>1567</v>
      </c>
      <c r="J215" s="113" t="s">
        <v>1476</v>
      </c>
      <c r="K215" s="113" t="s">
        <v>932</v>
      </c>
      <c r="L215" s="113" t="s">
        <v>1080</v>
      </c>
      <c r="M215" s="113" t="s">
        <v>933</v>
      </c>
      <c r="N215" s="113" t="s">
        <v>1081</v>
      </c>
      <c r="O215" s="113" t="s">
        <v>934</v>
      </c>
      <c r="P215" s="113" t="s">
        <v>1082</v>
      </c>
      <c r="Q215" s="113" t="s">
        <v>935</v>
      </c>
      <c r="R215" s="113" t="s">
        <v>1083</v>
      </c>
      <c r="S215" s="113" t="s">
        <v>936</v>
      </c>
      <c r="T215" s="113" t="s">
        <v>1084</v>
      </c>
      <c r="U215" s="113" t="s">
        <v>937</v>
      </c>
      <c r="V215" s="113" t="s">
        <v>1085</v>
      </c>
      <c r="W215" s="113" t="s">
        <v>938</v>
      </c>
      <c r="X215" s="113" t="s">
        <v>1086</v>
      </c>
      <c r="Y215" s="113" t="s">
        <v>939</v>
      </c>
      <c r="Z215" s="113" t="s">
        <v>1087</v>
      </c>
      <c r="AA215" s="113" t="s">
        <v>940</v>
      </c>
      <c r="AB215" s="113" t="s">
        <v>1088</v>
      </c>
      <c r="AC215" s="113" t="s">
        <v>941</v>
      </c>
      <c r="AD215" s="113" t="s">
        <v>1089</v>
      </c>
      <c r="AE215" s="113" t="s">
        <v>942</v>
      </c>
      <c r="AF215" s="113" t="s">
        <v>1090</v>
      </c>
      <c r="AG215" s="113" t="s">
        <v>1474</v>
      </c>
      <c r="AH215" s="113" t="s">
        <v>1091</v>
      </c>
      <c r="AI215" s="113" t="s">
        <v>943</v>
      </c>
      <c r="AJ215" s="113" t="s">
        <v>1092</v>
      </c>
      <c r="AK215" s="113" t="s">
        <v>944</v>
      </c>
      <c r="AL215" s="113" t="s">
        <v>1093</v>
      </c>
      <c r="AM215" s="113" t="s">
        <v>945</v>
      </c>
      <c r="AN215" s="113" t="s">
        <v>1094</v>
      </c>
      <c r="AO215" s="113" t="s">
        <v>946</v>
      </c>
      <c r="AP215" s="113" t="s">
        <v>1095</v>
      </c>
      <c r="AQ215" s="113" t="s">
        <v>947</v>
      </c>
      <c r="AR215" s="113" t="s">
        <v>1096</v>
      </c>
      <c r="AS215" s="113" t="s">
        <v>948</v>
      </c>
      <c r="AT215" s="113" t="s">
        <v>1097</v>
      </c>
      <c r="AU215" s="113" t="s">
        <v>2746</v>
      </c>
      <c r="AV215" s="113" t="s">
        <v>2800</v>
      </c>
      <c r="AW215" s="113" t="s">
        <v>2801</v>
      </c>
      <c r="AX215" s="113" t="s">
        <v>2801</v>
      </c>
      <c r="AY215" s="110"/>
      <c r="AZ215" s="110"/>
      <c r="BA215" s="110"/>
    </row>
    <row r="216" spans="1:53" ht="11.25" hidden="1" customHeight="1">
      <c r="B216" s="97" t="s">
        <v>507</v>
      </c>
      <c r="C216" s="113" t="s">
        <v>2771</v>
      </c>
      <c r="D216" s="113" t="s">
        <v>2771</v>
      </c>
      <c r="E216" s="113" t="s">
        <v>2746</v>
      </c>
      <c r="F216" s="113" t="s">
        <v>2800</v>
      </c>
      <c r="G216" s="113" t="s">
        <v>1569</v>
      </c>
      <c r="H216" s="113" t="s">
        <v>2806</v>
      </c>
      <c r="I216" s="113" t="s">
        <v>1568</v>
      </c>
      <c r="J216" s="113" t="s">
        <v>1098</v>
      </c>
      <c r="K216" s="113" t="s">
        <v>949</v>
      </c>
      <c r="L216" s="113" t="s">
        <v>1099</v>
      </c>
      <c r="M216" s="113" t="s">
        <v>950</v>
      </c>
      <c r="N216" s="113" t="s">
        <v>1100</v>
      </c>
      <c r="O216" s="113" t="s">
        <v>951</v>
      </c>
      <c r="P216" s="113" t="s">
        <v>1101</v>
      </c>
      <c r="Q216" s="113" t="s">
        <v>952</v>
      </c>
      <c r="R216" s="113" t="s">
        <v>1102</v>
      </c>
      <c r="S216" s="113" t="s">
        <v>953</v>
      </c>
      <c r="T216" s="113" t="s">
        <v>1103</v>
      </c>
      <c r="U216" s="113" t="s">
        <v>954</v>
      </c>
      <c r="V216" s="113" t="s">
        <v>1104</v>
      </c>
      <c r="W216" s="113" t="s">
        <v>955</v>
      </c>
      <c r="X216" s="113" t="s">
        <v>1105</v>
      </c>
      <c r="Y216" s="113" t="s">
        <v>956</v>
      </c>
      <c r="Z216" s="113" t="s">
        <v>1106</v>
      </c>
      <c r="AA216" s="113" t="s">
        <v>957</v>
      </c>
      <c r="AB216" s="113" t="s">
        <v>1107</v>
      </c>
      <c r="AC216" s="113" t="s">
        <v>958</v>
      </c>
      <c r="AD216" s="113" t="s">
        <v>1108</v>
      </c>
      <c r="AE216" s="113" t="s">
        <v>959</v>
      </c>
      <c r="AF216" s="113" t="s">
        <v>1109</v>
      </c>
      <c r="AG216" s="113" t="s">
        <v>960</v>
      </c>
      <c r="AH216" s="113" t="s">
        <v>1110</v>
      </c>
      <c r="AI216" s="113" t="s">
        <v>961</v>
      </c>
      <c r="AJ216" s="113" t="s">
        <v>1111</v>
      </c>
      <c r="AK216" s="113" t="s">
        <v>962</v>
      </c>
      <c r="AL216" s="113" t="s">
        <v>1112</v>
      </c>
      <c r="AM216" s="113" t="s">
        <v>963</v>
      </c>
      <c r="AN216" s="113" t="s">
        <v>1113</v>
      </c>
      <c r="AO216" s="113" t="s">
        <v>964</v>
      </c>
      <c r="AP216" s="113" t="s">
        <v>1114</v>
      </c>
      <c r="AQ216" s="113" t="s">
        <v>965</v>
      </c>
      <c r="AR216" s="113" t="s">
        <v>1115</v>
      </c>
      <c r="AS216" s="113" t="s">
        <v>966</v>
      </c>
      <c r="AT216" s="113" t="s">
        <v>1116</v>
      </c>
      <c r="AU216" s="113" t="s">
        <v>2746</v>
      </c>
      <c r="AV216" s="113" t="s">
        <v>2800</v>
      </c>
      <c r="AW216" s="113" t="s">
        <v>2801</v>
      </c>
      <c r="AX216" s="113" t="s">
        <v>2801</v>
      </c>
      <c r="AY216" s="110"/>
      <c r="AZ216" s="110"/>
      <c r="BA216" s="110"/>
    </row>
    <row r="217" spans="1:53" ht="11.25" hidden="1" customHeight="1">
      <c r="B217" s="97" t="s">
        <v>508</v>
      </c>
      <c r="C217" s="113" t="s">
        <v>2771</v>
      </c>
      <c r="D217" s="113" t="s">
        <v>2771</v>
      </c>
      <c r="E217" s="113" t="s">
        <v>2746</v>
      </c>
      <c r="F217" s="113" t="s">
        <v>2800</v>
      </c>
      <c r="G217" s="113" t="s">
        <v>1569</v>
      </c>
      <c r="H217" s="113" t="s">
        <v>2806</v>
      </c>
      <c r="I217" s="113" t="s">
        <v>1568</v>
      </c>
      <c r="J217" s="113" t="s">
        <v>1098</v>
      </c>
      <c r="K217" s="113" t="s">
        <v>949</v>
      </c>
      <c r="L217" s="113" t="s">
        <v>1099</v>
      </c>
      <c r="M217" s="113" t="s">
        <v>950</v>
      </c>
      <c r="N217" s="113" t="s">
        <v>1100</v>
      </c>
      <c r="O217" s="113" t="s">
        <v>951</v>
      </c>
      <c r="P217" s="113" t="s">
        <v>1101</v>
      </c>
      <c r="Q217" s="113" t="s">
        <v>952</v>
      </c>
      <c r="R217" s="113" t="s">
        <v>1102</v>
      </c>
      <c r="S217" s="113" t="s">
        <v>953</v>
      </c>
      <c r="T217" s="113" t="s">
        <v>1103</v>
      </c>
      <c r="U217" s="113" t="s">
        <v>954</v>
      </c>
      <c r="V217" s="113" t="s">
        <v>1104</v>
      </c>
      <c r="W217" s="113" t="s">
        <v>955</v>
      </c>
      <c r="X217" s="113" t="s">
        <v>1105</v>
      </c>
      <c r="Y217" s="113" t="s">
        <v>956</v>
      </c>
      <c r="Z217" s="113" t="s">
        <v>1106</v>
      </c>
      <c r="AA217" s="113" t="s">
        <v>957</v>
      </c>
      <c r="AB217" s="113" t="s">
        <v>1107</v>
      </c>
      <c r="AC217" s="113" t="s">
        <v>958</v>
      </c>
      <c r="AD217" s="113" t="s">
        <v>1108</v>
      </c>
      <c r="AE217" s="113" t="s">
        <v>959</v>
      </c>
      <c r="AF217" s="113" t="s">
        <v>1109</v>
      </c>
      <c r="AG217" s="113" t="s">
        <v>960</v>
      </c>
      <c r="AH217" s="113" t="s">
        <v>1110</v>
      </c>
      <c r="AI217" s="113" t="s">
        <v>961</v>
      </c>
      <c r="AJ217" s="113" t="s">
        <v>1111</v>
      </c>
      <c r="AK217" s="113" t="s">
        <v>962</v>
      </c>
      <c r="AL217" s="113" t="s">
        <v>1112</v>
      </c>
      <c r="AM217" s="113" t="s">
        <v>963</v>
      </c>
      <c r="AN217" s="113" t="s">
        <v>1113</v>
      </c>
      <c r="AO217" s="113" t="s">
        <v>964</v>
      </c>
      <c r="AP217" s="113" t="s">
        <v>1114</v>
      </c>
      <c r="AQ217" s="113" t="s">
        <v>965</v>
      </c>
      <c r="AR217" s="113" t="s">
        <v>1115</v>
      </c>
      <c r="AS217" s="113" t="s">
        <v>966</v>
      </c>
      <c r="AT217" s="113" t="s">
        <v>1116</v>
      </c>
      <c r="AU217" s="113" t="s">
        <v>2746</v>
      </c>
      <c r="AV217" s="113" t="s">
        <v>2800</v>
      </c>
      <c r="AW217" s="113" t="s">
        <v>2801</v>
      </c>
      <c r="AX217" s="113" t="s">
        <v>2801</v>
      </c>
      <c r="AY217" s="110"/>
      <c r="AZ217" s="110"/>
      <c r="BA217" s="110"/>
    </row>
    <row r="218" spans="1:53" ht="11.25" hidden="1" customHeight="1">
      <c r="B218" s="97" t="s">
        <v>509</v>
      </c>
      <c r="C218" s="113" t="s">
        <v>2771</v>
      </c>
      <c r="D218" s="113" t="s">
        <v>2771</v>
      </c>
      <c r="E218" s="113" t="s">
        <v>2746</v>
      </c>
      <c r="F218" s="113" t="s">
        <v>2800</v>
      </c>
      <c r="G218" s="113" t="s">
        <v>1569</v>
      </c>
      <c r="H218" s="113" t="s">
        <v>2806</v>
      </c>
      <c r="I218" s="113" t="s">
        <v>1568</v>
      </c>
      <c r="J218" s="113" t="s">
        <v>1098</v>
      </c>
      <c r="K218" s="113" t="s">
        <v>949</v>
      </c>
      <c r="L218" s="113" t="s">
        <v>1099</v>
      </c>
      <c r="M218" s="113" t="s">
        <v>950</v>
      </c>
      <c r="N218" s="113" t="s">
        <v>1100</v>
      </c>
      <c r="O218" s="113" t="s">
        <v>951</v>
      </c>
      <c r="P218" s="113" t="s">
        <v>1101</v>
      </c>
      <c r="Q218" s="113" t="s">
        <v>952</v>
      </c>
      <c r="R218" s="113" t="s">
        <v>1102</v>
      </c>
      <c r="S218" s="113" t="s">
        <v>953</v>
      </c>
      <c r="T218" s="113" t="s">
        <v>1103</v>
      </c>
      <c r="U218" s="113" t="s">
        <v>954</v>
      </c>
      <c r="V218" s="113" t="s">
        <v>1104</v>
      </c>
      <c r="W218" s="113" t="s">
        <v>955</v>
      </c>
      <c r="X218" s="113" t="s">
        <v>1105</v>
      </c>
      <c r="Y218" s="113" t="s">
        <v>956</v>
      </c>
      <c r="Z218" s="113" t="s">
        <v>1106</v>
      </c>
      <c r="AA218" s="113" t="s">
        <v>957</v>
      </c>
      <c r="AB218" s="113" t="s">
        <v>1107</v>
      </c>
      <c r="AC218" s="113" t="s">
        <v>958</v>
      </c>
      <c r="AD218" s="113" t="s">
        <v>1108</v>
      </c>
      <c r="AE218" s="113" t="s">
        <v>959</v>
      </c>
      <c r="AF218" s="113" t="s">
        <v>1109</v>
      </c>
      <c r="AG218" s="113" t="s">
        <v>960</v>
      </c>
      <c r="AH218" s="113" t="s">
        <v>1110</v>
      </c>
      <c r="AI218" s="113" t="s">
        <v>961</v>
      </c>
      <c r="AJ218" s="113" t="s">
        <v>1111</v>
      </c>
      <c r="AK218" s="113" t="s">
        <v>962</v>
      </c>
      <c r="AL218" s="113" t="s">
        <v>1112</v>
      </c>
      <c r="AM218" s="113" t="s">
        <v>963</v>
      </c>
      <c r="AN218" s="113" t="s">
        <v>1113</v>
      </c>
      <c r="AO218" s="113" t="s">
        <v>964</v>
      </c>
      <c r="AP218" s="113" t="s">
        <v>1114</v>
      </c>
      <c r="AQ218" s="113" t="s">
        <v>965</v>
      </c>
      <c r="AR218" s="113" t="s">
        <v>1115</v>
      </c>
      <c r="AS218" s="113" t="s">
        <v>966</v>
      </c>
      <c r="AT218" s="113" t="s">
        <v>1116</v>
      </c>
      <c r="AU218" s="113" t="s">
        <v>2746</v>
      </c>
      <c r="AV218" s="113" t="s">
        <v>2800</v>
      </c>
      <c r="AW218" s="113" t="s">
        <v>2801</v>
      </c>
      <c r="AX218" s="113" t="s">
        <v>2801</v>
      </c>
      <c r="AY218" s="110"/>
      <c r="AZ218" s="110"/>
      <c r="BA218" s="110"/>
    </row>
    <row r="219" spans="1:53" ht="11.25" hidden="1" customHeight="1">
      <c r="B219" s="97" t="s">
        <v>510</v>
      </c>
      <c r="C219" s="113" t="s">
        <v>2771</v>
      </c>
      <c r="D219" s="113" t="s">
        <v>2771</v>
      </c>
      <c r="E219" s="113" t="s">
        <v>2746</v>
      </c>
      <c r="F219" s="113" t="s">
        <v>2800</v>
      </c>
      <c r="G219" s="113" t="s">
        <v>1569</v>
      </c>
      <c r="H219" s="113" t="s">
        <v>2806</v>
      </c>
      <c r="I219" s="113" t="s">
        <v>1568</v>
      </c>
      <c r="J219" s="113" t="s">
        <v>1098</v>
      </c>
      <c r="K219" s="113" t="s">
        <v>949</v>
      </c>
      <c r="L219" s="113" t="s">
        <v>1099</v>
      </c>
      <c r="M219" s="113" t="s">
        <v>950</v>
      </c>
      <c r="N219" s="113" t="s">
        <v>1100</v>
      </c>
      <c r="O219" s="113" t="s">
        <v>951</v>
      </c>
      <c r="P219" s="113" t="s">
        <v>1101</v>
      </c>
      <c r="Q219" s="113" t="s">
        <v>952</v>
      </c>
      <c r="R219" s="113" t="s">
        <v>1102</v>
      </c>
      <c r="S219" s="113" t="s">
        <v>953</v>
      </c>
      <c r="T219" s="113" t="s">
        <v>1103</v>
      </c>
      <c r="U219" s="113" t="s">
        <v>954</v>
      </c>
      <c r="V219" s="113" t="s">
        <v>1104</v>
      </c>
      <c r="W219" s="113" t="s">
        <v>955</v>
      </c>
      <c r="X219" s="113" t="s">
        <v>1105</v>
      </c>
      <c r="Y219" s="113" t="s">
        <v>956</v>
      </c>
      <c r="Z219" s="113" t="s">
        <v>1106</v>
      </c>
      <c r="AA219" s="113" t="s">
        <v>957</v>
      </c>
      <c r="AB219" s="113" t="s">
        <v>1107</v>
      </c>
      <c r="AC219" s="113" t="s">
        <v>958</v>
      </c>
      <c r="AD219" s="113" t="s">
        <v>1108</v>
      </c>
      <c r="AE219" s="113" t="s">
        <v>959</v>
      </c>
      <c r="AF219" s="113" t="s">
        <v>1109</v>
      </c>
      <c r="AG219" s="113" t="s">
        <v>960</v>
      </c>
      <c r="AH219" s="113" t="s">
        <v>1110</v>
      </c>
      <c r="AI219" s="113" t="s">
        <v>961</v>
      </c>
      <c r="AJ219" s="113" t="s">
        <v>1111</v>
      </c>
      <c r="AK219" s="113" t="s">
        <v>962</v>
      </c>
      <c r="AL219" s="113" t="s">
        <v>1112</v>
      </c>
      <c r="AM219" s="113" t="s">
        <v>963</v>
      </c>
      <c r="AN219" s="113" t="s">
        <v>1113</v>
      </c>
      <c r="AO219" s="113" t="s">
        <v>964</v>
      </c>
      <c r="AP219" s="113" t="s">
        <v>1114</v>
      </c>
      <c r="AQ219" s="113" t="s">
        <v>965</v>
      </c>
      <c r="AR219" s="113" t="s">
        <v>1115</v>
      </c>
      <c r="AS219" s="113" t="s">
        <v>966</v>
      </c>
      <c r="AT219" s="113" t="s">
        <v>1116</v>
      </c>
      <c r="AU219" s="113" t="s">
        <v>2746</v>
      </c>
      <c r="AV219" s="113" t="s">
        <v>2800</v>
      </c>
      <c r="AW219" s="113" t="s">
        <v>2801</v>
      </c>
      <c r="AX219" s="113" t="s">
        <v>2801</v>
      </c>
      <c r="AY219" s="110"/>
      <c r="AZ219" s="110"/>
      <c r="BA219" s="110"/>
    </row>
    <row r="220" spans="1:53" ht="11.25" hidden="1" customHeight="1">
      <c r="B220" s="97" t="s">
        <v>511</v>
      </c>
      <c r="C220" s="113" t="s">
        <v>2771</v>
      </c>
      <c r="D220" s="113" t="s">
        <v>2771</v>
      </c>
      <c r="E220" s="113" t="s">
        <v>2746</v>
      </c>
      <c r="F220" s="113" t="s">
        <v>2800</v>
      </c>
      <c r="G220" s="113" t="s">
        <v>923</v>
      </c>
      <c r="H220" s="113" t="s">
        <v>2807</v>
      </c>
      <c r="I220" s="113" t="s">
        <v>967</v>
      </c>
      <c r="J220" s="113" t="s">
        <v>1117</v>
      </c>
      <c r="K220" s="113" t="s">
        <v>968</v>
      </c>
      <c r="L220" s="113" t="s">
        <v>1118</v>
      </c>
      <c r="M220" s="113" t="s">
        <v>969</v>
      </c>
      <c r="N220" s="113" t="s">
        <v>1119</v>
      </c>
      <c r="O220" s="113" t="s">
        <v>970</v>
      </c>
      <c r="P220" s="113" t="s">
        <v>1120</v>
      </c>
      <c r="Q220" s="113" t="s">
        <v>971</v>
      </c>
      <c r="R220" s="113" t="s">
        <v>1121</v>
      </c>
      <c r="S220" s="113" t="s">
        <v>972</v>
      </c>
      <c r="T220" s="113" t="s">
        <v>1122</v>
      </c>
      <c r="U220" s="113" t="s">
        <v>973</v>
      </c>
      <c r="V220" s="113" t="s">
        <v>1123</v>
      </c>
      <c r="W220" s="113" t="s">
        <v>974</v>
      </c>
      <c r="X220" s="113" t="s">
        <v>1124</v>
      </c>
      <c r="Y220" s="113" t="s">
        <v>975</v>
      </c>
      <c r="Z220" s="113" t="s">
        <v>1125</v>
      </c>
      <c r="AA220" s="113" t="s">
        <v>976</v>
      </c>
      <c r="AB220" s="113" t="s">
        <v>1126</v>
      </c>
      <c r="AC220" s="113" t="s">
        <v>977</v>
      </c>
      <c r="AD220" s="113" t="s">
        <v>1127</v>
      </c>
      <c r="AE220" s="113" t="s">
        <v>978</v>
      </c>
      <c r="AF220" s="113" t="s">
        <v>1128</v>
      </c>
      <c r="AG220" s="113" t="s">
        <v>979</v>
      </c>
      <c r="AH220" s="113" t="s">
        <v>1129</v>
      </c>
      <c r="AI220" s="113" t="s">
        <v>980</v>
      </c>
      <c r="AJ220" s="113" t="s">
        <v>1130</v>
      </c>
      <c r="AK220" s="113" t="s">
        <v>981</v>
      </c>
      <c r="AL220" s="113" t="s">
        <v>1131</v>
      </c>
      <c r="AM220" s="113" t="s">
        <v>982</v>
      </c>
      <c r="AN220" s="113" t="s">
        <v>1132</v>
      </c>
      <c r="AO220" s="113" t="s">
        <v>983</v>
      </c>
      <c r="AP220" s="113" t="s">
        <v>1133</v>
      </c>
      <c r="AQ220" s="113" t="s">
        <v>984</v>
      </c>
      <c r="AR220" s="113" t="s">
        <v>1134</v>
      </c>
      <c r="AS220" s="113" t="s">
        <v>985</v>
      </c>
      <c r="AT220" s="113" t="s">
        <v>1135</v>
      </c>
      <c r="AU220" s="113" t="s">
        <v>2746</v>
      </c>
      <c r="AV220" s="113" t="s">
        <v>2800</v>
      </c>
      <c r="AW220" s="113" t="s">
        <v>2801</v>
      </c>
      <c r="AX220" s="113" t="s">
        <v>2801</v>
      </c>
      <c r="AY220" s="110"/>
      <c r="AZ220" s="110"/>
      <c r="BA220" s="110"/>
    </row>
    <row r="221" spans="1:53" ht="11.25" hidden="1" customHeight="1">
      <c r="B221" s="97" t="s">
        <v>512</v>
      </c>
      <c r="C221" s="113" t="s">
        <v>2771</v>
      </c>
      <c r="D221" s="113" t="s">
        <v>2771</v>
      </c>
      <c r="E221" s="113" t="s">
        <v>2746</v>
      </c>
      <c r="F221" s="113" t="s">
        <v>2800</v>
      </c>
      <c r="G221" s="113" t="s">
        <v>923</v>
      </c>
      <c r="H221" s="113" t="s">
        <v>2807</v>
      </c>
      <c r="I221" s="113" t="s">
        <v>967</v>
      </c>
      <c r="J221" s="113" t="s">
        <v>1117</v>
      </c>
      <c r="K221" s="113" t="s">
        <v>968</v>
      </c>
      <c r="L221" s="113" t="s">
        <v>1118</v>
      </c>
      <c r="M221" s="113" t="s">
        <v>969</v>
      </c>
      <c r="N221" s="113" t="s">
        <v>1119</v>
      </c>
      <c r="O221" s="113" t="s">
        <v>970</v>
      </c>
      <c r="P221" s="113" t="s">
        <v>1120</v>
      </c>
      <c r="Q221" s="113" t="s">
        <v>971</v>
      </c>
      <c r="R221" s="113" t="s">
        <v>1121</v>
      </c>
      <c r="S221" s="113" t="s">
        <v>972</v>
      </c>
      <c r="T221" s="113" t="s">
        <v>1122</v>
      </c>
      <c r="U221" s="113" t="s">
        <v>973</v>
      </c>
      <c r="V221" s="113" t="s">
        <v>1123</v>
      </c>
      <c r="W221" s="113" t="s">
        <v>974</v>
      </c>
      <c r="X221" s="113" t="s">
        <v>1124</v>
      </c>
      <c r="Y221" s="113" t="s">
        <v>975</v>
      </c>
      <c r="Z221" s="113" t="s">
        <v>1125</v>
      </c>
      <c r="AA221" s="113" t="s">
        <v>976</v>
      </c>
      <c r="AB221" s="113" t="s">
        <v>1126</v>
      </c>
      <c r="AC221" s="113" t="s">
        <v>977</v>
      </c>
      <c r="AD221" s="113" t="s">
        <v>1127</v>
      </c>
      <c r="AE221" s="113" t="s">
        <v>978</v>
      </c>
      <c r="AF221" s="113" t="s">
        <v>1128</v>
      </c>
      <c r="AG221" s="113" t="s">
        <v>979</v>
      </c>
      <c r="AH221" s="113" t="s">
        <v>1129</v>
      </c>
      <c r="AI221" s="113" t="s">
        <v>980</v>
      </c>
      <c r="AJ221" s="113" t="s">
        <v>1130</v>
      </c>
      <c r="AK221" s="113" t="s">
        <v>981</v>
      </c>
      <c r="AL221" s="113" t="s">
        <v>1131</v>
      </c>
      <c r="AM221" s="113" t="s">
        <v>982</v>
      </c>
      <c r="AN221" s="113" t="s">
        <v>1132</v>
      </c>
      <c r="AO221" s="113" t="s">
        <v>983</v>
      </c>
      <c r="AP221" s="113" t="s">
        <v>1133</v>
      </c>
      <c r="AQ221" s="113" t="s">
        <v>984</v>
      </c>
      <c r="AR221" s="113" t="s">
        <v>1134</v>
      </c>
      <c r="AS221" s="113" t="s">
        <v>985</v>
      </c>
      <c r="AT221" s="113" t="s">
        <v>1135</v>
      </c>
      <c r="AU221" s="113" t="s">
        <v>2746</v>
      </c>
      <c r="AV221" s="113" t="s">
        <v>2800</v>
      </c>
      <c r="AW221" s="113" t="s">
        <v>2801</v>
      </c>
      <c r="AX221" s="113" t="s">
        <v>2801</v>
      </c>
      <c r="AY221" s="110"/>
      <c r="AZ221" s="110"/>
      <c r="BA221" s="110"/>
    </row>
    <row r="222" spans="1:53" ht="11.25" hidden="1" customHeight="1">
      <c r="B222" s="97" t="s">
        <v>513</v>
      </c>
      <c r="C222" s="113" t="s">
        <v>2771</v>
      </c>
      <c r="D222" s="113" t="s">
        <v>2771</v>
      </c>
      <c r="E222" s="113" t="s">
        <v>2746</v>
      </c>
      <c r="F222" s="113" t="s">
        <v>2800</v>
      </c>
      <c r="G222" s="113" t="s">
        <v>923</v>
      </c>
      <c r="H222" s="113" t="s">
        <v>2807</v>
      </c>
      <c r="I222" s="113" t="s">
        <v>967</v>
      </c>
      <c r="J222" s="113" t="s">
        <v>1117</v>
      </c>
      <c r="K222" s="113" t="s">
        <v>968</v>
      </c>
      <c r="L222" s="113" t="s">
        <v>1118</v>
      </c>
      <c r="M222" s="113" t="s">
        <v>969</v>
      </c>
      <c r="N222" s="113" t="s">
        <v>1119</v>
      </c>
      <c r="O222" s="113" t="s">
        <v>970</v>
      </c>
      <c r="P222" s="113" t="s">
        <v>1120</v>
      </c>
      <c r="Q222" s="113" t="s">
        <v>971</v>
      </c>
      <c r="R222" s="113" t="s">
        <v>1121</v>
      </c>
      <c r="S222" s="113" t="s">
        <v>972</v>
      </c>
      <c r="T222" s="113" t="s">
        <v>1122</v>
      </c>
      <c r="U222" s="113" t="s">
        <v>973</v>
      </c>
      <c r="V222" s="113" t="s">
        <v>1123</v>
      </c>
      <c r="W222" s="113" t="s">
        <v>974</v>
      </c>
      <c r="X222" s="113" t="s">
        <v>1124</v>
      </c>
      <c r="Y222" s="113" t="s">
        <v>975</v>
      </c>
      <c r="Z222" s="113" t="s">
        <v>1125</v>
      </c>
      <c r="AA222" s="113" t="s">
        <v>976</v>
      </c>
      <c r="AB222" s="113" t="s">
        <v>1126</v>
      </c>
      <c r="AC222" s="113" t="s">
        <v>977</v>
      </c>
      <c r="AD222" s="113" t="s">
        <v>1127</v>
      </c>
      <c r="AE222" s="113" t="s">
        <v>978</v>
      </c>
      <c r="AF222" s="113" t="s">
        <v>1128</v>
      </c>
      <c r="AG222" s="113" t="s">
        <v>979</v>
      </c>
      <c r="AH222" s="113" t="s">
        <v>1129</v>
      </c>
      <c r="AI222" s="113" t="s">
        <v>980</v>
      </c>
      <c r="AJ222" s="113" t="s">
        <v>1130</v>
      </c>
      <c r="AK222" s="113" t="s">
        <v>981</v>
      </c>
      <c r="AL222" s="113" t="s">
        <v>1131</v>
      </c>
      <c r="AM222" s="113" t="s">
        <v>982</v>
      </c>
      <c r="AN222" s="113" t="s">
        <v>1132</v>
      </c>
      <c r="AO222" s="113" t="s">
        <v>983</v>
      </c>
      <c r="AP222" s="113" t="s">
        <v>1133</v>
      </c>
      <c r="AQ222" s="113" t="s">
        <v>984</v>
      </c>
      <c r="AR222" s="113" t="s">
        <v>1134</v>
      </c>
      <c r="AS222" s="113" t="s">
        <v>985</v>
      </c>
      <c r="AT222" s="113" t="s">
        <v>1135</v>
      </c>
      <c r="AU222" s="113" t="s">
        <v>2746</v>
      </c>
      <c r="AV222" s="113" t="s">
        <v>2800</v>
      </c>
      <c r="AW222" s="113" t="s">
        <v>2801</v>
      </c>
      <c r="AX222" s="113" t="s">
        <v>2801</v>
      </c>
      <c r="AY222" s="110"/>
      <c r="AZ222" s="110"/>
      <c r="BA222" s="110"/>
    </row>
    <row r="223" spans="1:53" ht="11.25" hidden="1" customHeight="1">
      <c r="B223" s="97" t="s">
        <v>514</v>
      </c>
      <c r="C223" s="113" t="s">
        <v>2771</v>
      </c>
      <c r="D223" s="113" t="s">
        <v>2771</v>
      </c>
      <c r="E223" s="113" t="s">
        <v>2746</v>
      </c>
      <c r="F223" s="113" t="s">
        <v>2800</v>
      </c>
      <c r="G223" s="113" t="s">
        <v>923</v>
      </c>
      <c r="H223" s="113" t="s">
        <v>2807</v>
      </c>
      <c r="I223" s="113" t="s">
        <v>967</v>
      </c>
      <c r="J223" s="113" t="s">
        <v>1117</v>
      </c>
      <c r="K223" s="113" t="s">
        <v>968</v>
      </c>
      <c r="L223" s="113" t="s">
        <v>1118</v>
      </c>
      <c r="M223" s="113" t="s">
        <v>969</v>
      </c>
      <c r="N223" s="113" t="s">
        <v>1119</v>
      </c>
      <c r="O223" s="113" t="s">
        <v>970</v>
      </c>
      <c r="P223" s="113" t="s">
        <v>1120</v>
      </c>
      <c r="Q223" s="113" t="s">
        <v>971</v>
      </c>
      <c r="R223" s="113" t="s">
        <v>1121</v>
      </c>
      <c r="S223" s="113" t="s">
        <v>972</v>
      </c>
      <c r="T223" s="113" t="s">
        <v>1122</v>
      </c>
      <c r="U223" s="113" t="s">
        <v>973</v>
      </c>
      <c r="V223" s="113" t="s">
        <v>1123</v>
      </c>
      <c r="W223" s="113" t="s">
        <v>974</v>
      </c>
      <c r="X223" s="113" t="s">
        <v>1124</v>
      </c>
      <c r="Y223" s="113" t="s">
        <v>975</v>
      </c>
      <c r="Z223" s="113" t="s">
        <v>1125</v>
      </c>
      <c r="AA223" s="113" t="s">
        <v>976</v>
      </c>
      <c r="AB223" s="113" t="s">
        <v>1126</v>
      </c>
      <c r="AC223" s="113" t="s">
        <v>977</v>
      </c>
      <c r="AD223" s="113" t="s">
        <v>1127</v>
      </c>
      <c r="AE223" s="113" t="s">
        <v>978</v>
      </c>
      <c r="AF223" s="113" t="s">
        <v>1128</v>
      </c>
      <c r="AG223" s="113" t="s">
        <v>979</v>
      </c>
      <c r="AH223" s="113" t="s">
        <v>1129</v>
      </c>
      <c r="AI223" s="113" t="s">
        <v>980</v>
      </c>
      <c r="AJ223" s="113" t="s">
        <v>1130</v>
      </c>
      <c r="AK223" s="113" t="s">
        <v>981</v>
      </c>
      <c r="AL223" s="113" t="s">
        <v>1131</v>
      </c>
      <c r="AM223" s="113" t="s">
        <v>982</v>
      </c>
      <c r="AN223" s="113" t="s">
        <v>1132</v>
      </c>
      <c r="AO223" s="113" t="s">
        <v>983</v>
      </c>
      <c r="AP223" s="113" t="s">
        <v>1133</v>
      </c>
      <c r="AQ223" s="113" t="s">
        <v>984</v>
      </c>
      <c r="AR223" s="113" t="s">
        <v>1134</v>
      </c>
      <c r="AS223" s="113" t="s">
        <v>985</v>
      </c>
      <c r="AT223" s="113" t="s">
        <v>1135</v>
      </c>
      <c r="AU223" s="113" t="s">
        <v>2746</v>
      </c>
      <c r="AV223" s="113" t="s">
        <v>2800</v>
      </c>
      <c r="AW223" s="113" t="s">
        <v>2801</v>
      </c>
      <c r="AX223" s="113" t="s">
        <v>2801</v>
      </c>
      <c r="AY223" s="110"/>
      <c r="AZ223" s="110"/>
      <c r="BA223" s="110"/>
    </row>
    <row r="224" spans="1:53" ht="11.25" hidden="1" customHeight="1">
      <c r="B224" s="97" t="s">
        <v>515</v>
      </c>
      <c r="C224" s="113" t="s">
        <v>2771</v>
      </c>
      <c r="D224" s="113" t="s">
        <v>2771</v>
      </c>
      <c r="E224" s="113" t="s">
        <v>2746</v>
      </c>
      <c r="F224" s="113" t="s">
        <v>2800</v>
      </c>
      <c r="G224" s="113" t="s">
        <v>924</v>
      </c>
      <c r="H224" s="113" t="s">
        <v>6</v>
      </c>
      <c r="I224" s="113" t="s">
        <v>986</v>
      </c>
      <c r="J224" s="113" t="s">
        <v>1136</v>
      </c>
      <c r="K224" s="113" t="s">
        <v>987</v>
      </c>
      <c r="L224" s="113" t="s">
        <v>1137</v>
      </c>
      <c r="M224" s="113" t="s">
        <v>988</v>
      </c>
      <c r="N224" s="113" t="s">
        <v>1138</v>
      </c>
      <c r="O224" s="113" t="s">
        <v>989</v>
      </c>
      <c r="P224" s="113" t="s">
        <v>1139</v>
      </c>
      <c r="Q224" s="113" t="s">
        <v>990</v>
      </c>
      <c r="R224" s="113" t="s">
        <v>1140</v>
      </c>
      <c r="S224" s="113" t="s">
        <v>991</v>
      </c>
      <c r="T224" s="113" t="s">
        <v>1141</v>
      </c>
      <c r="U224" s="113" t="s">
        <v>992</v>
      </c>
      <c r="V224" s="113" t="s">
        <v>1477</v>
      </c>
      <c r="W224" s="113" t="s">
        <v>993</v>
      </c>
      <c r="X224" s="113" t="s">
        <v>1142</v>
      </c>
      <c r="Y224" s="113" t="s">
        <v>994</v>
      </c>
      <c r="Z224" s="113" t="s">
        <v>1143</v>
      </c>
      <c r="AA224" s="113" t="s">
        <v>995</v>
      </c>
      <c r="AB224" s="113" t="s">
        <v>1144</v>
      </c>
      <c r="AC224" s="113" t="s">
        <v>996</v>
      </c>
      <c r="AD224" s="113" t="s">
        <v>1145</v>
      </c>
      <c r="AE224" s="113" t="s">
        <v>997</v>
      </c>
      <c r="AF224" s="113" t="s">
        <v>1146</v>
      </c>
      <c r="AG224" s="113" t="s">
        <v>998</v>
      </c>
      <c r="AH224" s="113" t="s">
        <v>1147</v>
      </c>
      <c r="AI224" s="113" t="s">
        <v>999</v>
      </c>
      <c r="AJ224" s="113" t="s">
        <v>1148</v>
      </c>
      <c r="AK224" s="113" t="s">
        <v>1000</v>
      </c>
      <c r="AL224" s="113" t="s">
        <v>1149</v>
      </c>
      <c r="AM224" s="113" t="s">
        <v>1001</v>
      </c>
      <c r="AN224" s="113" t="s">
        <v>1150</v>
      </c>
      <c r="AO224" s="113" t="s">
        <v>1002</v>
      </c>
      <c r="AP224" s="113" t="s">
        <v>1151</v>
      </c>
      <c r="AQ224" s="113" t="s">
        <v>1003</v>
      </c>
      <c r="AR224" s="113" t="s">
        <v>1152</v>
      </c>
      <c r="AS224" s="113" t="s">
        <v>1004</v>
      </c>
      <c r="AT224" s="113" t="s">
        <v>1153</v>
      </c>
      <c r="AU224" s="113" t="s">
        <v>2746</v>
      </c>
      <c r="AV224" s="113" t="s">
        <v>2800</v>
      </c>
      <c r="AW224" s="113" t="s">
        <v>2801</v>
      </c>
      <c r="AX224" s="113" t="s">
        <v>2801</v>
      </c>
      <c r="AY224" s="110"/>
      <c r="AZ224" s="110"/>
      <c r="BA224" s="110"/>
    </row>
    <row r="225" spans="2:53" ht="11.25" hidden="1" customHeight="1">
      <c r="B225" s="97" t="s">
        <v>516</v>
      </c>
      <c r="C225" s="113" t="s">
        <v>2771</v>
      </c>
      <c r="D225" s="113" t="s">
        <v>2771</v>
      </c>
      <c r="E225" s="113" t="s">
        <v>2746</v>
      </c>
      <c r="F225" s="113" t="s">
        <v>2800</v>
      </c>
      <c r="G225" s="113" t="s">
        <v>924</v>
      </c>
      <c r="H225" s="113" t="s">
        <v>6</v>
      </c>
      <c r="I225" s="113" t="s">
        <v>986</v>
      </c>
      <c r="J225" s="113" t="s">
        <v>1136</v>
      </c>
      <c r="K225" s="113" t="s">
        <v>987</v>
      </c>
      <c r="L225" s="113" t="s">
        <v>1137</v>
      </c>
      <c r="M225" s="113" t="s">
        <v>988</v>
      </c>
      <c r="N225" s="113" t="s">
        <v>1138</v>
      </c>
      <c r="O225" s="113" t="s">
        <v>989</v>
      </c>
      <c r="P225" s="113" t="s">
        <v>1139</v>
      </c>
      <c r="Q225" s="113" t="s">
        <v>990</v>
      </c>
      <c r="R225" s="113" t="s">
        <v>1140</v>
      </c>
      <c r="S225" s="113" t="s">
        <v>991</v>
      </c>
      <c r="T225" s="113" t="s">
        <v>1141</v>
      </c>
      <c r="U225" s="113" t="s">
        <v>992</v>
      </c>
      <c r="V225" s="113" t="s">
        <v>1477</v>
      </c>
      <c r="W225" s="113" t="s">
        <v>993</v>
      </c>
      <c r="X225" s="113" t="s">
        <v>1142</v>
      </c>
      <c r="Y225" s="113" t="s">
        <v>994</v>
      </c>
      <c r="Z225" s="113" t="s">
        <v>1143</v>
      </c>
      <c r="AA225" s="113" t="s">
        <v>995</v>
      </c>
      <c r="AB225" s="113" t="s">
        <v>1144</v>
      </c>
      <c r="AC225" s="113" t="s">
        <v>996</v>
      </c>
      <c r="AD225" s="113" t="s">
        <v>1145</v>
      </c>
      <c r="AE225" s="113" t="s">
        <v>997</v>
      </c>
      <c r="AF225" s="113" t="s">
        <v>1146</v>
      </c>
      <c r="AG225" s="113" t="s">
        <v>998</v>
      </c>
      <c r="AH225" s="113" t="s">
        <v>1147</v>
      </c>
      <c r="AI225" s="113" t="s">
        <v>999</v>
      </c>
      <c r="AJ225" s="113" t="s">
        <v>1148</v>
      </c>
      <c r="AK225" s="113" t="s">
        <v>1000</v>
      </c>
      <c r="AL225" s="113" t="s">
        <v>1149</v>
      </c>
      <c r="AM225" s="113" t="s">
        <v>1001</v>
      </c>
      <c r="AN225" s="113" t="s">
        <v>1150</v>
      </c>
      <c r="AO225" s="113" t="s">
        <v>1002</v>
      </c>
      <c r="AP225" s="113" t="s">
        <v>1151</v>
      </c>
      <c r="AQ225" s="113" t="s">
        <v>1003</v>
      </c>
      <c r="AR225" s="113" t="s">
        <v>1152</v>
      </c>
      <c r="AS225" s="113" t="s">
        <v>1004</v>
      </c>
      <c r="AT225" s="113" t="s">
        <v>1153</v>
      </c>
      <c r="AU225" s="113" t="s">
        <v>2746</v>
      </c>
      <c r="AV225" s="113" t="s">
        <v>2800</v>
      </c>
      <c r="AW225" s="113" t="s">
        <v>2801</v>
      </c>
      <c r="AX225" s="113" t="s">
        <v>2801</v>
      </c>
      <c r="AY225" s="110"/>
      <c r="AZ225" s="110"/>
      <c r="BA225" s="110"/>
    </row>
    <row r="226" spans="2:53" ht="11.25" hidden="1" customHeight="1">
      <c r="B226" s="97" t="s">
        <v>517</v>
      </c>
      <c r="C226" s="113" t="s">
        <v>2771</v>
      </c>
      <c r="D226" s="113" t="s">
        <v>2771</v>
      </c>
      <c r="E226" s="113" t="s">
        <v>2746</v>
      </c>
      <c r="F226" s="113" t="s">
        <v>2800</v>
      </c>
      <c r="G226" s="113" t="s">
        <v>924</v>
      </c>
      <c r="H226" s="113" t="s">
        <v>6</v>
      </c>
      <c r="I226" s="113" t="s">
        <v>986</v>
      </c>
      <c r="J226" s="113" t="s">
        <v>1136</v>
      </c>
      <c r="K226" s="113" t="s">
        <v>987</v>
      </c>
      <c r="L226" s="113" t="s">
        <v>1137</v>
      </c>
      <c r="M226" s="113" t="s">
        <v>988</v>
      </c>
      <c r="N226" s="113" t="s">
        <v>1138</v>
      </c>
      <c r="O226" s="113" t="s">
        <v>989</v>
      </c>
      <c r="P226" s="113" t="s">
        <v>1139</v>
      </c>
      <c r="Q226" s="113" t="s">
        <v>990</v>
      </c>
      <c r="R226" s="113" t="s">
        <v>1140</v>
      </c>
      <c r="S226" s="113" t="s">
        <v>991</v>
      </c>
      <c r="T226" s="113" t="s">
        <v>1141</v>
      </c>
      <c r="U226" s="113" t="s">
        <v>992</v>
      </c>
      <c r="V226" s="113" t="s">
        <v>1477</v>
      </c>
      <c r="W226" s="113" t="s">
        <v>993</v>
      </c>
      <c r="X226" s="113" t="s">
        <v>1142</v>
      </c>
      <c r="Y226" s="113" t="s">
        <v>994</v>
      </c>
      <c r="Z226" s="113" t="s">
        <v>1143</v>
      </c>
      <c r="AA226" s="113" t="s">
        <v>995</v>
      </c>
      <c r="AB226" s="113" t="s">
        <v>1144</v>
      </c>
      <c r="AC226" s="113" t="s">
        <v>996</v>
      </c>
      <c r="AD226" s="113" t="s">
        <v>1145</v>
      </c>
      <c r="AE226" s="113" t="s">
        <v>997</v>
      </c>
      <c r="AF226" s="113" t="s">
        <v>1146</v>
      </c>
      <c r="AG226" s="113" t="s">
        <v>998</v>
      </c>
      <c r="AH226" s="113" t="s">
        <v>1147</v>
      </c>
      <c r="AI226" s="113" t="s">
        <v>999</v>
      </c>
      <c r="AJ226" s="113" t="s">
        <v>1148</v>
      </c>
      <c r="AK226" s="113" t="s">
        <v>1000</v>
      </c>
      <c r="AL226" s="113" t="s">
        <v>1149</v>
      </c>
      <c r="AM226" s="113" t="s">
        <v>1001</v>
      </c>
      <c r="AN226" s="113" t="s">
        <v>1150</v>
      </c>
      <c r="AO226" s="113" t="s">
        <v>1002</v>
      </c>
      <c r="AP226" s="113" t="s">
        <v>1151</v>
      </c>
      <c r="AQ226" s="113" t="s">
        <v>1003</v>
      </c>
      <c r="AR226" s="113" t="s">
        <v>1152</v>
      </c>
      <c r="AS226" s="113" t="s">
        <v>1004</v>
      </c>
      <c r="AT226" s="113" t="s">
        <v>1153</v>
      </c>
      <c r="AU226" s="113" t="s">
        <v>2746</v>
      </c>
      <c r="AV226" s="113" t="s">
        <v>2800</v>
      </c>
      <c r="AW226" s="113" t="s">
        <v>2801</v>
      </c>
      <c r="AX226" s="113" t="s">
        <v>2801</v>
      </c>
      <c r="AY226" s="110"/>
      <c r="AZ226" s="110"/>
      <c r="BA226" s="110"/>
    </row>
    <row r="227" spans="2:53" ht="11.25" hidden="1" customHeight="1">
      <c r="B227" s="97" t="s">
        <v>518</v>
      </c>
      <c r="C227" s="113" t="s">
        <v>2771</v>
      </c>
      <c r="D227" s="113" t="s">
        <v>2771</v>
      </c>
      <c r="E227" s="113" t="s">
        <v>2746</v>
      </c>
      <c r="F227" s="113" t="s">
        <v>2800</v>
      </c>
      <c r="G227" s="113" t="s">
        <v>924</v>
      </c>
      <c r="H227" s="113" t="s">
        <v>6</v>
      </c>
      <c r="I227" s="113" t="s">
        <v>986</v>
      </c>
      <c r="J227" s="113" t="s">
        <v>1136</v>
      </c>
      <c r="K227" s="113" t="s">
        <v>987</v>
      </c>
      <c r="L227" s="113" t="s">
        <v>1137</v>
      </c>
      <c r="M227" s="113" t="s">
        <v>988</v>
      </c>
      <c r="N227" s="113" t="s">
        <v>1138</v>
      </c>
      <c r="O227" s="113" t="s">
        <v>989</v>
      </c>
      <c r="P227" s="113" t="s">
        <v>1139</v>
      </c>
      <c r="Q227" s="113" t="s">
        <v>990</v>
      </c>
      <c r="R227" s="113" t="s">
        <v>1140</v>
      </c>
      <c r="S227" s="113" t="s">
        <v>991</v>
      </c>
      <c r="T227" s="113" t="s">
        <v>1141</v>
      </c>
      <c r="U227" s="113" t="s">
        <v>992</v>
      </c>
      <c r="V227" s="113" t="s">
        <v>1477</v>
      </c>
      <c r="W227" s="113" t="s">
        <v>993</v>
      </c>
      <c r="X227" s="113" t="s">
        <v>1142</v>
      </c>
      <c r="Y227" s="113" t="s">
        <v>994</v>
      </c>
      <c r="Z227" s="113" t="s">
        <v>1143</v>
      </c>
      <c r="AA227" s="113" t="s">
        <v>995</v>
      </c>
      <c r="AB227" s="113" t="s">
        <v>1144</v>
      </c>
      <c r="AC227" s="113" t="s">
        <v>996</v>
      </c>
      <c r="AD227" s="113" t="s">
        <v>1145</v>
      </c>
      <c r="AE227" s="113" t="s">
        <v>997</v>
      </c>
      <c r="AF227" s="113" t="s">
        <v>1146</v>
      </c>
      <c r="AG227" s="113" t="s">
        <v>998</v>
      </c>
      <c r="AH227" s="113" t="s">
        <v>1147</v>
      </c>
      <c r="AI227" s="113" t="s">
        <v>999</v>
      </c>
      <c r="AJ227" s="113" t="s">
        <v>1148</v>
      </c>
      <c r="AK227" s="113" t="s">
        <v>1000</v>
      </c>
      <c r="AL227" s="113" t="s">
        <v>1149</v>
      </c>
      <c r="AM227" s="113" t="s">
        <v>1001</v>
      </c>
      <c r="AN227" s="113" t="s">
        <v>1150</v>
      </c>
      <c r="AO227" s="113" t="s">
        <v>1002</v>
      </c>
      <c r="AP227" s="113" t="s">
        <v>1151</v>
      </c>
      <c r="AQ227" s="113" t="s">
        <v>1003</v>
      </c>
      <c r="AR227" s="113" t="s">
        <v>1152</v>
      </c>
      <c r="AS227" s="113" t="s">
        <v>1004</v>
      </c>
      <c r="AT227" s="113" t="s">
        <v>1153</v>
      </c>
      <c r="AU227" s="113" t="s">
        <v>2746</v>
      </c>
      <c r="AV227" s="113" t="s">
        <v>2800</v>
      </c>
      <c r="AW227" s="113" t="s">
        <v>2801</v>
      </c>
      <c r="AX227" s="113" t="s">
        <v>2801</v>
      </c>
      <c r="AY227" s="110"/>
      <c r="AZ227" s="110"/>
      <c r="BA227" s="110"/>
    </row>
    <row r="228" spans="2:53" ht="11.25" hidden="1" customHeight="1">
      <c r="B228" s="97" t="s">
        <v>1962</v>
      </c>
      <c r="C228" s="113" t="s">
        <v>2771</v>
      </c>
      <c r="D228" s="113" t="s">
        <v>2771</v>
      </c>
      <c r="E228" s="113" t="s">
        <v>2746</v>
      </c>
      <c r="F228" s="113" t="s">
        <v>2800</v>
      </c>
      <c r="G228" s="113" t="s">
        <v>925</v>
      </c>
      <c r="H228" s="113" t="s">
        <v>1</v>
      </c>
      <c r="I228" s="113" t="s">
        <v>1005</v>
      </c>
      <c r="J228" s="113" t="s">
        <v>1154</v>
      </c>
      <c r="K228" s="113" t="s">
        <v>1006</v>
      </c>
      <c r="L228" s="113" t="s">
        <v>1155</v>
      </c>
      <c r="M228" s="113" t="s">
        <v>1007</v>
      </c>
      <c r="N228" s="113" t="s">
        <v>1156</v>
      </c>
      <c r="O228" s="113" t="s">
        <v>1008</v>
      </c>
      <c r="P228" s="113" t="s">
        <v>1157</v>
      </c>
      <c r="Q228" s="113" t="s">
        <v>1009</v>
      </c>
      <c r="R228" s="113" t="s">
        <v>1158</v>
      </c>
      <c r="S228" s="113" t="s">
        <v>1010</v>
      </c>
      <c r="T228" s="113" t="s">
        <v>1159</v>
      </c>
      <c r="U228" s="113" t="s">
        <v>1011</v>
      </c>
      <c r="V228" s="113" t="s">
        <v>1160</v>
      </c>
      <c r="W228" s="113" t="s">
        <v>1012</v>
      </c>
      <c r="X228" s="113" t="s">
        <v>1161</v>
      </c>
      <c r="Y228" s="113" t="s">
        <v>1013</v>
      </c>
      <c r="Z228" s="113" t="s">
        <v>1162</v>
      </c>
      <c r="AA228" s="113" t="s">
        <v>1014</v>
      </c>
      <c r="AB228" s="113" t="s">
        <v>1163</v>
      </c>
      <c r="AC228" s="113" t="s">
        <v>1015</v>
      </c>
      <c r="AD228" s="113" t="s">
        <v>1164</v>
      </c>
      <c r="AE228" s="113" t="s">
        <v>1016</v>
      </c>
      <c r="AF228" s="113" t="s">
        <v>1165</v>
      </c>
      <c r="AG228" s="113" t="s">
        <v>1017</v>
      </c>
      <c r="AH228" s="113" t="s">
        <v>1166</v>
      </c>
      <c r="AI228" s="113" t="s">
        <v>1018</v>
      </c>
      <c r="AJ228" s="113" t="s">
        <v>1167</v>
      </c>
      <c r="AK228" s="113" t="s">
        <v>1019</v>
      </c>
      <c r="AL228" s="113" t="s">
        <v>1168</v>
      </c>
      <c r="AM228" s="113" t="s">
        <v>1020</v>
      </c>
      <c r="AN228" s="113" t="s">
        <v>1169</v>
      </c>
      <c r="AO228" s="113" t="s">
        <v>1021</v>
      </c>
      <c r="AP228" s="113" t="s">
        <v>1170</v>
      </c>
      <c r="AQ228" s="113" t="s">
        <v>1022</v>
      </c>
      <c r="AR228" s="113" t="s">
        <v>1171</v>
      </c>
      <c r="AS228" s="113" t="s">
        <v>1023</v>
      </c>
      <c r="AT228" s="113" t="s">
        <v>1172</v>
      </c>
      <c r="AU228" s="113" t="s">
        <v>2746</v>
      </c>
      <c r="AV228" s="113" t="s">
        <v>2800</v>
      </c>
      <c r="AW228" s="113" t="s">
        <v>2801</v>
      </c>
      <c r="AX228" s="113" t="s">
        <v>2801</v>
      </c>
      <c r="AY228" s="110"/>
      <c r="AZ228" s="110"/>
      <c r="BA228" s="110"/>
    </row>
    <row r="229" spans="2:53" ht="11.25" hidden="1" customHeight="1">
      <c r="B229" s="97" t="s">
        <v>2011</v>
      </c>
      <c r="C229" s="113" t="s">
        <v>2771</v>
      </c>
      <c r="D229" s="113" t="s">
        <v>2771</v>
      </c>
      <c r="E229" s="113" t="s">
        <v>2746</v>
      </c>
      <c r="F229" s="113" t="s">
        <v>2800</v>
      </c>
      <c r="G229" s="113" t="s">
        <v>925</v>
      </c>
      <c r="H229" s="113" t="s">
        <v>1</v>
      </c>
      <c r="I229" s="113" t="s">
        <v>1005</v>
      </c>
      <c r="J229" s="113" t="s">
        <v>1154</v>
      </c>
      <c r="K229" s="113" t="s">
        <v>1006</v>
      </c>
      <c r="L229" s="113" t="s">
        <v>1155</v>
      </c>
      <c r="M229" s="113" t="s">
        <v>1007</v>
      </c>
      <c r="N229" s="113" t="s">
        <v>1156</v>
      </c>
      <c r="O229" s="113" t="s">
        <v>1008</v>
      </c>
      <c r="P229" s="113" t="s">
        <v>1157</v>
      </c>
      <c r="Q229" s="113" t="s">
        <v>1009</v>
      </c>
      <c r="R229" s="113" t="s">
        <v>1158</v>
      </c>
      <c r="S229" s="113" t="s">
        <v>1010</v>
      </c>
      <c r="T229" s="113" t="s">
        <v>1159</v>
      </c>
      <c r="U229" s="113" t="s">
        <v>1011</v>
      </c>
      <c r="V229" s="113" t="s">
        <v>1160</v>
      </c>
      <c r="W229" s="113" t="s">
        <v>1012</v>
      </c>
      <c r="X229" s="113" t="s">
        <v>1161</v>
      </c>
      <c r="Y229" s="113" t="s">
        <v>1013</v>
      </c>
      <c r="Z229" s="113" t="s">
        <v>1162</v>
      </c>
      <c r="AA229" s="113" t="s">
        <v>1014</v>
      </c>
      <c r="AB229" s="113" t="s">
        <v>1163</v>
      </c>
      <c r="AC229" s="113" t="s">
        <v>1015</v>
      </c>
      <c r="AD229" s="113" t="s">
        <v>1164</v>
      </c>
      <c r="AE229" s="113" t="s">
        <v>1016</v>
      </c>
      <c r="AF229" s="113" t="s">
        <v>1165</v>
      </c>
      <c r="AG229" s="113" t="s">
        <v>1017</v>
      </c>
      <c r="AH229" s="113" t="s">
        <v>1166</v>
      </c>
      <c r="AI229" s="113" t="s">
        <v>1018</v>
      </c>
      <c r="AJ229" s="113" t="s">
        <v>1167</v>
      </c>
      <c r="AK229" s="113" t="s">
        <v>1019</v>
      </c>
      <c r="AL229" s="113" t="s">
        <v>1168</v>
      </c>
      <c r="AM229" s="113" t="s">
        <v>1020</v>
      </c>
      <c r="AN229" s="113" t="s">
        <v>1169</v>
      </c>
      <c r="AO229" s="113" t="s">
        <v>1021</v>
      </c>
      <c r="AP229" s="113" t="s">
        <v>1170</v>
      </c>
      <c r="AQ229" s="113" t="s">
        <v>1022</v>
      </c>
      <c r="AR229" s="113" t="s">
        <v>1171</v>
      </c>
      <c r="AS229" s="113" t="s">
        <v>1023</v>
      </c>
      <c r="AT229" s="113" t="s">
        <v>1172</v>
      </c>
      <c r="AU229" s="113" t="s">
        <v>2746</v>
      </c>
      <c r="AV229" s="113" t="s">
        <v>2800</v>
      </c>
      <c r="AW229" s="113" t="s">
        <v>2801</v>
      </c>
      <c r="AX229" s="113" t="s">
        <v>2801</v>
      </c>
      <c r="AY229" s="110"/>
      <c r="AZ229" s="110"/>
      <c r="BA229" s="110"/>
    </row>
    <row r="230" spans="2:53" ht="11.25" hidden="1" customHeight="1">
      <c r="B230" s="97" t="s">
        <v>2060</v>
      </c>
      <c r="C230" s="113" t="s">
        <v>2771</v>
      </c>
      <c r="D230" s="113" t="s">
        <v>2771</v>
      </c>
      <c r="E230" s="113" t="s">
        <v>2746</v>
      </c>
      <c r="F230" s="113" t="s">
        <v>2800</v>
      </c>
      <c r="G230" s="113" t="s">
        <v>925</v>
      </c>
      <c r="H230" s="113" t="s">
        <v>1</v>
      </c>
      <c r="I230" s="113" t="s">
        <v>1005</v>
      </c>
      <c r="J230" s="113" t="s">
        <v>1154</v>
      </c>
      <c r="K230" s="113" t="s">
        <v>1006</v>
      </c>
      <c r="L230" s="113" t="s">
        <v>1155</v>
      </c>
      <c r="M230" s="113" t="s">
        <v>1007</v>
      </c>
      <c r="N230" s="113" t="s">
        <v>1156</v>
      </c>
      <c r="O230" s="113" t="s">
        <v>1008</v>
      </c>
      <c r="P230" s="113" t="s">
        <v>1157</v>
      </c>
      <c r="Q230" s="113" t="s">
        <v>1009</v>
      </c>
      <c r="R230" s="113" t="s">
        <v>1158</v>
      </c>
      <c r="S230" s="113" t="s">
        <v>1010</v>
      </c>
      <c r="T230" s="113" t="s">
        <v>1159</v>
      </c>
      <c r="U230" s="113" t="s">
        <v>1011</v>
      </c>
      <c r="V230" s="113" t="s">
        <v>1160</v>
      </c>
      <c r="W230" s="113" t="s">
        <v>1012</v>
      </c>
      <c r="X230" s="113" t="s">
        <v>1161</v>
      </c>
      <c r="Y230" s="113" t="s">
        <v>1013</v>
      </c>
      <c r="Z230" s="113" t="s">
        <v>1162</v>
      </c>
      <c r="AA230" s="113" t="s">
        <v>1014</v>
      </c>
      <c r="AB230" s="113" t="s">
        <v>1163</v>
      </c>
      <c r="AC230" s="113" t="s">
        <v>1015</v>
      </c>
      <c r="AD230" s="113" t="s">
        <v>1164</v>
      </c>
      <c r="AE230" s="113" t="s">
        <v>1016</v>
      </c>
      <c r="AF230" s="113" t="s">
        <v>1165</v>
      </c>
      <c r="AG230" s="113" t="s">
        <v>1017</v>
      </c>
      <c r="AH230" s="113" t="s">
        <v>1166</v>
      </c>
      <c r="AI230" s="113" t="s">
        <v>1018</v>
      </c>
      <c r="AJ230" s="113" t="s">
        <v>1167</v>
      </c>
      <c r="AK230" s="113" t="s">
        <v>1019</v>
      </c>
      <c r="AL230" s="113" t="s">
        <v>1168</v>
      </c>
      <c r="AM230" s="113" t="s">
        <v>1020</v>
      </c>
      <c r="AN230" s="113" t="s">
        <v>1169</v>
      </c>
      <c r="AO230" s="113" t="s">
        <v>1021</v>
      </c>
      <c r="AP230" s="113" t="s">
        <v>1170</v>
      </c>
      <c r="AQ230" s="113" t="s">
        <v>1022</v>
      </c>
      <c r="AR230" s="113" t="s">
        <v>1171</v>
      </c>
      <c r="AS230" s="113" t="s">
        <v>1023</v>
      </c>
      <c r="AT230" s="113" t="s">
        <v>1172</v>
      </c>
      <c r="AU230" s="113" t="s">
        <v>2746</v>
      </c>
      <c r="AV230" s="113" t="s">
        <v>2800</v>
      </c>
      <c r="AW230" s="113" t="s">
        <v>2801</v>
      </c>
      <c r="AX230" s="113" t="s">
        <v>2801</v>
      </c>
      <c r="AY230" s="110"/>
      <c r="AZ230" s="110"/>
      <c r="BA230" s="110"/>
    </row>
    <row r="231" spans="2:53" ht="11.25" hidden="1" customHeight="1">
      <c r="B231" s="97" t="s">
        <v>2109</v>
      </c>
      <c r="C231" s="113" t="s">
        <v>2771</v>
      </c>
      <c r="D231" s="113" t="s">
        <v>2771</v>
      </c>
      <c r="E231" s="113" t="s">
        <v>2746</v>
      </c>
      <c r="F231" s="113" t="s">
        <v>2800</v>
      </c>
      <c r="G231" s="113" t="s">
        <v>925</v>
      </c>
      <c r="H231" s="113" t="s">
        <v>1</v>
      </c>
      <c r="I231" s="113" t="s">
        <v>1005</v>
      </c>
      <c r="J231" s="113" t="s">
        <v>1154</v>
      </c>
      <c r="K231" s="113" t="s">
        <v>1006</v>
      </c>
      <c r="L231" s="113" t="s">
        <v>1155</v>
      </c>
      <c r="M231" s="113" t="s">
        <v>1007</v>
      </c>
      <c r="N231" s="113" t="s">
        <v>1156</v>
      </c>
      <c r="O231" s="113" t="s">
        <v>1008</v>
      </c>
      <c r="P231" s="113" t="s">
        <v>1157</v>
      </c>
      <c r="Q231" s="113" t="s">
        <v>1009</v>
      </c>
      <c r="R231" s="113" t="s">
        <v>1158</v>
      </c>
      <c r="S231" s="113" t="s">
        <v>1010</v>
      </c>
      <c r="T231" s="113" t="s">
        <v>1159</v>
      </c>
      <c r="U231" s="113" t="s">
        <v>1011</v>
      </c>
      <c r="V231" s="113" t="s">
        <v>1160</v>
      </c>
      <c r="W231" s="113" t="s">
        <v>1012</v>
      </c>
      <c r="X231" s="113" t="s">
        <v>1161</v>
      </c>
      <c r="Y231" s="113" t="s">
        <v>1013</v>
      </c>
      <c r="Z231" s="113" t="s">
        <v>1162</v>
      </c>
      <c r="AA231" s="113" t="s">
        <v>1014</v>
      </c>
      <c r="AB231" s="113" t="s">
        <v>1163</v>
      </c>
      <c r="AC231" s="113" t="s">
        <v>1015</v>
      </c>
      <c r="AD231" s="113" t="s">
        <v>1164</v>
      </c>
      <c r="AE231" s="113" t="s">
        <v>1016</v>
      </c>
      <c r="AF231" s="113" t="s">
        <v>1165</v>
      </c>
      <c r="AG231" s="113" t="s">
        <v>1017</v>
      </c>
      <c r="AH231" s="113" t="s">
        <v>1166</v>
      </c>
      <c r="AI231" s="113" t="s">
        <v>1018</v>
      </c>
      <c r="AJ231" s="113" t="s">
        <v>1167</v>
      </c>
      <c r="AK231" s="113" t="s">
        <v>1019</v>
      </c>
      <c r="AL231" s="113" t="s">
        <v>1168</v>
      </c>
      <c r="AM231" s="113" t="s">
        <v>1020</v>
      </c>
      <c r="AN231" s="113" t="s">
        <v>1169</v>
      </c>
      <c r="AO231" s="113" t="s">
        <v>1021</v>
      </c>
      <c r="AP231" s="113" t="s">
        <v>1170</v>
      </c>
      <c r="AQ231" s="113" t="s">
        <v>1022</v>
      </c>
      <c r="AR231" s="113" t="s">
        <v>1171</v>
      </c>
      <c r="AS231" s="113" t="s">
        <v>1023</v>
      </c>
      <c r="AT231" s="113" t="s">
        <v>1172</v>
      </c>
      <c r="AU231" s="113" t="s">
        <v>2746</v>
      </c>
      <c r="AV231" s="113" t="s">
        <v>2800</v>
      </c>
      <c r="AW231" s="113" t="s">
        <v>2801</v>
      </c>
      <c r="AX231" s="113" t="s">
        <v>2801</v>
      </c>
      <c r="AY231" s="110"/>
      <c r="AZ231" s="110"/>
      <c r="BA231" s="110"/>
    </row>
    <row r="232" spans="2:53" ht="11.25" hidden="1" customHeight="1">
      <c r="B232" s="97" t="s">
        <v>2158</v>
      </c>
      <c r="C232" s="113" t="s">
        <v>2771</v>
      </c>
      <c r="D232" s="113" t="s">
        <v>2771</v>
      </c>
      <c r="E232" s="113" t="s">
        <v>2746</v>
      </c>
      <c r="F232" s="113" t="s">
        <v>2800</v>
      </c>
      <c r="G232" s="113" t="s">
        <v>926</v>
      </c>
      <c r="H232" s="113" t="s">
        <v>3</v>
      </c>
      <c r="I232" s="113" t="s">
        <v>1024</v>
      </c>
      <c r="J232" s="113" t="s">
        <v>1173</v>
      </c>
      <c r="K232" s="113" t="s">
        <v>1025</v>
      </c>
      <c r="L232" s="113" t="s">
        <v>1174</v>
      </c>
      <c r="M232" s="113" t="s">
        <v>1026</v>
      </c>
      <c r="N232" s="113" t="s">
        <v>1175</v>
      </c>
      <c r="O232" s="113" t="s">
        <v>1027</v>
      </c>
      <c r="P232" s="113" t="s">
        <v>1176</v>
      </c>
      <c r="Q232" s="113" t="s">
        <v>1028</v>
      </c>
      <c r="R232" s="113" t="s">
        <v>1177</v>
      </c>
      <c r="S232" s="113" t="s">
        <v>1029</v>
      </c>
      <c r="T232" s="113" t="s">
        <v>1178</v>
      </c>
      <c r="U232" s="113" t="s">
        <v>1030</v>
      </c>
      <c r="V232" s="113" t="s">
        <v>1179</v>
      </c>
      <c r="W232" s="113" t="s">
        <v>1031</v>
      </c>
      <c r="X232" s="113" t="s">
        <v>1180</v>
      </c>
      <c r="Y232" s="113" t="s">
        <v>1032</v>
      </c>
      <c r="Z232" s="113" t="s">
        <v>1181</v>
      </c>
      <c r="AA232" s="113" t="s">
        <v>1033</v>
      </c>
      <c r="AB232" s="113" t="s">
        <v>1182</v>
      </c>
      <c r="AC232" s="113" t="s">
        <v>1034</v>
      </c>
      <c r="AD232" s="113" t="s">
        <v>1183</v>
      </c>
      <c r="AE232" s="113" t="s">
        <v>1035</v>
      </c>
      <c r="AF232" s="113" t="s">
        <v>1184</v>
      </c>
      <c r="AG232" s="113" t="s">
        <v>1036</v>
      </c>
      <c r="AH232" s="113" t="s">
        <v>1185</v>
      </c>
      <c r="AI232" s="113" t="s">
        <v>1037</v>
      </c>
      <c r="AJ232" s="113" t="s">
        <v>1186</v>
      </c>
      <c r="AK232" s="113" t="s">
        <v>1038</v>
      </c>
      <c r="AL232" s="113" t="s">
        <v>1187</v>
      </c>
      <c r="AM232" s="113" t="s">
        <v>1039</v>
      </c>
      <c r="AN232" s="113" t="s">
        <v>1188</v>
      </c>
      <c r="AO232" s="113" t="s">
        <v>1040</v>
      </c>
      <c r="AP232" s="113" t="s">
        <v>1189</v>
      </c>
      <c r="AQ232" s="113" t="s">
        <v>1041</v>
      </c>
      <c r="AR232" s="113" t="s">
        <v>1190</v>
      </c>
      <c r="AS232" s="113" t="s">
        <v>1042</v>
      </c>
      <c r="AT232" s="113" t="s">
        <v>1191</v>
      </c>
      <c r="AU232" s="113" t="s">
        <v>2746</v>
      </c>
      <c r="AV232" s="113" t="s">
        <v>2800</v>
      </c>
      <c r="AW232" s="113" t="s">
        <v>2801</v>
      </c>
      <c r="AX232" s="113" t="s">
        <v>2801</v>
      </c>
      <c r="AY232" s="110"/>
      <c r="AZ232" s="110"/>
      <c r="BA232" s="110"/>
    </row>
    <row r="233" spans="2:53" ht="11.25" hidden="1" customHeight="1">
      <c r="B233" s="97" t="s">
        <v>2207</v>
      </c>
      <c r="C233" s="113" t="s">
        <v>2771</v>
      </c>
      <c r="D233" s="113" t="s">
        <v>2771</v>
      </c>
      <c r="E233" s="113" t="s">
        <v>2746</v>
      </c>
      <c r="F233" s="113" t="s">
        <v>2800</v>
      </c>
      <c r="G233" s="113" t="s">
        <v>926</v>
      </c>
      <c r="H233" s="113" t="s">
        <v>3</v>
      </c>
      <c r="I233" s="113" t="s">
        <v>1024</v>
      </c>
      <c r="J233" s="113" t="s">
        <v>1173</v>
      </c>
      <c r="K233" s="113" t="s">
        <v>1025</v>
      </c>
      <c r="L233" s="113" t="s">
        <v>1174</v>
      </c>
      <c r="M233" s="113" t="s">
        <v>1026</v>
      </c>
      <c r="N233" s="113" t="s">
        <v>1175</v>
      </c>
      <c r="O233" s="113" t="s">
        <v>1027</v>
      </c>
      <c r="P233" s="113" t="s">
        <v>1176</v>
      </c>
      <c r="Q233" s="113" t="s">
        <v>1028</v>
      </c>
      <c r="R233" s="113" t="s">
        <v>1177</v>
      </c>
      <c r="S233" s="113" t="s">
        <v>1029</v>
      </c>
      <c r="T233" s="113" t="s">
        <v>1178</v>
      </c>
      <c r="U233" s="113" t="s">
        <v>1030</v>
      </c>
      <c r="V233" s="113" t="s">
        <v>1179</v>
      </c>
      <c r="W233" s="113" t="s">
        <v>1031</v>
      </c>
      <c r="X233" s="113" t="s">
        <v>1180</v>
      </c>
      <c r="Y233" s="113" t="s">
        <v>1032</v>
      </c>
      <c r="Z233" s="113" t="s">
        <v>1181</v>
      </c>
      <c r="AA233" s="113" t="s">
        <v>1033</v>
      </c>
      <c r="AB233" s="113" t="s">
        <v>1182</v>
      </c>
      <c r="AC233" s="113" t="s">
        <v>1034</v>
      </c>
      <c r="AD233" s="113" t="s">
        <v>1183</v>
      </c>
      <c r="AE233" s="113" t="s">
        <v>1035</v>
      </c>
      <c r="AF233" s="113" t="s">
        <v>1184</v>
      </c>
      <c r="AG233" s="113" t="s">
        <v>1036</v>
      </c>
      <c r="AH233" s="113" t="s">
        <v>1185</v>
      </c>
      <c r="AI233" s="113" t="s">
        <v>1037</v>
      </c>
      <c r="AJ233" s="113" t="s">
        <v>1186</v>
      </c>
      <c r="AK233" s="113" t="s">
        <v>1038</v>
      </c>
      <c r="AL233" s="113" t="s">
        <v>1187</v>
      </c>
      <c r="AM233" s="113" t="s">
        <v>1039</v>
      </c>
      <c r="AN233" s="113" t="s">
        <v>1188</v>
      </c>
      <c r="AO233" s="113" t="s">
        <v>1040</v>
      </c>
      <c r="AP233" s="113" t="s">
        <v>1189</v>
      </c>
      <c r="AQ233" s="113" t="s">
        <v>1041</v>
      </c>
      <c r="AR233" s="113" t="s">
        <v>1190</v>
      </c>
      <c r="AS233" s="113" t="s">
        <v>1042</v>
      </c>
      <c r="AT233" s="113" t="s">
        <v>1191</v>
      </c>
      <c r="AU233" s="113" t="s">
        <v>2746</v>
      </c>
      <c r="AV233" s="113" t="s">
        <v>2800</v>
      </c>
      <c r="AW233" s="113" t="s">
        <v>2801</v>
      </c>
      <c r="AX233" s="113" t="s">
        <v>2801</v>
      </c>
      <c r="AY233" s="110"/>
      <c r="AZ233" s="110"/>
      <c r="BA233" s="110"/>
    </row>
    <row r="234" spans="2:53" ht="11.25" hidden="1" customHeight="1">
      <c r="B234" s="97" t="s">
        <v>2256</v>
      </c>
      <c r="C234" s="113" t="s">
        <v>2771</v>
      </c>
      <c r="D234" s="113" t="s">
        <v>2771</v>
      </c>
      <c r="E234" s="113" t="s">
        <v>2746</v>
      </c>
      <c r="F234" s="113" t="s">
        <v>2800</v>
      </c>
      <c r="G234" s="113" t="s">
        <v>926</v>
      </c>
      <c r="H234" s="113" t="s">
        <v>3</v>
      </c>
      <c r="I234" s="113" t="s">
        <v>1024</v>
      </c>
      <c r="J234" s="113" t="s">
        <v>1173</v>
      </c>
      <c r="K234" s="113" t="s">
        <v>1025</v>
      </c>
      <c r="L234" s="113" t="s">
        <v>1174</v>
      </c>
      <c r="M234" s="113" t="s">
        <v>1026</v>
      </c>
      <c r="N234" s="113" t="s">
        <v>1175</v>
      </c>
      <c r="O234" s="113" t="s">
        <v>1027</v>
      </c>
      <c r="P234" s="113" t="s">
        <v>1176</v>
      </c>
      <c r="Q234" s="113" t="s">
        <v>1028</v>
      </c>
      <c r="R234" s="113" t="s">
        <v>1177</v>
      </c>
      <c r="S234" s="113" t="s">
        <v>1029</v>
      </c>
      <c r="T234" s="113" t="s">
        <v>1178</v>
      </c>
      <c r="U234" s="113" t="s">
        <v>1030</v>
      </c>
      <c r="V234" s="113" t="s">
        <v>1179</v>
      </c>
      <c r="W234" s="113" t="s">
        <v>1031</v>
      </c>
      <c r="X234" s="113" t="s">
        <v>1180</v>
      </c>
      <c r="Y234" s="113" t="s">
        <v>1032</v>
      </c>
      <c r="Z234" s="113" t="s">
        <v>1181</v>
      </c>
      <c r="AA234" s="113" t="s">
        <v>1033</v>
      </c>
      <c r="AB234" s="113" t="s">
        <v>1182</v>
      </c>
      <c r="AC234" s="113" t="s">
        <v>1034</v>
      </c>
      <c r="AD234" s="113" t="s">
        <v>1183</v>
      </c>
      <c r="AE234" s="113" t="s">
        <v>1035</v>
      </c>
      <c r="AF234" s="113" t="s">
        <v>1184</v>
      </c>
      <c r="AG234" s="113" t="s">
        <v>1036</v>
      </c>
      <c r="AH234" s="113" t="s">
        <v>1185</v>
      </c>
      <c r="AI234" s="113" t="s">
        <v>1037</v>
      </c>
      <c r="AJ234" s="113" t="s">
        <v>1186</v>
      </c>
      <c r="AK234" s="113" t="s">
        <v>1038</v>
      </c>
      <c r="AL234" s="113" t="s">
        <v>1187</v>
      </c>
      <c r="AM234" s="113" t="s">
        <v>1039</v>
      </c>
      <c r="AN234" s="113" t="s">
        <v>1188</v>
      </c>
      <c r="AO234" s="113" t="s">
        <v>1040</v>
      </c>
      <c r="AP234" s="113" t="s">
        <v>1189</v>
      </c>
      <c r="AQ234" s="113" t="s">
        <v>1041</v>
      </c>
      <c r="AR234" s="113" t="s">
        <v>1190</v>
      </c>
      <c r="AS234" s="113" t="s">
        <v>1042</v>
      </c>
      <c r="AT234" s="113" t="s">
        <v>1191</v>
      </c>
      <c r="AU234" s="113" t="s">
        <v>2746</v>
      </c>
      <c r="AV234" s="113" t="s">
        <v>2800</v>
      </c>
      <c r="AW234" s="113" t="s">
        <v>2801</v>
      </c>
      <c r="AX234" s="113" t="s">
        <v>2801</v>
      </c>
      <c r="AY234" s="110"/>
      <c r="AZ234" s="110"/>
      <c r="BA234" s="110"/>
    </row>
    <row r="235" spans="2:53" ht="11.25" hidden="1" customHeight="1">
      <c r="B235" s="97" t="s">
        <v>2305</v>
      </c>
      <c r="C235" s="113" t="s">
        <v>2771</v>
      </c>
      <c r="D235" s="113" t="s">
        <v>2771</v>
      </c>
      <c r="E235" s="113" t="s">
        <v>2746</v>
      </c>
      <c r="F235" s="113" t="s">
        <v>2800</v>
      </c>
      <c r="G235" s="113" t="s">
        <v>926</v>
      </c>
      <c r="H235" s="113" t="s">
        <v>3</v>
      </c>
      <c r="I235" s="113" t="s">
        <v>1024</v>
      </c>
      <c r="J235" s="113" t="s">
        <v>1173</v>
      </c>
      <c r="K235" s="113" t="s">
        <v>1025</v>
      </c>
      <c r="L235" s="113" t="s">
        <v>1174</v>
      </c>
      <c r="M235" s="113" t="s">
        <v>1026</v>
      </c>
      <c r="N235" s="113" t="s">
        <v>1175</v>
      </c>
      <c r="O235" s="113" t="s">
        <v>1027</v>
      </c>
      <c r="P235" s="113" t="s">
        <v>1176</v>
      </c>
      <c r="Q235" s="113" t="s">
        <v>1028</v>
      </c>
      <c r="R235" s="113" t="s">
        <v>1177</v>
      </c>
      <c r="S235" s="113" t="s">
        <v>1029</v>
      </c>
      <c r="T235" s="113" t="s">
        <v>1178</v>
      </c>
      <c r="U235" s="113" t="s">
        <v>1030</v>
      </c>
      <c r="V235" s="113" t="s">
        <v>1179</v>
      </c>
      <c r="W235" s="113" t="s">
        <v>1031</v>
      </c>
      <c r="X235" s="113" t="s">
        <v>1180</v>
      </c>
      <c r="Y235" s="113" t="s">
        <v>1032</v>
      </c>
      <c r="Z235" s="113" t="s">
        <v>1181</v>
      </c>
      <c r="AA235" s="113" t="s">
        <v>1033</v>
      </c>
      <c r="AB235" s="113" t="s">
        <v>1182</v>
      </c>
      <c r="AC235" s="113" t="s">
        <v>1034</v>
      </c>
      <c r="AD235" s="113" t="s">
        <v>1183</v>
      </c>
      <c r="AE235" s="113" t="s">
        <v>1035</v>
      </c>
      <c r="AF235" s="113" t="s">
        <v>1184</v>
      </c>
      <c r="AG235" s="113" t="s">
        <v>1036</v>
      </c>
      <c r="AH235" s="113" t="s">
        <v>1185</v>
      </c>
      <c r="AI235" s="113" t="s">
        <v>1037</v>
      </c>
      <c r="AJ235" s="113" t="s">
        <v>1186</v>
      </c>
      <c r="AK235" s="113" t="s">
        <v>1038</v>
      </c>
      <c r="AL235" s="113" t="s">
        <v>1187</v>
      </c>
      <c r="AM235" s="113" t="s">
        <v>1039</v>
      </c>
      <c r="AN235" s="113" t="s">
        <v>1188</v>
      </c>
      <c r="AO235" s="113" t="s">
        <v>1040</v>
      </c>
      <c r="AP235" s="113" t="s">
        <v>1189</v>
      </c>
      <c r="AQ235" s="113" t="s">
        <v>1041</v>
      </c>
      <c r="AR235" s="113" t="s">
        <v>1190</v>
      </c>
      <c r="AS235" s="113" t="s">
        <v>1042</v>
      </c>
      <c r="AT235" s="113" t="s">
        <v>1191</v>
      </c>
      <c r="AU235" s="113" t="s">
        <v>2746</v>
      </c>
      <c r="AV235" s="113" t="s">
        <v>2800</v>
      </c>
      <c r="AW235" s="113" t="s">
        <v>2801</v>
      </c>
      <c r="AX235" s="113" t="s">
        <v>2801</v>
      </c>
      <c r="AY235" s="110"/>
      <c r="AZ235" s="110"/>
      <c r="BA235" s="110"/>
    </row>
    <row r="236" spans="2:53" ht="11.25" hidden="1" customHeight="1">
      <c r="B236" s="97" t="s">
        <v>2354</v>
      </c>
      <c r="C236" s="113" t="s">
        <v>2771</v>
      </c>
      <c r="D236" s="113" t="s">
        <v>2771</v>
      </c>
      <c r="E236" s="113" t="s">
        <v>2746</v>
      </c>
      <c r="F236" s="113" t="s">
        <v>2800</v>
      </c>
      <c r="G236" s="113" t="s">
        <v>927</v>
      </c>
      <c r="H236" s="113" t="s">
        <v>5</v>
      </c>
      <c r="I236" s="113" t="s">
        <v>1043</v>
      </c>
      <c r="J236" s="113" t="s">
        <v>1192</v>
      </c>
      <c r="K236" s="113" t="s">
        <v>1044</v>
      </c>
      <c r="L236" s="113" t="s">
        <v>1193</v>
      </c>
      <c r="M236" s="113" t="s">
        <v>1045</v>
      </c>
      <c r="N236" s="113" t="s">
        <v>1194</v>
      </c>
      <c r="O236" s="113" t="s">
        <v>1046</v>
      </c>
      <c r="P236" s="113" t="s">
        <v>1195</v>
      </c>
      <c r="Q236" s="113" t="s">
        <v>1047</v>
      </c>
      <c r="R236" s="113" t="s">
        <v>1196</v>
      </c>
      <c r="S236" s="113" t="s">
        <v>1048</v>
      </c>
      <c r="T236" s="113" t="s">
        <v>1197</v>
      </c>
      <c r="U236" s="113" t="s">
        <v>1049</v>
      </c>
      <c r="V236" s="113" t="s">
        <v>1198</v>
      </c>
      <c r="W236" s="113" t="s">
        <v>1050</v>
      </c>
      <c r="X236" s="113" t="s">
        <v>1199</v>
      </c>
      <c r="Y236" s="113" t="s">
        <v>1051</v>
      </c>
      <c r="Z236" s="113" t="s">
        <v>1200</v>
      </c>
      <c r="AA236" s="113" t="s">
        <v>1052</v>
      </c>
      <c r="AB236" s="113" t="s">
        <v>1201</v>
      </c>
      <c r="AC236" s="113" t="s">
        <v>1053</v>
      </c>
      <c r="AD236" s="113" t="s">
        <v>1202</v>
      </c>
      <c r="AE236" s="113" t="s">
        <v>1054</v>
      </c>
      <c r="AF236" s="113" t="s">
        <v>1203</v>
      </c>
      <c r="AG236" s="113" t="s">
        <v>1055</v>
      </c>
      <c r="AH236" s="113" t="s">
        <v>1204</v>
      </c>
      <c r="AI236" s="113" t="s">
        <v>1056</v>
      </c>
      <c r="AJ236" s="113" t="s">
        <v>1205</v>
      </c>
      <c r="AK236" s="113" t="s">
        <v>1057</v>
      </c>
      <c r="AL236" s="113" t="s">
        <v>1206</v>
      </c>
      <c r="AM236" s="113" t="s">
        <v>1058</v>
      </c>
      <c r="AN236" s="113" t="s">
        <v>1207</v>
      </c>
      <c r="AO236" s="113" t="s">
        <v>1059</v>
      </c>
      <c r="AP236" s="113" t="s">
        <v>1208</v>
      </c>
      <c r="AQ236" s="113" t="s">
        <v>1060</v>
      </c>
      <c r="AR236" s="113" t="s">
        <v>1209</v>
      </c>
      <c r="AS236" s="113" t="s">
        <v>1061</v>
      </c>
      <c r="AT236" s="113" t="s">
        <v>1210</v>
      </c>
      <c r="AU236" s="113" t="s">
        <v>2746</v>
      </c>
      <c r="AV236" s="113" t="s">
        <v>2800</v>
      </c>
      <c r="AW236" s="113" t="s">
        <v>2801</v>
      </c>
      <c r="AX236" s="113" t="s">
        <v>2801</v>
      </c>
      <c r="AY236" s="110"/>
      <c r="AZ236" s="110"/>
      <c r="BA236" s="110"/>
    </row>
    <row r="237" spans="2:53" ht="11.25" hidden="1" customHeight="1">
      <c r="B237" s="97" t="s">
        <v>2403</v>
      </c>
      <c r="C237" s="113" t="s">
        <v>2771</v>
      </c>
      <c r="D237" s="113" t="s">
        <v>2771</v>
      </c>
      <c r="E237" s="113" t="s">
        <v>2746</v>
      </c>
      <c r="F237" s="113" t="s">
        <v>2800</v>
      </c>
      <c r="G237" s="113" t="s">
        <v>927</v>
      </c>
      <c r="H237" s="113" t="s">
        <v>5</v>
      </c>
      <c r="I237" s="113" t="s">
        <v>1043</v>
      </c>
      <c r="J237" s="113" t="s">
        <v>1192</v>
      </c>
      <c r="K237" s="113" t="s">
        <v>1044</v>
      </c>
      <c r="L237" s="113" t="s">
        <v>1193</v>
      </c>
      <c r="M237" s="113" t="s">
        <v>1045</v>
      </c>
      <c r="N237" s="113" t="s">
        <v>1194</v>
      </c>
      <c r="O237" s="113" t="s">
        <v>1046</v>
      </c>
      <c r="P237" s="113" t="s">
        <v>1195</v>
      </c>
      <c r="Q237" s="113" t="s">
        <v>1047</v>
      </c>
      <c r="R237" s="113" t="s">
        <v>1196</v>
      </c>
      <c r="S237" s="113" t="s">
        <v>1048</v>
      </c>
      <c r="T237" s="113" t="s">
        <v>1197</v>
      </c>
      <c r="U237" s="113" t="s">
        <v>1049</v>
      </c>
      <c r="V237" s="113" t="s">
        <v>1198</v>
      </c>
      <c r="W237" s="113" t="s">
        <v>1050</v>
      </c>
      <c r="X237" s="113" t="s">
        <v>1199</v>
      </c>
      <c r="Y237" s="113" t="s">
        <v>1051</v>
      </c>
      <c r="Z237" s="113" t="s">
        <v>1200</v>
      </c>
      <c r="AA237" s="113" t="s">
        <v>1052</v>
      </c>
      <c r="AB237" s="113" t="s">
        <v>1201</v>
      </c>
      <c r="AC237" s="113" t="s">
        <v>1053</v>
      </c>
      <c r="AD237" s="113" t="s">
        <v>1202</v>
      </c>
      <c r="AE237" s="113" t="s">
        <v>1054</v>
      </c>
      <c r="AF237" s="113" t="s">
        <v>1203</v>
      </c>
      <c r="AG237" s="113" t="s">
        <v>1055</v>
      </c>
      <c r="AH237" s="113" t="s">
        <v>1204</v>
      </c>
      <c r="AI237" s="113" t="s">
        <v>1056</v>
      </c>
      <c r="AJ237" s="113" t="s">
        <v>1205</v>
      </c>
      <c r="AK237" s="113" t="s">
        <v>1057</v>
      </c>
      <c r="AL237" s="113" t="s">
        <v>1206</v>
      </c>
      <c r="AM237" s="113" t="s">
        <v>1058</v>
      </c>
      <c r="AN237" s="113" t="s">
        <v>1207</v>
      </c>
      <c r="AO237" s="113" t="s">
        <v>1059</v>
      </c>
      <c r="AP237" s="113" t="s">
        <v>1208</v>
      </c>
      <c r="AQ237" s="113" t="s">
        <v>1060</v>
      </c>
      <c r="AR237" s="113" t="s">
        <v>1209</v>
      </c>
      <c r="AS237" s="113" t="s">
        <v>1061</v>
      </c>
      <c r="AT237" s="113" t="s">
        <v>1210</v>
      </c>
      <c r="AU237" s="113" t="s">
        <v>2746</v>
      </c>
      <c r="AV237" s="113" t="s">
        <v>2800</v>
      </c>
      <c r="AW237" s="113" t="s">
        <v>2801</v>
      </c>
      <c r="AX237" s="113" t="s">
        <v>2801</v>
      </c>
      <c r="AY237" s="110"/>
      <c r="AZ237" s="110"/>
      <c r="BA237" s="110"/>
    </row>
    <row r="238" spans="2:53" ht="11.25" hidden="1" customHeight="1">
      <c r="B238" s="97" t="s">
        <v>2452</v>
      </c>
      <c r="C238" s="113" t="s">
        <v>2771</v>
      </c>
      <c r="D238" s="113" t="s">
        <v>2771</v>
      </c>
      <c r="E238" s="113" t="s">
        <v>2746</v>
      </c>
      <c r="F238" s="113" t="s">
        <v>2800</v>
      </c>
      <c r="G238" s="113" t="s">
        <v>927</v>
      </c>
      <c r="H238" s="113" t="s">
        <v>5</v>
      </c>
      <c r="I238" s="113" t="s">
        <v>1043</v>
      </c>
      <c r="J238" s="113" t="s">
        <v>1192</v>
      </c>
      <c r="K238" s="113" t="s">
        <v>1044</v>
      </c>
      <c r="L238" s="113" t="s">
        <v>1193</v>
      </c>
      <c r="M238" s="113" t="s">
        <v>1045</v>
      </c>
      <c r="N238" s="113" t="s">
        <v>1194</v>
      </c>
      <c r="O238" s="113" t="s">
        <v>1046</v>
      </c>
      <c r="P238" s="113" t="s">
        <v>1195</v>
      </c>
      <c r="Q238" s="113" t="s">
        <v>1047</v>
      </c>
      <c r="R238" s="113" t="s">
        <v>1196</v>
      </c>
      <c r="S238" s="113" t="s">
        <v>1048</v>
      </c>
      <c r="T238" s="113" t="s">
        <v>1197</v>
      </c>
      <c r="U238" s="113" t="s">
        <v>1049</v>
      </c>
      <c r="V238" s="113" t="s">
        <v>1198</v>
      </c>
      <c r="W238" s="113" t="s">
        <v>1050</v>
      </c>
      <c r="X238" s="113" t="s">
        <v>1199</v>
      </c>
      <c r="Y238" s="113" t="s">
        <v>1051</v>
      </c>
      <c r="Z238" s="113" t="s">
        <v>1200</v>
      </c>
      <c r="AA238" s="113" t="s">
        <v>1052</v>
      </c>
      <c r="AB238" s="113" t="s">
        <v>1201</v>
      </c>
      <c r="AC238" s="113" t="s">
        <v>1053</v>
      </c>
      <c r="AD238" s="113" t="s">
        <v>1202</v>
      </c>
      <c r="AE238" s="113" t="s">
        <v>1054</v>
      </c>
      <c r="AF238" s="113" t="s">
        <v>1203</v>
      </c>
      <c r="AG238" s="113" t="s">
        <v>1055</v>
      </c>
      <c r="AH238" s="113" t="s">
        <v>1204</v>
      </c>
      <c r="AI238" s="113" t="s">
        <v>1056</v>
      </c>
      <c r="AJ238" s="113" t="s">
        <v>1205</v>
      </c>
      <c r="AK238" s="113" t="s">
        <v>1057</v>
      </c>
      <c r="AL238" s="113" t="s">
        <v>1206</v>
      </c>
      <c r="AM238" s="113" t="s">
        <v>1058</v>
      </c>
      <c r="AN238" s="113" t="s">
        <v>1207</v>
      </c>
      <c r="AO238" s="113" t="s">
        <v>1059</v>
      </c>
      <c r="AP238" s="113" t="s">
        <v>1208</v>
      </c>
      <c r="AQ238" s="113" t="s">
        <v>1060</v>
      </c>
      <c r="AR238" s="113" t="s">
        <v>1209</v>
      </c>
      <c r="AS238" s="113" t="s">
        <v>1061</v>
      </c>
      <c r="AT238" s="113" t="s">
        <v>1210</v>
      </c>
      <c r="AU238" s="113" t="s">
        <v>2746</v>
      </c>
      <c r="AV238" s="113" t="s">
        <v>2800</v>
      </c>
      <c r="AW238" s="113" t="s">
        <v>2801</v>
      </c>
      <c r="AX238" s="113" t="s">
        <v>2801</v>
      </c>
      <c r="AY238" s="110"/>
      <c r="AZ238" s="110"/>
      <c r="BA238" s="110"/>
    </row>
    <row r="239" spans="2:53" ht="11.25" hidden="1" customHeight="1">
      <c r="B239" s="97" t="s">
        <v>2501</v>
      </c>
      <c r="C239" s="113" t="s">
        <v>2771</v>
      </c>
      <c r="D239" s="113" t="s">
        <v>2771</v>
      </c>
      <c r="E239" s="113" t="s">
        <v>2746</v>
      </c>
      <c r="F239" s="113" t="s">
        <v>2800</v>
      </c>
      <c r="G239" s="113" t="s">
        <v>927</v>
      </c>
      <c r="H239" s="113" t="s">
        <v>5</v>
      </c>
      <c r="I239" s="113" t="s">
        <v>1043</v>
      </c>
      <c r="J239" s="113" t="s">
        <v>1192</v>
      </c>
      <c r="K239" s="113" t="s">
        <v>1044</v>
      </c>
      <c r="L239" s="113" t="s">
        <v>1193</v>
      </c>
      <c r="M239" s="113" t="s">
        <v>1045</v>
      </c>
      <c r="N239" s="113" t="s">
        <v>1194</v>
      </c>
      <c r="O239" s="113" t="s">
        <v>1046</v>
      </c>
      <c r="P239" s="113" t="s">
        <v>1195</v>
      </c>
      <c r="Q239" s="113" t="s">
        <v>1047</v>
      </c>
      <c r="R239" s="113" t="s">
        <v>1196</v>
      </c>
      <c r="S239" s="113" t="s">
        <v>1048</v>
      </c>
      <c r="T239" s="113" t="s">
        <v>1197</v>
      </c>
      <c r="U239" s="113" t="s">
        <v>1049</v>
      </c>
      <c r="V239" s="113" t="s">
        <v>1198</v>
      </c>
      <c r="W239" s="113" t="s">
        <v>1050</v>
      </c>
      <c r="X239" s="113" t="s">
        <v>1199</v>
      </c>
      <c r="Y239" s="113" t="s">
        <v>1051</v>
      </c>
      <c r="Z239" s="113" t="s">
        <v>1200</v>
      </c>
      <c r="AA239" s="113" t="s">
        <v>1052</v>
      </c>
      <c r="AB239" s="113" t="s">
        <v>1201</v>
      </c>
      <c r="AC239" s="113" t="s">
        <v>1053</v>
      </c>
      <c r="AD239" s="113" t="s">
        <v>1202</v>
      </c>
      <c r="AE239" s="113" t="s">
        <v>1054</v>
      </c>
      <c r="AF239" s="113" t="s">
        <v>1203</v>
      </c>
      <c r="AG239" s="113" t="s">
        <v>1055</v>
      </c>
      <c r="AH239" s="113" t="s">
        <v>1204</v>
      </c>
      <c r="AI239" s="113" t="s">
        <v>1056</v>
      </c>
      <c r="AJ239" s="113" t="s">
        <v>1205</v>
      </c>
      <c r="AK239" s="113" t="s">
        <v>1057</v>
      </c>
      <c r="AL239" s="113" t="s">
        <v>1206</v>
      </c>
      <c r="AM239" s="113" t="s">
        <v>1058</v>
      </c>
      <c r="AN239" s="113" t="s">
        <v>1207</v>
      </c>
      <c r="AO239" s="113" t="s">
        <v>1059</v>
      </c>
      <c r="AP239" s="113" t="s">
        <v>1208</v>
      </c>
      <c r="AQ239" s="113" t="s">
        <v>1060</v>
      </c>
      <c r="AR239" s="113" t="s">
        <v>1209</v>
      </c>
      <c r="AS239" s="113" t="s">
        <v>1061</v>
      </c>
      <c r="AT239" s="113" t="s">
        <v>1210</v>
      </c>
      <c r="AU239" s="113" t="s">
        <v>2746</v>
      </c>
      <c r="AV239" s="113" t="s">
        <v>2800</v>
      </c>
      <c r="AW239" s="113" t="s">
        <v>2801</v>
      </c>
      <c r="AX239" s="113" t="s">
        <v>2801</v>
      </c>
      <c r="AY239" s="110"/>
      <c r="AZ239" s="110"/>
      <c r="BA239" s="110"/>
    </row>
    <row r="240" spans="2:53" ht="11.25" hidden="1" customHeight="1">
      <c r="B240" s="97" t="s">
        <v>2550</v>
      </c>
      <c r="C240" s="113" t="s">
        <v>2771</v>
      </c>
      <c r="D240" s="113" t="s">
        <v>2771</v>
      </c>
      <c r="E240" s="113" t="s">
        <v>2746</v>
      </c>
      <c r="F240" s="113" t="s">
        <v>2800</v>
      </c>
      <c r="G240" s="113" t="s">
        <v>928</v>
      </c>
      <c r="H240" s="113" t="s">
        <v>7</v>
      </c>
      <c r="I240" s="113" t="s">
        <v>1062</v>
      </c>
      <c r="J240" s="113" t="s">
        <v>1211</v>
      </c>
      <c r="K240" s="113" t="s">
        <v>1063</v>
      </c>
      <c r="L240" s="113" t="s">
        <v>1212</v>
      </c>
      <c r="M240" s="113" t="s">
        <v>1064</v>
      </c>
      <c r="N240" s="113" t="s">
        <v>1213</v>
      </c>
      <c r="O240" s="113" t="s">
        <v>1065</v>
      </c>
      <c r="P240" s="113" t="s">
        <v>1214</v>
      </c>
      <c r="Q240" s="113" t="s">
        <v>1066</v>
      </c>
      <c r="R240" s="113" t="s">
        <v>1215</v>
      </c>
      <c r="S240" s="113" t="s">
        <v>1067</v>
      </c>
      <c r="T240" s="113" t="s">
        <v>1216</v>
      </c>
      <c r="U240" s="113" t="s">
        <v>1068</v>
      </c>
      <c r="V240" s="113" t="s">
        <v>1217</v>
      </c>
      <c r="W240" s="113" t="s">
        <v>1069</v>
      </c>
      <c r="X240" s="113" t="s">
        <v>1218</v>
      </c>
      <c r="Y240" s="113" t="s">
        <v>1475</v>
      </c>
      <c r="Z240" s="113" t="s">
        <v>1219</v>
      </c>
      <c r="AA240" s="113" t="s">
        <v>1070</v>
      </c>
      <c r="AB240" s="113" t="s">
        <v>1220</v>
      </c>
      <c r="AC240" s="113" t="s">
        <v>1071</v>
      </c>
      <c r="AD240" s="113" t="s">
        <v>1221</v>
      </c>
      <c r="AE240" s="113" t="s">
        <v>1072</v>
      </c>
      <c r="AF240" s="113" t="s">
        <v>1222</v>
      </c>
      <c r="AG240" s="113" t="s">
        <v>1073</v>
      </c>
      <c r="AH240" s="113" t="s">
        <v>1223</v>
      </c>
      <c r="AI240" s="113" t="s">
        <v>1074</v>
      </c>
      <c r="AJ240" s="113" t="s">
        <v>1224</v>
      </c>
      <c r="AK240" s="113" t="s">
        <v>1075</v>
      </c>
      <c r="AL240" s="113" t="s">
        <v>1225</v>
      </c>
      <c r="AM240" s="113" t="s">
        <v>1076</v>
      </c>
      <c r="AN240" s="113" t="s">
        <v>1226</v>
      </c>
      <c r="AO240" s="113" t="s">
        <v>1077</v>
      </c>
      <c r="AP240" s="113" t="s">
        <v>1227</v>
      </c>
      <c r="AQ240" s="113" t="s">
        <v>1078</v>
      </c>
      <c r="AR240" s="113" t="s">
        <v>1228</v>
      </c>
      <c r="AS240" s="113" t="s">
        <v>1079</v>
      </c>
      <c r="AT240" s="113" t="s">
        <v>1229</v>
      </c>
      <c r="AU240" s="113" t="s">
        <v>2746</v>
      </c>
      <c r="AV240" s="113" t="s">
        <v>2800</v>
      </c>
      <c r="AW240" s="113" t="s">
        <v>2801</v>
      </c>
      <c r="AX240" s="113" t="s">
        <v>2801</v>
      </c>
      <c r="AY240" s="110"/>
      <c r="AZ240" s="110"/>
      <c r="BA240" s="110"/>
    </row>
    <row r="241" spans="1:53" ht="11.25" hidden="1" customHeight="1">
      <c r="B241" s="97" t="s">
        <v>2599</v>
      </c>
      <c r="C241" s="113" t="s">
        <v>2771</v>
      </c>
      <c r="D241" s="113" t="s">
        <v>2771</v>
      </c>
      <c r="E241" s="113" t="s">
        <v>2746</v>
      </c>
      <c r="F241" s="113" t="s">
        <v>2800</v>
      </c>
      <c r="G241" s="113" t="s">
        <v>928</v>
      </c>
      <c r="H241" s="113" t="s">
        <v>7</v>
      </c>
      <c r="I241" s="113" t="s">
        <v>1062</v>
      </c>
      <c r="J241" s="113" t="s">
        <v>1211</v>
      </c>
      <c r="K241" s="113" t="s">
        <v>1063</v>
      </c>
      <c r="L241" s="113" t="s">
        <v>1212</v>
      </c>
      <c r="M241" s="113" t="s">
        <v>1064</v>
      </c>
      <c r="N241" s="113" t="s">
        <v>1213</v>
      </c>
      <c r="O241" s="113" t="s">
        <v>1065</v>
      </c>
      <c r="P241" s="113" t="s">
        <v>1214</v>
      </c>
      <c r="Q241" s="113" t="s">
        <v>1066</v>
      </c>
      <c r="R241" s="113" t="s">
        <v>1215</v>
      </c>
      <c r="S241" s="113" t="s">
        <v>1067</v>
      </c>
      <c r="T241" s="113" t="s">
        <v>1216</v>
      </c>
      <c r="U241" s="113" t="s">
        <v>1068</v>
      </c>
      <c r="V241" s="113" t="s">
        <v>1217</v>
      </c>
      <c r="W241" s="113" t="s">
        <v>1069</v>
      </c>
      <c r="X241" s="113" t="s">
        <v>1218</v>
      </c>
      <c r="Y241" s="113" t="s">
        <v>1475</v>
      </c>
      <c r="Z241" s="113" t="s">
        <v>1219</v>
      </c>
      <c r="AA241" s="113" t="s">
        <v>1070</v>
      </c>
      <c r="AB241" s="113" t="s">
        <v>1220</v>
      </c>
      <c r="AC241" s="113" t="s">
        <v>1071</v>
      </c>
      <c r="AD241" s="113" t="s">
        <v>1221</v>
      </c>
      <c r="AE241" s="113" t="s">
        <v>1072</v>
      </c>
      <c r="AF241" s="113" t="s">
        <v>1222</v>
      </c>
      <c r="AG241" s="113" t="s">
        <v>1073</v>
      </c>
      <c r="AH241" s="113" t="s">
        <v>1223</v>
      </c>
      <c r="AI241" s="113" t="s">
        <v>1074</v>
      </c>
      <c r="AJ241" s="113" t="s">
        <v>1224</v>
      </c>
      <c r="AK241" s="113" t="s">
        <v>1075</v>
      </c>
      <c r="AL241" s="113" t="s">
        <v>1225</v>
      </c>
      <c r="AM241" s="113" t="s">
        <v>1076</v>
      </c>
      <c r="AN241" s="113" t="s">
        <v>1226</v>
      </c>
      <c r="AO241" s="113" t="s">
        <v>1077</v>
      </c>
      <c r="AP241" s="113" t="s">
        <v>1227</v>
      </c>
      <c r="AQ241" s="113" t="s">
        <v>1078</v>
      </c>
      <c r="AR241" s="113" t="s">
        <v>1228</v>
      </c>
      <c r="AS241" s="113" t="s">
        <v>1079</v>
      </c>
      <c r="AT241" s="113" t="s">
        <v>1229</v>
      </c>
      <c r="AU241" s="113" t="s">
        <v>2746</v>
      </c>
      <c r="AV241" s="113" t="s">
        <v>2800</v>
      </c>
      <c r="AW241" s="113" t="s">
        <v>2801</v>
      </c>
      <c r="AX241" s="113" t="s">
        <v>2801</v>
      </c>
      <c r="AY241" s="110"/>
      <c r="AZ241" s="110"/>
      <c r="BA241" s="110"/>
    </row>
    <row r="242" spans="1:53" ht="11.25" hidden="1" customHeight="1">
      <c r="B242" s="97" t="s">
        <v>2648</v>
      </c>
      <c r="C242" s="113" t="s">
        <v>2771</v>
      </c>
      <c r="D242" s="113" t="s">
        <v>2771</v>
      </c>
      <c r="E242" s="113" t="s">
        <v>2746</v>
      </c>
      <c r="F242" s="113" t="s">
        <v>2800</v>
      </c>
      <c r="G242" s="113" t="s">
        <v>928</v>
      </c>
      <c r="H242" s="113" t="s">
        <v>7</v>
      </c>
      <c r="I242" s="113" t="s">
        <v>1062</v>
      </c>
      <c r="J242" s="113" t="s">
        <v>1211</v>
      </c>
      <c r="K242" s="113" t="s">
        <v>1063</v>
      </c>
      <c r="L242" s="113" t="s">
        <v>1212</v>
      </c>
      <c r="M242" s="113" t="s">
        <v>1064</v>
      </c>
      <c r="N242" s="113" t="s">
        <v>1213</v>
      </c>
      <c r="O242" s="113" t="s">
        <v>1065</v>
      </c>
      <c r="P242" s="113" t="s">
        <v>1214</v>
      </c>
      <c r="Q242" s="113" t="s">
        <v>1066</v>
      </c>
      <c r="R242" s="113" t="s">
        <v>1215</v>
      </c>
      <c r="S242" s="113" t="s">
        <v>1067</v>
      </c>
      <c r="T242" s="113" t="s">
        <v>1216</v>
      </c>
      <c r="U242" s="113" t="s">
        <v>1068</v>
      </c>
      <c r="V242" s="113" t="s">
        <v>1217</v>
      </c>
      <c r="W242" s="113" t="s">
        <v>1069</v>
      </c>
      <c r="X242" s="113" t="s">
        <v>1218</v>
      </c>
      <c r="Y242" s="113" t="s">
        <v>1475</v>
      </c>
      <c r="Z242" s="113" t="s">
        <v>1219</v>
      </c>
      <c r="AA242" s="113" t="s">
        <v>1070</v>
      </c>
      <c r="AB242" s="113" t="s">
        <v>1220</v>
      </c>
      <c r="AC242" s="113" t="s">
        <v>1071</v>
      </c>
      <c r="AD242" s="113" t="s">
        <v>1221</v>
      </c>
      <c r="AE242" s="113" t="s">
        <v>1072</v>
      </c>
      <c r="AF242" s="113" t="s">
        <v>1222</v>
      </c>
      <c r="AG242" s="113" t="s">
        <v>1073</v>
      </c>
      <c r="AH242" s="113" t="s">
        <v>1223</v>
      </c>
      <c r="AI242" s="113" t="s">
        <v>1074</v>
      </c>
      <c r="AJ242" s="113" t="s">
        <v>1224</v>
      </c>
      <c r="AK242" s="113" t="s">
        <v>1075</v>
      </c>
      <c r="AL242" s="113" t="s">
        <v>1225</v>
      </c>
      <c r="AM242" s="113" t="s">
        <v>1076</v>
      </c>
      <c r="AN242" s="113" t="s">
        <v>1226</v>
      </c>
      <c r="AO242" s="113" t="s">
        <v>1077</v>
      </c>
      <c r="AP242" s="113" t="s">
        <v>1227</v>
      </c>
      <c r="AQ242" s="113" t="s">
        <v>1078</v>
      </c>
      <c r="AR242" s="113" t="s">
        <v>1228</v>
      </c>
      <c r="AS242" s="113" t="s">
        <v>1079</v>
      </c>
      <c r="AT242" s="113" t="s">
        <v>1229</v>
      </c>
      <c r="AU242" s="113" t="s">
        <v>2746</v>
      </c>
      <c r="AV242" s="113" t="s">
        <v>2800</v>
      </c>
      <c r="AW242" s="113" t="s">
        <v>2801</v>
      </c>
      <c r="AX242" s="113" t="s">
        <v>2801</v>
      </c>
      <c r="AY242" s="110"/>
      <c r="AZ242" s="110"/>
      <c r="BA242" s="110"/>
    </row>
    <row r="243" spans="1:53" ht="11.25" hidden="1" customHeight="1">
      <c r="B243" s="97" t="s">
        <v>2697</v>
      </c>
      <c r="C243" s="113" t="s">
        <v>2771</v>
      </c>
      <c r="D243" s="113" t="s">
        <v>2771</v>
      </c>
      <c r="E243" s="113" t="s">
        <v>2746</v>
      </c>
      <c r="F243" s="113" t="s">
        <v>2800</v>
      </c>
      <c r="G243" s="113" t="s">
        <v>928</v>
      </c>
      <c r="H243" s="113" t="s">
        <v>7</v>
      </c>
      <c r="I243" s="113" t="s">
        <v>1062</v>
      </c>
      <c r="J243" s="113" t="s">
        <v>1211</v>
      </c>
      <c r="K243" s="113" t="s">
        <v>1063</v>
      </c>
      <c r="L243" s="113" t="s">
        <v>1212</v>
      </c>
      <c r="M243" s="113" t="s">
        <v>1064</v>
      </c>
      <c r="N243" s="113" t="s">
        <v>1213</v>
      </c>
      <c r="O243" s="113" t="s">
        <v>1065</v>
      </c>
      <c r="P243" s="113" t="s">
        <v>1214</v>
      </c>
      <c r="Q243" s="113" t="s">
        <v>1066</v>
      </c>
      <c r="R243" s="113" t="s">
        <v>1215</v>
      </c>
      <c r="S243" s="113" t="s">
        <v>1067</v>
      </c>
      <c r="T243" s="113" t="s">
        <v>1216</v>
      </c>
      <c r="U243" s="113" t="s">
        <v>1068</v>
      </c>
      <c r="V243" s="113" t="s">
        <v>1217</v>
      </c>
      <c r="W243" s="113" t="s">
        <v>1069</v>
      </c>
      <c r="X243" s="113" t="s">
        <v>1218</v>
      </c>
      <c r="Y243" s="113" t="s">
        <v>1475</v>
      </c>
      <c r="Z243" s="113" t="s">
        <v>1219</v>
      </c>
      <c r="AA243" s="113" t="s">
        <v>1070</v>
      </c>
      <c r="AB243" s="113" t="s">
        <v>1220</v>
      </c>
      <c r="AC243" s="113" t="s">
        <v>1071</v>
      </c>
      <c r="AD243" s="113" t="s">
        <v>1221</v>
      </c>
      <c r="AE243" s="113" t="s">
        <v>1072</v>
      </c>
      <c r="AF243" s="113" t="s">
        <v>1222</v>
      </c>
      <c r="AG243" s="113" t="s">
        <v>1073</v>
      </c>
      <c r="AH243" s="113" t="s">
        <v>1223</v>
      </c>
      <c r="AI243" s="113" t="s">
        <v>1074</v>
      </c>
      <c r="AJ243" s="113" t="s">
        <v>1224</v>
      </c>
      <c r="AK243" s="113" t="s">
        <v>1075</v>
      </c>
      <c r="AL243" s="113" t="s">
        <v>1225</v>
      </c>
      <c r="AM243" s="113" t="s">
        <v>1076</v>
      </c>
      <c r="AN243" s="113" t="s">
        <v>1226</v>
      </c>
      <c r="AO243" s="113" t="s">
        <v>1077</v>
      </c>
      <c r="AP243" s="113" t="s">
        <v>1227</v>
      </c>
      <c r="AQ243" s="113" t="s">
        <v>1078</v>
      </c>
      <c r="AR243" s="113" t="s">
        <v>1228</v>
      </c>
      <c r="AS243" s="113" t="s">
        <v>1079</v>
      </c>
      <c r="AT243" s="113" t="s">
        <v>1229</v>
      </c>
      <c r="AU243" s="113" t="s">
        <v>2746</v>
      </c>
      <c r="AV243" s="113" t="s">
        <v>2800</v>
      </c>
      <c r="AW243" s="113" t="s">
        <v>2801</v>
      </c>
      <c r="AX243" s="113" t="s">
        <v>2801</v>
      </c>
      <c r="AY243" s="110"/>
      <c r="AZ243" s="110"/>
      <c r="BA243" s="110"/>
    </row>
    <row r="244" spans="1:53" ht="11.25" customHeight="1">
      <c r="AY244" s="110"/>
      <c r="AZ244" s="110"/>
      <c r="BA244" s="110"/>
    </row>
    <row r="245" spans="1:53" s="122" customFormat="1" ht="11.25" customHeight="1">
      <c r="A245" s="122" t="s">
        <v>2803</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2771</v>
      </c>
      <c r="D248" s="113" t="s">
        <v>2771</v>
      </c>
      <c r="E248" s="113" t="s">
        <v>2746</v>
      </c>
      <c r="F248" s="113" t="s">
        <v>2800</v>
      </c>
      <c r="G248" s="113" t="s">
        <v>2804</v>
      </c>
      <c r="H248" s="113" t="s">
        <v>2804</v>
      </c>
      <c r="I248" s="113" t="s">
        <v>2804</v>
      </c>
      <c r="J248" s="113" t="s">
        <v>2804</v>
      </c>
      <c r="K248" s="113" t="s">
        <v>2804</v>
      </c>
      <c r="L248" s="113" t="s">
        <v>2805</v>
      </c>
      <c r="M248" s="113" t="s">
        <v>2805</v>
      </c>
      <c r="N248" s="113" t="s">
        <v>2805</v>
      </c>
      <c r="O248" s="113" t="s">
        <v>2805</v>
      </c>
      <c r="P248" s="113" t="s">
        <v>2805</v>
      </c>
      <c r="Q248" s="113" t="s">
        <v>1567</v>
      </c>
      <c r="R248" s="113" t="s">
        <v>1567</v>
      </c>
      <c r="S248" s="113" t="s">
        <v>1567</v>
      </c>
      <c r="T248" s="113" t="s">
        <v>1567</v>
      </c>
      <c r="U248" s="113" t="s">
        <v>1567</v>
      </c>
      <c r="V248" s="113" t="s">
        <v>1476</v>
      </c>
      <c r="W248" s="113" t="s">
        <v>1476</v>
      </c>
      <c r="X248" s="113" t="s">
        <v>1476</v>
      </c>
      <c r="Y248" s="113" t="s">
        <v>1476</v>
      </c>
      <c r="Z248" s="113" t="s">
        <v>1476</v>
      </c>
      <c r="AA248" s="113" t="s">
        <v>932</v>
      </c>
      <c r="AB248" s="113" t="s">
        <v>932</v>
      </c>
      <c r="AC248" s="113" t="s">
        <v>932</v>
      </c>
      <c r="AD248" s="113" t="s">
        <v>932</v>
      </c>
      <c r="AE248" s="113" t="s">
        <v>932</v>
      </c>
      <c r="AF248" s="113" t="s">
        <v>1080</v>
      </c>
      <c r="AG248" s="113" t="s">
        <v>1080</v>
      </c>
      <c r="AH248" s="113" t="s">
        <v>1080</v>
      </c>
      <c r="AI248" s="113" t="s">
        <v>1080</v>
      </c>
      <c r="AJ248" s="113" t="s">
        <v>1080</v>
      </c>
      <c r="AK248" s="113" t="s">
        <v>933</v>
      </c>
      <c r="AL248" s="113" t="s">
        <v>933</v>
      </c>
      <c r="AM248" s="113" t="s">
        <v>933</v>
      </c>
      <c r="AN248" s="113" t="s">
        <v>933</v>
      </c>
      <c r="AO248" s="113" t="s">
        <v>933</v>
      </c>
      <c r="AP248" s="113" t="s">
        <v>1081</v>
      </c>
      <c r="AQ248" s="113" t="s">
        <v>1081</v>
      </c>
      <c r="AR248" s="113" t="s">
        <v>1081</v>
      </c>
      <c r="AS248" s="113" t="s">
        <v>1081</v>
      </c>
      <c r="AT248" s="113" t="s">
        <v>1081</v>
      </c>
      <c r="AU248" s="113" t="s">
        <v>2746</v>
      </c>
      <c r="AV248" s="113" t="s">
        <v>2800</v>
      </c>
      <c r="AW248" s="113" t="s">
        <v>2801</v>
      </c>
      <c r="AX248" s="113" t="s">
        <v>2801</v>
      </c>
      <c r="AY248" s="110"/>
      <c r="AZ248" s="110"/>
      <c r="BA248" s="110"/>
    </row>
    <row r="249" spans="1:53" ht="11.25" hidden="1" customHeight="1">
      <c r="B249" s="97" t="s">
        <v>504</v>
      </c>
      <c r="C249" s="113" t="s">
        <v>2771</v>
      </c>
      <c r="D249" s="113" t="s">
        <v>2771</v>
      </c>
      <c r="E249" s="113" t="s">
        <v>2746</v>
      </c>
      <c r="F249" s="113" t="s">
        <v>2800</v>
      </c>
      <c r="G249" s="113" t="s">
        <v>2804</v>
      </c>
      <c r="H249" s="113" t="s">
        <v>2804</v>
      </c>
      <c r="I249" s="113" t="s">
        <v>2804</v>
      </c>
      <c r="J249" s="113" t="s">
        <v>2804</v>
      </c>
      <c r="K249" s="113" t="s">
        <v>2804</v>
      </c>
      <c r="L249" s="113" t="s">
        <v>2805</v>
      </c>
      <c r="M249" s="113" t="s">
        <v>2805</v>
      </c>
      <c r="N249" s="113" t="s">
        <v>2805</v>
      </c>
      <c r="O249" s="113" t="s">
        <v>2805</v>
      </c>
      <c r="P249" s="113" t="s">
        <v>2805</v>
      </c>
      <c r="Q249" s="113" t="s">
        <v>1567</v>
      </c>
      <c r="R249" s="113" t="s">
        <v>1567</v>
      </c>
      <c r="S249" s="113" t="s">
        <v>1567</v>
      </c>
      <c r="T249" s="113" t="s">
        <v>1567</v>
      </c>
      <c r="U249" s="113" t="s">
        <v>1567</v>
      </c>
      <c r="V249" s="113" t="s">
        <v>1476</v>
      </c>
      <c r="W249" s="113" t="s">
        <v>1476</v>
      </c>
      <c r="X249" s="113" t="s">
        <v>1476</v>
      </c>
      <c r="Y249" s="113" t="s">
        <v>1476</v>
      </c>
      <c r="Z249" s="113" t="s">
        <v>1476</v>
      </c>
      <c r="AA249" s="113" t="s">
        <v>932</v>
      </c>
      <c r="AB249" s="113" t="s">
        <v>932</v>
      </c>
      <c r="AC249" s="113" t="s">
        <v>932</v>
      </c>
      <c r="AD249" s="113" t="s">
        <v>932</v>
      </c>
      <c r="AE249" s="113" t="s">
        <v>932</v>
      </c>
      <c r="AF249" s="113" t="s">
        <v>1080</v>
      </c>
      <c r="AG249" s="113" t="s">
        <v>1080</v>
      </c>
      <c r="AH249" s="113" t="s">
        <v>1080</v>
      </c>
      <c r="AI249" s="113" t="s">
        <v>1080</v>
      </c>
      <c r="AJ249" s="113" t="s">
        <v>1080</v>
      </c>
      <c r="AK249" s="113" t="s">
        <v>933</v>
      </c>
      <c r="AL249" s="113" t="s">
        <v>933</v>
      </c>
      <c r="AM249" s="113" t="s">
        <v>933</v>
      </c>
      <c r="AN249" s="113" t="s">
        <v>933</v>
      </c>
      <c r="AO249" s="113" t="s">
        <v>933</v>
      </c>
      <c r="AP249" s="113" t="s">
        <v>1081</v>
      </c>
      <c r="AQ249" s="113" t="s">
        <v>1081</v>
      </c>
      <c r="AR249" s="113" t="s">
        <v>1081</v>
      </c>
      <c r="AS249" s="113" t="s">
        <v>1081</v>
      </c>
      <c r="AT249" s="113" t="s">
        <v>1081</v>
      </c>
      <c r="AU249" s="113" t="s">
        <v>2746</v>
      </c>
      <c r="AV249" s="113" t="s">
        <v>2800</v>
      </c>
      <c r="AW249" s="113" t="s">
        <v>2801</v>
      </c>
      <c r="AX249" s="113" t="s">
        <v>2801</v>
      </c>
      <c r="AY249" s="110"/>
      <c r="AZ249" s="110"/>
      <c r="BA249" s="110"/>
    </row>
    <row r="250" spans="1:53" ht="11.25" hidden="1" customHeight="1">
      <c r="B250" s="97" t="s">
        <v>505</v>
      </c>
      <c r="C250" s="113" t="s">
        <v>2771</v>
      </c>
      <c r="D250" s="113" t="s">
        <v>2771</v>
      </c>
      <c r="E250" s="113" t="s">
        <v>2746</v>
      </c>
      <c r="F250" s="113" t="s">
        <v>2800</v>
      </c>
      <c r="G250" s="113" t="s">
        <v>2804</v>
      </c>
      <c r="H250" s="113" t="s">
        <v>2804</v>
      </c>
      <c r="I250" s="113" t="s">
        <v>2804</v>
      </c>
      <c r="J250" s="113" t="s">
        <v>2804</v>
      </c>
      <c r="K250" s="113" t="s">
        <v>2804</v>
      </c>
      <c r="L250" s="113" t="s">
        <v>2805</v>
      </c>
      <c r="M250" s="113" t="s">
        <v>2805</v>
      </c>
      <c r="N250" s="113" t="s">
        <v>2805</v>
      </c>
      <c r="O250" s="113" t="s">
        <v>2805</v>
      </c>
      <c r="P250" s="113" t="s">
        <v>2805</v>
      </c>
      <c r="Q250" s="113" t="s">
        <v>1567</v>
      </c>
      <c r="R250" s="113" t="s">
        <v>1567</v>
      </c>
      <c r="S250" s="113" t="s">
        <v>1567</v>
      </c>
      <c r="T250" s="113" t="s">
        <v>1567</v>
      </c>
      <c r="U250" s="113" t="s">
        <v>1567</v>
      </c>
      <c r="V250" s="113" t="s">
        <v>1476</v>
      </c>
      <c r="W250" s="113" t="s">
        <v>1476</v>
      </c>
      <c r="X250" s="113" t="s">
        <v>1476</v>
      </c>
      <c r="Y250" s="113" t="s">
        <v>1476</v>
      </c>
      <c r="Z250" s="113" t="s">
        <v>1476</v>
      </c>
      <c r="AA250" s="113" t="s">
        <v>932</v>
      </c>
      <c r="AB250" s="113" t="s">
        <v>932</v>
      </c>
      <c r="AC250" s="113" t="s">
        <v>932</v>
      </c>
      <c r="AD250" s="113" t="s">
        <v>932</v>
      </c>
      <c r="AE250" s="113" t="s">
        <v>932</v>
      </c>
      <c r="AF250" s="113" t="s">
        <v>1080</v>
      </c>
      <c r="AG250" s="113" t="s">
        <v>1080</v>
      </c>
      <c r="AH250" s="113" t="s">
        <v>1080</v>
      </c>
      <c r="AI250" s="113" t="s">
        <v>1080</v>
      </c>
      <c r="AJ250" s="113" t="s">
        <v>1080</v>
      </c>
      <c r="AK250" s="113" t="s">
        <v>933</v>
      </c>
      <c r="AL250" s="113" t="s">
        <v>933</v>
      </c>
      <c r="AM250" s="113" t="s">
        <v>933</v>
      </c>
      <c r="AN250" s="113" t="s">
        <v>933</v>
      </c>
      <c r="AO250" s="113" t="s">
        <v>933</v>
      </c>
      <c r="AP250" s="113" t="s">
        <v>1081</v>
      </c>
      <c r="AQ250" s="113" t="s">
        <v>1081</v>
      </c>
      <c r="AR250" s="113" t="s">
        <v>1081</v>
      </c>
      <c r="AS250" s="113" t="s">
        <v>1081</v>
      </c>
      <c r="AT250" s="113" t="s">
        <v>1081</v>
      </c>
      <c r="AU250" s="113" t="s">
        <v>2746</v>
      </c>
      <c r="AV250" s="113" t="s">
        <v>2800</v>
      </c>
      <c r="AW250" s="113" t="s">
        <v>2801</v>
      </c>
      <c r="AX250" s="113" t="s">
        <v>2801</v>
      </c>
      <c r="AY250" s="110"/>
      <c r="AZ250" s="110"/>
      <c r="BA250" s="110"/>
    </row>
    <row r="251" spans="1:53" ht="11.25" hidden="1" customHeight="1">
      <c r="B251" s="97" t="s">
        <v>506</v>
      </c>
      <c r="C251" s="113" t="s">
        <v>2771</v>
      </c>
      <c r="D251" s="113" t="s">
        <v>2771</v>
      </c>
      <c r="E251" s="113" t="s">
        <v>2746</v>
      </c>
      <c r="F251" s="113" t="s">
        <v>2800</v>
      </c>
      <c r="G251" s="113" t="s">
        <v>2804</v>
      </c>
      <c r="H251" s="113" t="s">
        <v>2804</v>
      </c>
      <c r="I251" s="113" t="s">
        <v>2804</v>
      </c>
      <c r="J251" s="113" t="s">
        <v>2804</v>
      </c>
      <c r="K251" s="113" t="s">
        <v>2804</v>
      </c>
      <c r="L251" s="113" t="s">
        <v>2805</v>
      </c>
      <c r="M251" s="113" t="s">
        <v>2805</v>
      </c>
      <c r="N251" s="113" t="s">
        <v>2805</v>
      </c>
      <c r="O251" s="113" t="s">
        <v>2805</v>
      </c>
      <c r="P251" s="113" t="s">
        <v>2805</v>
      </c>
      <c r="Q251" s="113" t="s">
        <v>1567</v>
      </c>
      <c r="R251" s="113" t="s">
        <v>1567</v>
      </c>
      <c r="S251" s="113" t="s">
        <v>1567</v>
      </c>
      <c r="T251" s="113" t="s">
        <v>1567</v>
      </c>
      <c r="U251" s="113" t="s">
        <v>1567</v>
      </c>
      <c r="V251" s="113" t="s">
        <v>1476</v>
      </c>
      <c r="W251" s="113" t="s">
        <v>1476</v>
      </c>
      <c r="X251" s="113" t="s">
        <v>1476</v>
      </c>
      <c r="Y251" s="113" t="s">
        <v>1476</v>
      </c>
      <c r="Z251" s="113" t="s">
        <v>1476</v>
      </c>
      <c r="AA251" s="113" t="s">
        <v>932</v>
      </c>
      <c r="AB251" s="113" t="s">
        <v>932</v>
      </c>
      <c r="AC251" s="113" t="s">
        <v>932</v>
      </c>
      <c r="AD251" s="113" t="s">
        <v>932</v>
      </c>
      <c r="AE251" s="113" t="s">
        <v>932</v>
      </c>
      <c r="AF251" s="113" t="s">
        <v>1080</v>
      </c>
      <c r="AG251" s="113" t="s">
        <v>1080</v>
      </c>
      <c r="AH251" s="113" t="s">
        <v>1080</v>
      </c>
      <c r="AI251" s="113" t="s">
        <v>1080</v>
      </c>
      <c r="AJ251" s="113" t="s">
        <v>1080</v>
      </c>
      <c r="AK251" s="113" t="s">
        <v>933</v>
      </c>
      <c r="AL251" s="113" t="s">
        <v>933</v>
      </c>
      <c r="AM251" s="113" t="s">
        <v>933</v>
      </c>
      <c r="AN251" s="113" t="s">
        <v>933</v>
      </c>
      <c r="AO251" s="113" t="s">
        <v>933</v>
      </c>
      <c r="AP251" s="113" t="s">
        <v>1081</v>
      </c>
      <c r="AQ251" s="113" t="s">
        <v>1081</v>
      </c>
      <c r="AR251" s="113" t="s">
        <v>1081</v>
      </c>
      <c r="AS251" s="113" t="s">
        <v>1081</v>
      </c>
      <c r="AT251" s="113" t="s">
        <v>1081</v>
      </c>
      <c r="AU251" s="113" t="s">
        <v>2746</v>
      </c>
      <c r="AV251" s="113" t="s">
        <v>2800</v>
      </c>
      <c r="AW251" s="113" t="s">
        <v>2801</v>
      </c>
      <c r="AX251" s="113" t="s">
        <v>2801</v>
      </c>
      <c r="AY251" s="110"/>
      <c r="AZ251" s="110"/>
      <c r="BA251" s="110"/>
    </row>
    <row r="252" spans="1:53" ht="11.25" hidden="1" customHeight="1">
      <c r="B252" s="97" t="s">
        <v>507</v>
      </c>
      <c r="C252" s="113" t="s">
        <v>2771</v>
      </c>
      <c r="D252" s="113" t="s">
        <v>2771</v>
      </c>
      <c r="E252" s="113" t="s">
        <v>2746</v>
      </c>
      <c r="F252" s="113" t="s">
        <v>2800</v>
      </c>
      <c r="G252" s="113" t="s">
        <v>1569</v>
      </c>
      <c r="H252" s="113" t="s">
        <v>1569</v>
      </c>
      <c r="I252" s="113" t="s">
        <v>1569</v>
      </c>
      <c r="J252" s="113" t="s">
        <v>1569</v>
      </c>
      <c r="K252" s="113" t="s">
        <v>1569</v>
      </c>
      <c r="L252" s="113" t="s">
        <v>2806</v>
      </c>
      <c r="M252" s="113" t="s">
        <v>2806</v>
      </c>
      <c r="N252" s="113" t="s">
        <v>2806</v>
      </c>
      <c r="O252" s="113" t="s">
        <v>2806</v>
      </c>
      <c r="P252" s="113" t="s">
        <v>2806</v>
      </c>
      <c r="Q252" s="113" t="s">
        <v>1568</v>
      </c>
      <c r="R252" s="113" t="s">
        <v>1568</v>
      </c>
      <c r="S252" s="113" t="s">
        <v>1568</v>
      </c>
      <c r="T252" s="113" t="s">
        <v>1568</v>
      </c>
      <c r="U252" s="113" t="s">
        <v>1568</v>
      </c>
      <c r="V252" s="113" t="s">
        <v>1098</v>
      </c>
      <c r="W252" s="113" t="s">
        <v>1098</v>
      </c>
      <c r="X252" s="113" t="s">
        <v>1098</v>
      </c>
      <c r="Y252" s="113" t="s">
        <v>1098</v>
      </c>
      <c r="Z252" s="113" t="s">
        <v>1098</v>
      </c>
      <c r="AA252" s="113" t="s">
        <v>949</v>
      </c>
      <c r="AB252" s="113" t="s">
        <v>949</v>
      </c>
      <c r="AC252" s="113" t="s">
        <v>949</v>
      </c>
      <c r="AD252" s="113" t="s">
        <v>949</v>
      </c>
      <c r="AE252" s="113" t="s">
        <v>949</v>
      </c>
      <c r="AF252" s="113" t="s">
        <v>1099</v>
      </c>
      <c r="AG252" s="113" t="s">
        <v>1099</v>
      </c>
      <c r="AH252" s="113" t="s">
        <v>1099</v>
      </c>
      <c r="AI252" s="113" t="s">
        <v>1099</v>
      </c>
      <c r="AJ252" s="113" t="s">
        <v>1099</v>
      </c>
      <c r="AK252" s="113" t="s">
        <v>950</v>
      </c>
      <c r="AL252" s="113" t="s">
        <v>950</v>
      </c>
      <c r="AM252" s="113" t="s">
        <v>950</v>
      </c>
      <c r="AN252" s="113" t="s">
        <v>950</v>
      </c>
      <c r="AO252" s="113" t="s">
        <v>950</v>
      </c>
      <c r="AP252" s="113" t="s">
        <v>1100</v>
      </c>
      <c r="AQ252" s="113" t="s">
        <v>1100</v>
      </c>
      <c r="AR252" s="113" t="s">
        <v>1100</v>
      </c>
      <c r="AS252" s="113" t="s">
        <v>1100</v>
      </c>
      <c r="AT252" s="113" t="s">
        <v>1100</v>
      </c>
      <c r="AU252" s="113" t="s">
        <v>2746</v>
      </c>
      <c r="AV252" s="113" t="s">
        <v>2800</v>
      </c>
      <c r="AW252" s="113" t="s">
        <v>2801</v>
      </c>
      <c r="AX252" s="113" t="s">
        <v>2801</v>
      </c>
      <c r="AY252" s="110"/>
      <c r="AZ252" s="110"/>
      <c r="BA252" s="110"/>
    </row>
    <row r="253" spans="1:53" ht="11.25" hidden="1" customHeight="1">
      <c r="B253" s="97" t="s">
        <v>508</v>
      </c>
      <c r="C253" s="113" t="s">
        <v>2771</v>
      </c>
      <c r="D253" s="113" t="s">
        <v>2771</v>
      </c>
      <c r="E253" s="113" t="s">
        <v>2746</v>
      </c>
      <c r="F253" s="113" t="s">
        <v>2800</v>
      </c>
      <c r="G253" s="113" t="s">
        <v>1569</v>
      </c>
      <c r="H253" s="113" t="s">
        <v>1569</v>
      </c>
      <c r="I253" s="113" t="s">
        <v>1569</v>
      </c>
      <c r="J253" s="113" t="s">
        <v>1569</v>
      </c>
      <c r="K253" s="113" t="s">
        <v>1569</v>
      </c>
      <c r="L253" s="113" t="s">
        <v>2806</v>
      </c>
      <c r="M253" s="113" t="s">
        <v>2806</v>
      </c>
      <c r="N253" s="113" t="s">
        <v>2806</v>
      </c>
      <c r="O253" s="113" t="s">
        <v>2806</v>
      </c>
      <c r="P253" s="113" t="s">
        <v>2806</v>
      </c>
      <c r="Q253" s="113" t="s">
        <v>1568</v>
      </c>
      <c r="R253" s="113" t="s">
        <v>1568</v>
      </c>
      <c r="S253" s="113" t="s">
        <v>1568</v>
      </c>
      <c r="T253" s="113" t="s">
        <v>1568</v>
      </c>
      <c r="U253" s="113" t="s">
        <v>1568</v>
      </c>
      <c r="V253" s="113" t="s">
        <v>1098</v>
      </c>
      <c r="W253" s="113" t="s">
        <v>1098</v>
      </c>
      <c r="X253" s="113" t="s">
        <v>1098</v>
      </c>
      <c r="Y253" s="113" t="s">
        <v>1098</v>
      </c>
      <c r="Z253" s="113" t="s">
        <v>1098</v>
      </c>
      <c r="AA253" s="113" t="s">
        <v>949</v>
      </c>
      <c r="AB253" s="113" t="s">
        <v>949</v>
      </c>
      <c r="AC253" s="113" t="s">
        <v>949</v>
      </c>
      <c r="AD253" s="113" t="s">
        <v>949</v>
      </c>
      <c r="AE253" s="113" t="s">
        <v>949</v>
      </c>
      <c r="AF253" s="113" t="s">
        <v>1099</v>
      </c>
      <c r="AG253" s="113" t="s">
        <v>1099</v>
      </c>
      <c r="AH253" s="113" t="s">
        <v>1099</v>
      </c>
      <c r="AI253" s="113" t="s">
        <v>1099</v>
      </c>
      <c r="AJ253" s="113" t="s">
        <v>1099</v>
      </c>
      <c r="AK253" s="113" t="s">
        <v>950</v>
      </c>
      <c r="AL253" s="113" t="s">
        <v>950</v>
      </c>
      <c r="AM253" s="113" t="s">
        <v>950</v>
      </c>
      <c r="AN253" s="113" t="s">
        <v>950</v>
      </c>
      <c r="AO253" s="113" t="s">
        <v>950</v>
      </c>
      <c r="AP253" s="113" t="s">
        <v>1100</v>
      </c>
      <c r="AQ253" s="113" t="s">
        <v>1100</v>
      </c>
      <c r="AR253" s="113" t="s">
        <v>1100</v>
      </c>
      <c r="AS253" s="113" t="s">
        <v>1100</v>
      </c>
      <c r="AT253" s="113" t="s">
        <v>1100</v>
      </c>
      <c r="AU253" s="113" t="s">
        <v>2746</v>
      </c>
      <c r="AV253" s="113" t="s">
        <v>2800</v>
      </c>
      <c r="AW253" s="113" t="s">
        <v>2801</v>
      </c>
      <c r="AX253" s="113" t="s">
        <v>2801</v>
      </c>
      <c r="AY253" s="110"/>
      <c r="AZ253" s="110"/>
      <c r="BA253" s="110"/>
    </row>
    <row r="254" spans="1:53" ht="11.25" hidden="1" customHeight="1">
      <c r="B254" s="97" t="s">
        <v>509</v>
      </c>
      <c r="C254" s="113" t="s">
        <v>2771</v>
      </c>
      <c r="D254" s="113" t="s">
        <v>2771</v>
      </c>
      <c r="E254" s="113" t="s">
        <v>2746</v>
      </c>
      <c r="F254" s="113" t="s">
        <v>2800</v>
      </c>
      <c r="G254" s="113" t="s">
        <v>1569</v>
      </c>
      <c r="H254" s="113" t="s">
        <v>1569</v>
      </c>
      <c r="I254" s="113" t="s">
        <v>1569</v>
      </c>
      <c r="J254" s="113" t="s">
        <v>1569</v>
      </c>
      <c r="K254" s="113" t="s">
        <v>1569</v>
      </c>
      <c r="L254" s="113" t="s">
        <v>2806</v>
      </c>
      <c r="M254" s="113" t="s">
        <v>2806</v>
      </c>
      <c r="N254" s="113" t="s">
        <v>2806</v>
      </c>
      <c r="O254" s="113" t="s">
        <v>2806</v>
      </c>
      <c r="P254" s="113" t="s">
        <v>2806</v>
      </c>
      <c r="Q254" s="113" t="s">
        <v>1568</v>
      </c>
      <c r="R254" s="113" t="s">
        <v>1568</v>
      </c>
      <c r="S254" s="113" t="s">
        <v>1568</v>
      </c>
      <c r="T254" s="113" t="s">
        <v>1568</v>
      </c>
      <c r="U254" s="113" t="s">
        <v>1568</v>
      </c>
      <c r="V254" s="113" t="s">
        <v>1098</v>
      </c>
      <c r="W254" s="113" t="s">
        <v>1098</v>
      </c>
      <c r="X254" s="113" t="s">
        <v>1098</v>
      </c>
      <c r="Y254" s="113" t="s">
        <v>1098</v>
      </c>
      <c r="Z254" s="113" t="s">
        <v>1098</v>
      </c>
      <c r="AA254" s="113" t="s">
        <v>949</v>
      </c>
      <c r="AB254" s="113" t="s">
        <v>949</v>
      </c>
      <c r="AC254" s="113" t="s">
        <v>949</v>
      </c>
      <c r="AD254" s="113" t="s">
        <v>949</v>
      </c>
      <c r="AE254" s="113" t="s">
        <v>949</v>
      </c>
      <c r="AF254" s="113" t="s">
        <v>1099</v>
      </c>
      <c r="AG254" s="113" t="s">
        <v>1099</v>
      </c>
      <c r="AH254" s="113" t="s">
        <v>1099</v>
      </c>
      <c r="AI254" s="113" t="s">
        <v>1099</v>
      </c>
      <c r="AJ254" s="113" t="s">
        <v>1099</v>
      </c>
      <c r="AK254" s="113" t="s">
        <v>950</v>
      </c>
      <c r="AL254" s="113" t="s">
        <v>950</v>
      </c>
      <c r="AM254" s="113" t="s">
        <v>950</v>
      </c>
      <c r="AN254" s="113" t="s">
        <v>950</v>
      </c>
      <c r="AO254" s="113" t="s">
        <v>950</v>
      </c>
      <c r="AP254" s="113" t="s">
        <v>1100</v>
      </c>
      <c r="AQ254" s="113" t="s">
        <v>1100</v>
      </c>
      <c r="AR254" s="113" t="s">
        <v>1100</v>
      </c>
      <c r="AS254" s="113" t="s">
        <v>1100</v>
      </c>
      <c r="AT254" s="113" t="s">
        <v>1100</v>
      </c>
      <c r="AU254" s="113" t="s">
        <v>2746</v>
      </c>
      <c r="AV254" s="113" t="s">
        <v>2800</v>
      </c>
      <c r="AW254" s="113" t="s">
        <v>2801</v>
      </c>
      <c r="AX254" s="113" t="s">
        <v>2801</v>
      </c>
      <c r="AY254" s="110"/>
      <c r="AZ254" s="110"/>
      <c r="BA254" s="110"/>
    </row>
    <row r="255" spans="1:53" ht="11.25" hidden="1" customHeight="1">
      <c r="B255" s="97" t="s">
        <v>510</v>
      </c>
      <c r="C255" s="113" t="s">
        <v>2771</v>
      </c>
      <c r="D255" s="113" t="s">
        <v>2771</v>
      </c>
      <c r="E255" s="113" t="s">
        <v>2746</v>
      </c>
      <c r="F255" s="113" t="s">
        <v>2800</v>
      </c>
      <c r="G255" s="113" t="s">
        <v>1569</v>
      </c>
      <c r="H255" s="113" t="s">
        <v>1569</v>
      </c>
      <c r="I255" s="113" t="s">
        <v>1569</v>
      </c>
      <c r="J255" s="113" t="s">
        <v>1569</v>
      </c>
      <c r="K255" s="113" t="s">
        <v>1569</v>
      </c>
      <c r="L255" s="113" t="s">
        <v>2806</v>
      </c>
      <c r="M255" s="113" t="s">
        <v>2806</v>
      </c>
      <c r="N255" s="113" t="s">
        <v>2806</v>
      </c>
      <c r="O255" s="113" t="s">
        <v>2806</v>
      </c>
      <c r="P255" s="113" t="s">
        <v>2806</v>
      </c>
      <c r="Q255" s="113" t="s">
        <v>1568</v>
      </c>
      <c r="R255" s="113" t="s">
        <v>1568</v>
      </c>
      <c r="S255" s="113" t="s">
        <v>1568</v>
      </c>
      <c r="T255" s="113" t="s">
        <v>1568</v>
      </c>
      <c r="U255" s="113" t="s">
        <v>1568</v>
      </c>
      <c r="V255" s="113" t="s">
        <v>1098</v>
      </c>
      <c r="W255" s="113" t="s">
        <v>1098</v>
      </c>
      <c r="X255" s="113" t="s">
        <v>1098</v>
      </c>
      <c r="Y255" s="113" t="s">
        <v>1098</v>
      </c>
      <c r="Z255" s="113" t="s">
        <v>1098</v>
      </c>
      <c r="AA255" s="113" t="s">
        <v>949</v>
      </c>
      <c r="AB255" s="113" t="s">
        <v>949</v>
      </c>
      <c r="AC255" s="113" t="s">
        <v>949</v>
      </c>
      <c r="AD255" s="113" t="s">
        <v>949</v>
      </c>
      <c r="AE255" s="113" t="s">
        <v>949</v>
      </c>
      <c r="AF255" s="113" t="s">
        <v>1099</v>
      </c>
      <c r="AG255" s="113" t="s">
        <v>1099</v>
      </c>
      <c r="AH255" s="113" t="s">
        <v>1099</v>
      </c>
      <c r="AI255" s="113" t="s">
        <v>1099</v>
      </c>
      <c r="AJ255" s="113" t="s">
        <v>1099</v>
      </c>
      <c r="AK255" s="113" t="s">
        <v>950</v>
      </c>
      <c r="AL255" s="113" t="s">
        <v>950</v>
      </c>
      <c r="AM255" s="113" t="s">
        <v>950</v>
      </c>
      <c r="AN255" s="113" t="s">
        <v>950</v>
      </c>
      <c r="AO255" s="113" t="s">
        <v>950</v>
      </c>
      <c r="AP255" s="113" t="s">
        <v>1100</v>
      </c>
      <c r="AQ255" s="113" t="s">
        <v>1100</v>
      </c>
      <c r="AR255" s="113" t="s">
        <v>1100</v>
      </c>
      <c r="AS255" s="113" t="s">
        <v>1100</v>
      </c>
      <c r="AT255" s="113" t="s">
        <v>1100</v>
      </c>
      <c r="AU255" s="113" t="s">
        <v>2746</v>
      </c>
      <c r="AV255" s="113" t="s">
        <v>2800</v>
      </c>
      <c r="AW255" s="113" t="s">
        <v>2801</v>
      </c>
      <c r="AX255" s="113" t="s">
        <v>2801</v>
      </c>
      <c r="AY255" s="110"/>
      <c r="AZ255" s="110"/>
      <c r="BA255" s="110"/>
    </row>
    <row r="256" spans="1:53" ht="11.25" hidden="1" customHeight="1">
      <c r="B256" s="97" t="s">
        <v>511</v>
      </c>
      <c r="C256" s="113" t="s">
        <v>2771</v>
      </c>
      <c r="D256" s="113" t="s">
        <v>2771</v>
      </c>
      <c r="E256" s="113" t="s">
        <v>2746</v>
      </c>
      <c r="F256" s="113" t="s">
        <v>2800</v>
      </c>
      <c r="G256" s="113" t="s">
        <v>923</v>
      </c>
      <c r="H256" s="113" t="s">
        <v>923</v>
      </c>
      <c r="I256" s="113" t="s">
        <v>923</v>
      </c>
      <c r="J256" s="113" t="s">
        <v>923</v>
      </c>
      <c r="K256" s="113" t="s">
        <v>923</v>
      </c>
      <c r="L256" s="113" t="s">
        <v>2807</v>
      </c>
      <c r="M256" s="113" t="s">
        <v>2807</v>
      </c>
      <c r="N256" s="113" t="s">
        <v>2807</v>
      </c>
      <c r="O256" s="113" t="s">
        <v>2807</v>
      </c>
      <c r="P256" s="113" t="s">
        <v>2807</v>
      </c>
      <c r="Q256" s="113" t="s">
        <v>967</v>
      </c>
      <c r="R256" s="113" t="s">
        <v>967</v>
      </c>
      <c r="S256" s="113" t="s">
        <v>967</v>
      </c>
      <c r="T256" s="113" t="s">
        <v>967</v>
      </c>
      <c r="U256" s="113" t="s">
        <v>967</v>
      </c>
      <c r="V256" s="113" t="s">
        <v>1117</v>
      </c>
      <c r="W256" s="113" t="s">
        <v>1117</v>
      </c>
      <c r="X256" s="113" t="s">
        <v>1117</v>
      </c>
      <c r="Y256" s="113" t="s">
        <v>1117</v>
      </c>
      <c r="Z256" s="113" t="s">
        <v>1117</v>
      </c>
      <c r="AA256" s="113" t="s">
        <v>968</v>
      </c>
      <c r="AB256" s="113" t="s">
        <v>968</v>
      </c>
      <c r="AC256" s="113" t="s">
        <v>968</v>
      </c>
      <c r="AD256" s="113" t="s">
        <v>968</v>
      </c>
      <c r="AE256" s="113" t="s">
        <v>968</v>
      </c>
      <c r="AF256" s="113" t="s">
        <v>1118</v>
      </c>
      <c r="AG256" s="113" t="s">
        <v>1118</v>
      </c>
      <c r="AH256" s="113" t="s">
        <v>1118</v>
      </c>
      <c r="AI256" s="113" t="s">
        <v>1118</v>
      </c>
      <c r="AJ256" s="113" t="s">
        <v>1118</v>
      </c>
      <c r="AK256" s="113" t="s">
        <v>969</v>
      </c>
      <c r="AL256" s="113" t="s">
        <v>969</v>
      </c>
      <c r="AM256" s="113" t="s">
        <v>969</v>
      </c>
      <c r="AN256" s="113" t="s">
        <v>969</v>
      </c>
      <c r="AO256" s="113" t="s">
        <v>969</v>
      </c>
      <c r="AP256" s="113" t="s">
        <v>1119</v>
      </c>
      <c r="AQ256" s="113" t="s">
        <v>1119</v>
      </c>
      <c r="AR256" s="113" t="s">
        <v>1119</v>
      </c>
      <c r="AS256" s="113" t="s">
        <v>1119</v>
      </c>
      <c r="AT256" s="113" t="s">
        <v>1119</v>
      </c>
      <c r="AU256" s="113" t="s">
        <v>2746</v>
      </c>
      <c r="AV256" s="113" t="s">
        <v>2800</v>
      </c>
      <c r="AW256" s="113" t="s">
        <v>2801</v>
      </c>
      <c r="AX256" s="113" t="s">
        <v>2801</v>
      </c>
      <c r="AY256" s="110"/>
      <c r="AZ256" s="110"/>
      <c r="BA256" s="110"/>
    </row>
    <row r="257" spans="2:53" ht="11.25" hidden="1" customHeight="1">
      <c r="B257" s="97" t="s">
        <v>512</v>
      </c>
      <c r="C257" s="113" t="s">
        <v>2771</v>
      </c>
      <c r="D257" s="113" t="s">
        <v>2771</v>
      </c>
      <c r="E257" s="113" t="s">
        <v>2746</v>
      </c>
      <c r="F257" s="113" t="s">
        <v>2800</v>
      </c>
      <c r="G257" s="113" t="s">
        <v>923</v>
      </c>
      <c r="H257" s="113" t="s">
        <v>923</v>
      </c>
      <c r="I257" s="113" t="s">
        <v>923</v>
      </c>
      <c r="J257" s="113" t="s">
        <v>923</v>
      </c>
      <c r="K257" s="113" t="s">
        <v>923</v>
      </c>
      <c r="L257" s="113" t="s">
        <v>2807</v>
      </c>
      <c r="M257" s="113" t="s">
        <v>2807</v>
      </c>
      <c r="N257" s="113" t="s">
        <v>2807</v>
      </c>
      <c r="O257" s="113" t="s">
        <v>2807</v>
      </c>
      <c r="P257" s="113" t="s">
        <v>2807</v>
      </c>
      <c r="Q257" s="113" t="s">
        <v>967</v>
      </c>
      <c r="R257" s="113" t="s">
        <v>967</v>
      </c>
      <c r="S257" s="113" t="s">
        <v>967</v>
      </c>
      <c r="T257" s="113" t="s">
        <v>967</v>
      </c>
      <c r="U257" s="113" t="s">
        <v>967</v>
      </c>
      <c r="V257" s="113" t="s">
        <v>1117</v>
      </c>
      <c r="W257" s="113" t="s">
        <v>1117</v>
      </c>
      <c r="X257" s="113" t="s">
        <v>1117</v>
      </c>
      <c r="Y257" s="113" t="s">
        <v>1117</v>
      </c>
      <c r="Z257" s="113" t="s">
        <v>1117</v>
      </c>
      <c r="AA257" s="113" t="s">
        <v>968</v>
      </c>
      <c r="AB257" s="113" t="s">
        <v>968</v>
      </c>
      <c r="AC257" s="113" t="s">
        <v>968</v>
      </c>
      <c r="AD257" s="113" t="s">
        <v>968</v>
      </c>
      <c r="AE257" s="113" t="s">
        <v>968</v>
      </c>
      <c r="AF257" s="113" t="s">
        <v>1118</v>
      </c>
      <c r="AG257" s="113" t="s">
        <v>1118</v>
      </c>
      <c r="AH257" s="113" t="s">
        <v>1118</v>
      </c>
      <c r="AI257" s="113" t="s">
        <v>1118</v>
      </c>
      <c r="AJ257" s="113" t="s">
        <v>1118</v>
      </c>
      <c r="AK257" s="113" t="s">
        <v>969</v>
      </c>
      <c r="AL257" s="113" t="s">
        <v>969</v>
      </c>
      <c r="AM257" s="113" t="s">
        <v>969</v>
      </c>
      <c r="AN257" s="113" t="s">
        <v>969</v>
      </c>
      <c r="AO257" s="113" t="s">
        <v>969</v>
      </c>
      <c r="AP257" s="113" t="s">
        <v>1119</v>
      </c>
      <c r="AQ257" s="113" t="s">
        <v>1119</v>
      </c>
      <c r="AR257" s="113" t="s">
        <v>1119</v>
      </c>
      <c r="AS257" s="113" t="s">
        <v>1119</v>
      </c>
      <c r="AT257" s="113" t="s">
        <v>1119</v>
      </c>
      <c r="AU257" s="113" t="s">
        <v>2746</v>
      </c>
      <c r="AV257" s="113" t="s">
        <v>2800</v>
      </c>
      <c r="AW257" s="113" t="s">
        <v>2801</v>
      </c>
      <c r="AX257" s="113" t="s">
        <v>2801</v>
      </c>
      <c r="AY257" s="110"/>
      <c r="AZ257" s="110"/>
      <c r="BA257" s="110"/>
    </row>
    <row r="258" spans="2:53" ht="11.25" hidden="1" customHeight="1">
      <c r="B258" s="97" t="s">
        <v>513</v>
      </c>
      <c r="C258" s="113" t="s">
        <v>2771</v>
      </c>
      <c r="D258" s="113" t="s">
        <v>2771</v>
      </c>
      <c r="E258" s="113" t="s">
        <v>2746</v>
      </c>
      <c r="F258" s="113" t="s">
        <v>2800</v>
      </c>
      <c r="G258" s="113" t="s">
        <v>923</v>
      </c>
      <c r="H258" s="113" t="s">
        <v>923</v>
      </c>
      <c r="I258" s="113" t="s">
        <v>923</v>
      </c>
      <c r="J258" s="113" t="s">
        <v>923</v>
      </c>
      <c r="K258" s="113" t="s">
        <v>923</v>
      </c>
      <c r="L258" s="113" t="s">
        <v>2807</v>
      </c>
      <c r="M258" s="113" t="s">
        <v>2807</v>
      </c>
      <c r="N258" s="113" t="s">
        <v>2807</v>
      </c>
      <c r="O258" s="113" t="s">
        <v>2807</v>
      </c>
      <c r="P258" s="113" t="s">
        <v>2807</v>
      </c>
      <c r="Q258" s="113" t="s">
        <v>967</v>
      </c>
      <c r="R258" s="113" t="s">
        <v>967</v>
      </c>
      <c r="S258" s="113" t="s">
        <v>967</v>
      </c>
      <c r="T258" s="113" t="s">
        <v>967</v>
      </c>
      <c r="U258" s="113" t="s">
        <v>967</v>
      </c>
      <c r="V258" s="113" t="s">
        <v>1117</v>
      </c>
      <c r="W258" s="113" t="s">
        <v>1117</v>
      </c>
      <c r="X258" s="113" t="s">
        <v>1117</v>
      </c>
      <c r="Y258" s="113" t="s">
        <v>1117</v>
      </c>
      <c r="Z258" s="113" t="s">
        <v>1117</v>
      </c>
      <c r="AA258" s="113" t="s">
        <v>968</v>
      </c>
      <c r="AB258" s="113" t="s">
        <v>968</v>
      </c>
      <c r="AC258" s="113" t="s">
        <v>968</v>
      </c>
      <c r="AD258" s="113" t="s">
        <v>968</v>
      </c>
      <c r="AE258" s="113" t="s">
        <v>968</v>
      </c>
      <c r="AF258" s="113" t="s">
        <v>1118</v>
      </c>
      <c r="AG258" s="113" t="s">
        <v>1118</v>
      </c>
      <c r="AH258" s="113" t="s">
        <v>1118</v>
      </c>
      <c r="AI258" s="113" t="s">
        <v>1118</v>
      </c>
      <c r="AJ258" s="113" t="s">
        <v>1118</v>
      </c>
      <c r="AK258" s="113" t="s">
        <v>969</v>
      </c>
      <c r="AL258" s="113" t="s">
        <v>969</v>
      </c>
      <c r="AM258" s="113" t="s">
        <v>969</v>
      </c>
      <c r="AN258" s="113" t="s">
        <v>969</v>
      </c>
      <c r="AO258" s="113" t="s">
        <v>969</v>
      </c>
      <c r="AP258" s="113" t="s">
        <v>1119</v>
      </c>
      <c r="AQ258" s="113" t="s">
        <v>1119</v>
      </c>
      <c r="AR258" s="113" t="s">
        <v>1119</v>
      </c>
      <c r="AS258" s="113" t="s">
        <v>1119</v>
      </c>
      <c r="AT258" s="113" t="s">
        <v>1119</v>
      </c>
      <c r="AU258" s="113" t="s">
        <v>2746</v>
      </c>
      <c r="AV258" s="113" t="s">
        <v>2800</v>
      </c>
      <c r="AW258" s="113" t="s">
        <v>2801</v>
      </c>
      <c r="AX258" s="113" t="s">
        <v>2801</v>
      </c>
      <c r="AY258" s="110"/>
      <c r="AZ258" s="110"/>
      <c r="BA258" s="110"/>
    </row>
    <row r="259" spans="2:53" ht="11.25" hidden="1" customHeight="1">
      <c r="B259" s="97" t="s">
        <v>514</v>
      </c>
      <c r="C259" s="113" t="s">
        <v>2771</v>
      </c>
      <c r="D259" s="113" t="s">
        <v>2771</v>
      </c>
      <c r="E259" s="113" t="s">
        <v>2746</v>
      </c>
      <c r="F259" s="113" t="s">
        <v>2800</v>
      </c>
      <c r="G259" s="113" t="s">
        <v>923</v>
      </c>
      <c r="H259" s="113" t="s">
        <v>923</v>
      </c>
      <c r="I259" s="113" t="s">
        <v>923</v>
      </c>
      <c r="J259" s="113" t="s">
        <v>923</v>
      </c>
      <c r="K259" s="113" t="s">
        <v>923</v>
      </c>
      <c r="L259" s="113" t="s">
        <v>2807</v>
      </c>
      <c r="M259" s="113" t="s">
        <v>2807</v>
      </c>
      <c r="N259" s="113" t="s">
        <v>2807</v>
      </c>
      <c r="O259" s="113" t="s">
        <v>2807</v>
      </c>
      <c r="P259" s="113" t="s">
        <v>2807</v>
      </c>
      <c r="Q259" s="113" t="s">
        <v>967</v>
      </c>
      <c r="R259" s="113" t="s">
        <v>967</v>
      </c>
      <c r="S259" s="113" t="s">
        <v>967</v>
      </c>
      <c r="T259" s="113" t="s">
        <v>967</v>
      </c>
      <c r="U259" s="113" t="s">
        <v>967</v>
      </c>
      <c r="V259" s="113" t="s">
        <v>1117</v>
      </c>
      <c r="W259" s="113" t="s">
        <v>1117</v>
      </c>
      <c r="X259" s="113" t="s">
        <v>1117</v>
      </c>
      <c r="Y259" s="113" t="s">
        <v>1117</v>
      </c>
      <c r="Z259" s="113" t="s">
        <v>1117</v>
      </c>
      <c r="AA259" s="113" t="s">
        <v>968</v>
      </c>
      <c r="AB259" s="113" t="s">
        <v>968</v>
      </c>
      <c r="AC259" s="113" t="s">
        <v>968</v>
      </c>
      <c r="AD259" s="113" t="s">
        <v>968</v>
      </c>
      <c r="AE259" s="113" t="s">
        <v>968</v>
      </c>
      <c r="AF259" s="113" t="s">
        <v>1118</v>
      </c>
      <c r="AG259" s="113" t="s">
        <v>1118</v>
      </c>
      <c r="AH259" s="113" t="s">
        <v>1118</v>
      </c>
      <c r="AI259" s="113" t="s">
        <v>1118</v>
      </c>
      <c r="AJ259" s="113" t="s">
        <v>1118</v>
      </c>
      <c r="AK259" s="113" t="s">
        <v>969</v>
      </c>
      <c r="AL259" s="113" t="s">
        <v>969</v>
      </c>
      <c r="AM259" s="113" t="s">
        <v>969</v>
      </c>
      <c r="AN259" s="113" t="s">
        <v>969</v>
      </c>
      <c r="AO259" s="113" t="s">
        <v>969</v>
      </c>
      <c r="AP259" s="113" t="s">
        <v>1119</v>
      </c>
      <c r="AQ259" s="113" t="s">
        <v>1119</v>
      </c>
      <c r="AR259" s="113" t="s">
        <v>1119</v>
      </c>
      <c r="AS259" s="113" t="s">
        <v>1119</v>
      </c>
      <c r="AT259" s="113" t="s">
        <v>1119</v>
      </c>
      <c r="AU259" s="113" t="s">
        <v>2746</v>
      </c>
      <c r="AV259" s="113" t="s">
        <v>2800</v>
      </c>
      <c r="AW259" s="113" t="s">
        <v>2801</v>
      </c>
      <c r="AX259" s="113" t="s">
        <v>2801</v>
      </c>
      <c r="AY259" s="110"/>
      <c r="AZ259" s="110"/>
      <c r="BA259" s="110"/>
    </row>
    <row r="260" spans="2:53" ht="11.25" hidden="1" customHeight="1">
      <c r="B260" s="97" t="s">
        <v>515</v>
      </c>
      <c r="C260" s="113" t="s">
        <v>2771</v>
      </c>
      <c r="D260" s="113" t="s">
        <v>2771</v>
      </c>
      <c r="E260" s="113" t="s">
        <v>2746</v>
      </c>
      <c r="F260" s="113" t="s">
        <v>2800</v>
      </c>
      <c r="G260" s="113" t="s">
        <v>924</v>
      </c>
      <c r="H260" s="113" t="s">
        <v>924</v>
      </c>
      <c r="I260" s="113" t="s">
        <v>924</v>
      </c>
      <c r="J260" s="113" t="s">
        <v>924</v>
      </c>
      <c r="K260" s="113" t="s">
        <v>924</v>
      </c>
      <c r="L260" s="113" t="s">
        <v>6</v>
      </c>
      <c r="M260" s="113" t="s">
        <v>6</v>
      </c>
      <c r="N260" s="113" t="s">
        <v>6</v>
      </c>
      <c r="O260" s="113" t="s">
        <v>6</v>
      </c>
      <c r="P260" s="113" t="s">
        <v>6</v>
      </c>
      <c r="Q260" s="113" t="s">
        <v>986</v>
      </c>
      <c r="R260" s="113" t="s">
        <v>986</v>
      </c>
      <c r="S260" s="113" t="s">
        <v>986</v>
      </c>
      <c r="T260" s="113" t="s">
        <v>986</v>
      </c>
      <c r="U260" s="113" t="s">
        <v>986</v>
      </c>
      <c r="V260" s="113" t="s">
        <v>1136</v>
      </c>
      <c r="W260" s="113" t="s">
        <v>1136</v>
      </c>
      <c r="X260" s="113" t="s">
        <v>1136</v>
      </c>
      <c r="Y260" s="113" t="s">
        <v>1136</v>
      </c>
      <c r="Z260" s="113" t="s">
        <v>1136</v>
      </c>
      <c r="AA260" s="113" t="s">
        <v>987</v>
      </c>
      <c r="AB260" s="113" t="s">
        <v>987</v>
      </c>
      <c r="AC260" s="113" t="s">
        <v>987</v>
      </c>
      <c r="AD260" s="113" t="s">
        <v>987</v>
      </c>
      <c r="AE260" s="113" t="s">
        <v>987</v>
      </c>
      <c r="AF260" s="113" t="s">
        <v>1137</v>
      </c>
      <c r="AG260" s="113" t="s">
        <v>1137</v>
      </c>
      <c r="AH260" s="113" t="s">
        <v>1137</v>
      </c>
      <c r="AI260" s="113" t="s">
        <v>1137</v>
      </c>
      <c r="AJ260" s="113" t="s">
        <v>1137</v>
      </c>
      <c r="AK260" s="113" t="s">
        <v>988</v>
      </c>
      <c r="AL260" s="113" t="s">
        <v>988</v>
      </c>
      <c r="AM260" s="113" t="s">
        <v>988</v>
      </c>
      <c r="AN260" s="113" t="s">
        <v>988</v>
      </c>
      <c r="AO260" s="113" t="s">
        <v>988</v>
      </c>
      <c r="AP260" s="113" t="s">
        <v>1138</v>
      </c>
      <c r="AQ260" s="113" t="s">
        <v>1138</v>
      </c>
      <c r="AR260" s="113" t="s">
        <v>1138</v>
      </c>
      <c r="AS260" s="113" t="s">
        <v>1138</v>
      </c>
      <c r="AT260" s="113" t="s">
        <v>1138</v>
      </c>
      <c r="AU260" s="113" t="s">
        <v>2746</v>
      </c>
      <c r="AV260" s="113" t="s">
        <v>2800</v>
      </c>
      <c r="AW260" s="113" t="s">
        <v>2801</v>
      </c>
      <c r="AX260" s="113" t="s">
        <v>2801</v>
      </c>
      <c r="AY260" s="110"/>
      <c r="AZ260" s="110"/>
      <c r="BA260" s="110"/>
    </row>
    <row r="261" spans="2:53" ht="11.25" hidden="1" customHeight="1">
      <c r="B261" s="97" t="s">
        <v>516</v>
      </c>
      <c r="C261" s="113" t="s">
        <v>2771</v>
      </c>
      <c r="D261" s="113" t="s">
        <v>2771</v>
      </c>
      <c r="E261" s="113" t="s">
        <v>2746</v>
      </c>
      <c r="F261" s="113" t="s">
        <v>2800</v>
      </c>
      <c r="G261" s="113" t="s">
        <v>924</v>
      </c>
      <c r="H261" s="113" t="s">
        <v>924</v>
      </c>
      <c r="I261" s="113" t="s">
        <v>924</v>
      </c>
      <c r="J261" s="113" t="s">
        <v>924</v>
      </c>
      <c r="K261" s="113" t="s">
        <v>924</v>
      </c>
      <c r="L261" s="113" t="s">
        <v>6</v>
      </c>
      <c r="M261" s="113" t="s">
        <v>6</v>
      </c>
      <c r="N261" s="113" t="s">
        <v>6</v>
      </c>
      <c r="O261" s="113" t="s">
        <v>6</v>
      </c>
      <c r="P261" s="113" t="s">
        <v>6</v>
      </c>
      <c r="Q261" s="113" t="s">
        <v>986</v>
      </c>
      <c r="R261" s="113" t="s">
        <v>986</v>
      </c>
      <c r="S261" s="113" t="s">
        <v>986</v>
      </c>
      <c r="T261" s="113" t="s">
        <v>986</v>
      </c>
      <c r="U261" s="113" t="s">
        <v>986</v>
      </c>
      <c r="V261" s="113" t="s">
        <v>1136</v>
      </c>
      <c r="W261" s="113" t="s">
        <v>1136</v>
      </c>
      <c r="X261" s="113" t="s">
        <v>1136</v>
      </c>
      <c r="Y261" s="113" t="s">
        <v>1136</v>
      </c>
      <c r="Z261" s="113" t="s">
        <v>1136</v>
      </c>
      <c r="AA261" s="113" t="s">
        <v>987</v>
      </c>
      <c r="AB261" s="113" t="s">
        <v>987</v>
      </c>
      <c r="AC261" s="113" t="s">
        <v>987</v>
      </c>
      <c r="AD261" s="113" t="s">
        <v>987</v>
      </c>
      <c r="AE261" s="113" t="s">
        <v>987</v>
      </c>
      <c r="AF261" s="113" t="s">
        <v>1137</v>
      </c>
      <c r="AG261" s="113" t="s">
        <v>1137</v>
      </c>
      <c r="AH261" s="113" t="s">
        <v>1137</v>
      </c>
      <c r="AI261" s="113" t="s">
        <v>1137</v>
      </c>
      <c r="AJ261" s="113" t="s">
        <v>1137</v>
      </c>
      <c r="AK261" s="113" t="s">
        <v>988</v>
      </c>
      <c r="AL261" s="113" t="s">
        <v>988</v>
      </c>
      <c r="AM261" s="113" t="s">
        <v>988</v>
      </c>
      <c r="AN261" s="113" t="s">
        <v>988</v>
      </c>
      <c r="AO261" s="113" t="s">
        <v>988</v>
      </c>
      <c r="AP261" s="113" t="s">
        <v>1138</v>
      </c>
      <c r="AQ261" s="113" t="s">
        <v>1138</v>
      </c>
      <c r="AR261" s="113" t="s">
        <v>1138</v>
      </c>
      <c r="AS261" s="113" t="s">
        <v>1138</v>
      </c>
      <c r="AT261" s="113" t="s">
        <v>1138</v>
      </c>
      <c r="AU261" s="113" t="s">
        <v>2746</v>
      </c>
      <c r="AV261" s="113" t="s">
        <v>2800</v>
      </c>
      <c r="AW261" s="113" t="s">
        <v>2801</v>
      </c>
      <c r="AX261" s="113" t="s">
        <v>2801</v>
      </c>
      <c r="AY261" s="110"/>
      <c r="AZ261" s="110"/>
      <c r="BA261" s="110"/>
    </row>
    <row r="262" spans="2:53" ht="11.25" hidden="1" customHeight="1">
      <c r="B262" s="97" t="s">
        <v>517</v>
      </c>
      <c r="C262" s="113" t="s">
        <v>2771</v>
      </c>
      <c r="D262" s="113" t="s">
        <v>2771</v>
      </c>
      <c r="E262" s="113" t="s">
        <v>2746</v>
      </c>
      <c r="F262" s="113" t="s">
        <v>2800</v>
      </c>
      <c r="G262" s="113" t="s">
        <v>924</v>
      </c>
      <c r="H262" s="113" t="s">
        <v>924</v>
      </c>
      <c r="I262" s="113" t="s">
        <v>924</v>
      </c>
      <c r="J262" s="113" t="s">
        <v>924</v>
      </c>
      <c r="K262" s="113" t="s">
        <v>924</v>
      </c>
      <c r="L262" s="113" t="s">
        <v>6</v>
      </c>
      <c r="M262" s="113" t="s">
        <v>6</v>
      </c>
      <c r="N262" s="113" t="s">
        <v>6</v>
      </c>
      <c r="O262" s="113" t="s">
        <v>6</v>
      </c>
      <c r="P262" s="113" t="s">
        <v>6</v>
      </c>
      <c r="Q262" s="113" t="s">
        <v>986</v>
      </c>
      <c r="R262" s="113" t="s">
        <v>986</v>
      </c>
      <c r="S262" s="113" t="s">
        <v>986</v>
      </c>
      <c r="T262" s="113" t="s">
        <v>986</v>
      </c>
      <c r="U262" s="113" t="s">
        <v>986</v>
      </c>
      <c r="V262" s="113" t="s">
        <v>1136</v>
      </c>
      <c r="W262" s="113" t="s">
        <v>1136</v>
      </c>
      <c r="X262" s="113" t="s">
        <v>1136</v>
      </c>
      <c r="Y262" s="113" t="s">
        <v>1136</v>
      </c>
      <c r="Z262" s="113" t="s">
        <v>1136</v>
      </c>
      <c r="AA262" s="113" t="s">
        <v>987</v>
      </c>
      <c r="AB262" s="113" t="s">
        <v>987</v>
      </c>
      <c r="AC262" s="113" t="s">
        <v>987</v>
      </c>
      <c r="AD262" s="113" t="s">
        <v>987</v>
      </c>
      <c r="AE262" s="113" t="s">
        <v>987</v>
      </c>
      <c r="AF262" s="113" t="s">
        <v>1137</v>
      </c>
      <c r="AG262" s="113" t="s">
        <v>1137</v>
      </c>
      <c r="AH262" s="113" t="s">
        <v>1137</v>
      </c>
      <c r="AI262" s="113" t="s">
        <v>1137</v>
      </c>
      <c r="AJ262" s="113" t="s">
        <v>1137</v>
      </c>
      <c r="AK262" s="113" t="s">
        <v>988</v>
      </c>
      <c r="AL262" s="113" t="s">
        <v>988</v>
      </c>
      <c r="AM262" s="113" t="s">
        <v>988</v>
      </c>
      <c r="AN262" s="113" t="s">
        <v>988</v>
      </c>
      <c r="AO262" s="113" t="s">
        <v>988</v>
      </c>
      <c r="AP262" s="113" t="s">
        <v>1138</v>
      </c>
      <c r="AQ262" s="113" t="s">
        <v>1138</v>
      </c>
      <c r="AR262" s="113" t="s">
        <v>1138</v>
      </c>
      <c r="AS262" s="113" t="s">
        <v>1138</v>
      </c>
      <c r="AT262" s="113" t="s">
        <v>1138</v>
      </c>
      <c r="AU262" s="113" t="s">
        <v>2746</v>
      </c>
      <c r="AV262" s="113" t="s">
        <v>2800</v>
      </c>
      <c r="AW262" s="113" t="s">
        <v>2801</v>
      </c>
      <c r="AX262" s="113" t="s">
        <v>2801</v>
      </c>
      <c r="AY262" s="110"/>
      <c r="AZ262" s="110"/>
      <c r="BA262" s="110"/>
    </row>
    <row r="263" spans="2:53" ht="11.25" hidden="1" customHeight="1">
      <c r="B263" s="97" t="s">
        <v>518</v>
      </c>
      <c r="C263" s="113" t="s">
        <v>2771</v>
      </c>
      <c r="D263" s="113" t="s">
        <v>2771</v>
      </c>
      <c r="E263" s="113" t="s">
        <v>2746</v>
      </c>
      <c r="F263" s="113" t="s">
        <v>2800</v>
      </c>
      <c r="G263" s="113" t="s">
        <v>924</v>
      </c>
      <c r="H263" s="113" t="s">
        <v>924</v>
      </c>
      <c r="I263" s="113" t="s">
        <v>924</v>
      </c>
      <c r="J263" s="113" t="s">
        <v>924</v>
      </c>
      <c r="K263" s="113" t="s">
        <v>924</v>
      </c>
      <c r="L263" s="113" t="s">
        <v>6</v>
      </c>
      <c r="M263" s="113" t="s">
        <v>6</v>
      </c>
      <c r="N263" s="113" t="s">
        <v>6</v>
      </c>
      <c r="O263" s="113" t="s">
        <v>6</v>
      </c>
      <c r="P263" s="113" t="s">
        <v>6</v>
      </c>
      <c r="Q263" s="113" t="s">
        <v>986</v>
      </c>
      <c r="R263" s="113" t="s">
        <v>986</v>
      </c>
      <c r="S263" s="113" t="s">
        <v>986</v>
      </c>
      <c r="T263" s="113" t="s">
        <v>986</v>
      </c>
      <c r="U263" s="113" t="s">
        <v>986</v>
      </c>
      <c r="V263" s="113" t="s">
        <v>1136</v>
      </c>
      <c r="W263" s="113" t="s">
        <v>1136</v>
      </c>
      <c r="X263" s="113" t="s">
        <v>1136</v>
      </c>
      <c r="Y263" s="113" t="s">
        <v>1136</v>
      </c>
      <c r="Z263" s="113" t="s">
        <v>1136</v>
      </c>
      <c r="AA263" s="113" t="s">
        <v>987</v>
      </c>
      <c r="AB263" s="113" t="s">
        <v>987</v>
      </c>
      <c r="AC263" s="113" t="s">
        <v>987</v>
      </c>
      <c r="AD263" s="113" t="s">
        <v>987</v>
      </c>
      <c r="AE263" s="113" t="s">
        <v>987</v>
      </c>
      <c r="AF263" s="113" t="s">
        <v>1137</v>
      </c>
      <c r="AG263" s="113" t="s">
        <v>1137</v>
      </c>
      <c r="AH263" s="113" t="s">
        <v>1137</v>
      </c>
      <c r="AI263" s="113" t="s">
        <v>1137</v>
      </c>
      <c r="AJ263" s="113" t="s">
        <v>1137</v>
      </c>
      <c r="AK263" s="113" t="s">
        <v>988</v>
      </c>
      <c r="AL263" s="113" t="s">
        <v>988</v>
      </c>
      <c r="AM263" s="113" t="s">
        <v>988</v>
      </c>
      <c r="AN263" s="113" t="s">
        <v>988</v>
      </c>
      <c r="AO263" s="113" t="s">
        <v>988</v>
      </c>
      <c r="AP263" s="113" t="s">
        <v>1138</v>
      </c>
      <c r="AQ263" s="113" t="s">
        <v>1138</v>
      </c>
      <c r="AR263" s="113" t="s">
        <v>1138</v>
      </c>
      <c r="AS263" s="113" t="s">
        <v>1138</v>
      </c>
      <c r="AT263" s="113" t="s">
        <v>1138</v>
      </c>
      <c r="AU263" s="113" t="s">
        <v>2746</v>
      </c>
      <c r="AV263" s="113" t="s">
        <v>2800</v>
      </c>
      <c r="AW263" s="113" t="s">
        <v>2801</v>
      </c>
      <c r="AX263" s="113" t="s">
        <v>2801</v>
      </c>
      <c r="AY263" s="110"/>
      <c r="AZ263" s="110"/>
      <c r="BA263" s="110"/>
    </row>
    <row r="264" spans="2:53" ht="11.25" hidden="1" customHeight="1">
      <c r="B264" s="97" t="s">
        <v>1962</v>
      </c>
      <c r="C264" s="113" t="s">
        <v>2771</v>
      </c>
      <c r="D264" s="113" t="s">
        <v>2771</v>
      </c>
      <c r="E264" s="113" t="s">
        <v>2746</v>
      </c>
      <c r="F264" s="113" t="s">
        <v>2800</v>
      </c>
      <c r="G264" s="113" t="s">
        <v>925</v>
      </c>
      <c r="H264" s="113" t="s">
        <v>925</v>
      </c>
      <c r="I264" s="113" t="s">
        <v>925</v>
      </c>
      <c r="J264" s="113" t="s">
        <v>925</v>
      </c>
      <c r="K264" s="113" t="s">
        <v>925</v>
      </c>
      <c r="L264" s="113" t="s">
        <v>1</v>
      </c>
      <c r="M264" s="113" t="s">
        <v>1</v>
      </c>
      <c r="N264" s="113" t="s">
        <v>1</v>
      </c>
      <c r="O264" s="113" t="s">
        <v>1</v>
      </c>
      <c r="P264" s="113" t="s">
        <v>1</v>
      </c>
      <c r="Q264" s="113" t="s">
        <v>1005</v>
      </c>
      <c r="R264" s="113" t="s">
        <v>1005</v>
      </c>
      <c r="S264" s="113" t="s">
        <v>1005</v>
      </c>
      <c r="T264" s="113" t="s">
        <v>1005</v>
      </c>
      <c r="U264" s="113" t="s">
        <v>1005</v>
      </c>
      <c r="V264" s="113" t="s">
        <v>1154</v>
      </c>
      <c r="W264" s="113" t="s">
        <v>1154</v>
      </c>
      <c r="X264" s="113" t="s">
        <v>1154</v>
      </c>
      <c r="Y264" s="113" t="s">
        <v>1154</v>
      </c>
      <c r="Z264" s="113" t="s">
        <v>1154</v>
      </c>
      <c r="AA264" s="113" t="s">
        <v>1006</v>
      </c>
      <c r="AB264" s="113" t="s">
        <v>1006</v>
      </c>
      <c r="AC264" s="113" t="s">
        <v>1006</v>
      </c>
      <c r="AD264" s="113" t="s">
        <v>1006</v>
      </c>
      <c r="AE264" s="113" t="s">
        <v>1006</v>
      </c>
      <c r="AF264" s="113" t="s">
        <v>1155</v>
      </c>
      <c r="AG264" s="113" t="s">
        <v>1155</v>
      </c>
      <c r="AH264" s="113" t="s">
        <v>1155</v>
      </c>
      <c r="AI264" s="113" t="s">
        <v>1155</v>
      </c>
      <c r="AJ264" s="113" t="s">
        <v>1155</v>
      </c>
      <c r="AK264" s="113" t="s">
        <v>1007</v>
      </c>
      <c r="AL264" s="113" t="s">
        <v>1007</v>
      </c>
      <c r="AM264" s="113" t="s">
        <v>1007</v>
      </c>
      <c r="AN264" s="113" t="s">
        <v>1007</v>
      </c>
      <c r="AO264" s="113" t="s">
        <v>1007</v>
      </c>
      <c r="AP264" s="113" t="s">
        <v>1156</v>
      </c>
      <c r="AQ264" s="113" t="s">
        <v>1156</v>
      </c>
      <c r="AR264" s="113" t="s">
        <v>1156</v>
      </c>
      <c r="AS264" s="113" t="s">
        <v>1156</v>
      </c>
      <c r="AT264" s="113" t="s">
        <v>1156</v>
      </c>
      <c r="AU264" s="113" t="s">
        <v>2746</v>
      </c>
      <c r="AV264" s="113" t="s">
        <v>2800</v>
      </c>
      <c r="AW264" s="113" t="s">
        <v>2801</v>
      </c>
      <c r="AX264" s="113" t="s">
        <v>2801</v>
      </c>
      <c r="AY264" s="110"/>
      <c r="AZ264" s="110"/>
      <c r="BA264" s="110"/>
    </row>
    <row r="265" spans="2:53" ht="11.25" hidden="1" customHeight="1">
      <c r="B265" s="97" t="s">
        <v>2011</v>
      </c>
      <c r="C265" s="113" t="s">
        <v>2771</v>
      </c>
      <c r="D265" s="113" t="s">
        <v>2771</v>
      </c>
      <c r="E265" s="113" t="s">
        <v>2746</v>
      </c>
      <c r="F265" s="113" t="s">
        <v>2800</v>
      </c>
      <c r="G265" s="113" t="s">
        <v>925</v>
      </c>
      <c r="H265" s="113" t="s">
        <v>925</v>
      </c>
      <c r="I265" s="113" t="s">
        <v>925</v>
      </c>
      <c r="J265" s="113" t="s">
        <v>925</v>
      </c>
      <c r="K265" s="113" t="s">
        <v>925</v>
      </c>
      <c r="L265" s="113" t="s">
        <v>1</v>
      </c>
      <c r="M265" s="113" t="s">
        <v>1</v>
      </c>
      <c r="N265" s="113" t="s">
        <v>1</v>
      </c>
      <c r="O265" s="113" t="s">
        <v>1</v>
      </c>
      <c r="P265" s="113" t="s">
        <v>1</v>
      </c>
      <c r="Q265" s="113" t="s">
        <v>1005</v>
      </c>
      <c r="R265" s="113" t="s">
        <v>1005</v>
      </c>
      <c r="S265" s="113" t="s">
        <v>1005</v>
      </c>
      <c r="T265" s="113" t="s">
        <v>1005</v>
      </c>
      <c r="U265" s="113" t="s">
        <v>1005</v>
      </c>
      <c r="V265" s="113" t="s">
        <v>1154</v>
      </c>
      <c r="W265" s="113" t="s">
        <v>1154</v>
      </c>
      <c r="X265" s="113" t="s">
        <v>1154</v>
      </c>
      <c r="Y265" s="113" t="s">
        <v>1154</v>
      </c>
      <c r="Z265" s="113" t="s">
        <v>1154</v>
      </c>
      <c r="AA265" s="113" t="s">
        <v>1006</v>
      </c>
      <c r="AB265" s="113" t="s">
        <v>1006</v>
      </c>
      <c r="AC265" s="113" t="s">
        <v>1006</v>
      </c>
      <c r="AD265" s="113" t="s">
        <v>1006</v>
      </c>
      <c r="AE265" s="113" t="s">
        <v>1006</v>
      </c>
      <c r="AF265" s="113" t="s">
        <v>1155</v>
      </c>
      <c r="AG265" s="113" t="s">
        <v>1155</v>
      </c>
      <c r="AH265" s="113" t="s">
        <v>1155</v>
      </c>
      <c r="AI265" s="113" t="s">
        <v>1155</v>
      </c>
      <c r="AJ265" s="113" t="s">
        <v>1155</v>
      </c>
      <c r="AK265" s="113" t="s">
        <v>1007</v>
      </c>
      <c r="AL265" s="113" t="s">
        <v>1007</v>
      </c>
      <c r="AM265" s="113" t="s">
        <v>1007</v>
      </c>
      <c r="AN265" s="113" t="s">
        <v>1007</v>
      </c>
      <c r="AO265" s="113" t="s">
        <v>1007</v>
      </c>
      <c r="AP265" s="113" t="s">
        <v>1156</v>
      </c>
      <c r="AQ265" s="113" t="s">
        <v>1156</v>
      </c>
      <c r="AR265" s="113" t="s">
        <v>1156</v>
      </c>
      <c r="AS265" s="113" t="s">
        <v>1156</v>
      </c>
      <c r="AT265" s="113" t="s">
        <v>1156</v>
      </c>
      <c r="AU265" s="113" t="s">
        <v>2746</v>
      </c>
      <c r="AV265" s="113" t="s">
        <v>2800</v>
      </c>
      <c r="AW265" s="113" t="s">
        <v>2801</v>
      </c>
      <c r="AX265" s="113" t="s">
        <v>2801</v>
      </c>
      <c r="AY265" s="110"/>
      <c r="AZ265" s="110"/>
      <c r="BA265" s="110"/>
    </row>
    <row r="266" spans="2:53" ht="11.25" hidden="1" customHeight="1">
      <c r="B266" s="97" t="s">
        <v>2060</v>
      </c>
      <c r="C266" s="113" t="s">
        <v>2771</v>
      </c>
      <c r="D266" s="113" t="s">
        <v>2771</v>
      </c>
      <c r="E266" s="113" t="s">
        <v>2746</v>
      </c>
      <c r="F266" s="113" t="s">
        <v>2800</v>
      </c>
      <c r="G266" s="113" t="s">
        <v>925</v>
      </c>
      <c r="H266" s="113" t="s">
        <v>925</v>
      </c>
      <c r="I266" s="113" t="s">
        <v>925</v>
      </c>
      <c r="J266" s="113" t="s">
        <v>925</v>
      </c>
      <c r="K266" s="113" t="s">
        <v>925</v>
      </c>
      <c r="L266" s="113" t="s">
        <v>1</v>
      </c>
      <c r="M266" s="113" t="s">
        <v>1</v>
      </c>
      <c r="N266" s="113" t="s">
        <v>1</v>
      </c>
      <c r="O266" s="113" t="s">
        <v>1</v>
      </c>
      <c r="P266" s="113" t="s">
        <v>1</v>
      </c>
      <c r="Q266" s="113" t="s">
        <v>1005</v>
      </c>
      <c r="R266" s="113" t="s">
        <v>1005</v>
      </c>
      <c r="S266" s="113" t="s">
        <v>1005</v>
      </c>
      <c r="T266" s="113" t="s">
        <v>1005</v>
      </c>
      <c r="U266" s="113" t="s">
        <v>1005</v>
      </c>
      <c r="V266" s="113" t="s">
        <v>1154</v>
      </c>
      <c r="W266" s="113" t="s">
        <v>1154</v>
      </c>
      <c r="X266" s="113" t="s">
        <v>1154</v>
      </c>
      <c r="Y266" s="113" t="s">
        <v>1154</v>
      </c>
      <c r="Z266" s="113" t="s">
        <v>1154</v>
      </c>
      <c r="AA266" s="113" t="s">
        <v>1006</v>
      </c>
      <c r="AB266" s="113" t="s">
        <v>1006</v>
      </c>
      <c r="AC266" s="113" t="s">
        <v>1006</v>
      </c>
      <c r="AD266" s="113" t="s">
        <v>1006</v>
      </c>
      <c r="AE266" s="113" t="s">
        <v>1006</v>
      </c>
      <c r="AF266" s="113" t="s">
        <v>1155</v>
      </c>
      <c r="AG266" s="113" t="s">
        <v>1155</v>
      </c>
      <c r="AH266" s="113" t="s">
        <v>1155</v>
      </c>
      <c r="AI266" s="113" t="s">
        <v>1155</v>
      </c>
      <c r="AJ266" s="113" t="s">
        <v>1155</v>
      </c>
      <c r="AK266" s="113" t="s">
        <v>1007</v>
      </c>
      <c r="AL266" s="113" t="s">
        <v>1007</v>
      </c>
      <c r="AM266" s="113" t="s">
        <v>1007</v>
      </c>
      <c r="AN266" s="113" t="s">
        <v>1007</v>
      </c>
      <c r="AO266" s="113" t="s">
        <v>1007</v>
      </c>
      <c r="AP266" s="113" t="s">
        <v>1156</v>
      </c>
      <c r="AQ266" s="113" t="s">
        <v>1156</v>
      </c>
      <c r="AR266" s="113" t="s">
        <v>1156</v>
      </c>
      <c r="AS266" s="113" t="s">
        <v>1156</v>
      </c>
      <c r="AT266" s="113" t="s">
        <v>1156</v>
      </c>
      <c r="AU266" s="113" t="s">
        <v>2746</v>
      </c>
      <c r="AV266" s="113" t="s">
        <v>2800</v>
      </c>
      <c r="AW266" s="113" t="s">
        <v>2801</v>
      </c>
      <c r="AX266" s="113" t="s">
        <v>2801</v>
      </c>
      <c r="AY266" s="110"/>
      <c r="AZ266" s="110"/>
      <c r="BA266" s="110"/>
    </row>
    <row r="267" spans="2:53" ht="11.25" hidden="1" customHeight="1">
      <c r="B267" s="97" t="s">
        <v>2109</v>
      </c>
      <c r="C267" s="113" t="s">
        <v>2771</v>
      </c>
      <c r="D267" s="113" t="s">
        <v>2771</v>
      </c>
      <c r="E267" s="113" t="s">
        <v>2746</v>
      </c>
      <c r="F267" s="113" t="s">
        <v>2800</v>
      </c>
      <c r="G267" s="113" t="s">
        <v>925</v>
      </c>
      <c r="H267" s="113" t="s">
        <v>925</v>
      </c>
      <c r="I267" s="113" t="s">
        <v>925</v>
      </c>
      <c r="J267" s="113" t="s">
        <v>925</v>
      </c>
      <c r="K267" s="113" t="s">
        <v>925</v>
      </c>
      <c r="L267" s="113" t="s">
        <v>1</v>
      </c>
      <c r="M267" s="113" t="s">
        <v>1</v>
      </c>
      <c r="N267" s="113" t="s">
        <v>1</v>
      </c>
      <c r="O267" s="113" t="s">
        <v>1</v>
      </c>
      <c r="P267" s="113" t="s">
        <v>1</v>
      </c>
      <c r="Q267" s="113" t="s">
        <v>1005</v>
      </c>
      <c r="R267" s="113" t="s">
        <v>1005</v>
      </c>
      <c r="S267" s="113" t="s">
        <v>1005</v>
      </c>
      <c r="T267" s="113" t="s">
        <v>1005</v>
      </c>
      <c r="U267" s="113" t="s">
        <v>1005</v>
      </c>
      <c r="V267" s="113" t="s">
        <v>1154</v>
      </c>
      <c r="W267" s="113" t="s">
        <v>1154</v>
      </c>
      <c r="X267" s="113" t="s">
        <v>1154</v>
      </c>
      <c r="Y267" s="113" t="s">
        <v>1154</v>
      </c>
      <c r="Z267" s="113" t="s">
        <v>1154</v>
      </c>
      <c r="AA267" s="113" t="s">
        <v>1006</v>
      </c>
      <c r="AB267" s="113" t="s">
        <v>1006</v>
      </c>
      <c r="AC267" s="113" t="s">
        <v>1006</v>
      </c>
      <c r="AD267" s="113" t="s">
        <v>1006</v>
      </c>
      <c r="AE267" s="113" t="s">
        <v>1006</v>
      </c>
      <c r="AF267" s="113" t="s">
        <v>1155</v>
      </c>
      <c r="AG267" s="113" t="s">
        <v>1155</v>
      </c>
      <c r="AH267" s="113" t="s">
        <v>1155</v>
      </c>
      <c r="AI267" s="113" t="s">
        <v>1155</v>
      </c>
      <c r="AJ267" s="113" t="s">
        <v>1155</v>
      </c>
      <c r="AK267" s="113" t="s">
        <v>1007</v>
      </c>
      <c r="AL267" s="113" t="s">
        <v>1007</v>
      </c>
      <c r="AM267" s="113" t="s">
        <v>1007</v>
      </c>
      <c r="AN267" s="113" t="s">
        <v>1007</v>
      </c>
      <c r="AO267" s="113" t="s">
        <v>1007</v>
      </c>
      <c r="AP267" s="113" t="s">
        <v>1156</v>
      </c>
      <c r="AQ267" s="113" t="s">
        <v>1156</v>
      </c>
      <c r="AR267" s="113" t="s">
        <v>1156</v>
      </c>
      <c r="AS267" s="113" t="s">
        <v>1156</v>
      </c>
      <c r="AT267" s="113" t="s">
        <v>1156</v>
      </c>
      <c r="AU267" s="113" t="s">
        <v>2746</v>
      </c>
      <c r="AV267" s="113" t="s">
        <v>2800</v>
      </c>
      <c r="AW267" s="113" t="s">
        <v>2801</v>
      </c>
      <c r="AX267" s="113" t="s">
        <v>2801</v>
      </c>
      <c r="AY267" s="110"/>
      <c r="AZ267" s="110"/>
      <c r="BA267" s="110"/>
    </row>
    <row r="268" spans="2:53" ht="11.25" hidden="1" customHeight="1">
      <c r="B268" s="97" t="s">
        <v>2158</v>
      </c>
      <c r="C268" s="113" t="s">
        <v>2771</v>
      </c>
      <c r="D268" s="113" t="s">
        <v>2771</v>
      </c>
      <c r="E268" s="113" t="s">
        <v>2746</v>
      </c>
      <c r="F268" s="113" t="s">
        <v>2800</v>
      </c>
      <c r="G268" s="113" t="s">
        <v>926</v>
      </c>
      <c r="H268" s="113" t="s">
        <v>926</v>
      </c>
      <c r="I268" s="113" t="s">
        <v>926</v>
      </c>
      <c r="J268" s="113" t="s">
        <v>926</v>
      </c>
      <c r="K268" s="113" t="s">
        <v>926</v>
      </c>
      <c r="L268" s="113" t="s">
        <v>3</v>
      </c>
      <c r="M268" s="113" t="s">
        <v>3</v>
      </c>
      <c r="N268" s="113" t="s">
        <v>3</v>
      </c>
      <c r="O268" s="113" t="s">
        <v>3</v>
      </c>
      <c r="P268" s="113" t="s">
        <v>3</v>
      </c>
      <c r="Q268" s="113" t="s">
        <v>1024</v>
      </c>
      <c r="R268" s="113" t="s">
        <v>1024</v>
      </c>
      <c r="S268" s="113" t="s">
        <v>1024</v>
      </c>
      <c r="T268" s="113" t="s">
        <v>1024</v>
      </c>
      <c r="U268" s="113" t="s">
        <v>1024</v>
      </c>
      <c r="V268" s="113" t="s">
        <v>1173</v>
      </c>
      <c r="W268" s="113" t="s">
        <v>1173</v>
      </c>
      <c r="X268" s="113" t="s">
        <v>1173</v>
      </c>
      <c r="Y268" s="113" t="s">
        <v>1173</v>
      </c>
      <c r="Z268" s="113" t="s">
        <v>1173</v>
      </c>
      <c r="AA268" s="113" t="s">
        <v>1025</v>
      </c>
      <c r="AB268" s="113" t="s">
        <v>1025</v>
      </c>
      <c r="AC268" s="113" t="s">
        <v>1025</v>
      </c>
      <c r="AD268" s="113" t="s">
        <v>1025</v>
      </c>
      <c r="AE268" s="113" t="s">
        <v>1025</v>
      </c>
      <c r="AF268" s="113" t="s">
        <v>1174</v>
      </c>
      <c r="AG268" s="113" t="s">
        <v>1174</v>
      </c>
      <c r="AH268" s="113" t="s">
        <v>1174</v>
      </c>
      <c r="AI268" s="113" t="s">
        <v>1174</v>
      </c>
      <c r="AJ268" s="113" t="s">
        <v>1174</v>
      </c>
      <c r="AK268" s="113" t="s">
        <v>1026</v>
      </c>
      <c r="AL268" s="113" t="s">
        <v>1026</v>
      </c>
      <c r="AM268" s="113" t="s">
        <v>1026</v>
      </c>
      <c r="AN268" s="113" t="s">
        <v>1026</v>
      </c>
      <c r="AO268" s="113" t="s">
        <v>1026</v>
      </c>
      <c r="AP268" s="113" t="s">
        <v>1175</v>
      </c>
      <c r="AQ268" s="113" t="s">
        <v>1175</v>
      </c>
      <c r="AR268" s="113" t="s">
        <v>1175</v>
      </c>
      <c r="AS268" s="113" t="s">
        <v>1175</v>
      </c>
      <c r="AT268" s="113" t="s">
        <v>1175</v>
      </c>
      <c r="AU268" s="113" t="s">
        <v>2746</v>
      </c>
      <c r="AV268" s="113" t="s">
        <v>2800</v>
      </c>
      <c r="AW268" s="113" t="s">
        <v>2801</v>
      </c>
      <c r="AX268" s="113" t="s">
        <v>2801</v>
      </c>
      <c r="AY268" s="110"/>
      <c r="AZ268" s="110"/>
      <c r="BA268" s="110"/>
    </row>
    <row r="269" spans="2:53" ht="11.25" hidden="1" customHeight="1">
      <c r="B269" s="97" t="s">
        <v>2207</v>
      </c>
      <c r="C269" s="113" t="s">
        <v>2771</v>
      </c>
      <c r="D269" s="113" t="s">
        <v>2771</v>
      </c>
      <c r="E269" s="113" t="s">
        <v>2746</v>
      </c>
      <c r="F269" s="113" t="s">
        <v>2800</v>
      </c>
      <c r="G269" s="113" t="s">
        <v>926</v>
      </c>
      <c r="H269" s="113" t="s">
        <v>926</v>
      </c>
      <c r="I269" s="113" t="s">
        <v>926</v>
      </c>
      <c r="J269" s="113" t="s">
        <v>926</v>
      </c>
      <c r="K269" s="113" t="s">
        <v>926</v>
      </c>
      <c r="L269" s="113" t="s">
        <v>3</v>
      </c>
      <c r="M269" s="113" t="s">
        <v>3</v>
      </c>
      <c r="N269" s="113" t="s">
        <v>3</v>
      </c>
      <c r="O269" s="113" t="s">
        <v>3</v>
      </c>
      <c r="P269" s="113" t="s">
        <v>3</v>
      </c>
      <c r="Q269" s="113" t="s">
        <v>1024</v>
      </c>
      <c r="R269" s="113" t="s">
        <v>1024</v>
      </c>
      <c r="S269" s="113" t="s">
        <v>1024</v>
      </c>
      <c r="T269" s="113" t="s">
        <v>1024</v>
      </c>
      <c r="U269" s="113" t="s">
        <v>1024</v>
      </c>
      <c r="V269" s="113" t="s">
        <v>1173</v>
      </c>
      <c r="W269" s="113" t="s">
        <v>1173</v>
      </c>
      <c r="X269" s="113" t="s">
        <v>1173</v>
      </c>
      <c r="Y269" s="113" t="s">
        <v>1173</v>
      </c>
      <c r="Z269" s="113" t="s">
        <v>1173</v>
      </c>
      <c r="AA269" s="113" t="s">
        <v>1025</v>
      </c>
      <c r="AB269" s="113" t="s">
        <v>1025</v>
      </c>
      <c r="AC269" s="113" t="s">
        <v>1025</v>
      </c>
      <c r="AD269" s="113" t="s">
        <v>1025</v>
      </c>
      <c r="AE269" s="113" t="s">
        <v>1025</v>
      </c>
      <c r="AF269" s="113" t="s">
        <v>1174</v>
      </c>
      <c r="AG269" s="113" t="s">
        <v>1174</v>
      </c>
      <c r="AH269" s="113" t="s">
        <v>1174</v>
      </c>
      <c r="AI269" s="113" t="s">
        <v>1174</v>
      </c>
      <c r="AJ269" s="113" t="s">
        <v>1174</v>
      </c>
      <c r="AK269" s="113" t="s">
        <v>1026</v>
      </c>
      <c r="AL269" s="113" t="s">
        <v>1026</v>
      </c>
      <c r="AM269" s="113" t="s">
        <v>1026</v>
      </c>
      <c r="AN269" s="113" t="s">
        <v>1026</v>
      </c>
      <c r="AO269" s="113" t="s">
        <v>1026</v>
      </c>
      <c r="AP269" s="113" t="s">
        <v>1175</v>
      </c>
      <c r="AQ269" s="113" t="s">
        <v>1175</v>
      </c>
      <c r="AR269" s="113" t="s">
        <v>1175</v>
      </c>
      <c r="AS269" s="113" t="s">
        <v>1175</v>
      </c>
      <c r="AT269" s="113" t="s">
        <v>1175</v>
      </c>
      <c r="AU269" s="113" t="s">
        <v>2746</v>
      </c>
      <c r="AV269" s="113" t="s">
        <v>2800</v>
      </c>
      <c r="AW269" s="113" t="s">
        <v>2801</v>
      </c>
      <c r="AX269" s="113" t="s">
        <v>2801</v>
      </c>
      <c r="AY269" s="110"/>
      <c r="AZ269" s="110"/>
      <c r="BA269" s="110"/>
    </row>
    <row r="270" spans="2:53" ht="11.25" hidden="1" customHeight="1">
      <c r="B270" s="97" t="s">
        <v>2256</v>
      </c>
      <c r="C270" s="113" t="s">
        <v>2771</v>
      </c>
      <c r="D270" s="113" t="s">
        <v>2771</v>
      </c>
      <c r="E270" s="113" t="s">
        <v>2746</v>
      </c>
      <c r="F270" s="113" t="s">
        <v>2800</v>
      </c>
      <c r="G270" s="113" t="s">
        <v>926</v>
      </c>
      <c r="H270" s="113" t="s">
        <v>926</v>
      </c>
      <c r="I270" s="113" t="s">
        <v>926</v>
      </c>
      <c r="J270" s="113" t="s">
        <v>926</v>
      </c>
      <c r="K270" s="113" t="s">
        <v>926</v>
      </c>
      <c r="L270" s="113" t="s">
        <v>3</v>
      </c>
      <c r="M270" s="113" t="s">
        <v>3</v>
      </c>
      <c r="N270" s="113" t="s">
        <v>3</v>
      </c>
      <c r="O270" s="113" t="s">
        <v>3</v>
      </c>
      <c r="P270" s="113" t="s">
        <v>3</v>
      </c>
      <c r="Q270" s="113" t="s">
        <v>1024</v>
      </c>
      <c r="R270" s="113" t="s">
        <v>1024</v>
      </c>
      <c r="S270" s="113" t="s">
        <v>1024</v>
      </c>
      <c r="T270" s="113" t="s">
        <v>1024</v>
      </c>
      <c r="U270" s="113" t="s">
        <v>1024</v>
      </c>
      <c r="V270" s="113" t="s">
        <v>1173</v>
      </c>
      <c r="W270" s="113" t="s">
        <v>1173</v>
      </c>
      <c r="X270" s="113" t="s">
        <v>1173</v>
      </c>
      <c r="Y270" s="113" t="s">
        <v>1173</v>
      </c>
      <c r="Z270" s="113" t="s">
        <v>1173</v>
      </c>
      <c r="AA270" s="113" t="s">
        <v>1025</v>
      </c>
      <c r="AB270" s="113" t="s">
        <v>1025</v>
      </c>
      <c r="AC270" s="113" t="s">
        <v>1025</v>
      </c>
      <c r="AD270" s="113" t="s">
        <v>1025</v>
      </c>
      <c r="AE270" s="113" t="s">
        <v>1025</v>
      </c>
      <c r="AF270" s="113" t="s">
        <v>1174</v>
      </c>
      <c r="AG270" s="113" t="s">
        <v>1174</v>
      </c>
      <c r="AH270" s="113" t="s">
        <v>1174</v>
      </c>
      <c r="AI270" s="113" t="s">
        <v>1174</v>
      </c>
      <c r="AJ270" s="113" t="s">
        <v>1174</v>
      </c>
      <c r="AK270" s="113" t="s">
        <v>1026</v>
      </c>
      <c r="AL270" s="113" t="s">
        <v>1026</v>
      </c>
      <c r="AM270" s="113" t="s">
        <v>1026</v>
      </c>
      <c r="AN270" s="113" t="s">
        <v>1026</v>
      </c>
      <c r="AO270" s="113" t="s">
        <v>1026</v>
      </c>
      <c r="AP270" s="113" t="s">
        <v>1175</v>
      </c>
      <c r="AQ270" s="113" t="s">
        <v>1175</v>
      </c>
      <c r="AR270" s="113" t="s">
        <v>1175</v>
      </c>
      <c r="AS270" s="113" t="s">
        <v>1175</v>
      </c>
      <c r="AT270" s="113" t="s">
        <v>1175</v>
      </c>
      <c r="AU270" s="113" t="s">
        <v>2746</v>
      </c>
      <c r="AV270" s="113" t="s">
        <v>2800</v>
      </c>
      <c r="AW270" s="113" t="s">
        <v>2801</v>
      </c>
      <c r="AX270" s="113" t="s">
        <v>2801</v>
      </c>
      <c r="AY270" s="110"/>
      <c r="AZ270" s="110"/>
      <c r="BA270" s="110"/>
    </row>
    <row r="271" spans="2:53" ht="11.25" hidden="1" customHeight="1">
      <c r="B271" s="97" t="s">
        <v>2305</v>
      </c>
      <c r="C271" s="113" t="s">
        <v>2771</v>
      </c>
      <c r="D271" s="113" t="s">
        <v>2771</v>
      </c>
      <c r="E271" s="113" t="s">
        <v>2746</v>
      </c>
      <c r="F271" s="113" t="s">
        <v>2800</v>
      </c>
      <c r="G271" s="113" t="s">
        <v>926</v>
      </c>
      <c r="H271" s="113" t="s">
        <v>926</v>
      </c>
      <c r="I271" s="113" t="s">
        <v>926</v>
      </c>
      <c r="J271" s="113" t="s">
        <v>926</v>
      </c>
      <c r="K271" s="113" t="s">
        <v>926</v>
      </c>
      <c r="L271" s="113" t="s">
        <v>3</v>
      </c>
      <c r="M271" s="113" t="s">
        <v>3</v>
      </c>
      <c r="N271" s="113" t="s">
        <v>3</v>
      </c>
      <c r="O271" s="113" t="s">
        <v>3</v>
      </c>
      <c r="P271" s="113" t="s">
        <v>3</v>
      </c>
      <c r="Q271" s="113" t="s">
        <v>1024</v>
      </c>
      <c r="R271" s="113" t="s">
        <v>1024</v>
      </c>
      <c r="S271" s="113" t="s">
        <v>1024</v>
      </c>
      <c r="T271" s="113" t="s">
        <v>1024</v>
      </c>
      <c r="U271" s="113" t="s">
        <v>1024</v>
      </c>
      <c r="V271" s="113" t="s">
        <v>1173</v>
      </c>
      <c r="W271" s="113" t="s">
        <v>1173</v>
      </c>
      <c r="X271" s="113" t="s">
        <v>1173</v>
      </c>
      <c r="Y271" s="113" t="s">
        <v>1173</v>
      </c>
      <c r="Z271" s="113" t="s">
        <v>1173</v>
      </c>
      <c r="AA271" s="113" t="s">
        <v>1025</v>
      </c>
      <c r="AB271" s="113" t="s">
        <v>1025</v>
      </c>
      <c r="AC271" s="113" t="s">
        <v>1025</v>
      </c>
      <c r="AD271" s="113" t="s">
        <v>1025</v>
      </c>
      <c r="AE271" s="113" t="s">
        <v>1025</v>
      </c>
      <c r="AF271" s="113" t="s">
        <v>1174</v>
      </c>
      <c r="AG271" s="113" t="s">
        <v>1174</v>
      </c>
      <c r="AH271" s="113" t="s">
        <v>1174</v>
      </c>
      <c r="AI271" s="113" t="s">
        <v>1174</v>
      </c>
      <c r="AJ271" s="113" t="s">
        <v>1174</v>
      </c>
      <c r="AK271" s="113" t="s">
        <v>1026</v>
      </c>
      <c r="AL271" s="113" t="s">
        <v>1026</v>
      </c>
      <c r="AM271" s="113" t="s">
        <v>1026</v>
      </c>
      <c r="AN271" s="113" t="s">
        <v>1026</v>
      </c>
      <c r="AO271" s="113" t="s">
        <v>1026</v>
      </c>
      <c r="AP271" s="113" t="s">
        <v>1175</v>
      </c>
      <c r="AQ271" s="113" t="s">
        <v>1175</v>
      </c>
      <c r="AR271" s="113" t="s">
        <v>1175</v>
      </c>
      <c r="AS271" s="113" t="s">
        <v>1175</v>
      </c>
      <c r="AT271" s="113" t="s">
        <v>1175</v>
      </c>
      <c r="AU271" s="113" t="s">
        <v>2746</v>
      </c>
      <c r="AV271" s="113" t="s">
        <v>2800</v>
      </c>
      <c r="AW271" s="113" t="s">
        <v>2801</v>
      </c>
      <c r="AX271" s="113" t="s">
        <v>2801</v>
      </c>
      <c r="AY271" s="110"/>
      <c r="AZ271" s="110"/>
      <c r="BA271" s="110"/>
    </row>
    <row r="272" spans="2:53" ht="11.25" hidden="1" customHeight="1">
      <c r="B272" s="97" t="s">
        <v>2354</v>
      </c>
      <c r="C272" s="113" t="s">
        <v>2771</v>
      </c>
      <c r="D272" s="113" t="s">
        <v>2771</v>
      </c>
      <c r="E272" s="113" t="s">
        <v>2746</v>
      </c>
      <c r="F272" s="113" t="s">
        <v>2800</v>
      </c>
      <c r="G272" s="113" t="s">
        <v>927</v>
      </c>
      <c r="H272" s="113" t="s">
        <v>927</v>
      </c>
      <c r="I272" s="113" t="s">
        <v>927</v>
      </c>
      <c r="J272" s="113" t="s">
        <v>927</v>
      </c>
      <c r="K272" s="113" t="s">
        <v>927</v>
      </c>
      <c r="L272" s="113" t="s">
        <v>5</v>
      </c>
      <c r="M272" s="113" t="s">
        <v>5</v>
      </c>
      <c r="N272" s="113" t="s">
        <v>5</v>
      </c>
      <c r="O272" s="113" t="s">
        <v>5</v>
      </c>
      <c r="P272" s="113" t="s">
        <v>5</v>
      </c>
      <c r="Q272" s="113" t="s">
        <v>1043</v>
      </c>
      <c r="R272" s="113" t="s">
        <v>1043</v>
      </c>
      <c r="S272" s="113" t="s">
        <v>1043</v>
      </c>
      <c r="T272" s="113" t="s">
        <v>1043</v>
      </c>
      <c r="U272" s="113" t="s">
        <v>1043</v>
      </c>
      <c r="V272" s="113" t="s">
        <v>1192</v>
      </c>
      <c r="W272" s="113" t="s">
        <v>1192</v>
      </c>
      <c r="X272" s="113" t="s">
        <v>1192</v>
      </c>
      <c r="Y272" s="113" t="s">
        <v>1192</v>
      </c>
      <c r="Z272" s="113" t="s">
        <v>1192</v>
      </c>
      <c r="AA272" s="113" t="s">
        <v>1044</v>
      </c>
      <c r="AB272" s="113" t="s">
        <v>1044</v>
      </c>
      <c r="AC272" s="113" t="s">
        <v>1044</v>
      </c>
      <c r="AD272" s="113" t="s">
        <v>1044</v>
      </c>
      <c r="AE272" s="113" t="s">
        <v>1044</v>
      </c>
      <c r="AF272" s="113" t="s">
        <v>1193</v>
      </c>
      <c r="AG272" s="113" t="s">
        <v>1193</v>
      </c>
      <c r="AH272" s="113" t="s">
        <v>1193</v>
      </c>
      <c r="AI272" s="113" t="s">
        <v>1193</v>
      </c>
      <c r="AJ272" s="113" t="s">
        <v>1193</v>
      </c>
      <c r="AK272" s="113" t="s">
        <v>1045</v>
      </c>
      <c r="AL272" s="113" t="s">
        <v>1045</v>
      </c>
      <c r="AM272" s="113" t="s">
        <v>1045</v>
      </c>
      <c r="AN272" s="113" t="s">
        <v>1045</v>
      </c>
      <c r="AO272" s="113" t="s">
        <v>1045</v>
      </c>
      <c r="AP272" s="113" t="s">
        <v>1194</v>
      </c>
      <c r="AQ272" s="113" t="s">
        <v>1194</v>
      </c>
      <c r="AR272" s="113" t="s">
        <v>1194</v>
      </c>
      <c r="AS272" s="113" t="s">
        <v>1194</v>
      </c>
      <c r="AT272" s="113" t="s">
        <v>1194</v>
      </c>
      <c r="AU272" s="113" t="s">
        <v>2746</v>
      </c>
      <c r="AV272" s="113" t="s">
        <v>2800</v>
      </c>
      <c r="AW272" s="113" t="s">
        <v>2801</v>
      </c>
      <c r="AX272" s="113" t="s">
        <v>2801</v>
      </c>
      <c r="AY272" s="110"/>
      <c r="AZ272" s="110"/>
      <c r="BA272" s="110"/>
    </row>
    <row r="273" spans="1:53" ht="11.25" hidden="1" customHeight="1">
      <c r="B273" s="97" t="s">
        <v>2403</v>
      </c>
      <c r="C273" s="113" t="s">
        <v>2771</v>
      </c>
      <c r="D273" s="113" t="s">
        <v>2771</v>
      </c>
      <c r="E273" s="113" t="s">
        <v>2746</v>
      </c>
      <c r="F273" s="113" t="s">
        <v>2800</v>
      </c>
      <c r="G273" s="113" t="s">
        <v>927</v>
      </c>
      <c r="H273" s="113" t="s">
        <v>927</v>
      </c>
      <c r="I273" s="113" t="s">
        <v>927</v>
      </c>
      <c r="J273" s="113" t="s">
        <v>927</v>
      </c>
      <c r="K273" s="113" t="s">
        <v>927</v>
      </c>
      <c r="L273" s="113" t="s">
        <v>5</v>
      </c>
      <c r="M273" s="113" t="s">
        <v>5</v>
      </c>
      <c r="N273" s="113" t="s">
        <v>5</v>
      </c>
      <c r="O273" s="113" t="s">
        <v>5</v>
      </c>
      <c r="P273" s="113" t="s">
        <v>5</v>
      </c>
      <c r="Q273" s="113" t="s">
        <v>1043</v>
      </c>
      <c r="R273" s="113" t="s">
        <v>1043</v>
      </c>
      <c r="S273" s="113" t="s">
        <v>1043</v>
      </c>
      <c r="T273" s="113" t="s">
        <v>1043</v>
      </c>
      <c r="U273" s="113" t="s">
        <v>1043</v>
      </c>
      <c r="V273" s="113" t="s">
        <v>1192</v>
      </c>
      <c r="W273" s="113" t="s">
        <v>1192</v>
      </c>
      <c r="X273" s="113" t="s">
        <v>1192</v>
      </c>
      <c r="Y273" s="113" t="s">
        <v>1192</v>
      </c>
      <c r="Z273" s="113" t="s">
        <v>1192</v>
      </c>
      <c r="AA273" s="113" t="s">
        <v>1044</v>
      </c>
      <c r="AB273" s="113" t="s">
        <v>1044</v>
      </c>
      <c r="AC273" s="113" t="s">
        <v>1044</v>
      </c>
      <c r="AD273" s="113" t="s">
        <v>1044</v>
      </c>
      <c r="AE273" s="113" t="s">
        <v>1044</v>
      </c>
      <c r="AF273" s="113" t="s">
        <v>1193</v>
      </c>
      <c r="AG273" s="113" t="s">
        <v>1193</v>
      </c>
      <c r="AH273" s="113" t="s">
        <v>1193</v>
      </c>
      <c r="AI273" s="113" t="s">
        <v>1193</v>
      </c>
      <c r="AJ273" s="113" t="s">
        <v>1193</v>
      </c>
      <c r="AK273" s="113" t="s">
        <v>1045</v>
      </c>
      <c r="AL273" s="113" t="s">
        <v>1045</v>
      </c>
      <c r="AM273" s="113" t="s">
        <v>1045</v>
      </c>
      <c r="AN273" s="113" t="s">
        <v>1045</v>
      </c>
      <c r="AO273" s="113" t="s">
        <v>1045</v>
      </c>
      <c r="AP273" s="113" t="s">
        <v>1194</v>
      </c>
      <c r="AQ273" s="113" t="s">
        <v>1194</v>
      </c>
      <c r="AR273" s="113" t="s">
        <v>1194</v>
      </c>
      <c r="AS273" s="113" t="s">
        <v>1194</v>
      </c>
      <c r="AT273" s="113" t="s">
        <v>1194</v>
      </c>
      <c r="AU273" s="113" t="s">
        <v>2746</v>
      </c>
      <c r="AV273" s="113" t="s">
        <v>2800</v>
      </c>
      <c r="AW273" s="113" t="s">
        <v>2801</v>
      </c>
      <c r="AX273" s="113" t="s">
        <v>2801</v>
      </c>
      <c r="AY273" s="110"/>
      <c r="AZ273" s="110"/>
      <c r="BA273" s="110"/>
    </row>
    <row r="274" spans="1:53" ht="11.25" hidden="1" customHeight="1">
      <c r="B274" s="97" t="s">
        <v>2452</v>
      </c>
      <c r="C274" s="113" t="s">
        <v>2771</v>
      </c>
      <c r="D274" s="113" t="s">
        <v>2771</v>
      </c>
      <c r="E274" s="113" t="s">
        <v>2746</v>
      </c>
      <c r="F274" s="113" t="s">
        <v>2800</v>
      </c>
      <c r="G274" s="113" t="s">
        <v>927</v>
      </c>
      <c r="H274" s="113" t="s">
        <v>927</v>
      </c>
      <c r="I274" s="113" t="s">
        <v>927</v>
      </c>
      <c r="J274" s="113" t="s">
        <v>927</v>
      </c>
      <c r="K274" s="113" t="s">
        <v>927</v>
      </c>
      <c r="L274" s="113" t="s">
        <v>5</v>
      </c>
      <c r="M274" s="113" t="s">
        <v>5</v>
      </c>
      <c r="N274" s="113" t="s">
        <v>5</v>
      </c>
      <c r="O274" s="113" t="s">
        <v>5</v>
      </c>
      <c r="P274" s="113" t="s">
        <v>5</v>
      </c>
      <c r="Q274" s="113" t="s">
        <v>1043</v>
      </c>
      <c r="R274" s="113" t="s">
        <v>1043</v>
      </c>
      <c r="S274" s="113" t="s">
        <v>1043</v>
      </c>
      <c r="T274" s="113" t="s">
        <v>1043</v>
      </c>
      <c r="U274" s="113" t="s">
        <v>1043</v>
      </c>
      <c r="V274" s="113" t="s">
        <v>1192</v>
      </c>
      <c r="W274" s="113" t="s">
        <v>1192</v>
      </c>
      <c r="X274" s="113" t="s">
        <v>1192</v>
      </c>
      <c r="Y274" s="113" t="s">
        <v>1192</v>
      </c>
      <c r="Z274" s="113" t="s">
        <v>1192</v>
      </c>
      <c r="AA274" s="113" t="s">
        <v>1044</v>
      </c>
      <c r="AB274" s="113" t="s">
        <v>1044</v>
      </c>
      <c r="AC274" s="113" t="s">
        <v>1044</v>
      </c>
      <c r="AD274" s="113" t="s">
        <v>1044</v>
      </c>
      <c r="AE274" s="113" t="s">
        <v>1044</v>
      </c>
      <c r="AF274" s="113" t="s">
        <v>1193</v>
      </c>
      <c r="AG274" s="113" t="s">
        <v>1193</v>
      </c>
      <c r="AH274" s="113" t="s">
        <v>1193</v>
      </c>
      <c r="AI274" s="113" t="s">
        <v>1193</v>
      </c>
      <c r="AJ274" s="113" t="s">
        <v>1193</v>
      </c>
      <c r="AK274" s="113" t="s">
        <v>1045</v>
      </c>
      <c r="AL274" s="113" t="s">
        <v>1045</v>
      </c>
      <c r="AM274" s="113" t="s">
        <v>1045</v>
      </c>
      <c r="AN274" s="113" t="s">
        <v>1045</v>
      </c>
      <c r="AO274" s="113" t="s">
        <v>1045</v>
      </c>
      <c r="AP274" s="113" t="s">
        <v>1194</v>
      </c>
      <c r="AQ274" s="113" t="s">
        <v>1194</v>
      </c>
      <c r="AR274" s="113" t="s">
        <v>1194</v>
      </c>
      <c r="AS274" s="113" t="s">
        <v>1194</v>
      </c>
      <c r="AT274" s="113" t="s">
        <v>1194</v>
      </c>
      <c r="AU274" s="113" t="s">
        <v>2746</v>
      </c>
      <c r="AV274" s="113" t="s">
        <v>2800</v>
      </c>
      <c r="AW274" s="113" t="s">
        <v>2801</v>
      </c>
      <c r="AX274" s="113" t="s">
        <v>2801</v>
      </c>
      <c r="AY274" s="110"/>
      <c r="AZ274" s="110"/>
      <c r="BA274" s="110"/>
    </row>
    <row r="275" spans="1:53" ht="11.25" hidden="1" customHeight="1">
      <c r="B275" s="97" t="s">
        <v>2501</v>
      </c>
      <c r="C275" s="113" t="s">
        <v>2771</v>
      </c>
      <c r="D275" s="113" t="s">
        <v>2771</v>
      </c>
      <c r="E275" s="113" t="s">
        <v>2746</v>
      </c>
      <c r="F275" s="113" t="s">
        <v>2800</v>
      </c>
      <c r="G275" s="113" t="s">
        <v>927</v>
      </c>
      <c r="H275" s="113" t="s">
        <v>927</v>
      </c>
      <c r="I275" s="113" t="s">
        <v>927</v>
      </c>
      <c r="J275" s="113" t="s">
        <v>927</v>
      </c>
      <c r="K275" s="113" t="s">
        <v>927</v>
      </c>
      <c r="L275" s="113" t="s">
        <v>5</v>
      </c>
      <c r="M275" s="113" t="s">
        <v>5</v>
      </c>
      <c r="N275" s="113" t="s">
        <v>5</v>
      </c>
      <c r="O275" s="113" t="s">
        <v>5</v>
      </c>
      <c r="P275" s="113" t="s">
        <v>5</v>
      </c>
      <c r="Q275" s="113" t="s">
        <v>1043</v>
      </c>
      <c r="R275" s="113" t="s">
        <v>1043</v>
      </c>
      <c r="S275" s="113" t="s">
        <v>1043</v>
      </c>
      <c r="T275" s="113" t="s">
        <v>1043</v>
      </c>
      <c r="U275" s="113" t="s">
        <v>1043</v>
      </c>
      <c r="V275" s="113" t="s">
        <v>1192</v>
      </c>
      <c r="W275" s="113" t="s">
        <v>1192</v>
      </c>
      <c r="X275" s="113" t="s">
        <v>1192</v>
      </c>
      <c r="Y275" s="113" t="s">
        <v>1192</v>
      </c>
      <c r="Z275" s="113" t="s">
        <v>1192</v>
      </c>
      <c r="AA275" s="113" t="s">
        <v>1044</v>
      </c>
      <c r="AB275" s="113" t="s">
        <v>1044</v>
      </c>
      <c r="AC275" s="113" t="s">
        <v>1044</v>
      </c>
      <c r="AD275" s="113" t="s">
        <v>1044</v>
      </c>
      <c r="AE275" s="113" t="s">
        <v>1044</v>
      </c>
      <c r="AF275" s="113" t="s">
        <v>1193</v>
      </c>
      <c r="AG275" s="113" t="s">
        <v>1193</v>
      </c>
      <c r="AH275" s="113" t="s">
        <v>1193</v>
      </c>
      <c r="AI275" s="113" t="s">
        <v>1193</v>
      </c>
      <c r="AJ275" s="113" t="s">
        <v>1193</v>
      </c>
      <c r="AK275" s="113" t="s">
        <v>1045</v>
      </c>
      <c r="AL275" s="113" t="s">
        <v>1045</v>
      </c>
      <c r="AM275" s="113" t="s">
        <v>1045</v>
      </c>
      <c r="AN275" s="113" t="s">
        <v>1045</v>
      </c>
      <c r="AO275" s="113" t="s">
        <v>1045</v>
      </c>
      <c r="AP275" s="113" t="s">
        <v>1194</v>
      </c>
      <c r="AQ275" s="113" t="s">
        <v>1194</v>
      </c>
      <c r="AR275" s="113" t="s">
        <v>1194</v>
      </c>
      <c r="AS275" s="113" t="s">
        <v>1194</v>
      </c>
      <c r="AT275" s="113" t="s">
        <v>1194</v>
      </c>
      <c r="AU275" s="113" t="s">
        <v>2746</v>
      </c>
      <c r="AV275" s="113" t="s">
        <v>2800</v>
      </c>
      <c r="AW275" s="113" t="s">
        <v>2801</v>
      </c>
      <c r="AX275" s="113" t="s">
        <v>2801</v>
      </c>
      <c r="AY275" s="110"/>
      <c r="AZ275" s="110"/>
      <c r="BA275" s="110"/>
    </row>
    <row r="276" spans="1:53" ht="11.25" hidden="1" customHeight="1">
      <c r="B276" s="97" t="s">
        <v>2550</v>
      </c>
      <c r="C276" s="113" t="s">
        <v>2771</v>
      </c>
      <c r="D276" s="113" t="s">
        <v>2771</v>
      </c>
      <c r="E276" s="113" t="s">
        <v>2746</v>
      </c>
      <c r="F276" s="113" t="s">
        <v>2800</v>
      </c>
      <c r="G276" s="113" t="s">
        <v>928</v>
      </c>
      <c r="H276" s="113" t="s">
        <v>928</v>
      </c>
      <c r="I276" s="113" t="s">
        <v>928</v>
      </c>
      <c r="J276" s="113" t="s">
        <v>928</v>
      </c>
      <c r="K276" s="113" t="s">
        <v>928</v>
      </c>
      <c r="L276" s="113" t="s">
        <v>7</v>
      </c>
      <c r="M276" s="113" t="s">
        <v>7</v>
      </c>
      <c r="N276" s="113" t="s">
        <v>7</v>
      </c>
      <c r="O276" s="113" t="s">
        <v>7</v>
      </c>
      <c r="P276" s="113" t="s">
        <v>7</v>
      </c>
      <c r="Q276" s="113" t="s">
        <v>1062</v>
      </c>
      <c r="R276" s="113" t="s">
        <v>1062</v>
      </c>
      <c r="S276" s="113" t="s">
        <v>1062</v>
      </c>
      <c r="T276" s="113" t="s">
        <v>1062</v>
      </c>
      <c r="U276" s="113" t="s">
        <v>1062</v>
      </c>
      <c r="V276" s="113" t="s">
        <v>1211</v>
      </c>
      <c r="W276" s="113" t="s">
        <v>1211</v>
      </c>
      <c r="X276" s="113" t="s">
        <v>1211</v>
      </c>
      <c r="Y276" s="113" t="s">
        <v>1211</v>
      </c>
      <c r="Z276" s="113" t="s">
        <v>1211</v>
      </c>
      <c r="AA276" s="113" t="s">
        <v>1063</v>
      </c>
      <c r="AB276" s="113" t="s">
        <v>1063</v>
      </c>
      <c r="AC276" s="113" t="s">
        <v>1063</v>
      </c>
      <c r="AD276" s="113" t="s">
        <v>1063</v>
      </c>
      <c r="AE276" s="113" t="s">
        <v>1063</v>
      </c>
      <c r="AF276" s="113" t="s">
        <v>1212</v>
      </c>
      <c r="AG276" s="113" t="s">
        <v>1212</v>
      </c>
      <c r="AH276" s="113" t="s">
        <v>1212</v>
      </c>
      <c r="AI276" s="113" t="s">
        <v>1212</v>
      </c>
      <c r="AJ276" s="113" t="s">
        <v>1212</v>
      </c>
      <c r="AK276" s="113" t="s">
        <v>1064</v>
      </c>
      <c r="AL276" s="113" t="s">
        <v>1064</v>
      </c>
      <c r="AM276" s="113" t="s">
        <v>1064</v>
      </c>
      <c r="AN276" s="113" t="s">
        <v>1064</v>
      </c>
      <c r="AO276" s="113" t="s">
        <v>1064</v>
      </c>
      <c r="AP276" s="113" t="s">
        <v>1213</v>
      </c>
      <c r="AQ276" s="113" t="s">
        <v>1213</v>
      </c>
      <c r="AR276" s="113" t="s">
        <v>1213</v>
      </c>
      <c r="AS276" s="113" t="s">
        <v>1213</v>
      </c>
      <c r="AT276" s="113" t="s">
        <v>1213</v>
      </c>
      <c r="AU276" s="113" t="s">
        <v>2746</v>
      </c>
      <c r="AV276" s="113" t="s">
        <v>2800</v>
      </c>
      <c r="AW276" s="113" t="s">
        <v>2801</v>
      </c>
      <c r="AX276" s="113" t="s">
        <v>2801</v>
      </c>
      <c r="AY276" s="110"/>
      <c r="AZ276" s="110"/>
      <c r="BA276" s="110"/>
    </row>
    <row r="277" spans="1:53" ht="11.25" hidden="1" customHeight="1">
      <c r="B277" s="97" t="s">
        <v>2599</v>
      </c>
      <c r="C277" s="113" t="s">
        <v>2771</v>
      </c>
      <c r="D277" s="113" t="s">
        <v>2771</v>
      </c>
      <c r="E277" s="113" t="s">
        <v>2746</v>
      </c>
      <c r="F277" s="113" t="s">
        <v>2800</v>
      </c>
      <c r="G277" s="113" t="s">
        <v>928</v>
      </c>
      <c r="H277" s="113" t="s">
        <v>928</v>
      </c>
      <c r="I277" s="113" t="s">
        <v>928</v>
      </c>
      <c r="J277" s="113" t="s">
        <v>928</v>
      </c>
      <c r="K277" s="113" t="s">
        <v>928</v>
      </c>
      <c r="L277" s="113" t="s">
        <v>7</v>
      </c>
      <c r="M277" s="113" t="s">
        <v>7</v>
      </c>
      <c r="N277" s="113" t="s">
        <v>7</v>
      </c>
      <c r="O277" s="113" t="s">
        <v>7</v>
      </c>
      <c r="P277" s="113" t="s">
        <v>7</v>
      </c>
      <c r="Q277" s="113" t="s">
        <v>1062</v>
      </c>
      <c r="R277" s="113" t="s">
        <v>1062</v>
      </c>
      <c r="S277" s="113" t="s">
        <v>1062</v>
      </c>
      <c r="T277" s="113" t="s">
        <v>1062</v>
      </c>
      <c r="U277" s="113" t="s">
        <v>1062</v>
      </c>
      <c r="V277" s="113" t="s">
        <v>1211</v>
      </c>
      <c r="W277" s="113" t="s">
        <v>1211</v>
      </c>
      <c r="X277" s="113" t="s">
        <v>1211</v>
      </c>
      <c r="Y277" s="113" t="s">
        <v>1211</v>
      </c>
      <c r="Z277" s="113" t="s">
        <v>1211</v>
      </c>
      <c r="AA277" s="113" t="s">
        <v>1063</v>
      </c>
      <c r="AB277" s="113" t="s">
        <v>1063</v>
      </c>
      <c r="AC277" s="113" t="s">
        <v>1063</v>
      </c>
      <c r="AD277" s="113" t="s">
        <v>1063</v>
      </c>
      <c r="AE277" s="113" t="s">
        <v>1063</v>
      </c>
      <c r="AF277" s="113" t="s">
        <v>1212</v>
      </c>
      <c r="AG277" s="113" t="s">
        <v>1212</v>
      </c>
      <c r="AH277" s="113" t="s">
        <v>1212</v>
      </c>
      <c r="AI277" s="113" t="s">
        <v>1212</v>
      </c>
      <c r="AJ277" s="113" t="s">
        <v>1212</v>
      </c>
      <c r="AK277" s="113" t="s">
        <v>1064</v>
      </c>
      <c r="AL277" s="113" t="s">
        <v>1064</v>
      </c>
      <c r="AM277" s="113" t="s">
        <v>1064</v>
      </c>
      <c r="AN277" s="113" t="s">
        <v>1064</v>
      </c>
      <c r="AO277" s="113" t="s">
        <v>1064</v>
      </c>
      <c r="AP277" s="113" t="s">
        <v>1213</v>
      </c>
      <c r="AQ277" s="113" t="s">
        <v>1213</v>
      </c>
      <c r="AR277" s="113" t="s">
        <v>1213</v>
      </c>
      <c r="AS277" s="113" t="s">
        <v>1213</v>
      </c>
      <c r="AT277" s="113" t="s">
        <v>1213</v>
      </c>
      <c r="AU277" s="113" t="s">
        <v>2746</v>
      </c>
      <c r="AV277" s="113" t="s">
        <v>2800</v>
      </c>
      <c r="AW277" s="113" t="s">
        <v>2801</v>
      </c>
      <c r="AX277" s="113" t="s">
        <v>2801</v>
      </c>
      <c r="AY277" s="110"/>
      <c r="AZ277" s="110"/>
      <c r="BA277" s="110"/>
    </row>
    <row r="278" spans="1:53" ht="11.25" hidden="1" customHeight="1">
      <c r="B278" s="97" t="s">
        <v>2648</v>
      </c>
      <c r="C278" s="113" t="s">
        <v>2771</v>
      </c>
      <c r="D278" s="113" t="s">
        <v>2771</v>
      </c>
      <c r="E278" s="113" t="s">
        <v>2746</v>
      </c>
      <c r="F278" s="113" t="s">
        <v>2800</v>
      </c>
      <c r="G278" s="113" t="s">
        <v>928</v>
      </c>
      <c r="H278" s="113" t="s">
        <v>928</v>
      </c>
      <c r="I278" s="113" t="s">
        <v>928</v>
      </c>
      <c r="J278" s="113" t="s">
        <v>928</v>
      </c>
      <c r="K278" s="113" t="s">
        <v>928</v>
      </c>
      <c r="L278" s="113" t="s">
        <v>7</v>
      </c>
      <c r="M278" s="113" t="s">
        <v>7</v>
      </c>
      <c r="N278" s="113" t="s">
        <v>7</v>
      </c>
      <c r="O278" s="113" t="s">
        <v>7</v>
      </c>
      <c r="P278" s="113" t="s">
        <v>7</v>
      </c>
      <c r="Q278" s="113" t="s">
        <v>1062</v>
      </c>
      <c r="R278" s="113" t="s">
        <v>1062</v>
      </c>
      <c r="S278" s="113" t="s">
        <v>1062</v>
      </c>
      <c r="T278" s="113" t="s">
        <v>1062</v>
      </c>
      <c r="U278" s="113" t="s">
        <v>1062</v>
      </c>
      <c r="V278" s="113" t="s">
        <v>1211</v>
      </c>
      <c r="W278" s="113" t="s">
        <v>1211</v>
      </c>
      <c r="X278" s="113" t="s">
        <v>1211</v>
      </c>
      <c r="Y278" s="113" t="s">
        <v>1211</v>
      </c>
      <c r="Z278" s="113" t="s">
        <v>1211</v>
      </c>
      <c r="AA278" s="113" t="s">
        <v>1063</v>
      </c>
      <c r="AB278" s="113" t="s">
        <v>1063</v>
      </c>
      <c r="AC278" s="113" t="s">
        <v>1063</v>
      </c>
      <c r="AD278" s="113" t="s">
        <v>1063</v>
      </c>
      <c r="AE278" s="113" t="s">
        <v>1063</v>
      </c>
      <c r="AF278" s="113" t="s">
        <v>1212</v>
      </c>
      <c r="AG278" s="113" t="s">
        <v>1212</v>
      </c>
      <c r="AH278" s="113" t="s">
        <v>1212</v>
      </c>
      <c r="AI278" s="113" t="s">
        <v>1212</v>
      </c>
      <c r="AJ278" s="113" t="s">
        <v>1212</v>
      </c>
      <c r="AK278" s="113" t="s">
        <v>1064</v>
      </c>
      <c r="AL278" s="113" t="s">
        <v>1064</v>
      </c>
      <c r="AM278" s="113" t="s">
        <v>1064</v>
      </c>
      <c r="AN278" s="113" t="s">
        <v>1064</v>
      </c>
      <c r="AO278" s="113" t="s">
        <v>1064</v>
      </c>
      <c r="AP278" s="113" t="s">
        <v>1213</v>
      </c>
      <c r="AQ278" s="113" t="s">
        <v>1213</v>
      </c>
      <c r="AR278" s="113" t="s">
        <v>1213</v>
      </c>
      <c r="AS278" s="113" t="s">
        <v>1213</v>
      </c>
      <c r="AT278" s="113" t="s">
        <v>1213</v>
      </c>
      <c r="AU278" s="113" t="s">
        <v>2746</v>
      </c>
      <c r="AV278" s="113" t="s">
        <v>2800</v>
      </c>
      <c r="AW278" s="113" t="s">
        <v>2801</v>
      </c>
      <c r="AX278" s="113" t="s">
        <v>2801</v>
      </c>
      <c r="AY278" s="110"/>
      <c r="AZ278" s="110"/>
      <c r="BA278" s="110"/>
    </row>
    <row r="279" spans="1:53" ht="11.25" hidden="1" customHeight="1">
      <c r="B279" s="97" t="s">
        <v>2697</v>
      </c>
      <c r="C279" s="113" t="s">
        <v>2771</v>
      </c>
      <c r="D279" s="113" t="s">
        <v>2771</v>
      </c>
      <c r="E279" s="113" t="s">
        <v>2746</v>
      </c>
      <c r="F279" s="113" t="s">
        <v>2800</v>
      </c>
      <c r="G279" s="113" t="s">
        <v>928</v>
      </c>
      <c r="H279" s="113" t="s">
        <v>928</v>
      </c>
      <c r="I279" s="113" t="s">
        <v>928</v>
      </c>
      <c r="J279" s="113" t="s">
        <v>928</v>
      </c>
      <c r="K279" s="113" t="s">
        <v>928</v>
      </c>
      <c r="L279" s="113" t="s">
        <v>7</v>
      </c>
      <c r="M279" s="113" t="s">
        <v>7</v>
      </c>
      <c r="N279" s="113" t="s">
        <v>7</v>
      </c>
      <c r="O279" s="113" t="s">
        <v>7</v>
      </c>
      <c r="P279" s="113" t="s">
        <v>7</v>
      </c>
      <c r="Q279" s="113" t="s">
        <v>1062</v>
      </c>
      <c r="R279" s="113" t="s">
        <v>1062</v>
      </c>
      <c r="S279" s="113" t="s">
        <v>1062</v>
      </c>
      <c r="T279" s="113" t="s">
        <v>1062</v>
      </c>
      <c r="U279" s="113" t="s">
        <v>1062</v>
      </c>
      <c r="V279" s="113" t="s">
        <v>1211</v>
      </c>
      <c r="W279" s="113" t="s">
        <v>1211</v>
      </c>
      <c r="X279" s="113" t="s">
        <v>1211</v>
      </c>
      <c r="Y279" s="113" t="s">
        <v>1211</v>
      </c>
      <c r="Z279" s="113" t="s">
        <v>1211</v>
      </c>
      <c r="AA279" s="113" t="s">
        <v>1063</v>
      </c>
      <c r="AB279" s="113" t="s">
        <v>1063</v>
      </c>
      <c r="AC279" s="113" t="s">
        <v>1063</v>
      </c>
      <c r="AD279" s="113" t="s">
        <v>1063</v>
      </c>
      <c r="AE279" s="113" t="s">
        <v>1063</v>
      </c>
      <c r="AF279" s="113" t="s">
        <v>1212</v>
      </c>
      <c r="AG279" s="113" t="s">
        <v>1212</v>
      </c>
      <c r="AH279" s="113" t="s">
        <v>1212</v>
      </c>
      <c r="AI279" s="113" t="s">
        <v>1212</v>
      </c>
      <c r="AJ279" s="113" t="s">
        <v>1212</v>
      </c>
      <c r="AK279" s="113" t="s">
        <v>1064</v>
      </c>
      <c r="AL279" s="113" t="s">
        <v>1064</v>
      </c>
      <c r="AM279" s="113" t="s">
        <v>1064</v>
      </c>
      <c r="AN279" s="113" t="s">
        <v>1064</v>
      </c>
      <c r="AO279" s="113" t="s">
        <v>1064</v>
      </c>
      <c r="AP279" s="113" t="s">
        <v>1213</v>
      </c>
      <c r="AQ279" s="113" t="s">
        <v>1213</v>
      </c>
      <c r="AR279" s="113" t="s">
        <v>1213</v>
      </c>
      <c r="AS279" s="113" t="s">
        <v>1213</v>
      </c>
      <c r="AT279" s="113" t="s">
        <v>1213</v>
      </c>
      <c r="AU279" s="113" t="s">
        <v>2746</v>
      </c>
      <c r="AV279" s="113" t="s">
        <v>2800</v>
      </c>
      <c r="AW279" s="113" t="s">
        <v>2801</v>
      </c>
      <c r="AX279" s="113" t="s">
        <v>2801</v>
      </c>
      <c r="AY279" s="110"/>
      <c r="AZ279" s="110"/>
      <c r="BA279" s="110"/>
    </row>
    <row r="280" spans="1:53" ht="11.25" customHeight="1">
      <c r="AY280" s="110"/>
      <c r="AZ280" s="110"/>
      <c r="BA280" s="110"/>
    </row>
    <row r="281" spans="1:53" s="122" customFormat="1" ht="11.25" customHeight="1">
      <c r="A281" s="122" t="s">
        <v>3780</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597</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598</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599</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600</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2808</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597</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598</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599</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600</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601</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602</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603</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604</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2793</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597</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598</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599</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600</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601</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602</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603</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604</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605</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606</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607</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608</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609</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610</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611</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612</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2757</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597</v>
      </c>
      <c r="C324" s="9"/>
      <c r="D324" s="9"/>
      <c r="E324" s="9" t="s">
        <v>2760</v>
      </c>
      <c r="F324" s="9" t="s">
        <v>1576</v>
      </c>
      <c r="G324" s="9" t="s">
        <v>1575</v>
      </c>
      <c r="H324" s="9" t="s">
        <v>2758</v>
      </c>
      <c r="I324" s="9" t="s">
        <v>2759</v>
      </c>
      <c r="J324" s="9" t="s">
        <v>1577</v>
      </c>
      <c r="K324" s="9" t="s">
        <v>1576</v>
      </c>
      <c r="L324" s="9" t="s">
        <v>1575</v>
      </c>
      <c r="M324" s="9" t="s">
        <v>2758</v>
      </c>
      <c r="N324" s="9" t="s">
        <v>2759</v>
      </c>
      <c r="O324" s="9" t="s">
        <v>1577</v>
      </c>
      <c r="P324" s="9" t="s">
        <v>1576</v>
      </c>
      <c r="Q324" s="9" t="s">
        <v>1575</v>
      </c>
      <c r="R324" s="9" t="s">
        <v>2758</v>
      </c>
      <c r="S324" s="9" t="s">
        <v>2759</v>
      </c>
      <c r="T324" s="9" t="s">
        <v>1577</v>
      </c>
      <c r="U324" s="9" t="s">
        <v>1576</v>
      </c>
      <c r="V324" s="9" t="s">
        <v>1575</v>
      </c>
      <c r="W324" s="9" t="s">
        <v>2758</v>
      </c>
      <c r="X324" s="9" t="s">
        <v>2759</v>
      </c>
      <c r="Y324" s="9"/>
      <c r="Z324" s="9"/>
    </row>
    <row r="325" spans="1:26" ht="11.25" hidden="1" customHeight="1">
      <c r="B325" s="8" t="s">
        <v>598</v>
      </c>
      <c r="C325" s="9"/>
      <c r="D325" s="9"/>
      <c r="E325" s="9" t="s">
        <v>1577</v>
      </c>
      <c r="F325" s="9" t="s">
        <v>1576</v>
      </c>
      <c r="G325" s="9" t="s">
        <v>1575</v>
      </c>
      <c r="H325" s="9" t="s">
        <v>2758</v>
      </c>
      <c r="I325" s="9" t="s">
        <v>2759</v>
      </c>
      <c r="J325" s="9" t="s">
        <v>1577</v>
      </c>
      <c r="K325" s="9" t="s">
        <v>1576</v>
      </c>
      <c r="L325" s="9" t="s">
        <v>1575</v>
      </c>
      <c r="M325" s="9" t="s">
        <v>2758</v>
      </c>
      <c r="N325" s="9" t="s">
        <v>2759</v>
      </c>
      <c r="O325" s="9" t="s">
        <v>1577</v>
      </c>
      <c r="P325" s="9" t="s">
        <v>1576</v>
      </c>
      <c r="Q325" s="9" t="s">
        <v>1575</v>
      </c>
      <c r="R325" s="9" t="s">
        <v>2758</v>
      </c>
      <c r="S325" s="9" t="s">
        <v>2759</v>
      </c>
      <c r="T325" s="9" t="s">
        <v>1577</v>
      </c>
      <c r="U325" s="9" t="s">
        <v>1576</v>
      </c>
      <c r="V325" s="9" t="s">
        <v>1575</v>
      </c>
      <c r="W325" s="9" t="s">
        <v>2758</v>
      </c>
      <c r="X325" s="9" t="s">
        <v>2759</v>
      </c>
      <c r="Y325" s="9"/>
      <c r="Z325" s="9"/>
    </row>
    <row r="326" spans="1:26" ht="11.25" hidden="1" customHeight="1">
      <c r="B326" s="8" t="s">
        <v>599</v>
      </c>
      <c r="C326" s="9"/>
      <c r="D326" s="9"/>
      <c r="E326" s="9" t="s">
        <v>1577</v>
      </c>
      <c r="F326" s="9" t="s">
        <v>1576</v>
      </c>
      <c r="G326" s="9" t="s">
        <v>1575</v>
      </c>
      <c r="H326" s="9" t="s">
        <v>2758</v>
      </c>
      <c r="I326" s="9" t="s">
        <v>2759</v>
      </c>
      <c r="J326" s="9" t="s">
        <v>1577</v>
      </c>
      <c r="K326" s="9" t="s">
        <v>1576</v>
      </c>
      <c r="L326" s="9" t="s">
        <v>1575</v>
      </c>
      <c r="M326" s="9" t="s">
        <v>2758</v>
      </c>
      <c r="N326" s="9" t="s">
        <v>2759</v>
      </c>
      <c r="O326" s="9" t="s">
        <v>1577</v>
      </c>
      <c r="P326" s="9" t="s">
        <v>1576</v>
      </c>
      <c r="Q326" s="9" t="s">
        <v>1575</v>
      </c>
      <c r="R326" s="9" t="s">
        <v>2758</v>
      </c>
      <c r="S326" s="9" t="s">
        <v>2759</v>
      </c>
      <c r="T326" s="9" t="s">
        <v>1577</v>
      </c>
      <c r="U326" s="9" t="s">
        <v>1576</v>
      </c>
      <c r="V326" s="9" t="s">
        <v>1575</v>
      </c>
      <c r="W326" s="9" t="s">
        <v>2758</v>
      </c>
      <c r="X326" s="9" t="s">
        <v>2759</v>
      </c>
      <c r="Y326" s="9"/>
      <c r="Z326" s="9"/>
    </row>
    <row r="327" spans="1:26" ht="11.25" hidden="1" customHeight="1">
      <c r="B327" s="8" t="s">
        <v>600</v>
      </c>
      <c r="C327" s="9"/>
      <c r="D327" s="9"/>
      <c r="E327" s="9" t="s">
        <v>1577</v>
      </c>
      <c r="F327" s="9" t="s">
        <v>1576</v>
      </c>
      <c r="G327" s="9" t="s">
        <v>1575</v>
      </c>
      <c r="H327" s="9" t="s">
        <v>2758</v>
      </c>
      <c r="I327" s="9" t="s">
        <v>2759</v>
      </c>
      <c r="J327" s="9" t="s">
        <v>1577</v>
      </c>
      <c r="K327" s="9" t="s">
        <v>1576</v>
      </c>
      <c r="L327" s="9" t="s">
        <v>1575</v>
      </c>
      <c r="M327" s="9" t="s">
        <v>2758</v>
      </c>
      <c r="N327" s="9" t="s">
        <v>2759</v>
      </c>
      <c r="O327" s="9" t="s">
        <v>1577</v>
      </c>
      <c r="P327" s="9" t="s">
        <v>1576</v>
      </c>
      <c r="Q327" s="9" t="s">
        <v>1575</v>
      </c>
      <c r="R327" s="9" t="s">
        <v>2758</v>
      </c>
      <c r="S327" s="9" t="s">
        <v>2759</v>
      </c>
      <c r="T327" s="9" t="s">
        <v>1577</v>
      </c>
      <c r="U327" s="9" t="s">
        <v>1576</v>
      </c>
      <c r="V327" s="9" t="s">
        <v>1575</v>
      </c>
      <c r="W327" s="9" t="s">
        <v>2758</v>
      </c>
      <c r="X327" s="9" t="s">
        <v>2759</v>
      </c>
      <c r="Y327" s="9"/>
      <c r="Z327" s="9"/>
    </row>
    <row r="328" spans="1:26" ht="11.25" hidden="1" customHeight="1">
      <c r="B328" s="8" t="s">
        <v>601</v>
      </c>
      <c r="C328" s="9"/>
      <c r="D328" s="9"/>
      <c r="E328" s="9" t="s">
        <v>1577</v>
      </c>
      <c r="F328" s="9" t="s">
        <v>1576</v>
      </c>
      <c r="G328" s="9" t="s">
        <v>1575</v>
      </c>
      <c r="H328" s="9" t="s">
        <v>2758</v>
      </c>
      <c r="I328" s="9" t="s">
        <v>2759</v>
      </c>
      <c r="J328" s="9" t="s">
        <v>1577</v>
      </c>
      <c r="K328" s="9" t="s">
        <v>1576</v>
      </c>
      <c r="L328" s="9" t="s">
        <v>1575</v>
      </c>
      <c r="M328" s="9" t="s">
        <v>2758</v>
      </c>
      <c r="N328" s="9" t="s">
        <v>2759</v>
      </c>
      <c r="O328" s="9" t="s">
        <v>1577</v>
      </c>
      <c r="P328" s="9" t="s">
        <v>1576</v>
      </c>
      <c r="Q328" s="9" t="s">
        <v>1575</v>
      </c>
      <c r="R328" s="9" t="s">
        <v>2758</v>
      </c>
      <c r="S328" s="9" t="s">
        <v>2759</v>
      </c>
      <c r="T328" s="9" t="s">
        <v>1577</v>
      </c>
      <c r="U328" s="9" t="s">
        <v>1576</v>
      </c>
      <c r="V328" s="9" t="s">
        <v>1575</v>
      </c>
      <c r="W328" s="9" t="s">
        <v>2758</v>
      </c>
      <c r="X328" s="9" t="s">
        <v>2759</v>
      </c>
      <c r="Y328" s="9"/>
      <c r="Z328" s="9"/>
    </row>
    <row r="329" spans="1:26" ht="11.25" hidden="1" customHeight="1">
      <c r="B329" s="8" t="s">
        <v>602</v>
      </c>
      <c r="C329" s="9"/>
      <c r="D329" s="9"/>
      <c r="E329" s="9" t="s">
        <v>1577</v>
      </c>
      <c r="F329" s="9" t="s">
        <v>1576</v>
      </c>
      <c r="G329" s="9" t="s">
        <v>1575</v>
      </c>
      <c r="H329" s="9" t="s">
        <v>2758</v>
      </c>
      <c r="I329" s="9" t="s">
        <v>2759</v>
      </c>
      <c r="J329" s="9" t="s">
        <v>1577</v>
      </c>
      <c r="K329" s="9" t="s">
        <v>1576</v>
      </c>
      <c r="L329" s="9" t="s">
        <v>1575</v>
      </c>
      <c r="M329" s="9" t="s">
        <v>2758</v>
      </c>
      <c r="N329" s="9" t="s">
        <v>2759</v>
      </c>
      <c r="O329" s="9" t="s">
        <v>1577</v>
      </c>
      <c r="P329" s="9" t="s">
        <v>1576</v>
      </c>
      <c r="Q329" s="9" t="s">
        <v>1575</v>
      </c>
      <c r="R329" s="9" t="s">
        <v>2758</v>
      </c>
      <c r="S329" s="9" t="s">
        <v>2759</v>
      </c>
      <c r="T329" s="9" t="s">
        <v>1577</v>
      </c>
      <c r="U329" s="9" t="s">
        <v>1576</v>
      </c>
      <c r="V329" s="9" t="s">
        <v>1575</v>
      </c>
      <c r="W329" s="9" t="s">
        <v>2758</v>
      </c>
      <c r="X329" s="9" t="s">
        <v>2759</v>
      </c>
      <c r="Y329" s="9"/>
      <c r="Z329" s="9"/>
    </row>
    <row r="330" spans="1:26" ht="11.25" hidden="1" customHeight="1">
      <c r="B330" s="8" t="s">
        <v>603</v>
      </c>
      <c r="C330" s="9"/>
      <c r="D330" s="9"/>
      <c r="E330" s="9" t="s">
        <v>1577</v>
      </c>
      <c r="F330" s="9" t="s">
        <v>1576</v>
      </c>
      <c r="G330" s="9" t="s">
        <v>1575</v>
      </c>
      <c r="H330" s="9" t="s">
        <v>2758</v>
      </c>
      <c r="I330" s="9" t="s">
        <v>2759</v>
      </c>
      <c r="J330" s="9" t="s">
        <v>1577</v>
      </c>
      <c r="K330" s="9" t="s">
        <v>1576</v>
      </c>
      <c r="L330" s="9" t="s">
        <v>1575</v>
      </c>
      <c r="M330" s="9" t="s">
        <v>2758</v>
      </c>
      <c r="N330" s="9" t="s">
        <v>2759</v>
      </c>
      <c r="O330" s="9" t="s">
        <v>1577</v>
      </c>
      <c r="P330" s="9" t="s">
        <v>1576</v>
      </c>
      <c r="Q330" s="9" t="s">
        <v>1575</v>
      </c>
      <c r="R330" s="9" t="s">
        <v>2758</v>
      </c>
      <c r="S330" s="9" t="s">
        <v>2759</v>
      </c>
      <c r="T330" s="9" t="s">
        <v>1577</v>
      </c>
      <c r="U330" s="9" t="s">
        <v>1576</v>
      </c>
      <c r="V330" s="9" t="s">
        <v>1575</v>
      </c>
      <c r="W330" s="9" t="s">
        <v>2758</v>
      </c>
      <c r="X330" s="9" t="s">
        <v>2759</v>
      </c>
      <c r="Y330" s="9"/>
      <c r="Z330" s="9"/>
    </row>
    <row r="331" spans="1:26" ht="11.25" hidden="1" customHeight="1">
      <c r="B331" s="8" t="s">
        <v>604</v>
      </c>
      <c r="C331" s="9"/>
      <c r="D331" s="9"/>
      <c r="E331" s="9" t="s">
        <v>1577</v>
      </c>
      <c r="F331" s="9" t="s">
        <v>1576</v>
      </c>
      <c r="G331" s="9" t="s">
        <v>1575</v>
      </c>
      <c r="H331" s="9" t="s">
        <v>2758</v>
      </c>
      <c r="I331" s="9" t="s">
        <v>2759</v>
      </c>
      <c r="J331" s="9" t="s">
        <v>1577</v>
      </c>
      <c r="K331" s="9" t="s">
        <v>1576</v>
      </c>
      <c r="L331" s="9" t="s">
        <v>1575</v>
      </c>
      <c r="M331" s="9" t="s">
        <v>2758</v>
      </c>
      <c r="N331" s="9" t="s">
        <v>2759</v>
      </c>
      <c r="O331" s="9" t="s">
        <v>1577</v>
      </c>
      <c r="P331" s="9" t="s">
        <v>1576</v>
      </c>
      <c r="Q331" s="9" t="s">
        <v>1575</v>
      </c>
      <c r="R331" s="9" t="s">
        <v>2758</v>
      </c>
      <c r="S331" s="9" t="s">
        <v>2759</v>
      </c>
      <c r="T331" s="9" t="s">
        <v>1577</v>
      </c>
      <c r="U331" s="9" t="s">
        <v>1576</v>
      </c>
      <c r="V331" s="9" t="s">
        <v>1575</v>
      </c>
      <c r="W331" s="9" t="s">
        <v>2758</v>
      </c>
      <c r="X331" s="9" t="s">
        <v>2759</v>
      </c>
      <c r="Y331" s="9"/>
      <c r="Z331" s="9"/>
    </row>
    <row r="332" spans="1:26" ht="11.25" hidden="1" customHeight="1">
      <c r="B332" s="8" t="s">
        <v>605</v>
      </c>
      <c r="C332" s="9"/>
      <c r="D332" s="9"/>
      <c r="E332" s="9" t="s">
        <v>1577</v>
      </c>
      <c r="F332" s="9" t="s">
        <v>1576</v>
      </c>
      <c r="G332" s="9" t="s">
        <v>1575</v>
      </c>
      <c r="H332" s="9" t="s">
        <v>2758</v>
      </c>
      <c r="I332" s="9" t="s">
        <v>2759</v>
      </c>
      <c r="J332" s="9" t="s">
        <v>1577</v>
      </c>
      <c r="K332" s="9" t="s">
        <v>1576</v>
      </c>
      <c r="L332" s="9" t="s">
        <v>1575</v>
      </c>
      <c r="M332" s="9" t="s">
        <v>2758</v>
      </c>
      <c r="N332" s="9" t="s">
        <v>2759</v>
      </c>
      <c r="O332" s="9" t="s">
        <v>1577</v>
      </c>
      <c r="P332" s="9" t="s">
        <v>1576</v>
      </c>
      <c r="Q332" s="9" t="s">
        <v>1575</v>
      </c>
      <c r="R332" s="9" t="s">
        <v>2758</v>
      </c>
      <c r="S332" s="9" t="s">
        <v>2759</v>
      </c>
      <c r="T332" s="9" t="s">
        <v>1577</v>
      </c>
      <c r="U332" s="9" t="s">
        <v>1576</v>
      </c>
      <c r="V332" s="9" t="s">
        <v>1575</v>
      </c>
      <c r="W332" s="9" t="s">
        <v>2758</v>
      </c>
      <c r="X332" s="9" t="s">
        <v>2759</v>
      </c>
      <c r="Y332" s="9"/>
      <c r="Z332" s="9"/>
    </row>
    <row r="333" spans="1:26" ht="11.25" hidden="1" customHeight="1">
      <c r="B333" s="8" t="s">
        <v>606</v>
      </c>
      <c r="C333" s="9"/>
      <c r="D333" s="9"/>
      <c r="E333" s="9" t="s">
        <v>1577</v>
      </c>
      <c r="F333" s="9" t="s">
        <v>1576</v>
      </c>
      <c r="G333" s="9" t="s">
        <v>1575</v>
      </c>
      <c r="H333" s="9" t="s">
        <v>2758</v>
      </c>
      <c r="I333" s="9" t="s">
        <v>2759</v>
      </c>
      <c r="J333" s="9" t="s">
        <v>1577</v>
      </c>
      <c r="K333" s="9" t="s">
        <v>1576</v>
      </c>
      <c r="L333" s="9" t="s">
        <v>1575</v>
      </c>
      <c r="M333" s="9" t="s">
        <v>2758</v>
      </c>
      <c r="N333" s="9" t="s">
        <v>2759</v>
      </c>
      <c r="O333" s="9" t="s">
        <v>1577</v>
      </c>
      <c r="P333" s="9" t="s">
        <v>1576</v>
      </c>
      <c r="Q333" s="9" t="s">
        <v>1575</v>
      </c>
      <c r="R333" s="9" t="s">
        <v>2758</v>
      </c>
      <c r="S333" s="9" t="s">
        <v>2759</v>
      </c>
      <c r="T333" s="9" t="s">
        <v>1577</v>
      </c>
      <c r="U333" s="9" t="s">
        <v>1576</v>
      </c>
      <c r="V333" s="9" t="s">
        <v>1575</v>
      </c>
      <c r="W333" s="9" t="s">
        <v>2758</v>
      </c>
      <c r="X333" s="9" t="s">
        <v>2759</v>
      </c>
      <c r="Y333" s="9"/>
      <c r="Z333" s="9"/>
    </row>
    <row r="334" spans="1:26" ht="11.25" hidden="1" customHeight="1">
      <c r="B334" s="8" t="s">
        <v>607</v>
      </c>
      <c r="C334" s="9"/>
      <c r="D334" s="9"/>
      <c r="E334" s="9" t="s">
        <v>1577</v>
      </c>
      <c r="F334" s="9" t="s">
        <v>1576</v>
      </c>
      <c r="G334" s="9" t="s">
        <v>1575</v>
      </c>
      <c r="H334" s="9" t="s">
        <v>2758</v>
      </c>
      <c r="I334" s="9" t="s">
        <v>2759</v>
      </c>
      <c r="J334" s="9" t="s">
        <v>1577</v>
      </c>
      <c r="K334" s="9" t="s">
        <v>1576</v>
      </c>
      <c r="L334" s="9" t="s">
        <v>1575</v>
      </c>
      <c r="M334" s="9" t="s">
        <v>2758</v>
      </c>
      <c r="N334" s="9" t="s">
        <v>2759</v>
      </c>
      <c r="O334" s="9" t="s">
        <v>1577</v>
      </c>
      <c r="P334" s="9" t="s">
        <v>1576</v>
      </c>
      <c r="Q334" s="9" t="s">
        <v>1575</v>
      </c>
      <c r="R334" s="9" t="s">
        <v>2758</v>
      </c>
      <c r="S334" s="9" t="s">
        <v>2759</v>
      </c>
      <c r="T334" s="9" t="s">
        <v>1577</v>
      </c>
      <c r="U334" s="9" t="s">
        <v>1576</v>
      </c>
      <c r="V334" s="9" t="s">
        <v>1575</v>
      </c>
      <c r="W334" s="9" t="s">
        <v>2758</v>
      </c>
      <c r="X334" s="9" t="s">
        <v>2759</v>
      </c>
      <c r="Y334" s="9"/>
      <c r="Z334" s="9"/>
    </row>
    <row r="335" spans="1:26" ht="11.25" hidden="1" customHeight="1">
      <c r="B335" s="8" t="s">
        <v>608</v>
      </c>
      <c r="C335" s="9"/>
      <c r="D335" s="9"/>
      <c r="E335" s="9" t="s">
        <v>1577</v>
      </c>
      <c r="F335" s="9" t="s">
        <v>1576</v>
      </c>
      <c r="G335" s="9" t="s">
        <v>1575</v>
      </c>
      <c r="H335" s="9" t="s">
        <v>2758</v>
      </c>
      <c r="I335" s="9" t="s">
        <v>2759</v>
      </c>
      <c r="J335" s="9" t="s">
        <v>1577</v>
      </c>
      <c r="K335" s="9" t="s">
        <v>1576</v>
      </c>
      <c r="L335" s="9" t="s">
        <v>1575</v>
      </c>
      <c r="M335" s="9" t="s">
        <v>2758</v>
      </c>
      <c r="N335" s="9" t="s">
        <v>2759</v>
      </c>
      <c r="O335" s="9" t="s">
        <v>1577</v>
      </c>
      <c r="P335" s="9" t="s">
        <v>1576</v>
      </c>
      <c r="Q335" s="9" t="s">
        <v>1575</v>
      </c>
      <c r="R335" s="9" t="s">
        <v>2758</v>
      </c>
      <c r="S335" s="9" t="s">
        <v>2759</v>
      </c>
      <c r="T335" s="9" t="s">
        <v>1577</v>
      </c>
      <c r="U335" s="9" t="s">
        <v>1576</v>
      </c>
      <c r="V335" s="9" t="s">
        <v>1575</v>
      </c>
      <c r="W335" s="9" t="s">
        <v>2758</v>
      </c>
      <c r="X335" s="9" t="s">
        <v>2759</v>
      </c>
      <c r="Y335" s="9"/>
      <c r="Z335" s="9"/>
    </row>
    <row r="336" spans="1:26" ht="11.25" hidden="1" customHeight="1">
      <c r="B336" s="8" t="s">
        <v>609</v>
      </c>
      <c r="C336" s="9"/>
      <c r="D336" s="9"/>
      <c r="E336" s="9" t="s">
        <v>1577</v>
      </c>
      <c r="F336" s="9" t="s">
        <v>1576</v>
      </c>
      <c r="G336" s="9" t="s">
        <v>1575</v>
      </c>
      <c r="H336" s="9" t="s">
        <v>2758</v>
      </c>
      <c r="I336" s="9" t="s">
        <v>2759</v>
      </c>
      <c r="J336" s="9" t="s">
        <v>1577</v>
      </c>
      <c r="K336" s="9" t="s">
        <v>1576</v>
      </c>
      <c r="L336" s="9" t="s">
        <v>1575</v>
      </c>
      <c r="M336" s="9" t="s">
        <v>2758</v>
      </c>
      <c r="N336" s="9" t="s">
        <v>2759</v>
      </c>
      <c r="O336" s="9" t="s">
        <v>1577</v>
      </c>
      <c r="P336" s="9" t="s">
        <v>1576</v>
      </c>
      <c r="Q336" s="9" t="s">
        <v>1575</v>
      </c>
      <c r="R336" s="9" t="s">
        <v>2758</v>
      </c>
      <c r="S336" s="9" t="s">
        <v>2759</v>
      </c>
      <c r="T336" s="9" t="s">
        <v>1577</v>
      </c>
      <c r="U336" s="9" t="s">
        <v>1576</v>
      </c>
      <c r="V336" s="9" t="s">
        <v>1575</v>
      </c>
      <c r="W336" s="9" t="s">
        <v>2758</v>
      </c>
      <c r="X336" s="9" t="s">
        <v>2759</v>
      </c>
      <c r="Y336" s="9"/>
      <c r="Z336" s="9"/>
    </row>
    <row r="337" spans="1:53" ht="11.25" hidden="1" customHeight="1">
      <c r="B337" s="8" t="s">
        <v>610</v>
      </c>
      <c r="C337" s="9"/>
      <c r="D337" s="9"/>
      <c r="E337" s="9" t="s">
        <v>1577</v>
      </c>
      <c r="F337" s="9" t="s">
        <v>1576</v>
      </c>
      <c r="G337" s="9" t="s">
        <v>1575</v>
      </c>
      <c r="H337" s="9" t="s">
        <v>2758</v>
      </c>
      <c r="I337" s="9" t="s">
        <v>2759</v>
      </c>
      <c r="J337" s="9" t="s">
        <v>1577</v>
      </c>
      <c r="K337" s="9" t="s">
        <v>1576</v>
      </c>
      <c r="L337" s="9" t="s">
        <v>1575</v>
      </c>
      <c r="M337" s="9" t="s">
        <v>2758</v>
      </c>
      <c r="N337" s="9" t="s">
        <v>2759</v>
      </c>
      <c r="O337" s="9" t="s">
        <v>1577</v>
      </c>
      <c r="P337" s="9" t="s">
        <v>1576</v>
      </c>
      <c r="Q337" s="9" t="s">
        <v>1575</v>
      </c>
      <c r="R337" s="9" t="s">
        <v>2758</v>
      </c>
      <c r="S337" s="9" t="s">
        <v>2759</v>
      </c>
      <c r="T337" s="9" t="s">
        <v>1577</v>
      </c>
      <c r="U337" s="9" t="s">
        <v>1576</v>
      </c>
      <c r="V337" s="9" t="s">
        <v>1575</v>
      </c>
      <c r="W337" s="9" t="s">
        <v>2758</v>
      </c>
      <c r="X337" s="9" t="s">
        <v>2759</v>
      </c>
      <c r="Y337" s="9"/>
      <c r="Z337" s="9"/>
    </row>
    <row r="338" spans="1:53" ht="11.25" hidden="1" customHeight="1">
      <c r="B338" s="8" t="s">
        <v>611</v>
      </c>
      <c r="C338" s="9"/>
      <c r="D338" s="9"/>
      <c r="E338" s="9" t="s">
        <v>1577</v>
      </c>
      <c r="F338" s="9" t="s">
        <v>1576</v>
      </c>
      <c r="G338" s="9" t="s">
        <v>1575</v>
      </c>
      <c r="H338" s="9" t="s">
        <v>2758</v>
      </c>
      <c r="I338" s="9" t="s">
        <v>2759</v>
      </c>
      <c r="J338" s="9" t="s">
        <v>1577</v>
      </c>
      <c r="K338" s="9" t="s">
        <v>1576</v>
      </c>
      <c r="L338" s="9" t="s">
        <v>1575</v>
      </c>
      <c r="M338" s="9" t="s">
        <v>2758</v>
      </c>
      <c r="N338" s="9" t="s">
        <v>2759</v>
      </c>
      <c r="O338" s="9" t="s">
        <v>1577</v>
      </c>
      <c r="P338" s="9" t="s">
        <v>1576</v>
      </c>
      <c r="Q338" s="9" t="s">
        <v>1575</v>
      </c>
      <c r="R338" s="9" t="s">
        <v>2758</v>
      </c>
      <c r="S338" s="9" t="s">
        <v>2759</v>
      </c>
      <c r="T338" s="9" t="s">
        <v>1577</v>
      </c>
      <c r="U338" s="9" t="s">
        <v>1576</v>
      </c>
      <c r="V338" s="9" t="s">
        <v>1575</v>
      </c>
      <c r="W338" s="9" t="s">
        <v>2758</v>
      </c>
      <c r="X338" s="9" t="s">
        <v>2759</v>
      </c>
      <c r="Y338" s="9"/>
      <c r="Z338" s="9"/>
    </row>
    <row r="339" spans="1:53" ht="11.25" hidden="1" customHeight="1">
      <c r="B339" s="8" t="s">
        <v>612</v>
      </c>
      <c r="C339" s="9"/>
      <c r="D339" s="9"/>
      <c r="E339" s="9" t="s">
        <v>1577</v>
      </c>
      <c r="F339" s="9" t="s">
        <v>1576</v>
      </c>
      <c r="G339" s="9" t="s">
        <v>1575</v>
      </c>
      <c r="H339" s="9" t="s">
        <v>2758</v>
      </c>
      <c r="I339" s="9" t="s">
        <v>2759</v>
      </c>
      <c r="J339" s="9" t="s">
        <v>1577</v>
      </c>
      <c r="K339" s="9" t="s">
        <v>1576</v>
      </c>
      <c r="L339" s="9" t="s">
        <v>1575</v>
      </c>
      <c r="M339" s="9" t="s">
        <v>2758</v>
      </c>
      <c r="N339" s="9" t="s">
        <v>2759</v>
      </c>
      <c r="O339" s="9" t="s">
        <v>1577</v>
      </c>
      <c r="P339" s="9" t="s">
        <v>1576</v>
      </c>
      <c r="Q339" s="9" t="s">
        <v>1575</v>
      </c>
      <c r="R339" s="9" t="s">
        <v>2758</v>
      </c>
      <c r="S339" s="9" t="s">
        <v>2759</v>
      </c>
      <c r="T339" s="9" t="s">
        <v>1577</v>
      </c>
      <c r="U339" s="9" t="s">
        <v>1576</v>
      </c>
      <c r="V339" s="9" t="s">
        <v>1575</v>
      </c>
      <c r="W339" s="9" t="s">
        <v>2758</v>
      </c>
      <c r="X339" s="9" t="s">
        <v>2759</v>
      </c>
      <c r="Y339" s="9"/>
      <c r="Z339" s="9"/>
    </row>
    <row r="341" spans="1:53" s="122" customFormat="1" ht="11.25" customHeight="1">
      <c r="A341" s="122" t="s">
        <v>2809</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1962</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2011</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2060</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2109</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2158</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2207</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2256</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2305</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2354</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2403</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2452</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2501</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2550</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2599</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2648</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2697</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2810</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2760</v>
      </c>
      <c r="H380" s="9" t="s">
        <v>1576</v>
      </c>
      <c r="I380" s="9" t="s">
        <v>1575</v>
      </c>
      <c r="J380" s="9" t="s">
        <v>2758</v>
      </c>
      <c r="K380" s="9" t="s">
        <v>2759</v>
      </c>
      <c r="L380" s="9" t="s">
        <v>2760</v>
      </c>
      <c r="M380" s="9" t="s">
        <v>1576</v>
      </c>
      <c r="N380" s="9" t="s">
        <v>1575</v>
      </c>
      <c r="O380" s="9" t="s">
        <v>2758</v>
      </c>
      <c r="P380" s="9" t="s">
        <v>2759</v>
      </c>
      <c r="Q380" s="9" t="s">
        <v>2760</v>
      </c>
      <c r="R380" s="9" t="s">
        <v>1576</v>
      </c>
      <c r="S380" s="9" t="s">
        <v>1575</v>
      </c>
      <c r="T380" s="9" t="s">
        <v>2758</v>
      </c>
      <c r="U380" s="9" t="s">
        <v>2759</v>
      </c>
      <c r="V380" s="9" t="s">
        <v>2760</v>
      </c>
      <c r="W380" s="9" t="s">
        <v>1576</v>
      </c>
      <c r="X380" s="9" t="s">
        <v>1575</v>
      </c>
      <c r="Y380" s="9" t="s">
        <v>2758</v>
      </c>
      <c r="Z380" s="9" t="s">
        <v>2759</v>
      </c>
      <c r="AA380" s="9" t="s">
        <v>2760</v>
      </c>
      <c r="AB380" s="9" t="s">
        <v>1576</v>
      </c>
      <c r="AC380" s="9" t="s">
        <v>1575</v>
      </c>
      <c r="AD380" s="9" t="s">
        <v>2758</v>
      </c>
      <c r="AE380" s="9" t="s">
        <v>2759</v>
      </c>
      <c r="AF380" s="9" t="s">
        <v>2760</v>
      </c>
      <c r="AG380" s="9" t="s">
        <v>1576</v>
      </c>
      <c r="AH380" s="9" t="s">
        <v>1575</v>
      </c>
      <c r="AI380" s="9" t="s">
        <v>2758</v>
      </c>
      <c r="AJ380" s="9" t="s">
        <v>2759</v>
      </c>
      <c r="AK380" s="9" t="s">
        <v>2760</v>
      </c>
      <c r="AL380" s="9" t="s">
        <v>1576</v>
      </c>
      <c r="AM380" s="9" t="s">
        <v>1575</v>
      </c>
      <c r="AN380" s="9" t="s">
        <v>2758</v>
      </c>
      <c r="AO380" s="9" t="s">
        <v>2759</v>
      </c>
      <c r="AP380" s="9" t="s">
        <v>2760</v>
      </c>
      <c r="AQ380" s="9" t="s">
        <v>1576</v>
      </c>
      <c r="AR380" s="9" t="s">
        <v>1575</v>
      </c>
      <c r="AS380" s="9" t="s">
        <v>2758</v>
      </c>
      <c r="AT380" s="9" t="s">
        <v>2759</v>
      </c>
      <c r="AU380" s="113"/>
      <c r="AV380" s="113"/>
      <c r="AW380" s="113"/>
      <c r="AX380" s="113"/>
      <c r="AY380" s="110"/>
      <c r="AZ380" s="110"/>
      <c r="BA380" s="110"/>
    </row>
    <row r="381" spans="1:53" ht="11.25" hidden="1" customHeight="1">
      <c r="B381" s="97" t="s">
        <v>504</v>
      </c>
      <c r="C381" s="113"/>
      <c r="D381" s="113"/>
      <c r="E381" s="113"/>
      <c r="F381" s="113"/>
      <c r="G381" s="9" t="s">
        <v>2760</v>
      </c>
      <c r="H381" s="9" t="s">
        <v>1576</v>
      </c>
      <c r="I381" s="9" t="s">
        <v>1575</v>
      </c>
      <c r="J381" s="9" t="s">
        <v>2758</v>
      </c>
      <c r="K381" s="9" t="s">
        <v>2759</v>
      </c>
      <c r="L381" s="9" t="s">
        <v>2760</v>
      </c>
      <c r="M381" s="9" t="s">
        <v>1576</v>
      </c>
      <c r="N381" s="9" t="s">
        <v>1575</v>
      </c>
      <c r="O381" s="9" t="s">
        <v>2758</v>
      </c>
      <c r="P381" s="9" t="s">
        <v>2759</v>
      </c>
      <c r="Q381" s="9" t="s">
        <v>2760</v>
      </c>
      <c r="R381" s="9" t="s">
        <v>1576</v>
      </c>
      <c r="S381" s="9" t="s">
        <v>1575</v>
      </c>
      <c r="T381" s="9" t="s">
        <v>2758</v>
      </c>
      <c r="U381" s="9" t="s">
        <v>2759</v>
      </c>
      <c r="V381" s="9" t="s">
        <v>2760</v>
      </c>
      <c r="W381" s="9" t="s">
        <v>1576</v>
      </c>
      <c r="X381" s="9" t="s">
        <v>1575</v>
      </c>
      <c r="Y381" s="9" t="s">
        <v>2758</v>
      </c>
      <c r="Z381" s="9" t="s">
        <v>2759</v>
      </c>
      <c r="AA381" s="9" t="s">
        <v>2760</v>
      </c>
      <c r="AB381" s="9" t="s">
        <v>1576</v>
      </c>
      <c r="AC381" s="9" t="s">
        <v>1575</v>
      </c>
      <c r="AD381" s="9" t="s">
        <v>2758</v>
      </c>
      <c r="AE381" s="9" t="s">
        <v>2759</v>
      </c>
      <c r="AF381" s="9" t="s">
        <v>2760</v>
      </c>
      <c r="AG381" s="9" t="s">
        <v>1576</v>
      </c>
      <c r="AH381" s="9" t="s">
        <v>1575</v>
      </c>
      <c r="AI381" s="9" t="s">
        <v>2758</v>
      </c>
      <c r="AJ381" s="9" t="s">
        <v>2759</v>
      </c>
      <c r="AK381" s="9" t="s">
        <v>2760</v>
      </c>
      <c r="AL381" s="9" t="s">
        <v>1576</v>
      </c>
      <c r="AM381" s="9" t="s">
        <v>1575</v>
      </c>
      <c r="AN381" s="9" t="s">
        <v>2758</v>
      </c>
      <c r="AO381" s="9" t="s">
        <v>2759</v>
      </c>
      <c r="AP381" s="9" t="s">
        <v>2760</v>
      </c>
      <c r="AQ381" s="9" t="s">
        <v>1576</v>
      </c>
      <c r="AR381" s="9" t="s">
        <v>1575</v>
      </c>
      <c r="AS381" s="9" t="s">
        <v>2758</v>
      </c>
      <c r="AT381" s="9" t="s">
        <v>2759</v>
      </c>
      <c r="AU381" s="113"/>
      <c r="AV381" s="113"/>
      <c r="AW381" s="113"/>
      <c r="AX381" s="113"/>
      <c r="AY381" s="110"/>
      <c r="AZ381" s="110"/>
      <c r="BA381" s="110"/>
    </row>
    <row r="382" spans="1:53" ht="11.25" hidden="1" customHeight="1">
      <c r="B382" s="97" t="s">
        <v>505</v>
      </c>
      <c r="C382" s="113"/>
      <c r="D382" s="113"/>
      <c r="E382" s="113"/>
      <c r="F382" s="113"/>
      <c r="G382" s="9" t="s">
        <v>2760</v>
      </c>
      <c r="H382" s="9" t="s">
        <v>1576</v>
      </c>
      <c r="I382" s="9" t="s">
        <v>1575</v>
      </c>
      <c r="J382" s="9" t="s">
        <v>2758</v>
      </c>
      <c r="K382" s="9" t="s">
        <v>2759</v>
      </c>
      <c r="L382" s="9" t="s">
        <v>2760</v>
      </c>
      <c r="M382" s="9" t="s">
        <v>1576</v>
      </c>
      <c r="N382" s="9" t="s">
        <v>1575</v>
      </c>
      <c r="O382" s="9" t="s">
        <v>2758</v>
      </c>
      <c r="P382" s="9" t="s">
        <v>2759</v>
      </c>
      <c r="Q382" s="9" t="s">
        <v>2760</v>
      </c>
      <c r="R382" s="9" t="s">
        <v>1576</v>
      </c>
      <c r="S382" s="9" t="s">
        <v>1575</v>
      </c>
      <c r="T382" s="9" t="s">
        <v>2758</v>
      </c>
      <c r="U382" s="9" t="s">
        <v>2759</v>
      </c>
      <c r="V382" s="9" t="s">
        <v>2760</v>
      </c>
      <c r="W382" s="9" t="s">
        <v>1576</v>
      </c>
      <c r="X382" s="9" t="s">
        <v>1575</v>
      </c>
      <c r="Y382" s="9" t="s">
        <v>2758</v>
      </c>
      <c r="Z382" s="9" t="s">
        <v>2759</v>
      </c>
      <c r="AA382" s="9" t="s">
        <v>2760</v>
      </c>
      <c r="AB382" s="9" t="s">
        <v>1576</v>
      </c>
      <c r="AC382" s="9" t="s">
        <v>1575</v>
      </c>
      <c r="AD382" s="9" t="s">
        <v>2758</v>
      </c>
      <c r="AE382" s="9" t="s">
        <v>2759</v>
      </c>
      <c r="AF382" s="9" t="s">
        <v>2760</v>
      </c>
      <c r="AG382" s="9" t="s">
        <v>1576</v>
      </c>
      <c r="AH382" s="9" t="s">
        <v>1575</v>
      </c>
      <c r="AI382" s="9" t="s">
        <v>2758</v>
      </c>
      <c r="AJ382" s="9" t="s">
        <v>2759</v>
      </c>
      <c r="AK382" s="9" t="s">
        <v>2760</v>
      </c>
      <c r="AL382" s="9" t="s">
        <v>1576</v>
      </c>
      <c r="AM382" s="9" t="s">
        <v>1575</v>
      </c>
      <c r="AN382" s="9" t="s">
        <v>2758</v>
      </c>
      <c r="AO382" s="9" t="s">
        <v>2759</v>
      </c>
      <c r="AP382" s="9" t="s">
        <v>2760</v>
      </c>
      <c r="AQ382" s="9" t="s">
        <v>1576</v>
      </c>
      <c r="AR382" s="9" t="s">
        <v>1575</v>
      </c>
      <c r="AS382" s="9" t="s">
        <v>2758</v>
      </c>
      <c r="AT382" s="9" t="s">
        <v>2759</v>
      </c>
      <c r="AU382" s="113"/>
      <c r="AV382" s="113"/>
      <c r="AW382" s="113"/>
      <c r="AX382" s="113"/>
      <c r="AY382" s="110"/>
      <c r="AZ382" s="110"/>
      <c r="BA382" s="110"/>
    </row>
    <row r="383" spans="1:53" ht="11.25" hidden="1" customHeight="1">
      <c r="B383" s="97" t="s">
        <v>506</v>
      </c>
      <c r="C383" s="113"/>
      <c r="D383" s="113"/>
      <c r="E383" s="113"/>
      <c r="F383" s="113"/>
      <c r="G383" s="9" t="s">
        <v>2760</v>
      </c>
      <c r="H383" s="9" t="s">
        <v>1576</v>
      </c>
      <c r="I383" s="9" t="s">
        <v>1575</v>
      </c>
      <c r="J383" s="9" t="s">
        <v>2758</v>
      </c>
      <c r="K383" s="9" t="s">
        <v>2759</v>
      </c>
      <c r="L383" s="9" t="s">
        <v>2760</v>
      </c>
      <c r="M383" s="9" t="s">
        <v>1576</v>
      </c>
      <c r="N383" s="9" t="s">
        <v>1575</v>
      </c>
      <c r="O383" s="9" t="s">
        <v>2758</v>
      </c>
      <c r="P383" s="9" t="s">
        <v>2759</v>
      </c>
      <c r="Q383" s="9" t="s">
        <v>2760</v>
      </c>
      <c r="R383" s="9" t="s">
        <v>1576</v>
      </c>
      <c r="S383" s="9" t="s">
        <v>1575</v>
      </c>
      <c r="T383" s="9" t="s">
        <v>2758</v>
      </c>
      <c r="U383" s="9" t="s">
        <v>2759</v>
      </c>
      <c r="V383" s="9" t="s">
        <v>2760</v>
      </c>
      <c r="W383" s="9" t="s">
        <v>1576</v>
      </c>
      <c r="X383" s="9" t="s">
        <v>1575</v>
      </c>
      <c r="Y383" s="9" t="s">
        <v>2758</v>
      </c>
      <c r="Z383" s="9" t="s">
        <v>2759</v>
      </c>
      <c r="AA383" s="9" t="s">
        <v>2760</v>
      </c>
      <c r="AB383" s="9" t="s">
        <v>1576</v>
      </c>
      <c r="AC383" s="9" t="s">
        <v>1575</v>
      </c>
      <c r="AD383" s="9" t="s">
        <v>2758</v>
      </c>
      <c r="AE383" s="9" t="s">
        <v>2759</v>
      </c>
      <c r="AF383" s="9" t="s">
        <v>2760</v>
      </c>
      <c r="AG383" s="9" t="s">
        <v>1576</v>
      </c>
      <c r="AH383" s="9" t="s">
        <v>1575</v>
      </c>
      <c r="AI383" s="9" t="s">
        <v>2758</v>
      </c>
      <c r="AJ383" s="9" t="s">
        <v>2759</v>
      </c>
      <c r="AK383" s="9" t="s">
        <v>2760</v>
      </c>
      <c r="AL383" s="9" t="s">
        <v>1576</v>
      </c>
      <c r="AM383" s="9" t="s">
        <v>1575</v>
      </c>
      <c r="AN383" s="9" t="s">
        <v>2758</v>
      </c>
      <c r="AO383" s="9" t="s">
        <v>2759</v>
      </c>
      <c r="AP383" s="9" t="s">
        <v>2760</v>
      </c>
      <c r="AQ383" s="9" t="s">
        <v>1576</v>
      </c>
      <c r="AR383" s="9" t="s">
        <v>1575</v>
      </c>
      <c r="AS383" s="9" t="s">
        <v>2758</v>
      </c>
      <c r="AT383" s="9" t="s">
        <v>2759</v>
      </c>
      <c r="AU383" s="113"/>
      <c r="AV383" s="113"/>
      <c r="AW383" s="113"/>
      <c r="AX383" s="113"/>
      <c r="AY383" s="110"/>
      <c r="AZ383" s="110"/>
      <c r="BA383" s="110"/>
    </row>
    <row r="384" spans="1:53" ht="11.25" hidden="1" customHeight="1">
      <c r="B384" s="97" t="s">
        <v>507</v>
      </c>
      <c r="C384" s="113"/>
      <c r="D384" s="113"/>
      <c r="E384" s="113"/>
      <c r="F384" s="113"/>
      <c r="G384" s="9" t="s">
        <v>2760</v>
      </c>
      <c r="H384" s="9" t="s">
        <v>1576</v>
      </c>
      <c r="I384" s="9" t="s">
        <v>1575</v>
      </c>
      <c r="J384" s="9" t="s">
        <v>2758</v>
      </c>
      <c r="K384" s="9" t="s">
        <v>2759</v>
      </c>
      <c r="L384" s="9" t="s">
        <v>2760</v>
      </c>
      <c r="M384" s="9" t="s">
        <v>1576</v>
      </c>
      <c r="N384" s="9" t="s">
        <v>1575</v>
      </c>
      <c r="O384" s="9" t="s">
        <v>2758</v>
      </c>
      <c r="P384" s="9" t="s">
        <v>2759</v>
      </c>
      <c r="Q384" s="9" t="s">
        <v>2760</v>
      </c>
      <c r="R384" s="9" t="s">
        <v>1576</v>
      </c>
      <c r="S384" s="9" t="s">
        <v>1575</v>
      </c>
      <c r="T384" s="9" t="s">
        <v>2758</v>
      </c>
      <c r="U384" s="9" t="s">
        <v>2759</v>
      </c>
      <c r="V384" s="9" t="s">
        <v>2760</v>
      </c>
      <c r="W384" s="9" t="s">
        <v>1576</v>
      </c>
      <c r="X384" s="9" t="s">
        <v>1575</v>
      </c>
      <c r="Y384" s="9" t="s">
        <v>2758</v>
      </c>
      <c r="Z384" s="9" t="s">
        <v>2759</v>
      </c>
      <c r="AA384" s="9" t="s">
        <v>2760</v>
      </c>
      <c r="AB384" s="9" t="s">
        <v>1576</v>
      </c>
      <c r="AC384" s="9" t="s">
        <v>1575</v>
      </c>
      <c r="AD384" s="9" t="s">
        <v>2758</v>
      </c>
      <c r="AE384" s="9" t="s">
        <v>2759</v>
      </c>
      <c r="AF384" s="9" t="s">
        <v>2760</v>
      </c>
      <c r="AG384" s="9" t="s">
        <v>1576</v>
      </c>
      <c r="AH384" s="9" t="s">
        <v>1575</v>
      </c>
      <c r="AI384" s="9" t="s">
        <v>2758</v>
      </c>
      <c r="AJ384" s="9" t="s">
        <v>2759</v>
      </c>
      <c r="AK384" s="9" t="s">
        <v>2760</v>
      </c>
      <c r="AL384" s="9" t="s">
        <v>1576</v>
      </c>
      <c r="AM384" s="9" t="s">
        <v>1575</v>
      </c>
      <c r="AN384" s="9" t="s">
        <v>2758</v>
      </c>
      <c r="AO384" s="9" t="s">
        <v>2759</v>
      </c>
      <c r="AP384" s="9" t="s">
        <v>2760</v>
      </c>
      <c r="AQ384" s="9" t="s">
        <v>1576</v>
      </c>
      <c r="AR384" s="9" t="s">
        <v>1575</v>
      </c>
      <c r="AS384" s="9" t="s">
        <v>2758</v>
      </c>
      <c r="AT384" s="9" t="s">
        <v>2759</v>
      </c>
      <c r="AU384" s="113"/>
      <c r="AV384" s="113"/>
      <c r="AW384" s="113"/>
      <c r="AX384" s="113"/>
      <c r="AY384" s="110"/>
      <c r="AZ384" s="110"/>
      <c r="BA384" s="110"/>
    </row>
    <row r="385" spans="2:53" ht="11.25" hidden="1" customHeight="1">
      <c r="B385" s="97" t="s">
        <v>508</v>
      </c>
      <c r="C385" s="113"/>
      <c r="D385" s="113"/>
      <c r="E385" s="113"/>
      <c r="F385" s="113"/>
      <c r="G385" s="9" t="s">
        <v>2760</v>
      </c>
      <c r="H385" s="9" t="s">
        <v>1576</v>
      </c>
      <c r="I385" s="9" t="s">
        <v>1575</v>
      </c>
      <c r="J385" s="9" t="s">
        <v>2758</v>
      </c>
      <c r="K385" s="9" t="s">
        <v>2759</v>
      </c>
      <c r="L385" s="9" t="s">
        <v>2760</v>
      </c>
      <c r="M385" s="9" t="s">
        <v>1576</v>
      </c>
      <c r="N385" s="9" t="s">
        <v>1575</v>
      </c>
      <c r="O385" s="9" t="s">
        <v>2758</v>
      </c>
      <c r="P385" s="9" t="s">
        <v>2759</v>
      </c>
      <c r="Q385" s="9" t="s">
        <v>2760</v>
      </c>
      <c r="R385" s="9" t="s">
        <v>1576</v>
      </c>
      <c r="S385" s="9" t="s">
        <v>1575</v>
      </c>
      <c r="T385" s="9" t="s">
        <v>2758</v>
      </c>
      <c r="U385" s="9" t="s">
        <v>2759</v>
      </c>
      <c r="V385" s="9" t="s">
        <v>2760</v>
      </c>
      <c r="W385" s="9" t="s">
        <v>1576</v>
      </c>
      <c r="X385" s="9" t="s">
        <v>1575</v>
      </c>
      <c r="Y385" s="9" t="s">
        <v>2758</v>
      </c>
      <c r="Z385" s="9" t="s">
        <v>2759</v>
      </c>
      <c r="AA385" s="9" t="s">
        <v>2760</v>
      </c>
      <c r="AB385" s="9" t="s">
        <v>1576</v>
      </c>
      <c r="AC385" s="9" t="s">
        <v>1575</v>
      </c>
      <c r="AD385" s="9" t="s">
        <v>2758</v>
      </c>
      <c r="AE385" s="9" t="s">
        <v>2759</v>
      </c>
      <c r="AF385" s="9" t="s">
        <v>2760</v>
      </c>
      <c r="AG385" s="9" t="s">
        <v>1576</v>
      </c>
      <c r="AH385" s="9" t="s">
        <v>1575</v>
      </c>
      <c r="AI385" s="9" t="s">
        <v>2758</v>
      </c>
      <c r="AJ385" s="9" t="s">
        <v>2759</v>
      </c>
      <c r="AK385" s="9" t="s">
        <v>2760</v>
      </c>
      <c r="AL385" s="9" t="s">
        <v>1576</v>
      </c>
      <c r="AM385" s="9" t="s">
        <v>1575</v>
      </c>
      <c r="AN385" s="9" t="s">
        <v>2758</v>
      </c>
      <c r="AO385" s="9" t="s">
        <v>2759</v>
      </c>
      <c r="AP385" s="9" t="s">
        <v>2760</v>
      </c>
      <c r="AQ385" s="9" t="s">
        <v>1576</v>
      </c>
      <c r="AR385" s="9" t="s">
        <v>1575</v>
      </c>
      <c r="AS385" s="9" t="s">
        <v>2758</v>
      </c>
      <c r="AT385" s="9" t="s">
        <v>2759</v>
      </c>
      <c r="AU385" s="113"/>
      <c r="AV385" s="113"/>
      <c r="AW385" s="113"/>
      <c r="AX385" s="113"/>
      <c r="AY385" s="110"/>
      <c r="AZ385" s="110"/>
      <c r="BA385" s="110"/>
    </row>
    <row r="386" spans="2:53" ht="11.25" hidden="1" customHeight="1">
      <c r="B386" s="97" t="s">
        <v>509</v>
      </c>
      <c r="C386" s="113"/>
      <c r="D386" s="113"/>
      <c r="E386" s="113"/>
      <c r="F386" s="113"/>
      <c r="G386" s="9" t="s">
        <v>2760</v>
      </c>
      <c r="H386" s="9" t="s">
        <v>1576</v>
      </c>
      <c r="I386" s="9" t="s">
        <v>1575</v>
      </c>
      <c r="J386" s="9" t="s">
        <v>2758</v>
      </c>
      <c r="K386" s="9" t="s">
        <v>2759</v>
      </c>
      <c r="L386" s="9" t="s">
        <v>2760</v>
      </c>
      <c r="M386" s="9" t="s">
        <v>1576</v>
      </c>
      <c r="N386" s="9" t="s">
        <v>1575</v>
      </c>
      <c r="O386" s="9" t="s">
        <v>2758</v>
      </c>
      <c r="P386" s="9" t="s">
        <v>2759</v>
      </c>
      <c r="Q386" s="9" t="s">
        <v>2760</v>
      </c>
      <c r="R386" s="9" t="s">
        <v>1576</v>
      </c>
      <c r="S386" s="9" t="s">
        <v>1575</v>
      </c>
      <c r="T386" s="9" t="s">
        <v>2758</v>
      </c>
      <c r="U386" s="9" t="s">
        <v>2759</v>
      </c>
      <c r="V386" s="9" t="s">
        <v>2760</v>
      </c>
      <c r="W386" s="9" t="s">
        <v>1576</v>
      </c>
      <c r="X386" s="9" t="s">
        <v>1575</v>
      </c>
      <c r="Y386" s="9" t="s">
        <v>2758</v>
      </c>
      <c r="Z386" s="9" t="s">
        <v>2759</v>
      </c>
      <c r="AA386" s="9" t="s">
        <v>2760</v>
      </c>
      <c r="AB386" s="9" t="s">
        <v>1576</v>
      </c>
      <c r="AC386" s="9" t="s">
        <v>1575</v>
      </c>
      <c r="AD386" s="9" t="s">
        <v>2758</v>
      </c>
      <c r="AE386" s="9" t="s">
        <v>2759</v>
      </c>
      <c r="AF386" s="9" t="s">
        <v>2760</v>
      </c>
      <c r="AG386" s="9" t="s">
        <v>1576</v>
      </c>
      <c r="AH386" s="9" t="s">
        <v>1575</v>
      </c>
      <c r="AI386" s="9" t="s">
        <v>2758</v>
      </c>
      <c r="AJ386" s="9" t="s">
        <v>2759</v>
      </c>
      <c r="AK386" s="9" t="s">
        <v>2760</v>
      </c>
      <c r="AL386" s="9" t="s">
        <v>1576</v>
      </c>
      <c r="AM386" s="9" t="s">
        <v>1575</v>
      </c>
      <c r="AN386" s="9" t="s">
        <v>2758</v>
      </c>
      <c r="AO386" s="9" t="s">
        <v>2759</v>
      </c>
      <c r="AP386" s="9" t="s">
        <v>2760</v>
      </c>
      <c r="AQ386" s="9" t="s">
        <v>1576</v>
      </c>
      <c r="AR386" s="9" t="s">
        <v>1575</v>
      </c>
      <c r="AS386" s="9" t="s">
        <v>2758</v>
      </c>
      <c r="AT386" s="9" t="s">
        <v>2759</v>
      </c>
      <c r="AU386" s="113"/>
      <c r="AV386" s="113"/>
      <c r="AW386" s="113"/>
      <c r="AX386" s="113"/>
      <c r="AY386" s="110"/>
      <c r="AZ386" s="110"/>
      <c r="BA386" s="110"/>
    </row>
    <row r="387" spans="2:53" ht="11.25" hidden="1" customHeight="1">
      <c r="B387" s="97" t="s">
        <v>510</v>
      </c>
      <c r="C387" s="113"/>
      <c r="D387" s="113"/>
      <c r="E387" s="113"/>
      <c r="F387" s="113"/>
      <c r="G387" s="9" t="s">
        <v>2760</v>
      </c>
      <c r="H387" s="9" t="s">
        <v>1576</v>
      </c>
      <c r="I387" s="9" t="s">
        <v>1575</v>
      </c>
      <c r="J387" s="9" t="s">
        <v>2758</v>
      </c>
      <c r="K387" s="9" t="s">
        <v>2759</v>
      </c>
      <c r="L387" s="9" t="s">
        <v>2760</v>
      </c>
      <c r="M387" s="9" t="s">
        <v>1576</v>
      </c>
      <c r="N387" s="9" t="s">
        <v>1575</v>
      </c>
      <c r="O387" s="9" t="s">
        <v>2758</v>
      </c>
      <c r="P387" s="9" t="s">
        <v>2759</v>
      </c>
      <c r="Q387" s="9" t="s">
        <v>2760</v>
      </c>
      <c r="R387" s="9" t="s">
        <v>1576</v>
      </c>
      <c r="S387" s="9" t="s">
        <v>1575</v>
      </c>
      <c r="T387" s="9" t="s">
        <v>2758</v>
      </c>
      <c r="U387" s="9" t="s">
        <v>2759</v>
      </c>
      <c r="V387" s="9" t="s">
        <v>2760</v>
      </c>
      <c r="W387" s="9" t="s">
        <v>1576</v>
      </c>
      <c r="X387" s="9" t="s">
        <v>1575</v>
      </c>
      <c r="Y387" s="9" t="s">
        <v>2758</v>
      </c>
      <c r="Z387" s="9" t="s">
        <v>2759</v>
      </c>
      <c r="AA387" s="9" t="s">
        <v>2760</v>
      </c>
      <c r="AB387" s="9" t="s">
        <v>1576</v>
      </c>
      <c r="AC387" s="9" t="s">
        <v>1575</v>
      </c>
      <c r="AD387" s="9" t="s">
        <v>2758</v>
      </c>
      <c r="AE387" s="9" t="s">
        <v>2759</v>
      </c>
      <c r="AF387" s="9" t="s">
        <v>2760</v>
      </c>
      <c r="AG387" s="9" t="s">
        <v>1576</v>
      </c>
      <c r="AH387" s="9" t="s">
        <v>1575</v>
      </c>
      <c r="AI387" s="9" t="s">
        <v>2758</v>
      </c>
      <c r="AJ387" s="9" t="s">
        <v>2759</v>
      </c>
      <c r="AK387" s="9" t="s">
        <v>2760</v>
      </c>
      <c r="AL387" s="9" t="s">
        <v>1576</v>
      </c>
      <c r="AM387" s="9" t="s">
        <v>1575</v>
      </c>
      <c r="AN387" s="9" t="s">
        <v>2758</v>
      </c>
      <c r="AO387" s="9" t="s">
        <v>2759</v>
      </c>
      <c r="AP387" s="9" t="s">
        <v>2760</v>
      </c>
      <c r="AQ387" s="9" t="s">
        <v>1576</v>
      </c>
      <c r="AR387" s="9" t="s">
        <v>1575</v>
      </c>
      <c r="AS387" s="9" t="s">
        <v>2758</v>
      </c>
      <c r="AT387" s="9" t="s">
        <v>2759</v>
      </c>
      <c r="AU387" s="113"/>
      <c r="AV387" s="113"/>
      <c r="AW387" s="113"/>
      <c r="AX387" s="113"/>
      <c r="AY387" s="110"/>
      <c r="AZ387" s="110"/>
      <c r="BA387" s="110"/>
    </row>
    <row r="388" spans="2:53" ht="11.25" hidden="1" customHeight="1">
      <c r="B388" s="97" t="s">
        <v>511</v>
      </c>
      <c r="C388" s="113"/>
      <c r="D388" s="113"/>
      <c r="E388" s="113"/>
      <c r="F388" s="113"/>
      <c r="G388" s="9" t="s">
        <v>2760</v>
      </c>
      <c r="H388" s="9" t="s">
        <v>1576</v>
      </c>
      <c r="I388" s="9" t="s">
        <v>1575</v>
      </c>
      <c r="J388" s="9" t="s">
        <v>2758</v>
      </c>
      <c r="K388" s="9" t="s">
        <v>2759</v>
      </c>
      <c r="L388" s="9" t="s">
        <v>2760</v>
      </c>
      <c r="M388" s="9" t="s">
        <v>1576</v>
      </c>
      <c r="N388" s="9" t="s">
        <v>1575</v>
      </c>
      <c r="O388" s="9" t="s">
        <v>2758</v>
      </c>
      <c r="P388" s="9" t="s">
        <v>2759</v>
      </c>
      <c r="Q388" s="9" t="s">
        <v>2760</v>
      </c>
      <c r="R388" s="9" t="s">
        <v>1576</v>
      </c>
      <c r="S388" s="9" t="s">
        <v>1575</v>
      </c>
      <c r="T388" s="9" t="s">
        <v>2758</v>
      </c>
      <c r="U388" s="9" t="s">
        <v>2759</v>
      </c>
      <c r="V388" s="9" t="s">
        <v>2760</v>
      </c>
      <c r="W388" s="9" t="s">
        <v>1576</v>
      </c>
      <c r="X388" s="9" t="s">
        <v>1575</v>
      </c>
      <c r="Y388" s="9" t="s">
        <v>2758</v>
      </c>
      <c r="Z388" s="9" t="s">
        <v>2759</v>
      </c>
      <c r="AA388" s="9" t="s">
        <v>2760</v>
      </c>
      <c r="AB388" s="9" t="s">
        <v>1576</v>
      </c>
      <c r="AC388" s="9" t="s">
        <v>1575</v>
      </c>
      <c r="AD388" s="9" t="s">
        <v>2758</v>
      </c>
      <c r="AE388" s="9" t="s">
        <v>2759</v>
      </c>
      <c r="AF388" s="9" t="s">
        <v>2760</v>
      </c>
      <c r="AG388" s="9" t="s">
        <v>1576</v>
      </c>
      <c r="AH388" s="9" t="s">
        <v>1575</v>
      </c>
      <c r="AI388" s="9" t="s">
        <v>2758</v>
      </c>
      <c r="AJ388" s="9" t="s">
        <v>2759</v>
      </c>
      <c r="AK388" s="9" t="s">
        <v>2760</v>
      </c>
      <c r="AL388" s="9" t="s">
        <v>1576</v>
      </c>
      <c r="AM388" s="9" t="s">
        <v>1575</v>
      </c>
      <c r="AN388" s="9" t="s">
        <v>2758</v>
      </c>
      <c r="AO388" s="9" t="s">
        <v>2759</v>
      </c>
      <c r="AP388" s="9" t="s">
        <v>2760</v>
      </c>
      <c r="AQ388" s="9" t="s">
        <v>1576</v>
      </c>
      <c r="AR388" s="9" t="s">
        <v>1575</v>
      </c>
      <c r="AS388" s="9" t="s">
        <v>2758</v>
      </c>
      <c r="AT388" s="9" t="s">
        <v>2759</v>
      </c>
      <c r="AU388" s="113"/>
      <c r="AV388" s="113"/>
      <c r="AW388" s="113"/>
      <c r="AX388" s="113"/>
      <c r="AY388" s="110"/>
      <c r="AZ388" s="110"/>
      <c r="BA388" s="110"/>
    </row>
    <row r="389" spans="2:53" ht="11.25" hidden="1" customHeight="1">
      <c r="B389" s="97" t="s">
        <v>512</v>
      </c>
      <c r="C389" s="113"/>
      <c r="D389" s="113"/>
      <c r="E389" s="113"/>
      <c r="F389" s="113"/>
      <c r="G389" s="9" t="s">
        <v>2760</v>
      </c>
      <c r="H389" s="9" t="s">
        <v>1576</v>
      </c>
      <c r="I389" s="9" t="s">
        <v>1575</v>
      </c>
      <c r="J389" s="9" t="s">
        <v>2758</v>
      </c>
      <c r="K389" s="9" t="s">
        <v>2759</v>
      </c>
      <c r="L389" s="9" t="s">
        <v>2760</v>
      </c>
      <c r="M389" s="9" t="s">
        <v>1576</v>
      </c>
      <c r="N389" s="9" t="s">
        <v>1575</v>
      </c>
      <c r="O389" s="9" t="s">
        <v>2758</v>
      </c>
      <c r="P389" s="9" t="s">
        <v>2759</v>
      </c>
      <c r="Q389" s="9" t="s">
        <v>2760</v>
      </c>
      <c r="R389" s="9" t="s">
        <v>1576</v>
      </c>
      <c r="S389" s="9" t="s">
        <v>1575</v>
      </c>
      <c r="T389" s="9" t="s">
        <v>2758</v>
      </c>
      <c r="U389" s="9" t="s">
        <v>2759</v>
      </c>
      <c r="V389" s="9" t="s">
        <v>2760</v>
      </c>
      <c r="W389" s="9" t="s">
        <v>1576</v>
      </c>
      <c r="X389" s="9" t="s">
        <v>1575</v>
      </c>
      <c r="Y389" s="9" t="s">
        <v>2758</v>
      </c>
      <c r="Z389" s="9" t="s">
        <v>2759</v>
      </c>
      <c r="AA389" s="9" t="s">
        <v>2760</v>
      </c>
      <c r="AB389" s="9" t="s">
        <v>1576</v>
      </c>
      <c r="AC389" s="9" t="s">
        <v>1575</v>
      </c>
      <c r="AD389" s="9" t="s">
        <v>2758</v>
      </c>
      <c r="AE389" s="9" t="s">
        <v>2759</v>
      </c>
      <c r="AF389" s="9" t="s">
        <v>2760</v>
      </c>
      <c r="AG389" s="9" t="s">
        <v>1576</v>
      </c>
      <c r="AH389" s="9" t="s">
        <v>1575</v>
      </c>
      <c r="AI389" s="9" t="s">
        <v>2758</v>
      </c>
      <c r="AJ389" s="9" t="s">
        <v>2759</v>
      </c>
      <c r="AK389" s="9" t="s">
        <v>2760</v>
      </c>
      <c r="AL389" s="9" t="s">
        <v>1576</v>
      </c>
      <c r="AM389" s="9" t="s">
        <v>1575</v>
      </c>
      <c r="AN389" s="9" t="s">
        <v>2758</v>
      </c>
      <c r="AO389" s="9" t="s">
        <v>2759</v>
      </c>
      <c r="AP389" s="9" t="s">
        <v>2760</v>
      </c>
      <c r="AQ389" s="9" t="s">
        <v>1576</v>
      </c>
      <c r="AR389" s="9" t="s">
        <v>1575</v>
      </c>
      <c r="AS389" s="9" t="s">
        <v>2758</v>
      </c>
      <c r="AT389" s="9" t="s">
        <v>2759</v>
      </c>
      <c r="AU389" s="113"/>
      <c r="AV389" s="113"/>
      <c r="AW389" s="113"/>
      <c r="AX389" s="113"/>
      <c r="AY389" s="110"/>
      <c r="AZ389" s="110"/>
      <c r="BA389" s="110"/>
    </row>
    <row r="390" spans="2:53" ht="11.25" hidden="1" customHeight="1">
      <c r="B390" s="97" t="s">
        <v>513</v>
      </c>
      <c r="C390" s="113"/>
      <c r="D390" s="113"/>
      <c r="E390" s="113"/>
      <c r="F390" s="113"/>
      <c r="G390" s="9" t="s">
        <v>2760</v>
      </c>
      <c r="H390" s="9" t="s">
        <v>1576</v>
      </c>
      <c r="I390" s="9" t="s">
        <v>1575</v>
      </c>
      <c r="J390" s="9" t="s">
        <v>2758</v>
      </c>
      <c r="K390" s="9" t="s">
        <v>2759</v>
      </c>
      <c r="L390" s="9" t="s">
        <v>2760</v>
      </c>
      <c r="M390" s="9" t="s">
        <v>1576</v>
      </c>
      <c r="N390" s="9" t="s">
        <v>1575</v>
      </c>
      <c r="O390" s="9" t="s">
        <v>2758</v>
      </c>
      <c r="P390" s="9" t="s">
        <v>2759</v>
      </c>
      <c r="Q390" s="9" t="s">
        <v>2760</v>
      </c>
      <c r="R390" s="9" t="s">
        <v>1576</v>
      </c>
      <c r="S390" s="9" t="s">
        <v>1575</v>
      </c>
      <c r="T390" s="9" t="s">
        <v>2758</v>
      </c>
      <c r="U390" s="9" t="s">
        <v>2759</v>
      </c>
      <c r="V390" s="9" t="s">
        <v>2760</v>
      </c>
      <c r="W390" s="9" t="s">
        <v>1576</v>
      </c>
      <c r="X390" s="9" t="s">
        <v>1575</v>
      </c>
      <c r="Y390" s="9" t="s">
        <v>2758</v>
      </c>
      <c r="Z390" s="9" t="s">
        <v>2759</v>
      </c>
      <c r="AA390" s="9" t="s">
        <v>2760</v>
      </c>
      <c r="AB390" s="9" t="s">
        <v>1576</v>
      </c>
      <c r="AC390" s="9" t="s">
        <v>1575</v>
      </c>
      <c r="AD390" s="9" t="s">
        <v>2758</v>
      </c>
      <c r="AE390" s="9" t="s">
        <v>2759</v>
      </c>
      <c r="AF390" s="9" t="s">
        <v>2760</v>
      </c>
      <c r="AG390" s="9" t="s">
        <v>1576</v>
      </c>
      <c r="AH390" s="9" t="s">
        <v>1575</v>
      </c>
      <c r="AI390" s="9" t="s">
        <v>2758</v>
      </c>
      <c r="AJ390" s="9" t="s">
        <v>2759</v>
      </c>
      <c r="AK390" s="9" t="s">
        <v>2760</v>
      </c>
      <c r="AL390" s="9" t="s">
        <v>1576</v>
      </c>
      <c r="AM390" s="9" t="s">
        <v>1575</v>
      </c>
      <c r="AN390" s="9" t="s">
        <v>2758</v>
      </c>
      <c r="AO390" s="9" t="s">
        <v>2759</v>
      </c>
      <c r="AP390" s="9" t="s">
        <v>2760</v>
      </c>
      <c r="AQ390" s="9" t="s">
        <v>1576</v>
      </c>
      <c r="AR390" s="9" t="s">
        <v>1575</v>
      </c>
      <c r="AS390" s="9" t="s">
        <v>2758</v>
      </c>
      <c r="AT390" s="9" t="s">
        <v>2759</v>
      </c>
      <c r="AU390" s="113"/>
      <c r="AV390" s="113"/>
      <c r="AW390" s="113"/>
      <c r="AX390" s="113"/>
      <c r="AY390" s="110"/>
      <c r="AZ390" s="110"/>
      <c r="BA390" s="110"/>
    </row>
    <row r="391" spans="2:53" ht="11.25" hidden="1" customHeight="1">
      <c r="B391" s="97" t="s">
        <v>514</v>
      </c>
      <c r="C391" s="113"/>
      <c r="D391" s="113"/>
      <c r="E391" s="113"/>
      <c r="F391" s="113"/>
      <c r="G391" s="9" t="s">
        <v>2760</v>
      </c>
      <c r="H391" s="9" t="s">
        <v>1576</v>
      </c>
      <c r="I391" s="9" t="s">
        <v>1575</v>
      </c>
      <c r="J391" s="9" t="s">
        <v>2758</v>
      </c>
      <c r="K391" s="9" t="s">
        <v>2759</v>
      </c>
      <c r="L391" s="9" t="s">
        <v>2760</v>
      </c>
      <c r="M391" s="9" t="s">
        <v>1576</v>
      </c>
      <c r="N391" s="9" t="s">
        <v>1575</v>
      </c>
      <c r="O391" s="9" t="s">
        <v>2758</v>
      </c>
      <c r="P391" s="9" t="s">
        <v>2759</v>
      </c>
      <c r="Q391" s="9" t="s">
        <v>2760</v>
      </c>
      <c r="R391" s="9" t="s">
        <v>1576</v>
      </c>
      <c r="S391" s="9" t="s">
        <v>1575</v>
      </c>
      <c r="T391" s="9" t="s">
        <v>2758</v>
      </c>
      <c r="U391" s="9" t="s">
        <v>2759</v>
      </c>
      <c r="V391" s="9" t="s">
        <v>2760</v>
      </c>
      <c r="W391" s="9" t="s">
        <v>1576</v>
      </c>
      <c r="X391" s="9" t="s">
        <v>1575</v>
      </c>
      <c r="Y391" s="9" t="s">
        <v>2758</v>
      </c>
      <c r="Z391" s="9" t="s">
        <v>2759</v>
      </c>
      <c r="AA391" s="9" t="s">
        <v>2760</v>
      </c>
      <c r="AB391" s="9" t="s">
        <v>1576</v>
      </c>
      <c r="AC391" s="9" t="s">
        <v>1575</v>
      </c>
      <c r="AD391" s="9" t="s">
        <v>2758</v>
      </c>
      <c r="AE391" s="9" t="s">
        <v>2759</v>
      </c>
      <c r="AF391" s="9" t="s">
        <v>2760</v>
      </c>
      <c r="AG391" s="9" t="s">
        <v>1576</v>
      </c>
      <c r="AH391" s="9" t="s">
        <v>1575</v>
      </c>
      <c r="AI391" s="9" t="s">
        <v>2758</v>
      </c>
      <c r="AJ391" s="9" t="s">
        <v>2759</v>
      </c>
      <c r="AK391" s="9" t="s">
        <v>2760</v>
      </c>
      <c r="AL391" s="9" t="s">
        <v>1576</v>
      </c>
      <c r="AM391" s="9" t="s">
        <v>1575</v>
      </c>
      <c r="AN391" s="9" t="s">
        <v>2758</v>
      </c>
      <c r="AO391" s="9" t="s">
        <v>2759</v>
      </c>
      <c r="AP391" s="9" t="s">
        <v>2760</v>
      </c>
      <c r="AQ391" s="9" t="s">
        <v>1576</v>
      </c>
      <c r="AR391" s="9" t="s">
        <v>1575</v>
      </c>
      <c r="AS391" s="9" t="s">
        <v>2758</v>
      </c>
      <c r="AT391" s="9" t="s">
        <v>2759</v>
      </c>
      <c r="AU391" s="113"/>
      <c r="AV391" s="113"/>
      <c r="AW391" s="113"/>
      <c r="AX391" s="113"/>
      <c r="AY391" s="110"/>
      <c r="AZ391" s="110"/>
      <c r="BA391" s="110"/>
    </row>
    <row r="392" spans="2:53" ht="11.25" hidden="1" customHeight="1">
      <c r="B392" s="97" t="s">
        <v>515</v>
      </c>
      <c r="C392" s="113"/>
      <c r="D392" s="113"/>
      <c r="E392" s="113"/>
      <c r="F392" s="113"/>
      <c r="G392" s="9" t="s">
        <v>2760</v>
      </c>
      <c r="H392" s="9" t="s">
        <v>1576</v>
      </c>
      <c r="I392" s="9" t="s">
        <v>1575</v>
      </c>
      <c r="J392" s="9" t="s">
        <v>2758</v>
      </c>
      <c r="K392" s="9" t="s">
        <v>2759</v>
      </c>
      <c r="L392" s="9" t="s">
        <v>2760</v>
      </c>
      <c r="M392" s="9" t="s">
        <v>1576</v>
      </c>
      <c r="N392" s="9" t="s">
        <v>1575</v>
      </c>
      <c r="O392" s="9" t="s">
        <v>2758</v>
      </c>
      <c r="P392" s="9" t="s">
        <v>2759</v>
      </c>
      <c r="Q392" s="9" t="s">
        <v>2760</v>
      </c>
      <c r="R392" s="9" t="s">
        <v>1576</v>
      </c>
      <c r="S392" s="9" t="s">
        <v>1575</v>
      </c>
      <c r="T392" s="9" t="s">
        <v>2758</v>
      </c>
      <c r="U392" s="9" t="s">
        <v>2759</v>
      </c>
      <c r="V392" s="9" t="s">
        <v>2760</v>
      </c>
      <c r="W392" s="9" t="s">
        <v>1576</v>
      </c>
      <c r="X392" s="9" t="s">
        <v>1575</v>
      </c>
      <c r="Y392" s="9" t="s">
        <v>2758</v>
      </c>
      <c r="Z392" s="9" t="s">
        <v>2759</v>
      </c>
      <c r="AA392" s="9" t="s">
        <v>2760</v>
      </c>
      <c r="AB392" s="9" t="s">
        <v>1576</v>
      </c>
      <c r="AC392" s="9" t="s">
        <v>1575</v>
      </c>
      <c r="AD392" s="9" t="s">
        <v>2758</v>
      </c>
      <c r="AE392" s="9" t="s">
        <v>2759</v>
      </c>
      <c r="AF392" s="9" t="s">
        <v>2760</v>
      </c>
      <c r="AG392" s="9" t="s">
        <v>1576</v>
      </c>
      <c r="AH392" s="9" t="s">
        <v>1575</v>
      </c>
      <c r="AI392" s="9" t="s">
        <v>2758</v>
      </c>
      <c r="AJ392" s="9" t="s">
        <v>2759</v>
      </c>
      <c r="AK392" s="9" t="s">
        <v>2760</v>
      </c>
      <c r="AL392" s="9" t="s">
        <v>1576</v>
      </c>
      <c r="AM392" s="9" t="s">
        <v>1575</v>
      </c>
      <c r="AN392" s="9" t="s">
        <v>2758</v>
      </c>
      <c r="AO392" s="9" t="s">
        <v>2759</v>
      </c>
      <c r="AP392" s="9" t="s">
        <v>2760</v>
      </c>
      <c r="AQ392" s="9" t="s">
        <v>1576</v>
      </c>
      <c r="AR392" s="9" t="s">
        <v>1575</v>
      </c>
      <c r="AS392" s="9" t="s">
        <v>2758</v>
      </c>
      <c r="AT392" s="9" t="s">
        <v>2759</v>
      </c>
      <c r="AU392" s="113"/>
      <c r="AV392" s="113"/>
      <c r="AW392" s="113"/>
      <c r="AX392" s="113"/>
      <c r="AY392" s="110"/>
      <c r="AZ392" s="110"/>
      <c r="BA392" s="110"/>
    </row>
    <row r="393" spans="2:53" ht="11.25" hidden="1" customHeight="1">
      <c r="B393" s="97" t="s">
        <v>516</v>
      </c>
      <c r="C393" s="113"/>
      <c r="D393" s="113"/>
      <c r="E393" s="113"/>
      <c r="F393" s="113"/>
      <c r="G393" s="9" t="s">
        <v>2760</v>
      </c>
      <c r="H393" s="9" t="s">
        <v>1576</v>
      </c>
      <c r="I393" s="9" t="s">
        <v>1575</v>
      </c>
      <c r="J393" s="9" t="s">
        <v>2758</v>
      </c>
      <c r="K393" s="9" t="s">
        <v>2759</v>
      </c>
      <c r="L393" s="9" t="s">
        <v>2760</v>
      </c>
      <c r="M393" s="9" t="s">
        <v>1576</v>
      </c>
      <c r="N393" s="9" t="s">
        <v>1575</v>
      </c>
      <c r="O393" s="9" t="s">
        <v>2758</v>
      </c>
      <c r="P393" s="9" t="s">
        <v>2759</v>
      </c>
      <c r="Q393" s="9" t="s">
        <v>2760</v>
      </c>
      <c r="R393" s="9" t="s">
        <v>1576</v>
      </c>
      <c r="S393" s="9" t="s">
        <v>1575</v>
      </c>
      <c r="T393" s="9" t="s">
        <v>2758</v>
      </c>
      <c r="U393" s="9" t="s">
        <v>2759</v>
      </c>
      <c r="V393" s="9" t="s">
        <v>2760</v>
      </c>
      <c r="W393" s="9" t="s">
        <v>1576</v>
      </c>
      <c r="X393" s="9" t="s">
        <v>1575</v>
      </c>
      <c r="Y393" s="9" t="s">
        <v>2758</v>
      </c>
      <c r="Z393" s="9" t="s">
        <v>2759</v>
      </c>
      <c r="AA393" s="9" t="s">
        <v>2760</v>
      </c>
      <c r="AB393" s="9" t="s">
        <v>1576</v>
      </c>
      <c r="AC393" s="9" t="s">
        <v>1575</v>
      </c>
      <c r="AD393" s="9" t="s">
        <v>2758</v>
      </c>
      <c r="AE393" s="9" t="s">
        <v>2759</v>
      </c>
      <c r="AF393" s="9" t="s">
        <v>2760</v>
      </c>
      <c r="AG393" s="9" t="s">
        <v>1576</v>
      </c>
      <c r="AH393" s="9" t="s">
        <v>1575</v>
      </c>
      <c r="AI393" s="9" t="s">
        <v>2758</v>
      </c>
      <c r="AJ393" s="9" t="s">
        <v>2759</v>
      </c>
      <c r="AK393" s="9" t="s">
        <v>2760</v>
      </c>
      <c r="AL393" s="9" t="s">
        <v>1576</v>
      </c>
      <c r="AM393" s="9" t="s">
        <v>1575</v>
      </c>
      <c r="AN393" s="9" t="s">
        <v>2758</v>
      </c>
      <c r="AO393" s="9" t="s">
        <v>2759</v>
      </c>
      <c r="AP393" s="9" t="s">
        <v>2760</v>
      </c>
      <c r="AQ393" s="9" t="s">
        <v>1576</v>
      </c>
      <c r="AR393" s="9" t="s">
        <v>1575</v>
      </c>
      <c r="AS393" s="9" t="s">
        <v>2758</v>
      </c>
      <c r="AT393" s="9" t="s">
        <v>2759</v>
      </c>
      <c r="AU393" s="113"/>
      <c r="AV393" s="113"/>
      <c r="AW393" s="113"/>
      <c r="AX393" s="113"/>
      <c r="AY393" s="110"/>
      <c r="AZ393" s="110"/>
      <c r="BA393" s="110"/>
    </row>
    <row r="394" spans="2:53" ht="11.25" hidden="1" customHeight="1">
      <c r="B394" s="97" t="s">
        <v>517</v>
      </c>
      <c r="C394" s="113"/>
      <c r="D394" s="113"/>
      <c r="E394" s="113"/>
      <c r="F394" s="113"/>
      <c r="G394" s="9" t="s">
        <v>2760</v>
      </c>
      <c r="H394" s="9" t="s">
        <v>1576</v>
      </c>
      <c r="I394" s="9" t="s">
        <v>1575</v>
      </c>
      <c r="J394" s="9" t="s">
        <v>2758</v>
      </c>
      <c r="K394" s="9" t="s">
        <v>2759</v>
      </c>
      <c r="L394" s="9" t="s">
        <v>2760</v>
      </c>
      <c r="M394" s="9" t="s">
        <v>1576</v>
      </c>
      <c r="N394" s="9" t="s">
        <v>1575</v>
      </c>
      <c r="O394" s="9" t="s">
        <v>2758</v>
      </c>
      <c r="P394" s="9" t="s">
        <v>2759</v>
      </c>
      <c r="Q394" s="9" t="s">
        <v>2760</v>
      </c>
      <c r="R394" s="9" t="s">
        <v>1576</v>
      </c>
      <c r="S394" s="9" t="s">
        <v>1575</v>
      </c>
      <c r="T394" s="9" t="s">
        <v>2758</v>
      </c>
      <c r="U394" s="9" t="s">
        <v>2759</v>
      </c>
      <c r="V394" s="9" t="s">
        <v>2760</v>
      </c>
      <c r="W394" s="9" t="s">
        <v>1576</v>
      </c>
      <c r="X394" s="9" t="s">
        <v>1575</v>
      </c>
      <c r="Y394" s="9" t="s">
        <v>2758</v>
      </c>
      <c r="Z394" s="9" t="s">
        <v>2759</v>
      </c>
      <c r="AA394" s="9" t="s">
        <v>2760</v>
      </c>
      <c r="AB394" s="9" t="s">
        <v>1576</v>
      </c>
      <c r="AC394" s="9" t="s">
        <v>1575</v>
      </c>
      <c r="AD394" s="9" t="s">
        <v>2758</v>
      </c>
      <c r="AE394" s="9" t="s">
        <v>2759</v>
      </c>
      <c r="AF394" s="9" t="s">
        <v>2760</v>
      </c>
      <c r="AG394" s="9" t="s">
        <v>1576</v>
      </c>
      <c r="AH394" s="9" t="s">
        <v>1575</v>
      </c>
      <c r="AI394" s="9" t="s">
        <v>2758</v>
      </c>
      <c r="AJ394" s="9" t="s">
        <v>2759</v>
      </c>
      <c r="AK394" s="9" t="s">
        <v>2760</v>
      </c>
      <c r="AL394" s="9" t="s">
        <v>1576</v>
      </c>
      <c r="AM394" s="9" t="s">
        <v>1575</v>
      </c>
      <c r="AN394" s="9" t="s">
        <v>2758</v>
      </c>
      <c r="AO394" s="9" t="s">
        <v>2759</v>
      </c>
      <c r="AP394" s="9" t="s">
        <v>2760</v>
      </c>
      <c r="AQ394" s="9" t="s">
        <v>1576</v>
      </c>
      <c r="AR394" s="9" t="s">
        <v>1575</v>
      </c>
      <c r="AS394" s="9" t="s">
        <v>2758</v>
      </c>
      <c r="AT394" s="9" t="s">
        <v>2759</v>
      </c>
      <c r="AU394" s="113"/>
      <c r="AV394" s="113"/>
      <c r="AW394" s="113"/>
      <c r="AX394" s="113"/>
      <c r="AY394" s="110"/>
      <c r="AZ394" s="110"/>
      <c r="BA394" s="110"/>
    </row>
    <row r="395" spans="2:53" ht="11.25" hidden="1" customHeight="1">
      <c r="B395" s="97" t="s">
        <v>518</v>
      </c>
      <c r="C395" s="113"/>
      <c r="D395" s="113"/>
      <c r="E395" s="113"/>
      <c r="F395" s="113"/>
      <c r="G395" s="9" t="s">
        <v>2760</v>
      </c>
      <c r="H395" s="9" t="s">
        <v>1576</v>
      </c>
      <c r="I395" s="9" t="s">
        <v>1575</v>
      </c>
      <c r="J395" s="9" t="s">
        <v>2758</v>
      </c>
      <c r="K395" s="9" t="s">
        <v>2759</v>
      </c>
      <c r="L395" s="9" t="s">
        <v>2760</v>
      </c>
      <c r="M395" s="9" t="s">
        <v>1576</v>
      </c>
      <c r="N395" s="9" t="s">
        <v>1575</v>
      </c>
      <c r="O395" s="9" t="s">
        <v>2758</v>
      </c>
      <c r="P395" s="9" t="s">
        <v>2759</v>
      </c>
      <c r="Q395" s="9" t="s">
        <v>2760</v>
      </c>
      <c r="R395" s="9" t="s">
        <v>1576</v>
      </c>
      <c r="S395" s="9" t="s">
        <v>1575</v>
      </c>
      <c r="T395" s="9" t="s">
        <v>2758</v>
      </c>
      <c r="U395" s="9" t="s">
        <v>2759</v>
      </c>
      <c r="V395" s="9" t="s">
        <v>2760</v>
      </c>
      <c r="W395" s="9" t="s">
        <v>1576</v>
      </c>
      <c r="X395" s="9" t="s">
        <v>1575</v>
      </c>
      <c r="Y395" s="9" t="s">
        <v>2758</v>
      </c>
      <c r="Z395" s="9" t="s">
        <v>2759</v>
      </c>
      <c r="AA395" s="9" t="s">
        <v>2760</v>
      </c>
      <c r="AB395" s="9" t="s">
        <v>1576</v>
      </c>
      <c r="AC395" s="9" t="s">
        <v>1575</v>
      </c>
      <c r="AD395" s="9" t="s">
        <v>2758</v>
      </c>
      <c r="AE395" s="9" t="s">
        <v>2759</v>
      </c>
      <c r="AF395" s="9" t="s">
        <v>2760</v>
      </c>
      <c r="AG395" s="9" t="s">
        <v>1576</v>
      </c>
      <c r="AH395" s="9" t="s">
        <v>1575</v>
      </c>
      <c r="AI395" s="9" t="s">
        <v>2758</v>
      </c>
      <c r="AJ395" s="9" t="s">
        <v>2759</v>
      </c>
      <c r="AK395" s="9" t="s">
        <v>2760</v>
      </c>
      <c r="AL395" s="9" t="s">
        <v>1576</v>
      </c>
      <c r="AM395" s="9" t="s">
        <v>1575</v>
      </c>
      <c r="AN395" s="9" t="s">
        <v>2758</v>
      </c>
      <c r="AO395" s="9" t="s">
        <v>2759</v>
      </c>
      <c r="AP395" s="9" t="s">
        <v>2760</v>
      </c>
      <c r="AQ395" s="9" t="s">
        <v>1576</v>
      </c>
      <c r="AR395" s="9" t="s">
        <v>1575</v>
      </c>
      <c r="AS395" s="9" t="s">
        <v>2758</v>
      </c>
      <c r="AT395" s="9" t="s">
        <v>2759</v>
      </c>
      <c r="AU395" s="113"/>
      <c r="AV395" s="113"/>
      <c r="AW395" s="113"/>
      <c r="AX395" s="113"/>
      <c r="AY395" s="110"/>
      <c r="AZ395" s="110"/>
      <c r="BA395" s="110"/>
    </row>
    <row r="396" spans="2:53" ht="11.25" hidden="1" customHeight="1">
      <c r="B396" s="97" t="s">
        <v>1962</v>
      </c>
      <c r="C396" s="113"/>
      <c r="D396" s="113"/>
      <c r="E396" s="113"/>
      <c r="F396" s="113"/>
      <c r="G396" s="9" t="s">
        <v>2760</v>
      </c>
      <c r="H396" s="9" t="s">
        <v>1576</v>
      </c>
      <c r="I396" s="9" t="s">
        <v>1575</v>
      </c>
      <c r="J396" s="9" t="s">
        <v>2758</v>
      </c>
      <c r="K396" s="9" t="s">
        <v>2759</v>
      </c>
      <c r="L396" s="9" t="s">
        <v>2760</v>
      </c>
      <c r="M396" s="9" t="s">
        <v>1576</v>
      </c>
      <c r="N396" s="9" t="s">
        <v>1575</v>
      </c>
      <c r="O396" s="9" t="s">
        <v>2758</v>
      </c>
      <c r="P396" s="9" t="s">
        <v>2759</v>
      </c>
      <c r="Q396" s="9" t="s">
        <v>2760</v>
      </c>
      <c r="R396" s="9" t="s">
        <v>1576</v>
      </c>
      <c r="S396" s="9" t="s">
        <v>1575</v>
      </c>
      <c r="T396" s="9" t="s">
        <v>2758</v>
      </c>
      <c r="U396" s="9" t="s">
        <v>2759</v>
      </c>
      <c r="V396" s="9" t="s">
        <v>2760</v>
      </c>
      <c r="W396" s="9" t="s">
        <v>1576</v>
      </c>
      <c r="X396" s="9" t="s">
        <v>1575</v>
      </c>
      <c r="Y396" s="9" t="s">
        <v>2758</v>
      </c>
      <c r="Z396" s="9" t="s">
        <v>2759</v>
      </c>
      <c r="AA396" s="9" t="s">
        <v>2760</v>
      </c>
      <c r="AB396" s="9" t="s">
        <v>1576</v>
      </c>
      <c r="AC396" s="9" t="s">
        <v>1575</v>
      </c>
      <c r="AD396" s="9" t="s">
        <v>2758</v>
      </c>
      <c r="AE396" s="9" t="s">
        <v>2759</v>
      </c>
      <c r="AF396" s="9" t="s">
        <v>2760</v>
      </c>
      <c r="AG396" s="9" t="s">
        <v>1576</v>
      </c>
      <c r="AH396" s="9" t="s">
        <v>1575</v>
      </c>
      <c r="AI396" s="9" t="s">
        <v>2758</v>
      </c>
      <c r="AJ396" s="9" t="s">
        <v>2759</v>
      </c>
      <c r="AK396" s="9" t="s">
        <v>2760</v>
      </c>
      <c r="AL396" s="9" t="s">
        <v>1576</v>
      </c>
      <c r="AM396" s="9" t="s">
        <v>1575</v>
      </c>
      <c r="AN396" s="9" t="s">
        <v>2758</v>
      </c>
      <c r="AO396" s="9" t="s">
        <v>2759</v>
      </c>
      <c r="AP396" s="9" t="s">
        <v>2760</v>
      </c>
      <c r="AQ396" s="9" t="s">
        <v>1576</v>
      </c>
      <c r="AR396" s="9" t="s">
        <v>1575</v>
      </c>
      <c r="AS396" s="9" t="s">
        <v>2758</v>
      </c>
      <c r="AT396" s="9" t="s">
        <v>2759</v>
      </c>
      <c r="AU396" s="113"/>
      <c r="AV396" s="113"/>
      <c r="AW396" s="113"/>
      <c r="AX396" s="113"/>
      <c r="AY396" s="110"/>
      <c r="AZ396" s="110"/>
      <c r="BA396" s="110"/>
    </row>
    <row r="397" spans="2:53" ht="11.25" hidden="1" customHeight="1">
      <c r="B397" s="97" t="s">
        <v>2011</v>
      </c>
      <c r="C397" s="113"/>
      <c r="D397" s="113"/>
      <c r="E397" s="113"/>
      <c r="F397" s="113"/>
      <c r="G397" s="9" t="s">
        <v>2760</v>
      </c>
      <c r="H397" s="9" t="s">
        <v>1576</v>
      </c>
      <c r="I397" s="9" t="s">
        <v>1575</v>
      </c>
      <c r="J397" s="9" t="s">
        <v>2758</v>
      </c>
      <c r="K397" s="9" t="s">
        <v>2759</v>
      </c>
      <c r="L397" s="9" t="s">
        <v>2760</v>
      </c>
      <c r="M397" s="9" t="s">
        <v>1576</v>
      </c>
      <c r="N397" s="9" t="s">
        <v>1575</v>
      </c>
      <c r="O397" s="9" t="s">
        <v>2758</v>
      </c>
      <c r="P397" s="9" t="s">
        <v>2759</v>
      </c>
      <c r="Q397" s="9" t="s">
        <v>2760</v>
      </c>
      <c r="R397" s="9" t="s">
        <v>1576</v>
      </c>
      <c r="S397" s="9" t="s">
        <v>1575</v>
      </c>
      <c r="T397" s="9" t="s">
        <v>2758</v>
      </c>
      <c r="U397" s="9" t="s">
        <v>2759</v>
      </c>
      <c r="V397" s="9" t="s">
        <v>2760</v>
      </c>
      <c r="W397" s="9" t="s">
        <v>1576</v>
      </c>
      <c r="X397" s="9" t="s">
        <v>1575</v>
      </c>
      <c r="Y397" s="9" t="s">
        <v>2758</v>
      </c>
      <c r="Z397" s="9" t="s">
        <v>2759</v>
      </c>
      <c r="AA397" s="9" t="s">
        <v>2760</v>
      </c>
      <c r="AB397" s="9" t="s">
        <v>1576</v>
      </c>
      <c r="AC397" s="9" t="s">
        <v>1575</v>
      </c>
      <c r="AD397" s="9" t="s">
        <v>2758</v>
      </c>
      <c r="AE397" s="9" t="s">
        <v>2759</v>
      </c>
      <c r="AF397" s="9" t="s">
        <v>2760</v>
      </c>
      <c r="AG397" s="9" t="s">
        <v>1576</v>
      </c>
      <c r="AH397" s="9" t="s">
        <v>1575</v>
      </c>
      <c r="AI397" s="9" t="s">
        <v>2758</v>
      </c>
      <c r="AJ397" s="9" t="s">
        <v>2759</v>
      </c>
      <c r="AK397" s="9" t="s">
        <v>2760</v>
      </c>
      <c r="AL397" s="9" t="s">
        <v>1576</v>
      </c>
      <c r="AM397" s="9" t="s">
        <v>1575</v>
      </c>
      <c r="AN397" s="9" t="s">
        <v>2758</v>
      </c>
      <c r="AO397" s="9" t="s">
        <v>2759</v>
      </c>
      <c r="AP397" s="9" t="s">
        <v>2760</v>
      </c>
      <c r="AQ397" s="9" t="s">
        <v>1576</v>
      </c>
      <c r="AR397" s="9" t="s">
        <v>1575</v>
      </c>
      <c r="AS397" s="9" t="s">
        <v>2758</v>
      </c>
      <c r="AT397" s="9" t="s">
        <v>2759</v>
      </c>
      <c r="AU397" s="113"/>
      <c r="AV397" s="113"/>
      <c r="AW397" s="113"/>
      <c r="AX397" s="113"/>
      <c r="AY397" s="110"/>
      <c r="AZ397" s="110"/>
      <c r="BA397" s="110"/>
    </row>
    <row r="398" spans="2:53" ht="11.25" hidden="1" customHeight="1">
      <c r="B398" s="97" t="s">
        <v>2060</v>
      </c>
      <c r="C398" s="113"/>
      <c r="D398" s="113"/>
      <c r="E398" s="113"/>
      <c r="F398" s="113"/>
      <c r="G398" s="9" t="s">
        <v>2760</v>
      </c>
      <c r="H398" s="9" t="s">
        <v>1576</v>
      </c>
      <c r="I398" s="9" t="s">
        <v>1575</v>
      </c>
      <c r="J398" s="9" t="s">
        <v>2758</v>
      </c>
      <c r="K398" s="9" t="s">
        <v>2759</v>
      </c>
      <c r="L398" s="9" t="s">
        <v>2760</v>
      </c>
      <c r="M398" s="9" t="s">
        <v>1576</v>
      </c>
      <c r="N398" s="9" t="s">
        <v>1575</v>
      </c>
      <c r="O398" s="9" t="s">
        <v>2758</v>
      </c>
      <c r="P398" s="9" t="s">
        <v>2759</v>
      </c>
      <c r="Q398" s="9" t="s">
        <v>2760</v>
      </c>
      <c r="R398" s="9" t="s">
        <v>1576</v>
      </c>
      <c r="S398" s="9" t="s">
        <v>1575</v>
      </c>
      <c r="T398" s="9" t="s">
        <v>2758</v>
      </c>
      <c r="U398" s="9" t="s">
        <v>2759</v>
      </c>
      <c r="V398" s="9" t="s">
        <v>2760</v>
      </c>
      <c r="W398" s="9" t="s">
        <v>1576</v>
      </c>
      <c r="X398" s="9" t="s">
        <v>1575</v>
      </c>
      <c r="Y398" s="9" t="s">
        <v>2758</v>
      </c>
      <c r="Z398" s="9" t="s">
        <v>2759</v>
      </c>
      <c r="AA398" s="9" t="s">
        <v>2760</v>
      </c>
      <c r="AB398" s="9" t="s">
        <v>1576</v>
      </c>
      <c r="AC398" s="9" t="s">
        <v>1575</v>
      </c>
      <c r="AD398" s="9" t="s">
        <v>2758</v>
      </c>
      <c r="AE398" s="9" t="s">
        <v>2759</v>
      </c>
      <c r="AF398" s="9" t="s">
        <v>2760</v>
      </c>
      <c r="AG398" s="9" t="s">
        <v>1576</v>
      </c>
      <c r="AH398" s="9" t="s">
        <v>1575</v>
      </c>
      <c r="AI398" s="9" t="s">
        <v>2758</v>
      </c>
      <c r="AJ398" s="9" t="s">
        <v>2759</v>
      </c>
      <c r="AK398" s="9" t="s">
        <v>2760</v>
      </c>
      <c r="AL398" s="9" t="s">
        <v>1576</v>
      </c>
      <c r="AM398" s="9" t="s">
        <v>1575</v>
      </c>
      <c r="AN398" s="9" t="s">
        <v>2758</v>
      </c>
      <c r="AO398" s="9" t="s">
        <v>2759</v>
      </c>
      <c r="AP398" s="9" t="s">
        <v>2760</v>
      </c>
      <c r="AQ398" s="9" t="s">
        <v>1576</v>
      </c>
      <c r="AR398" s="9" t="s">
        <v>1575</v>
      </c>
      <c r="AS398" s="9" t="s">
        <v>2758</v>
      </c>
      <c r="AT398" s="9" t="s">
        <v>2759</v>
      </c>
      <c r="AU398" s="113"/>
      <c r="AV398" s="113"/>
      <c r="AW398" s="113"/>
      <c r="AX398" s="113"/>
      <c r="AY398" s="110"/>
      <c r="AZ398" s="110"/>
      <c r="BA398" s="110"/>
    </row>
    <row r="399" spans="2:53" ht="11.25" hidden="1" customHeight="1">
      <c r="B399" s="97" t="s">
        <v>2109</v>
      </c>
      <c r="C399" s="113"/>
      <c r="D399" s="113"/>
      <c r="E399" s="113"/>
      <c r="F399" s="113"/>
      <c r="G399" s="9" t="s">
        <v>2760</v>
      </c>
      <c r="H399" s="9" t="s">
        <v>1576</v>
      </c>
      <c r="I399" s="9" t="s">
        <v>1575</v>
      </c>
      <c r="J399" s="9" t="s">
        <v>2758</v>
      </c>
      <c r="K399" s="9" t="s">
        <v>2759</v>
      </c>
      <c r="L399" s="9" t="s">
        <v>2760</v>
      </c>
      <c r="M399" s="9" t="s">
        <v>1576</v>
      </c>
      <c r="N399" s="9" t="s">
        <v>1575</v>
      </c>
      <c r="O399" s="9" t="s">
        <v>2758</v>
      </c>
      <c r="P399" s="9" t="s">
        <v>2759</v>
      </c>
      <c r="Q399" s="9" t="s">
        <v>2760</v>
      </c>
      <c r="R399" s="9" t="s">
        <v>1576</v>
      </c>
      <c r="S399" s="9" t="s">
        <v>1575</v>
      </c>
      <c r="T399" s="9" t="s">
        <v>2758</v>
      </c>
      <c r="U399" s="9" t="s">
        <v>2759</v>
      </c>
      <c r="V399" s="9" t="s">
        <v>2760</v>
      </c>
      <c r="W399" s="9" t="s">
        <v>1576</v>
      </c>
      <c r="X399" s="9" t="s">
        <v>1575</v>
      </c>
      <c r="Y399" s="9" t="s">
        <v>2758</v>
      </c>
      <c r="Z399" s="9" t="s">
        <v>2759</v>
      </c>
      <c r="AA399" s="9" t="s">
        <v>2760</v>
      </c>
      <c r="AB399" s="9" t="s">
        <v>1576</v>
      </c>
      <c r="AC399" s="9" t="s">
        <v>1575</v>
      </c>
      <c r="AD399" s="9" t="s">
        <v>2758</v>
      </c>
      <c r="AE399" s="9" t="s">
        <v>2759</v>
      </c>
      <c r="AF399" s="9" t="s">
        <v>2760</v>
      </c>
      <c r="AG399" s="9" t="s">
        <v>1576</v>
      </c>
      <c r="AH399" s="9" t="s">
        <v>1575</v>
      </c>
      <c r="AI399" s="9" t="s">
        <v>2758</v>
      </c>
      <c r="AJ399" s="9" t="s">
        <v>2759</v>
      </c>
      <c r="AK399" s="9" t="s">
        <v>2760</v>
      </c>
      <c r="AL399" s="9" t="s">
        <v>1576</v>
      </c>
      <c r="AM399" s="9" t="s">
        <v>1575</v>
      </c>
      <c r="AN399" s="9" t="s">
        <v>2758</v>
      </c>
      <c r="AO399" s="9" t="s">
        <v>2759</v>
      </c>
      <c r="AP399" s="9" t="s">
        <v>2760</v>
      </c>
      <c r="AQ399" s="9" t="s">
        <v>1576</v>
      </c>
      <c r="AR399" s="9" t="s">
        <v>1575</v>
      </c>
      <c r="AS399" s="9" t="s">
        <v>2758</v>
      </c>
      <c r="AT399" s="9" t="s">
        <v>2759</v>
      </c>
      <c r="AU399" s="113"/>
      <c r="AV399" s="113"/>
      <c r="AW399" s="113"/>
      <c r="AX399" s="113"/>
      <c r="AY399" s="110"/>
      <c r="AZ399" s="110"/>
      <c r="BA399" s="110"/>
    </row>
    <row r="400" spans="2:53" ht="11.25" hidden="1" customHeight="1">
      <c r="B400" s="97" t="s">
        <v>2158</v>
      </c>
      <c r="C400" s="113"/>
      <c r="D400" s="113"/>
      <c r="E400" s="113"/>
      <c r="F400" s="113"/>
      <c r="G400" s="9" t="s">
        <v>2760</v>
      </c>
      <c r="H400" s="9" t="s">
        <v>1576</v>
      </c>
      <c r="I400" s="9" t="s">
        <v>1575</v>
      </c>
      <c r="J400" s="9" t="s">
        <v>2758</v>
      </c>
      <c r="K400" s="9" t="s">
        <v>2759</v>
      </c>
      <c r="L400" s="9" t="s">
        <v>2760</v>
      </c>
      <c r="M400" s="9" t="s">
        <v>1576</v>
      </c>
      <c r="N400" s="9" t="s">
        <v>1575</v>
      </c>
      <c r="O400" s="9" t="s">
        <v>2758</v>
      </c>
      <c r="P400" s="9" t="s">
        <v>2759</v>
      </c>
      <c r="Q400" s="9" t="s">
        <v>2760</v>
      </c>
      <c r="R400" s="9" t="s">
        <v>1576</v>
      </c>
      <c r="S400" s="9" t="s">
        <v>1575</v>
      </c>
      <c r="T400" s="9" t="s">
        <v>2758</v>
      </c>
      <c r="U400" s="9" t="s">
        <v>2759</v>
      </c>
      <c r="V400" s="9" t="s">
        <v>2760</v>
      </c>
      <c r="W400" s="9" t="s">
        <v>1576</v>
      </c>
      <c r="X400" s="9" t="s">
        <v>1575</v>
      </c>
      <c r="Y400" s="9" t="s">
        <v>2758</v>
      </c>
      <c r="Z400" s="9" t="s">
        <v>2759</v>
      </c>
      <c r="AA400" s="9" t="s">
        <v>2760</v>
      </c>
      <c r="AB400" s="9" t="s">
        <v>1576</v>
      </c>
      <c r="AC400" s="9" t="s">
        <v>1575</v>
      </c>
      <c r="AD400" s="9" t="s">
        <v>2758</v>
      </c>
      <c r="AE400" s="9" t="s">
        <v>2759</v>
      </c>
      <c r="AF400" s="9" t="s">
        <v>2760</v>
      </c>
      <c r="AG400" s="9" t="s">
        <v>1576</v>
      </c>
      <c r="AH400" s="9" t="s">
        <v>1575</v>
      </c>
      <c r="AI400" s="9" t="s">
        <v>2758</v>
      </c>
      <c r="AJ400" s="9" t="s">
        <v>2759</v>
      </c>
      <c r="AK400" s="9" t="s">
        <v>2760</v>
      </c>
      <c r="AL400" s="9" t="s">
        <v>1576</v>
      </c>
      <c r="AM400" s="9" t="s">
        <v>1575</v>
      </c>
      <c r="AN400" s="9" t="s">
        <v>2758</v>
      </c>
      <c r="AO400" s="9" t="s">
        <v>2759</v>
      </c>
      <c r="AP400" s="9" t="s">
        <v>2760</v>
      </c>
      <c r="AQ400" s="9" t="s">
        <v>1576</v>
      </c>
      <c r="AR400" s="9" t="s">
        <v>1575</v>
      </c>
      <c r="AS400" s="9" t="s">
        <v>2758</v>
      </c>
      <c r="AT400" s="9" t="s">
        <v>2759</v>
      </c>
      <c r="AU400" s="113"/>
      <c r="AV400" s="113"/>
      <c r="AW400" s="113"/>
      <c r="AX400" s="113"/>
      <c r="AY400" s="110"/>
      <c r="AZ400" s="110"/>
      <c r="BA400" s="110"/>
    </row>
    <row r="401" spans="1:53" ht="11.25" hidden="1" customHeight="1">
      <c r="B401" s="97" t="s">
        <v>2207</v>
      </c>
      <c r="C401" s="113"/>
      <c r="D401" s="113"/>
      <c r="E401" s="113"/>
      <c r="F401" s="113"/>
      <c r="G401" s="9" t="s">
        <v>2760</v>
      </c>
      <c r="H401" s="9" t="s">
        <v>1576</v>
      </c>
      <c r="I401" s="9" t="s">
        <v>1575</v>
      </c>
      <c r="J401" s="9" t="s">
        <v>2758</v>
      </c>
      <c r="K401" s="9" t="s">
        <v>2759</v>
      </c>
      <c r="L401" s="9" t="s">
        <v>2760</v>
      </c>
      <c r="M401" s="9" t="s">
        <v>1576</v>
      </c>
      <c r="N401" s="9" t="s">
        <v>1575</v>
      </c>
      <c r="O401" s="9" t="s">
        <v>2758</v>
      </c>
      <c r="P401" s="9" t="s">
        <v>2759</v>
      </c>
      <c r="Q401" s="9" t="s">
        <v>2760</v>
      </c>
      <c r="R401" s="9" t="s">
        <v>1576</v>
      </c>
      <c r="S401" s="9" t="s">
        <v>1575</v>
      </c>
      <c r="T401" s="9" t="s">
        <v>2758</v>
      </c>
      <c r="U401" s="9" t="s">
        <v>2759</v>
      </c>
      <c r="V401" s="9" t="s">
        <v>2760</v>
      </c>
      <c r="W401" s="9" t="s">
        <v>1576</v>
      </c>
      <c r="X401" s="9" t="s">
        <v>1575</v>
      </c>
      <c r="Y401" s="9" t="s">
        <v>2758</v>
      </c>
      <c r="Z401" s="9" t="s">
        <v>2759</v>
      </c>
      <c r="AA401" s="9" t="s">
        <v>2760</v>
      </c>
      <c r="AB401" s="9" t="s">
        <v>1576</v>
      </c>
      <c r="AC401" s="9" t="s">
        <v>1575</v>
      </c>
      <c r="AD401" s="9" t="s">
        <v>2758</v>
      </c>
      <c r="AE401" s="9" t="s">
        <v>2759</v>
      </c>
      <c r="AF401" s="9" t="s">
        <v>2760</v>
      </c>
      <c r="AG401" s="9" t="s">
        <v>1576</v>
      </c>
      <c r="AH401" s="9" t="s">
        <v>1575</v>
      </c>
      <c r="AI401" s="9" t="s">
        <v>2758</v>
      </c>
      <c r="AJ401" s="9" t="s">
        <v>2759</v>
      </c>
      <c r="AK401" s="9" t="s">
        <v>2760</v>
      </c>
      <c r="AL401" s="9" t="s">
        <v>1576</v>
      </c>
      <c r="AM401" s="9" t="s">
        <v>1575</v>
      </c>
      <c r="AN401" s="9" t="s">
        <v>2758</v>
      </c>
      <c r="AO401" s="9" t="s">
        <v>2759</v>
      </c>
      <c r="AP401" s="9" t="s">
        <v>2760</v>
      </c>
      <c r="AQ401" s="9" t="s">
        <v>1576</v>
      </c>
      <c r="AR401" s="9" t="s">
        <v>1575</v>
      </c>
      <c r="AS401" s="9" t="s">
        <v>2758</v>
      </c>
      <c r="AT401" s="9" t="s">
        <v>2759</v>
      </c>
      <c r="AU401" s="113"/>
      <c r="AV401" s="113"/>
      <c r="AW401" s="113"/>
      <c r="AX401" s="113"/>
      <c r="AY401" s="110"/>
      <c r="AZ401" s="110"/>
      <c r="BA401" s="110"/>
    </row>
    <row r="402" spans="1:53" ht="11.25" hidden="1" customHeight="1">
      <c r="B402" s="97" t="s">
        <v>2256</v>
      </c>
      <c r="C402" s="113"/>
      <c r="D402" s="113"/>
      <c r="E402" s="113"/>
      <c r="F402" s="113"/>
      <c r="G402" s="9" t="s">
        <v>2760</v>
      </c>
      <c r="H402" s="9" t="s">
        <v>1576</v>
      </c>
      <c r="I402" s="9" t="s">
        <v>1575</v>
      </c>
      <c r="J402" s="9" t="s">
        <v>2758</v>
      </c>
      <c r="K402" s="9" t="s">
        <v>2759</v>
      </c>
      <c r="L402" s="9" t="s">
        <v>2760</v>
      </c>
      <c r="M402" s="9" t="s">
        <v>1576</v>
      </c>
      <c r="N402" s="9" t="s">
        <v>1575</v>
      </c>
      <c r="O402" s="9" t="s">
        <v>2758</v>
      </c>
      <c r="P402" s="9" t="s">
        <v>2759</v>
      </c>
      <c r="Q402" s="9" t="s">
        <v>2760</v>
      </c>
      <c r="R402" s="9" t="s">
        <v>1576</v>
      </c>
      <c r="S402" s="9" t="s">
        <v>1575</v>
      </c>
      <c r="T402" s="9" t="s">
        <v>2758</v>
      </c>
      <c r="U402" s="9" t="s">
        <v>2759</v>
      </c>
      <c r="V402" s="9" t="s">
        <v>2760</v>
      </c>
      <c r="W402" s="9" t="s">
        <v>1576</v>
      </c>
      <c r="X402" s="9" t="s">
        <v>1575</v>
      </c>
      <c r="Y402" s="9" t="s">
        <v>2758</v>
      </c>
      <c r="Z402" s="9" t="s">
        <v>2759</v>
      </c>
      <c r="AA402" s="9" t="s">
        <v>2760</v>
      </c>
      <c r="AB402" s="9" t="s">
        <v>1576</v>
      </c>
      <c r="AC402" s="9" t="s">
        <v>1575</v>
      </c>
      <c r="AD402" s="9" t="s">
        <v>2758</v>
      </c>
      <c r="AE402" s="9" t="s">
        <v>2759</v>
      </c>
      <c r="AF402" s="9" t="s">
        <v>2760</v>
      </c>
      <c r="AG402" s="9" t="s">
        <v>1576</v>
      </c>
      <c r="AH402" s="9" t="s">
        <v>1575</v>
      </c>
      <c r="AI402" s="9" t="s">
        <v>2758</v>
      </c>
      <c r="AJ402" s="9" t="s">
        <v>2759</v>
      </c>
      <c r="AK402" s="9" t="s">
        <v>2760</v>
      </c>
      <c r="AL402" s="9" t="s">
        <v>1576</v>
      </c>
      <c r="AM402" s="9" t="s">
        <v>1575</v>
      </c>
      <c r="AN402" s="9" t="s">
        <v>2758</v>
      </c>
      <c r="AO402" s="9" t="s">
        <v>2759</v>
      </c>
      <c r="AP402" s="9" t="s">
        <v>2760</v>
      </c>
      <c r="AQ402" s="9" t="s">
        <v>1576</v>
      </c>
      <c r="AR402" s="9" t="s">
        <v>1575</v>
      </c>
      <c r="AS402" s="9" t="s">
        <v>2758</v>
      </c>
      <c r="AT402" s="9" t="s">
        <v>2759</v>
      </c>
      <c r="AU402" s="113"/>
      <c r="AV402" s="113"/>
      <c r="AW402" s="113"/>
      <c r="AX402" s="113"/>
      <c r="AY402" s="110"/>
      <c r="AZ402" s="110"/>
      <c r="BA402" s="110"/>
    </row>
    <row r="403" spans="1:53" ht="11.25" hidden="1" customHeight="1">
      <c r="B403" s="97" t="s">
        <v>2305</v>
      </c>
      <c r="C403" s="113"/>
      <c r="D403" s="113"/>
      <c r="E403" s="113"/>
      <c r="F403" s="113"/>
      <c r="G403" s="9" t="s">
        <v>2760</v>
      </c>
      <c r="H403" s="9" t="s">
        <v>1576</v>
      </c>
      <c r="I403" s="9" t="s">
        <v>1575</v>
      </c>
      <c r="J403" s="9" t="s">
        <v>2758</v>
      </c>
      <c r="K403" s="9" t="s">
        <v>2759</v>
      </c>
      <c r="L403" s="9" t="s">
        <v>2760</v>
      </c>
      <c r="M403" s="9" t="s">
        <v>1576</v>
      </c>
      <c r="N403" s="9" t="s">
        <v>1575</v>
      </c>
      <c r="O403" s="9" t="s">
        <v>2758</v>
      </c>
      <c r="P403" s="9" t="s">
        <v>2759</v>
      </c>
      <c r="Q403" s="9" t="s">
        <v>2760</v>
      </c>
      <c r="R403" s="9" t="s">
        <v>1576</v>
      </c>
      <c r="S403" s="9" t="s">
        <v>1575</v>
      </c>
      <c r="T403" s="9" t="s">
        <v>2758</v>
      </c>
      <c r="U403" s="9" t="s">
        <v>2759</v>
      </c>
      <c r="V403" s="9" t="s">
        <v>2760</v>
      </c>
      <c r="W403" s="9" t="s">
        <v>1576</v>
      </c>
      <c r="X403" s="9" t="s">
        <v>1575</v>
      </c>
      <c r="Y403" s="9" t="s">
        <v>2758</v>
      </c>
      <c r="Z403" s="9" t="s">
        <v>2759</v>
      </c>
      <c r="AA403" s="9" t="s">
        <v>2760</v>
      </c>
      <c r="AB403" s="9" t="s">
        <v>1576</v>
      </c>
      <c r="AC403" s="9" t="s">
        <v>1575</v>
      </c>
      <c r="AD403" s="9" t="s">
        <v>2758</v>
      </c>
      <c r="AE403" s="9" t="s">
        <v>2759</v>
      </c>
      <c r="AF403" s="9" t="s">
        <v>2760</v>
      </c>
      <c r="AG403" s="9" t="s">
        <v>1576</v>
      </c>
      <c r="AH403" s="9" t="s">
        <v>1575</v>
      </c>
      <c r="AI403" s="9" t="s">
        <v>2758</v>
      </c>
      <c r="AJ403" s="9" t="s">
        <v>2759</v>
      </c>
      <c r="AK403" s="9" t="s">
        <v>2760</v>
      </c>
      <c r="AL403" s="9" t="s">
        <v>1576</v>
      </c>
      <c r="AM403" s="9" t="s">
        <v>1575</v>
      </c>
      <c r="AN403" s="9" t="s">
        <v>2758</v>
      </c>
      <c r="AO403" s="9" t="s">
        <v>2759</v>
      </c>
      <c r="AP403" s="9" t="s">
        <v>2760</v>
      </c>
      <c r="AQ403" s="9" t="s">
        <v>1576</v>
      </c>
      <c r="AR403" s="9" t="s">
        <v>1575</v>
      </c>
      <c r="AS403" s="9" t="s">
        <v>2758</v>
      </c>
      <c r="AT403" s="9" t="s">
        <v>2759</v>
      </c>
      <c r="AU403" s="113"/>
      <c r="AV403" s="113"/>
      <c r="AW403" s="113"/>
      <c r="AX403" s="113"/>
      <c r="AY403" s="110"/>
      <c r="AZ403" s="110"/>
      <c r="BA403" s="110"/>
    </row>
    <row r="404" spans="1:53" ht="11.25" hidden="1" customHeight="1">
      <c r="B404" s="97" t="s">
        <v>2354</v>
      </c>
      <c r="C404" s="113"/>
      <c r="D404" s="113"/>
      <c r="E404" s="113"/>
      <c r="F404" s="113"/>
      <c r="G404" s="9" t="s">
        <v>2760</v>
      </c>
      <c r="H404" s="9" t="s">
        <v>1576</v>
      </c>
      <c r="I404" s="9" t="s">
        <v>1575</v>
      </c>
      <c r="J404" s="9" t="s">
        <v>2758</v>
      </c>
      <c r="K404" s="9" t="s">
        <v>2759</v>
      </c>
      <c r="L404" s="9" t="s">
        <v>2760</v>
      </c>
      <c r="M404" s="9" t="s">
        <v>1576</v>
      </c>
      <c r="N404" s="9" t="s">
        <v>1575</v>
      </c>
      <c r="O404" s="9" t="s">
        <v>2758</v>
      </c>
      <c r="P404" s="9" t="s">
        <v>2759</v>
      </c>
      <c r="Q404" s="9" t="s">
        <v>2760</v>
      </c>
      <c r="R404" s="9" t="s">
        <v>1576</v>
      </c>
      <c r="S404" s="9" t="s">
        <v>1575</v>
      </c>
      <c r="T404" s="9" t="s">
        <v>2758</v>
      </c>
      <c r="U404" s="9" t="s">
        <v>2759</v>
      </c>
      <c r="V404" s="9" t="s">
        <v>2760</v>
      </c>
      <c r="W404" s="9" t="s">
        <v>1576</v>
      </c>
      <c r="X404" s="9" t="s">
        <v>1575</v>
      </c>
      <c r="Y404" s="9" t="s">
        <v>2758</v>
      </c>
      <c r="Z404" s="9" t="s">
        <v>2759</v>
      </c>
      <c r="AA404" s="9" t="s">
        <v>2760</v>
      </c>
      <c r="AB404" s="9" t="s">
        <v>1576</v>
      </c>
      <c r="AC404" s="9" t="s">
        <v>1575</v>
      </c>
      <c r="AD404" s="9" t="s">
        <v>2758</v>
      </c>
      <c r="AE404" s="9" t="s">
        <v>2759</v>
      </c>
      <c r="AF404" s="9" t="s">
        <v>2760</v>
      </c>
      <c r="AG404" s="9" t="s">
        <v>1576</v>
      </c>
      <c r="AH404" s="9" t="s">
        <v>1575</v>
      </c>
      <c r="AI404" s="9" t="s">
        <v>2758</v>
      </c>
      <c r="AJ404" s="9" t="s">
        <v>2759</v>
      </c>
      <c r="AK404" s="9" t="s">
        <v>2760</v>
      </c>
      <c r="AL404" s="9" t="s">
        <v>1576</v>
      </c>
      <c r="AM404" s="9" t="s">
        <v>1575</v>
      </c>
      <c r="AN404" s="9" t="s">
        <v>2758</v>
      </c>
      <c r="AO404" s="9" t="s">
        <v>2759</v>
      </c>
      <c r="AP404" s="9" t="s">
        <v>2760</v>
      </c>
      <c r="AQ404" s="9" t="s">
        <v>1576</v>
      </c>
      <c r="AR404" s="9" t="s">
        <v>1575</v>
      </c>
      <c r="AS404" s="9" t="s">
        <v>2758</v>
      </c>
      <c r="AT404" s="9" t="s">
        <v>2759</v>
      </c>
      <c r="AU404" s="113"/>
      <c r="AV404" s="113"/>
      <c r="AW404" s="113"/>
      <c r="AX404" s="113"/>
      <c r="AY404" s="110"/>
      <c r="AZ404" s="110"/>
      <c r="BA404" s="110"/>
    </row>
    <row r="405" spans="1:53" ht="11.25" hidden="1" customHeight="1">
      <c r="B405" s="97" t="s">
        <v>2403</v>
      </c>
      <c r="C405" s="113"/>
      <c r="D405" s="113"/>
      <c r="E405" s="113"/>
      <c r="F405" s="113"/>
      <c r="G405" s="9" t="s">
        <v>2760</v>
      </c>
      <c r="H405" s="9" t="s">
        <v>1576</v>
      </c>
      <c r="I405" s="9" t="s">
        <v>1575</v>
      </c>
      <c r="J405" s="9" t="s">
        <v>2758</v>
      </c>
      <c r="K405" s="9" t="s">
        <v>2759</v>
      </c>
      <c r="L405" s="9" t="s">
        <v>2760</v>
      </c>
      <c r="M405" s="9" t="s">
        <v>1576</v>
      </c>
      <c r="N405" s="9" t="s">
        <v>1575</v>
      </c>
      <c r="O405" s="9" t="s">
        <v>2758</v>
      </c>
      <c r="P405" s="9" t="s">
        <v>2759</v>
      </c>
      <c r="Q405" s="9" t="s">
        <v>2760</v>
      </c>
      <c r="R405" s="9" t="s">
        <v>1576</v>
      </c>
      <c r="S405" s="9" t="s">
        <v>1575</v>
      </c>
      <c r="T405" s="9" t="s">
        <v>2758</v>
      </c>
      <c r="U405" s="9" t="s">
        <v>2759</v>
      </c>
      <c r="V405" s="9" t="s">
        <v>2760</v>
      </c>
      <c r="W405" s="9" t="s">
        <v>1576</v>
      </c>
      <c r="X405" s="9" t="s">
        <v>1575</v>
      </c>
      <c r="Y405" s="9" t="s">
        <v>2758</v>
      </c>
      <c r="Z405" s="9" t="s">
        <v>2759</v>
      </c>
      <c r="AA405" s="9" t="s">
        <v>2760</v>
      </c>
      <c r="AB405" s="9" t="s">
        <v>1576</v>
      </c>
      <c r="AC405" s="9" t="s">
        <v>1575</v>
      </c>
      <c r="AD405" s="9" t="s">
        <v>2758</v>
      </c>
      <c r="AE405" s="9" t="s">
        <v>2759</v>
      </c>
      <c r="AF405" s="9" t="s">
        <v>2760</v>
      </c>
      <c r="AG405" s="9" t="s">
        <v>1576</v>
      </c>
      <c r="AH405" s="9" t="s">
        <v>1575</v>
      </c>
      <c r="AI405" s="9" t="s">
        <v>2758</v>
      </c>
      <c r="AJ405" s="9" t="s">
        <v>2759</v>
      </c>
      <c r="AK405" s="9" t="s">
        <v>2760</v>
      </c>
      <c r="AL405" s="9" t="s">
        <v>1576</v>
      </c>
      <c r="AM405" s="9" t="s">
        <v>1575</v>
      </c>
      <c r="AN405" s="9" t="s">
        <v>2758</v>
      </c>
      <c r="AO405" s="9" t="s">
        <v>2759</v>
      </c>
      <c r="AP405" s="9" t="s">
        <v>2760</v>
      </c>
      <c r="AQ405" s="9" t="s">
        <v>1576</v>
      </c>
      <c r="AR405" s="9" t="s">
        <v>1575</v>
      </c>
      <c r="AS405" s="9" t="s">
        <v>2758</v>
      </c>
      <c r="AT405" s="9" t="s">
        <v>2759</v>
      </c>
      <c r="AU405" s="113"/>
      <c r="AV405" s="113"/>
      <c r="AW405" s="113"/>
      <c r="AX405" s="113"/>
      <c r="AY405" s="110"/>
      <c r="AZ405" s="110"/>
      <c r="BA405" s="110"/>
    </row>
    <row r="406" spans="1:53" ht="11.25" hidden="1" customHeight="1">
      <c r="B406" s="97" t="s">
        <v>2452</v>
      </c>
      <c r="C406" s="113"/>
      <c r="D406" s="113"/>
      <c r="E406" s="113"/>
      <c r="F406" s="113"/>
      <c r="G406" s="9" t="s">
        <v>2760</v>
      </c>
      <c r="H406" s="9" t="s">
        <v>1576</v>
      </c>
      <c r="I406" s="9" t="s">
        <v>1575</v>
      </c>
      <c r="J406" s="9" t="s">
        <v>2758</v>
      </c>
      <c r="K406" s="9" t="s">
        <v>2759</v>
      </c>
      <c r="L406" s="9" t="s">
        <v>2760</v>
      </c>
      <c r="M406" s="9" t="s">
        <v>1576</v>
      </c>
      <c r="N406" s="9" t="s">
        <v>1575</v>
      </c>
      <c r="O406" s="9" t="s">
        <v>2758</v>
      </c>
      <c r="P406" s="9" t="s">
        <v>2759</v>
      </c>
      <c r="Q406" s="9" t="s">
        <v>2760</v>
      </c>
      <c r="R406" s="9" t="s">
        <v>1576</v>
      </c>
      <c r="S406" s="9" t="s">
        <v>1575</v>
      </c>
      <c r="T406" s="9" t="s">
        <v>2758</v>
      </c>
      <c r="U406" s="9" t="s">
        <v>2759</v>
      </c>
      <c r="V406" s="9" t="s">
        <v>2760</v>
      </c>
      <c r="W406" s="9" t="s">
        <v>1576</v>
      </c>
      <c r="X406" s="9" t="s">
        <v>1575</v>
      </c>
      <c r="Y406" s="9" t="s">
        <v>2758</v>
      </c>
      <c r="Z406" s="9" t="s">
        <v>2759</v>
      </c>
      <c r="AA406" s="9" t="s">
        <v>2760</v>
      </c>
      <c r="AB406" s="9" t="s">
        <v>1576</v>
      </c>
      <c r="AC406" s="9" t="s">
        <v>1575</v>
      </c>
      <c r="AD406" s="9" t="s">
        <v>2758</v>
      </c>
      <c r="AE406" s="9" t="s">
        <v>2759</v>
      </c>
      <c r="AF406" s="9" t="s">
        <v>2760</v>
      </c>
      <c r="AG406" s="9" t="s">
        <v>1576</v>
      </c>
      <c r="AH406" s="9" t="s">
        <v>1575</v>
      </c>
      <c r="AI406" s="9" t="s">
        <v>2758</v>
      </c>
      <c r="AJ406" s="9" t="s">
        <v>2759</v>
      </c>
      <c r="AK406" s="9" t="s">
        <v>2760</v>
      </c>
      <c r="AL406" s="9" t="s">
        <v>1576</v>
      </c>
      <c r="AM406" s="9" t="s">
        <v>1575</v>
      </c>
      <c r="AN406" s="9" t="s">
        <v>2758</v>
      </c>
      <c r="AO406" s="9" t="s">
        <v>2759</v>
      </c>
      <c r="AP406" s="9" t="s">
        <v>2760</v>
      </c>
      <c r="AQ406" s="9" t="s">
        <v>1576</v>
      </c>
      <c r="AR406" s="9" t="s">
        <v>1575</v>
      </c>
      <c r="AS406" s="9" t="s">
        <v>2758</v>
      </c>
      <c r="AT406" s="9" t="s">
        <v>2759</v>
      </c>
      <c r="AU406" s="113"/>
      <c r="AV406" s="113"/>
      <c r="AW406" s="113"/>
      <c r="AX406" s="113"/>
      <c r="AY406" s="110"/>
      <c r="AZ406" s="110"/>
      <c r="BA406" s="110"/>
    </row>
    <row r="407" spans="1:53" ht="11.25" hidden="1" customHeight="1">
      <c r="B407" s="97" t="s">
        <v>2501</v>
      </c>
      <c r="C407" s="113"/>
      <c r="D407" s="113"/>
      <c r="E407" s="113"/>
      <c r="F407" s="113"/>
      <c r="G407" s="9" t="s">
        <v>2760</v>
      </c>
      <c r="H407" s="9" t="s">
        <v>1576</v>
      </c>
      <c r="I407" s="9" t="s">
        <v>1575</v>
      </c>
      <c r="J407" s="9" t="s">
        <v>2758</v>
      </c>
      <c r="K407" s="9" t="s">
        <v>2759</v>
      </c>
      <c r="L407" s="9" t="s">
        <v>2760</v>
      </c>
      <c r="M407" s="9" t="s">
        <v>1576</v>
      </c>
      <c r="N407" s="9" t="s">
        <v>1575</v>
      </c>
      <c r="O407" s="9" t="s">
        <v>2758</v>
      </c>
      <c r="P407" s="9" t="s">
        <v>2759</v>
      </c>
      <c r="Q407" s="9" t="s">
        <v>2760</v>
      </c>
      <c r="R407" s="9" t="s">
        <v>1576</v>
      </c>
      <c r="S407" s="9" t="s">
        <v>1575</v>
      </c>
      <c r="T407" s="9" t="s">
        <v>2758</v>
      </c>
      <c r="U407" s="9" t="s">
        <v>2759</v>
      </c>
      <c r="V407" s="9" t="s">
        <v>2760</v>
      </c>
      <c r="W407" s="9" t="s">
        <v>1576</v>
      </c>
      <c r="X407" s="9" t="s">
        <v>1575</v>
      </c>
      <c r="Y407" s="9" t="s">
        <v>2758</v>
      </c>
      <c r="Z407" s="9" t="s">
        <v>2759</v>
      </c>
      <c r="AA407" s="9" t="s">
        <v>2760</v>
      </c>
      <c r="AB407" s="9" t="s">
        <v>1576</v>
      </c>
      <c r="AC407" s="9" t="s">
        <v>1575</v>
      </c>
      <c r="AD407" s="9" t="s">
        <v>2758</v>
      </c>
      <c r="AE407" s="9" t="s">
        <v>2759</v>
      </c>
      <c r="AF407" s="9" t="s">
        <v>2760</v>
      </c>
      <c r="AG407" s="9" t="s">
        <v>1576</v>
      </c>
      <c r="AH407" s="9" t="s">
        <v>1575</v>
      </c>
      <c r="AI407" s="9" t="s">
        <v>2758</v>
      </c>
      <c r="AJ407" s="9" t="s">
        <v>2759</v>
      </c>
      <c r="AK407" s="9" t="s">
        <v>2760</v>
      </c>
      <c r="AL407" s="9" t="s">
        <v>1576</v>
      </c>
      <c r="AM407" s="9" t="s">
        <v>1575</v>
      </c>
      <c r="AN407" s="9" t="s">
        <v>2758</v>
      </c>
      <c r="AO407" s="9" t="s">
        <v>2759</v>
      </c>
      <c r="AP407" s="9" t="s">
        <v>2760</v>
      </c>
      <c r="AQ407" s="9" t="s">
        <v>1576</v>
      </c>
      <c r="AR407" s="9" t="s">
        <v>1575</v>
      </c>
      <c r="AS407" s="9" t="s">
        <v>2758</v>
      </c>
      <c r="AT407" s="9" t="s">
        <v>2759</v>
      </c>
      <c r="AU407" s="113"/>
      <c r="AV407" s="113"/>
      <c r="AW407" s="113"/>
      <c r="AX407" s="113"/>
      <c r="AY407" s="110"/>
      <c r="AZ407" s="110"/>
      <c r="BA407" s="110"/>
    </row>
    <row r="408" spans="1:53" ht="11.25" hidden="1" customHeight="1">
      <c r="B408" s="97" t="s">
        <v>2550</v>
      </c>
      <c r="C408" s="113"/>
      <c r="D408" s="113"/>
      <c r="E408" s="113"/>
      <c r="F408" s="113"/>
      <c r="G408" s="9" t="s">
        <v>2760</v>
      </c>
      <c r="H408" s="9" t="s">
        <v>1576</v>
      </c>
      <c r="I408" s="9" t="s">
        <v>1575</v>
      </c>
      <c r="J408" s="9" t="s">
        <v>2758</v>
      </c>
      <c r="K408" s="9" t="s">
        <v>2759</v>
      </c>
      <c r="L408" s="9" t="s">
        <v>2760</v>
      </c>
      <c r="M408" s="9" t="s">
        <v>1576</v>
      </c>
      <c r="N408" s="9" t="s">
        <v>1575</v>
      </c>
      <c r="O408" s="9" t="s">
        <v>2758</v>
      </c>
      <c r="P408" s="9" t="s">
        <v>2759</v>
      </c>
      <c r="Q408" s="9" t="s">
        <v>2760</v>
      </c>
      <c r="R408" s="9" t="s">
        <v>1576</v>
      </c>
      <c r="S408" s="9" t="s">
        <v>1575</v>
      </c>
      <c r="T408" s="9" t="s">
        <v>2758</v>
      </c>
      <c r="U408" s="9" t="s">
        <v>2759</v>
      </c>
      <c r="V408" s="9" t="s">
        <v>2760</v>
      </c>
      <c r="W408" s="9" t="s">
        <v>1576</v>
      </c>
      <c r="X408" s="9" t="s">
        <v>1575</v>
      </c>
      <c r="Y408" s="9" t="s">
        <v>2758</v>
      </c>
      <c r="Z408" s="9" t="s">
        <v>2759</v>
      </c>
      <c r="AA408" s="9" t="s">
        <v>2760</v>
      </c>
      <c r="AB408" s="9" t="s">
        <v>1576</v>
      </c>
      <c r="AC408" s="9" t="s">
        <v>1575</v>
      </c>
      <c r="AD408" s="9" t="s">
        <v>2758</v>
      </c>
      <c r="AE408" s="9" t="s">
        <v>2759</v>
      </c>
      <c r="AF408" s="9" t="s">
        <v>2760</v>
      </c>
      <c r="AG408" s="9" t="s">
        <v>1576</v>
      </c>
      <c r="AH408" s="9" t="s">
        <v>1575</v>
      </c>
      <c r="AI408" s="9" t="s">
        <v>2758</v>
      </c>
      <c r="AJ408" s="9" t="s">
        <v>2759</v>
      </c>
      <c r="AK408" s="9" t="s">
        <v>2760</v>
      </c>
      <c r="AL408" s="9" t="s">
        <v>1576</v>
      </c>
      <c r="AM408" s="9" t="s">
        <v>1575</v>
      </c>
      <c r="AN408" s="9" t="s">
        <v>2758</v>
      </c>
      <c r="AO408" s="9" t="s">
        <v>2759</v>
      </c>
      <c r="AP408" s="9" t="s">
        <v>2760</v>
      </c>
      <c r="AQ408" s="9" t="s">
        <v>1576</v>
      </c>
      <c r="AR408" s="9" t="s">
        <v>1575</v>
      </c>
      <c r="AS408" s="9" t="s">
        <v>2758</v>
      </c>
      <c r="AT408" s="9" t="s">
        <v>2759</v>
      </c>
      <c r="AU408" s="113"/>
      <c r="AV408" s="113"/>
      <c r="AW408" s="113"/>
      <c r="AX408" s="113"/>
      <c r="AY408" s="110"/>
      <c r="AZ408" s="110"/>
      <c r="BA408" s="110"/>
    </row>
    <row r="409" spans="1:53" ht="11.25" hidden="1" customHeight="1">
      <c r="B409" s="97" t="s">
        <v>2599</v>
      </c>
      <c r="C409" s="113"/>
      <c r="D409" s="113"/>
      <c r="E409" s="113"/>
      <c r="F409" s="113"/>
      <c r="G409" s="9" t="s">
        <v>2760</v>
      </c>
      <c r="H409" s="9" t="s">
        <v>1576</v>
      </c>
      <c r="I409" s="9" t="s">
        <v>1575</v>
      </c>
      <c r="J409" s="9" t="s">
        <v>2758</v>
      </c>
      <c r="K409" s="9" t="s">
        <v>2759</v>
      </c>
      <c r="L409" s="9" t="s">
        <v>2760</v>
      </c>
      <c r="M409" s="9" t="s">
        <v>1576</v>
      </c>
      <c r="N409" s="9" t="s">
        <v>1575</v>
      </c>
      <c r="O409" s="9" t="s">
        <v>2758</v>
      </c>
      <c r="P409" s="9" t="s">
        <v>2759</v>
      </c>
      <c r="Q409" s="9" t="s">
        <v>2760</v>
      </c>
      <c r="R409" s="9" t="s">
        <v>1576</v>
      </c>
      <c r="S409" s="9" t="s">
        <v>1575</v>
      </c>
      <c r="T409" s="9" t="s">
        <v>2758</v>
      </c>
      <c r="U409" s="9" t="s">
        <v>2759</v>
      </c>
      <c r="V409" s="9" t="s">
        <v>2760</v>
      </c>
      <c r="W409" s="9" t="s">
        <v>1576</v>
      </c>
      <c r="X409" s="9" t="s">
        <v>1575</v>
      </c>
      <c r="Y409" s="9" t="s">
        <v>2758</v>
      </c>
      <c r="Z409" s="9" t="s">
        <v>2759</v>
      </c>
      <c r="AA409" s="9" t="s">
        <v>2760</v>
      </c>
      <c r="AB409" s="9" t="s">
        <v>1576</v>
      </c>
      <c r="AC409" s="9" t="s">
        <v>1575</v>
      </c>
      <c r="AD409" s="9" t="s">
        <v>2758</v>
      </c>
      <c r="AE409" s="9" t="s">
        <v>2759</v>
      </c>
      <c r="AF409" s="9" t="s">
        <v>2760</v>
      </c>
      <c r="AG409" s="9" t="s">
        <v>1576</v>
      </c>
      <c r="AH409" s="9" t="s">
        <v>1575</v>
      </c>
      <c r="AI409" s="9" t="s">
        <v>2758</v>
      </c>
      <c r="AJ409" s="9" t="s">
        <v>2759</v>
      </c>
      <c r="AK409" s="9" t="s">
        <v>2760</v>
      </c>
      <c r="AL409" s="9" t="s">
        <v>1576</v>
      </c>
      <c r="AM409" s="9" t="s">
        <v>1575</v>
      </c>
      <c r="AN409" s="9" t="s">
        <v>2758</v>
      </c>
      <c r="AO409" s="9" t="s">
        <v>2759</v>
      </c>
      <c r="AP409" s="9" t="s">
        <v>2760</v>
      </c>
      <c r="AQ409" s="9" t="s">
        <v>1576</v>
      </c>
      <c r="AR409" s="9" t="s">
        <v>1575</v>
      </c>
      <c r="AS409" s="9" t="s">
        <v>2758</v>
      </c>
      <c r="AT409" s="9" t="s">
        <v>2759</v>
      </c>
      <c r="AU409" s="113"/>
      <c r="AV409" s="113"/>
      <c r="AW409" s="113"/>
      <c r="AX409" s="113"/>
      <c r="AY409" s="110"/>
      <c r="AZ409" s="110"/>
      <c r="BA409" s="110"/>
    </row>
    <row r="410" spans="1:53" ht="11.25" hidden="1" customHeight="1">
      <c r="B410" s="97" t="s">
        <v>2648</v>
      </c>
      <c r="C410" s="113"/>
      <c r="D410" s="113"/>
      <c r="E410" s="113"/>
      <c r="F410" s="113"/>
      <c r="G410" s="9" t="s">
        <v>2760</v>
      </c>
      <c r="H410" s="9" t="s">
        <v>1576</v>
      </c>
      <c r="I410" s="9" t="s">
        <v>1575</v>
      </c>
      <c r="J410" s="9" t="s">
        <v>2758</v>
      </c>
      <c r="K410" s="9" t="s">
        <v>2759</v>
      </c>
      <c r="L410" s="9" t="s">
        <v>2760</v>
      </c>
      <c r="M410" s="9" t="s">
        <v>1576</v>
      </c>
      <c r="N410" s="9" t="s">
        <v>1575</v>
      </c>
      <c r="O410" s="9" t="s">
        <v>2758</v>
      </c>
      <c r="P410" s="9" t="s">
        <v>2759</v>
      </c>
      <c r="Q410" s="9" t="s">
        <v>2760</v>
      </c>
      <c r="R410" s="9" t="s">
        <v>1576</v>
      </c>
      <c r="S410" s="9" t="s">
        <v>1575</v>
      </c>
      <c r="T410" s="9" t="s">
        <v>2758</v>
      </c>
      <c r="U410" s="9" t="s">
        <v>2759</v>
      </c>
      <c r="V410" s="9" t="s">
        <v>2760</v>
      </c>
      <c r="W410" s="9" t="s">
        <v>1576</v>
      </c>
      <c r="X410" s="9" t="s">
        <v>1575</v>
      </c>
      <c r="Y410" s="9" t="s">
        <v>2758</v>
      </c>
      <c r="Z410" s="9" t="s">
        <v>2759</v>
      </c>
      <c r="AA410" s="9" t="s">
        <v>2760</v>
      </c>
      <c r="AB410" s="9" t="s">
        <v>1576</v>
      </c>
      <c r="AC410" s="9" t="s">
        <v>1575</v>
      </c>
      <c r="AD410" s="9" t="s">
        <v>2758</v>
      </c>
      <c r="AE410" s="9" t="s">
        <v>2759</v>
      </c>
      <c r="AF410" s="9" t="s">
        <v>2760</v>
      </c>
      <c r="AG410" s="9" t="s">
        <v>1576</v>
      </c>
      <c r="AH410" s="9" t="s">
        <v>1575</v>
      </c>
      <c r="AI410" s="9" t="s">
        <v>2758</v>
      </c>
      <c r="AJ410" s="9" t="s">
        <v>2759</v>
      </c>
      <c r="AK410" s="9" t="s">
        <v>2760</v>
      </c>
      <c r="AL410" s="9" t="s">
        <v>1576</v>
      </c>
      <c r="AM410" s="9" t="s">
        <v>1575</v>
      </c>
      <c r="AN410" s="9" t="s">
        <v>2758</v>
      </c>
      <c r="AO410" s="9" t="s">
        <v>2759</v>
      </c>
      <c r="AP410" s="9" t="s">
        <v>2760</v>
      </c>
      <c r="AQ410" s="9" t="s">
        <v>1576</v>
      </c>
      <c r="AR410" s="9" t="s">
        <v>1575</v>
      </c>
      <c r="AS410" s="9" t="s">
        <v>2758</v>
      </c>
      <c r="AT410" s="9" t="s">
        <v>2759</v>
      </c>
      <c r="AU410" s="113"/>
      <c r="AV410" s="113"/>
      <c r="AW410" s="113"/>
      <c r="AX410" s="113"/>
      <c r="AY410" s="110"/>
      <c r="AZ410" s="110"/>
      <c r="BA410" s="110"/>
    </row>
    <row r="411" spans="1:53" ht="11.25" hidden="1" customHeight="1">
      <c r="B411" s="97" t="s">
        <v>2697</v>
      </c>
      <c r="C411" s="113"/>
      <c r="D411" s="113"/>
      <c r="E411" s="113"/>
      <c r="F411" s="113"/>
      <c r="G411" s="9" t="s">
        <v>2760</v>
      </c>
      <c r="H411" s="9" t="s">
        <v>1576</v>
      </c>
      <c r="I411" s="9" t="s">
        <v>1575</v>
      </c>
      <c r="J411" s="9" t="s">
        <v>2758</v>
      </c>
      <c r="K411" s="9" t="s">
        <v>2759</v>
      </c>
      <c r="L411" s="9" t="s">
        <v>2760</v>
      </c>
      <c r="M411" s="9" t="s">
        <v>1576</v>
      </c>
      <c r="N411" s="9" t="s">
        <v>1575</v>
      </c>
      <c r="O411" s="9" t="s">
        <v>2758</v>
      </c>
      <c r="P411" s="9" t="s">
        <v>2759</v>
      </c>
      <c r="Q411" s="9" t="s">
        <v>2760</v>
      </c>
      <c r="R411" s="9" t="s">
        <v>1576</v>
      </c>
      <c r="S411" s="9" t="s">
        <v>1575</v>
      </c>
      <c r="T411" s="9" t="s">
        <v>2758</v>
      </c>
      <c r="U411" s="9" t="s">
        <v>2759</v>
      </c>
      <c r="V411" s="9" t="s">
        <v>2760</v>
      </c>
      <c r="W411" s="9" t="s">
        <v>1576</v>
      </c>
      <c r="X411" s="9" t="s">
        <v>1575</v>
      </c>
      <c r="Y411" s="9" t="s">
        <v>2758</v>
      </c>
      <c r="Z411" s="9" t="s">
        <v>2759</v>
      </c>
      <c r="AA411" s="9" t="s">
        <v>2760</v>
      </c>
      <c r="AB411" s="9" t="s">
        <v>1576</v>
      </c>
      <c r="AC411" s="9" t="s">
        <v>1575</v>
      </c>
      <c r="AD411" s="9" t="s">
        <v>2758</v>
      </c>
      <c r="AE411" s="9" t="s">
        <v>2759</v>
      </c>
      <c r="AF411" s="9" t="s">
        <v>2760</v>
      </c>
      <c r="AG411" s="9" t="s">
        <v>1576</v>
      </c>
      <c r="AH411" s="9" t="s">
        <v>1575</v>
      </c>
      <c r="AI411" s="9" t="s">
        <v>2758</v>
      </c>
      <c r="AJ411" s="9" t="s">
        <v>2759</v>
      </c>
      <c r="AK411" s="9" t="s">
        <v>2760</v>
      </c>
      <c r="AL411" s="9" t="s">
        <v>1576</v>
      </c>
      <c r="AM411" s="9" t="s">
        <v>1575</v>
      </c>
      <c r="AN411" s="9" t="s">
        <v>2758</v>
      </c>
      <c r="AO411" s="9" t="s">
        <v>2759</v>
      </c>
      <c r="AP411" s="9" t="s">
        <v>2760</v>
      </c>
      <c r="AQ411" s="9" t="s">
        <v>1576</v>
      </c>
      <c r="AR411" s="9" t="s">
        <v>1575</v>
      </c>
      <c r="AS411" s="9" t="s">
        <v>2758</v>
      </c>
      <c r="AT411" s="9" t="s">
        <v>2759</v>
      </c>
      <c r="AU411" s="113"/>
      <c r="AV411" s="113"/>
      <c r="AW411" s="113"/>
      <c r="AX411" s="113"/>
      <c r="AY411" s="110"/>
      <c r="AZ411" s="110"/>
      <c r="BA411" s="110"/>
    </row>
    <row r="412" spans="1:53" ht="11.25" customHeight="1">
      <c r="AY412" s="110"/>
      <c r="AZ412" s="110"/>
      <c r="BA412" s="110"/>
    </row>
    <row r="413" spans="1:53" s="124" customFormat="1" ht="11.25" customHeight="1">
      <c r="A413" s="124" t="s">
        <v>3781</v>
      </c>
      <c r="D413" s="125" t="s">
        <v>1551</v>
      </c>
      <c r="E413" s="126" t="s">
        <v>1547</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597</v>
      </c>
      <c r="C416" s="11" t="e">
        <f>T1.PLATEREADER_VALUE("",E413)</f>
        <v>#REF!</v>
      </c>
      <c r="D416" s="11" t="e">
        <f>T1.PLATEREADER_VALUE("",E413)</f>
        <v>#REF!</v>
      </c>
      <c r="E416" s="11" t="e">
        <f>T1.PLATEREADER_VALUE("",E413)</f>
        <v>#REF!</v>
      </c>
      <c r="F416" s="11" t="e">
        <f>T1.PLATEREADER_VALUE("",E413)</f>
        <v>#REF!</v>
      </c>
      <c r="G416" s="11" t="e">
        <f>T1.PLATEREADER_VALUE("",E413)</f>
        <v>#REF!</v>
      </c>
      <c r="H416" s="11" t="e">
        <f>T1.PLATEREADER_VALUE("",E413)</f>
        <v>#REF!</v>
      </c>
      <c r="J416" s="32" t="s">
        <v>1479</v>
      </c>
      <c r="K416" s="10">
        <f>T1.Label("RAW_DATA","sb")</f>
        <v>15.061601405352713</v>
      </c>
      <c r="M416" s="94" t="s">
        <v>1482</v>
      </c>
      <c r="N416" s="14">
        <f>T1.role("MIN","RAW_DATA","cvp")</f>
        <v>5.0359714657605128</v>
      </c>
    </row>
    <row r="417" spans="1:25" ht="11.25" hidden="1" customHeight="1">
      <c r="B417" s="8" t="s">
        <v>598</v>
      </c>
      <c r="C417" s="11" t="e">
        <f>T1.PLATEREADER_VALUE("",E413)</f>
        <v>#REF!</v>
      </c>
      <c r="D417" s="11" t="e">
        <f>T1.PLATEREADER_VALUE("",E413)</f>
        <v>#REF!</v>
      </c>
      <c r="E417" s="11" t="e">
        <f>T1.PLATEREADER_VALUE("",E413)</f>
        <v>#REF!</v>
      </c>
      <c r="F417" s="11" t="e">
        <f>T1.PLATEREADER_VALUE("",E413)</f>
        <v>#REF!</v>
      </c>
      <c r="G417" s="11" t="e">
        <f>T1.PLATEREADER_VALUE("",E413)</f>
        <v>#REF!</v>
      </c>
      <c r="H417" s="11" t="e">
        <f>T1.PLATEREADER_VALUE("",E413)</f>
        <v>#REF!</v>
      </c>
      <c r="J417" s="94" t="s">
        <v>1480</v>
      </c>
      <c r="K417" s="10">
        <f>T1.Label("RAW_DATA","sn")</f>
        <v>299.08035634745534</v>
      </c>
      <c r="M417" s="94" t="s">
        <v>1483</v>
      </c>
      <c r="N417" s="10">
        <f>T1.role("MAX","RAW_DATA","avr")</f>
        <v>23087.2303125</v>
      </c>
    </row>
    <row r="418" spans="1:25" ht="11.25" hidden="1" customHeight="1">
      <c r="B418" s="8" t="s">
        <v>599</v>
      </c>
      <c r="C418" s="11" t="e">
        <f>T1.PLATEREADER_VALUE("",E413)</f>
        <v>#REF!</v>
      </c>
      <c r="D418" s="11" t="e">
        <f>T1.PLATEREADER_VALUE("",E413)</f>
        <v>#REF!</v>
      </c>
      <c r="E418" s="11" t="e">
        <f>T1.PLATEREADER_VALUE("",E413)</f>
        <v>#REF!</v>
      </c>
      <c r="F418" s="11" t="e">
        <f>T1.PLATEREADER_VALUE("",E413)</f>
        <v>#REF!</v>
      </c>
      <c r="G418" s="11" t="e">
        <f>T1.PLATEREADER_VALUE("",E413)</f>
        <v>#REF!</v>
      </c>
      <c r="H418" s="11" t="e">
        <f>T1.PLATEREADER_VALUE("",E413)</f>
        <v>#REF!</v>
      </c>
      <c r="J418" s="94" t="s">
        <v>1478</v>
      </c>
      <c r="K418" s="14">
        <f>T1.Label("RAW_DATA","zprime")</f>
        <v>0.91177104342133841</v>
      </c>
      <c r="M418" s="94" t="s">
        <v>1484</v>
      </c>
      <c r="N418" s="10">
        <f>T1.role("MIN","RAW_DATA","avr")</f>
        <v>1532.853625</v>
      </c>
    </row>
    <row r="419" spans="1:25" ht="11.25" hidden="1" customHeight="1">
      <c r="B419" s="8" t="s">
        <v>600</v>
      </c>
      <c r="C419" s="11" t="e">
        <f>T1.PLATEREADER_VALUE("",E413)</f>
        <v>#REF!</v>
      </c>
      <c r="D419" s="11" t="e">
        <f>T1.PLATEREADER_VALUE("",E413)</f>
        <v>#REF!</v>
      </c>
      <c r="E419" s="11" t="e">
        <f>T1.PLATEREADER_VALUE("",E413)</f>
        <v>#REF!</v>
      </c>
      <c r="F419" s="11" t="e">
        <f>T1.PLATEREADER_VALUE("",E413)</f>
        <v>#REF!</v>
      </c>
      <c r="G419" s="11" t="e">
        <f>T1.PLATEREADER_VALUE("",E413)</f>
        <v>#REF!</v>
      </c>
      <c r="H419" s="11" t="e">
        <f>T1.PLATEREADER_VALUE("",E413)</f>
        <v>#REF!</v>
      </c>
      <c r="J419" s="94" t="s">
        <v>1481</v>
      </c>
      <c r="K419" s="14">
        <f>T1.role("MAX","RAW_DATA","cvp")</f>
        <v>2.4113444658000271</v>
      </c>
      <c r="M419" s="94" t="s">
        <v>1525</v>
      </c>
      <c r="N419" s="10">
        <f>T1.role("CPD*","RAW_DATA","avr")</f>
        <v>18172.329103125005</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2761</v>
      </c>
      <c r="D421" s="125" t="s">
        <v>1551</v>
      </c>
      <c r="E421" s="126" t="s">
        <v>1547</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597</v>
      </c>
      <c r="C424" s="11" t="e">
        <f>T1.PLATEREADER_VALUE("",E421)</f>
        <v>#REF!</v>
      </c>
      <c r="D424" s="11" t="e">
        <f>T1.PLATEREADER_VALUE("",E421)</f>
        <v>#REF!</v>
      </c>
      <c r="E424" s="11" t="e">
        <f>T1.PLATEREADER_VALUE("",E421)</f>
        <v>#REF!</v>
      </c>
      <c r="F424" s="11" t="e">
        <f>T1.PLATEREADER_VALUE("",E421)</f>
        <v>#REF!</v>
      </c>
      <c r="G424" s="11" t="e">
        <f>T1.PLATEREADER_VALUE("",E421)</f>
        <v>#REF!</v>
      </c>
      <c r="H424" s="11" t="e">
        <f>T1.PLATEREADER_VALUE("",E421)</f>
        <v>#REF!</v>
      </c>
      <c r="I424" s="11" t="e">
        <f>T1.PLATEREADER_VALUE("",E421)</f>
        <v>#REF!</v>
      </c>
      <c r="J424" s="11" t="e">
        <f>T1.PLATEREADER_VALUE("",E421)</f>
        <v>#REF!</v>
      </c>
      <c r="K424" s="11" t="e">
        <f>T1.PLATEREADER_VALUE("",E421)</f>
        <v>#REF!</v>
      </c>
      <c r="L424" s="11" t="e">
        <f>T1.PLATEREADER_VALUE("",E421)</f>
        <v>#REF!</v>
      </c>
      <c r="M424" s="11" t="e">
        <f>T1.PLATEREADER_VALUE("",E421)</f>
        <v>#REF!</v>
      </c>
      <c r="N424" s="11" t="e">
        <f>T1.PLATEREADER_VALUE("",E421)</f>
        <v>#REF!</v>
      </c>
      <c r="P424" s="32" t="s">
        <v>1479</v>
      </c>
      <c r="Q424" s="10">
        <f>T1.Label("RAW_DATA","sb")</f>
        <v>15.061601405352713</v>
      </c>
    </row>
    <row r="425" spans="1:25" ht="11.25" hidden="1" customHeight="1">
      <c r="B425" s="8" t="s">
        <v>598</v>
      </c>
      <c r="C425" s="11" t="e">
        <f>T1.PLATEREADER_VALUE("",E421)</f>
        <v>#REF!</v>
      </c>
      <c r="D425" s="11" t="e">
        <f>T1.PLATEREADER_VALUE("",E421)</f>
        <v>#REF!</v>
      </c>
      <c r="E425" s="11" t="e">
        <f>T1.PLATEREADER_VALUE("",E421)</f>
        <v>#REF!</v>
      </c>
      <c r="F425" s="11" t="e">
        <f>T1.PLATEREADER_VALUE("",E421)</f>
        <v>#REF!</v>
      </c>
      <c r="G425" s="11" t="e">
        <f>T1.PLATEREADER_VALUE("",E421)</f>
        <v>#REF!</v>
      </c>
      <c r="H425" s="11" t="e">
        <f>T1.PLATEREADER_VALUE("",E421)</f>
        <v>#REF!</v>
      </c>
      <c r="I425" s="11" t="e">
        <f>T1.PLATEREADER_VALUE("",E421)</f>
        <v>#REF!</v>
      </c>
      <c r="J425" s="11" t="e">
        <f>T1.PLATEREADER_VALUE("",E421)</f>
        <v>#REF!</v>
      </c>
      <c r="K425" s="11" t="e">
        <f>T1.PLATEREADER_VALUE("",E421)</f>
        <v>#REF!</v>
      </c>
      <c r="L425" s="11" t="e">
        <f>T1.PLATEREADER_VALUE("",E421)</f>
        <v>#REF!</v>
      </c>
      <c r="M425" s="11" t="e">
        <f>T1.PLATEREADER_VALUE("",E421)</f>
        <v>#REF!</v>
      </c>
      <c r="N425" s="11" t="e">
        <f>T1.PLATEREADER_VALUE("",E421)</f>
        <v>#REF!</v>
      </c>
      <c r="P425" s="94" t="s">
        <v>1480</v>
      </c>
      <c r="Q425" s="10">
        <f>T1.Label("RAW_DATA","sn")</f>
        <v>299.08035634745534</v>
      </c>
    </row>
    <row r="426" spans="1:25" ht="11.25" hidden="1" customHeight="1">
      <c r="B426" s="8" t="s">
        <v>599</v>
      </c>
      <c r="C426" s="11" t="e">
        <f>T1.PLATEREADER_VALUE("",E421)</f>
        <v>#REF!</v>
      </c>
      <c r="D426" s="11" t="e">
        <f>T1.PLATEREADER_VALUE("",E421)</f>
        <v>#REF!</v>
      </c>
      <c r="E426" s="11" t="e">
        <f>T1.PLATEREADER_VALUE("",E421)</f>
        <v>#REF!</v>
      </c>
      <c r="F426" s="11" t="e">
        <f>T1.PLATEREADER_VALUE("",E421)</f>
        <v>#REF!</v>
      </c>
      <c r="G426" s="11" t="e">
        <f>T1.PLATEREADER_VALUE("",E421)</f>
        <v>#REF!</v>
      </c>
      <c r="H426" s="11" t="e">
        <f>T1.PLATEREADER_VALUE("",E421)</f>
        <v>#REF!</v>
      </c>
      <c r="I426" s="11" t="e">
        <f>T1.PLATEREADER_VALUE("",E421)</f>
        <v>#REF!</v>
      </c>
      <c r="J426" s="11" t="e">
        <f>T1.PLATEREADER_VALUE("",E421)</f>
        <v>#REF!</v>
      </c>
      <c r="K426" s="11" t="e">
        <f>T1.PLATEREADER_VALUE("",E421)</f>
        <v>#REF!</v>
      </c>
      <c r="L426" s="11" t="e">
        <f>T1.PLATEREADER_VALUE("",E421)</f>
        <v>#REF!</v>
      </c>
      <c r="M426" s="11" t="e">
        <f>T1.PLATEREADER_VALUE("",E421)</f>
        <v>#REF!</v>
      </c>
      <c r="N426" s="11" t="e">
        <f>T1.PLATEREADER_VALUE("",E421)</f>
        <v>#REF!</v>
      </c>
      <c r="P426" s="94" t="s">
        <v>1478</v>
      </c>
      <c r="Q426" s="14">
        <f>T1.Label("RAW_DATA","zprime")</f>
        <v>0.91177104342133841</v>
      </c>
    </row>
    <row r="427" spans="1:25" ht="11.25" hidden="1" customHeight="1">
      <c r="B427" s="8" t="s">
        <v>600</v>
      </c>
      <c r="C427" s="11" t="e">
        <f>T1.PLATEREADER_VALUE("",E421)</f>
        <v>#REF!</v>
      </c>
      <c r="D427" s="11" t="e">
        <f>T1.PLATEREADER_VALUE("",E421)</f>
        <v>#REF!</v>
      </c>
      <c r="E427" s="11" t="e">
        <f>T1.PLATEREADER_VALUE("",E421)</f>
        <v>#REF!</v>
      </c>
      <c r="F427" s="11" t="e">
        <f>T1.PLATEREADER_VALUE("",E421)</f>
        <v>#REF!</v>
      </c>
      <c r="G427" s="11" t="e">
        <f>T1.PLATEREADER_VALUE("",E421)</f>
        <v>#REF!</v>
      </c>
      <c r="H427" s="11" t="e">
        <f>T1.PLATEREADER_VALUE("",E421)</f>
        <v>#REF!</v>
      </c>
      <c r="I427" s="11" t="e">
        <f>T1.PLATEREADER_VALUE("",E421)</f>
        <v>#REF!</v>
      </c>
      <c r="J427" s="11" t="e">
        <f>T1.PLATEREADER_VALUE("",E421)</f>
        <v>#REF!</v>
      </c>
      <c r="K427" s="11" t="e">
        <f>T1.PLATEREADER_VALUE("",E421)</f>
        <v>#REF!</v>
      </c>
      <c r="L427" s="11" t="e">
        <f>T1.PLATEREADER_VALUE("",E421)</f>
        <v>#REF!</v>
      </c>
      <c r="M427" s="11" t="e">
        <f>T1.PLATEREADER_VALUE("",E421)</f>
        <v>#REF!</v>
      </c>
      <c r="N427" s="11" t="e">
        <f>T1.PLATEREADER_VALUE("",E421)</f>
        <v>#REF!</v>
      </c>
      <c r="P427" s="94" t="s">
        <v>1481</v>
      </c>
      <c r="Q427" s="14">
        <f>T1.role("MAX","RAW_DATA","cvp")</f>
        <v>2.4113444658000271</v>
      </c>
    </row>
    <row r="428" spans="1:25" ht="11.25" hidden="1" customHeight="1">
      <c r="B428" s="8" t="s">
        <v>601</v>
      </c>
      <c r="C428" s="11" t="e">
        <f>T1.PLATEREADER_VALUE("",E421)</f>
        <v>#REF!</v>
      </c>
      <c r="D428" s="11" t="e">
        <f>T1.PLATEREADER_VALUE("",E421)</f>
        <v>#REF!</v>
      </c>
      <c r="E428" s="11" t="e">
        <f>T1.PLATEREADER_VALUE("",E421)</f>
        <v>#REF!</v>
      </c>
      <c r="F428" s="11" t="e">
        <f>T1.PLATEREADER_VALUE("",E421)</f>
        <v>#REF!</v>
      </c>
      <c r="G428" s="11" t="e">
        <f>T1.PLATEREADER_VALUE("",E421)</f>
        <v>#REF!</v>
      </c>
      <c r="H428" s="11" t="e">
        <f>T1.PLATEREADER_VALUE("",E421)</f>
        <v>#REF!</v>
      </c>
      <c r="I428" s="11" t="e">
        <f>T1.PLATEREADER_VALUE("",E421)</f>
        <v>#REF!</v>
      </c>
      <c r="J428" s="11" t="e">
        <f>T1.PLATEREADER_VALUE("",E421)</f>
        <v>#REF!</v>
      </c>
      <c r="K428" s="11" t="e">
        <f>T1.PLATEREADER_VALUE("",E421)</f>
        <v>#REF!</v>
      </c>
      <c r="L428" s="11" t="e">
        <f>T1.PLATEREADER_VALUE("",E421)</f>
        <v>#REF!</v>
      </c>
      <c r="M428" s="11" t="e">
        <f>T1.PLATEREADER_VALUE("",E421)</f>
        <v>#REF!</v>
      </c>
      <c r="N428" s="11" t="e">
        <f>T1.PLATEREADER_VALUE("",E421)</f>
        <v>#REF!</v>
      </c>
      <c r="P428" s="94" t="s">
        <v>1482</v>
      </c>
      <c r="Q428" s="14">
        <f>T1.role("MIN","RAW_DATA","cvp")</f>
        <v>5.0359714657605128</v>
      </c>
    </row>
    <row r="429" spans="1:25" ht="11.25" hidden="1" customHeight="1">
      <c r="B429" s="8" t="s">
        <v>602</v>
      </c>
      <c r="C429" s="11" t="e">
        <f>T1.PLATEREADER_VALUE("",E421)</f>
        <v>#REF!</v>
      </c>
      <c r="D429" s="11" t="e">
        <f>T1.PLATEREADER_VALUE("",E421)</f>
        <v>#REF!</v>
      </c>
      <c r="E429" s="11" t="e">
        <f>T1.PLATEREADER_VALUE("",E421)</f>
        <v>#REF!</v>
      </c>
      <c r="F429" s="11" t="e">
        <f>T1.PLATEREADER_VALUE("",E421)</f>
        <v>#REF!</v>
      </c>
      <c r="G429" s="11" t="e">
        <f>T1.PLATEREADER_VALUE("",E421)</f>
        <v>#REF!</v>
      </c>
      <c r="H429" s="11" t="e">
        <f>T1.PLATEREADER_VALUE("",E421)</f>
        <v>#REF!</v>
      </c>
      <c r="I429" s="11" t="e">
        <f>T1.PLATEREADER_VALUE("",E421)</f>
        <v>#REF!</v>
      </c>
      <c r="J429" s="11" t="e">
        <f>T1.PLATEREADER_VALUE("",E421)</f>
        <v>#REF!</v>
      </c>
      <c r="K429" s="11" t="e">
        <f>T1.PLATEREADER_VALUE("",E421)</f>
        <v>#REF!</v>
      </c>
      <c r="L429" s="11" t="e">
        <f>T1.PLATEREADER_VALUE("",E421)</f>
        <v>#REF!</v>
      </c>
      <c r="M429" s="11" t="e">
        <f>T1.PLATEREADER_VALUE("",E421)</f>
        <v>#REF!</v>
      </c>
      <c r="N429" s="11" t="e">
        <f>T1.PLATEREADER_VALUE("",E421)</f>
        <v>#REF!</v>
      </c>
      <c r="P429" s="94" t="s">
        <v>1483</v>
      </c>
      <c r="Q429" s="10">
        <f>T1.role("MAX","RAW_DATA","avr")</f>
        <v>23087.2303125</v>
      </c>
    </row>
    <row r="430" spans="1:25" ht="11.25" hidden="1" customHeight="1">
      <c r="B430" s="8" t="s">
        <v>603</v>
      </c>
      <c r="C430" s="11" t="e">
        <f>T1.PLATEREADER_VALUE("",E421)</f>
        <v>#REF!</v>
      </c>
      <c r="D430" s="11" t="e">
        <f>T1.PLATEREADER_VALUE("",E421)</f>
        <v>#REF!</v>
      </c>
      <c r="E430" s="11" t="e">
        <f>T1.PLATEREADER_VALUE("",E421)</f>
        <v>#REF!</v>
      </c>
      <c r="F430" s="11" t="e">
        <f>T1.PLATEREADER_VALUE("",E421)</f>
        <v>#REF!</v>
      </c>
      <c r="G430" s="11" t="e">
        <f>T1.PLATEREADER_VALUE("",E421)</f>
        <v>#REF!</v>
      </c>
      <c r="H430" s="11" t="e">
        <f>T1.PLATEREADER_VALUE("",E421)</f>
        <v>#REF!</v>
      </c>
      <c r="I430" s="11" t="e">
        <f>T1.PLATEREADER_VALUE("",E421)</f>
        <v>#REF!</v>
      </c>
      <c r="J430" s="11" t="e">
        <f>T1.PLATEREADER_VALUE("",E421)</f>
        <v>#REF!</v>
      </c>
      <c r="K430" s="11" t="e">
        <f>T1.PLATEREADER_VALUE("",E421)</f>
        <v>#REF!</v>
      </c>
      <c r="L430" s="11" t="e">
        <f>T1.PLATEREADER_VALUE("",E421)</f>
        <v>#REF!</v>
      </c>
      <c r="M430" s="11" t="e">
        <f>T1.PLATEREADER_VALUE("",E421)</f>
        <v>#REF!</v>
      </c>
      <c r="N430" s="11" t="e">
        <f>T1.PLATEREADER_VALUE("",E421)</f>
        <v>#REF!</v>
      </c>
      <c r="P430" s="94" t="s">
        <v>1484</v>
      </c>
      <c r="Q430" s="10">
        <f>T1.role("MIN","RAW_DATA","avr")</f>
        <v>1532.853625</v>
      </c>
    </row>
    <row r="431" spans="1:25" ht="11.25" hidden="1" customHeight="1">
      <c r="B431" s="8" t="s">
        <v>604</v>
      </c>
      <c r="C431" s="11" t="e">
        <f>T1.PLATEREADER_VALUE("",E421)</f>
        <v>#REF!</v>
      </c>
      <c r="D431" s="11" t="e">
        <f>T1.PLATEREADER_VALUE("",E421)</f>
        <v>#REF!</v>
      </c>
      <c r="E431" s="11" t="e">
        <f>T1.PLATEREADER_VALUE("",E421)</f>
        <v>#REF!</v>
      </c>
      <c r="F431" s="11" t="e">
        <f>T1.PLATEREADER_VALUE("",E421)</f>
        <v>#REF!</v>
      </c>
      <c r="G431" s="11" t="e">
        <f>T1.PLATEREADER_VALUE("",E421)</f>
        <v>#REF!</v>
      </c>
      <c r="H431" s="11" t="e">
        <f>T1.PLATEREADER_VALUE("",E421)</f>
        <v>#REF!</v>
      </c>
      <c r="I431" s="11" t="e">
        <f>T1.PLATEREADER_VALUE("",E421)</f>
        <v>#REF!</v>
      </c>
      <c r="J431" s="11" t="e">
        <f>T1.PLATEREADER_VALUE("",E421)</f>
        <v>#REF!</v>
      </c>
      <c r="K431" s="11" t="e">
        <f>T1.PLATEREADER_VALUE("",E421)</f>
        <v>#REF!</v>
      </c>
      <c r="L431" s="11" t="e">
        <f>T1.PLATEREADER_VALUE("",E421)</f>
        <v>#REF!</v>
      </c>
      <c r="M431" s="11" t="e">
        <f>T1.PLATEREADER_VALUE("",E421)</f>
        <v>#REF!</v>
      </c>
      <c r="N431" s="11" t="e">
        <f>T1.PLATEREADER_VALUE("",E421)</f>
        <v>#REF!</v>
      </c>
      <c r="P431" s="94" t="s">
        <v>1525</v>
      </c>
      <c r="Q431" s="10">
        <f>T1.role("CPD*","RAW_DATA","avr")</f>
        <v>18172.329103125005</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2768</v>
      </c>
      <c r="D433" s="125" t="s">
        <v>1551</v>
      </c>
      <c r="E433" s="126" t="s">
        <v>1547</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597</v>
      </c>
      <c r="C436" s="11" t="str">
        <f>T1.PLATEREADER_VALUE("",E433)</f>
        <v xml:space="preserve">           -</v>
      </c>
      <c r="D436" s="11">
        <f>T1.PLATEREADER_VALUE("",E433)</f>
        <v>23218.253000000001</v>
      </c>
      <c r="E436" s="11">
        <f>T1.PLATEREADER_VALUE("",E433)</f>
        <v>14035.651</v>
      </c>
      <c r="F436" s="11">
        <f>T1.PLATEREADER_VALUE("",E433)</f>
        <v>18563.472000000002</v>
      </c>
      <c r="G436" s="11">
        <f>T1.PLATEREADER_VALUE("",E433)</f>
        <v>20415.469000000001</v>
      </c>
      <c r="H436" s="11">
        <f>T1.PLATEREADER_VALUE("",E433)</f>
        <v>22721.252</v>
      </c>
      <c r="I436" s="11">
        <f>T1.PLATEREADER_VALUE("",E433)</f>
        <v>23244.664000000001</v>
      </c>
      <c r="J436" s="11">
        <f>T1.PLATEREADER_VALUE("",E433)</f>
        <v>1522.894</v>
      </c>
      <c r="K436" s="11">
        <f>T1.PLATEREADER_VALUE("",E433)</f>
        <v>2014.702</v>
      </c>
      <c r="L436" s="11">
        <f>T1.PLATEREADER_VALUE("",E433)</f>
        <v>5451.31</v>
      </c>
      <c r="M436" s="11">
        <f>T1.PLATEREADER_VALUE("",E433)</f>
        <v>17285.812000000002</v>
      </c>
      <c r="N436" s="11">
        <f>T1.PLATEREADER_VALUE("",E433)</f>
        <v>22362.723999999998</v>
      </c>
      <c r="O436" s="11">
        <f>T1.PLATEREADER_VALUE("",E433)</f>
        <v>13694.444</v>
      </c>
      <c r="P436" s="11">
        <f>T1.PLATEREADER_VALUE("",E433)</f>
        <v>19671.808000000001</v>
      </c>
      <c r="Q436" s="11">
        <f>T1.PLATEREADER_VALUE("",E433)</f>
        <v>21665.613000000001</v>
      </c>
      <c r="R436" s="11">
        <f>T1.PLATEREADER_VALUE("",E433)</f>
        <v>22625.458999999999</v>
      </c>
      <c r="S436" s="11">
        <f>T1.PLATEREADER_VALUE("",E433)</f>
        <v>22954.339</v>
      </c>
      <c r="T436" s="11">
        <f>T1.PLATEREADER_VALUE("",E433)</f>
        <v>5578.1620000000003</v>
      </c>
      <c r="U436" s="11">
        <f>T1.PLATEREADER_VALUE("",E433)</f>
        <v>14309.210999999999</v>
      </c>
      <c r="V436" s="11">
        <f>T1.PLATEREADER_VALUE("",E433)</f>
        <v>20253.824000000001</v>
      </c>
      <c r="W436" s="11">
        <f>T1.PLATEREADER_VALUE("",E433)</f>
        <v>22665.412</v>
      </c>
      <c r="X436" s="11">
        <f>T1.PLATEREADER_VALUE("",E433)</f>
        <v>22898.188999999998</v>
      </c>
      <c r="Y436" s="11">
        <f>T1.PLATEREADER_VALUE("",E433)</f>
        <v>1630.4349999999999</v>
      </c>
      <c r="Z436" s="11" t="str">
        <f>T1.PLATEREADER_VALUE("",E433)</f>
        <v xml:space="preserve">           -</v>
      </c>
    </row>
    <row r="437" spans="1:26" ht="11.25" hidden="1" customHeight="1">
      <c r="B437" s="8" t="s">
        <v>598</v>
      </c>
      <c r="C437" s="11" t="str">
        <f>T1.PLATEREADER_VALUE("",E433)</f>
        <v xml:space="preserve">           -</v>
      </c>
      <c r="D437" s="11">
        <f>T1.PLATEREADER_VALUE("",E433)</f>
        <v>22333.027999999998</v>
      </c>
      <c r="E437" s="11">
        <f>T1.PLATEREADER_VALUE("",E433)</f>
        <v>13989.645</v>
      </c>
      <c r="F437" s="11">
        <f>T1.PLATEREADER_VALUE("",E433)</f>
        <v>19051.643</v>
      </c>
      <c r="G437" s="11">
        <f>T1.PLATEREADER_VALUE("",E433)</f>
        <v>21816.421999999999</v>
      </c>
      <c r="H437" s="11">
        <f>T1.PLATEREADER_VALUE("",E433)</f>
        <v>21909.300999999999</v>
      </c>
      <c r="I437" s="11">
        <f>T1.PLATEREADER_VALUE("",E433)</f>
        <v>22506.714</v>
      </c>
      <c r="J437" s="11">
        <f>T1.PLATEREADER_VALUE("",E433)</f>
        <v>1606.4570000000001</v>
      </c>
      <c r="K437" s="11">
        <f>T1.PLATEREADER_VALUE("",E433)</f>
        <v>2176.2849999999999</v>
      </c>
      <c r="L437" s="11">
        <f>T1.PLATEREADER_VALUE("",E433)</f>
        <v>4997.0150000000003</v>
      </c>
      <c r="M437" s="11">
        <f>T1.PLATEREADER_VALUE("",E433)</f>
        <v>17075.635999999999</v>
      </c>
      <c r="N437" s="11">
        <f>T1.PLATEREADER_VALUE("",E433)</f>
        <v>23095.008000000002</v>
      </c>
      <c r="O437" s="11">
        <f>T1.PLATEREADER_VALUE("",E433)</f>
        <v>13224.688</v>
      </c>
      <c r="P437" s="11">
        <f>T1.PLATEREADER_VALUE("",E433)</f>
        <v>19463.601999999999</v>
      </c>
      <c r="Q437" s="11">
        <f>T1.PLATEREADER_VALUE("",E433)</f>
        <v>22618.75</v>
      </c>
      <c r="R437" s="11">
        <f>T1.PLATEREADER_VALUE("",E433)</f>
        <v>22390.909</v>
      </c>
      <c r="S437" s="11">
        <f>T1.PLATEREADER_VALUE("",E433)</f>
        <v>22839.126</v>
      </c>
      <c r="T437" s="11">
        <f>T1.PLATEREADER_VALUE("",E433)</f>
        <v>5093.7809999999999</v>
      </c>
      <c r="U437" s="11">
        <f>T1.PLATEREADER_VALUE("",E433)</f>
        <v>13817.485000000001</v>
      </c>
      <c r="V437" s="11">
        <f>T1.PLATEREADER_VALUE("",E433)</f>
        <v>20252.874</v>
      </c>
      <c r="W437" s="11">
        <f>T1.PLATEREADER_VALUE("",E433)</f>
        <v>22099.721000000001</v>
      </c>
      <c r="X437" s="11">
        <f>T1.PLATEREADER_VALUE("",E433)</f>
        <v>22373.293000000001</v>
      </c>
      <c r="Y437" s="11">
        <f>T1.PLATEREADER_VALUE("",E433)</f>
        <v>1431.3969999999999</v>
      </c>
      <c r="Z437" s="11" t="str">
        <f>T1.PLATEREADER_VALUE("",E433)</f>
        <v xml:space="preserve">           -</v>
      </c>
    </row>
    <row r="438" spans="1:26" ht="11.25" hidden="1" customHeight="1">
      <c r="B438" s="8" t="s">
        <v>599</v>
      </c>
      <c r="C438" s="11" t="str">
        <f>T1.PLATEREADER_VALUE("",E433)</f>
        <v xml:space="preserve">           -</v>
      </c>
      <c r="D438" s="11">
        <f>T1.PLATEREADER_VALUE("",E433)</f>
        <v>22821.705000000002</v>
      </c>
      <c r="E438" s="11">
        <f>T1.PLATEREADER_VALUE("",E433)</f>
        <v>13912.906999999999</v>
      </c>
      <c r="F438" s="11">
        <f>T1.PLATEREADER_VALUE("",E433)</f>
        <v>19180.886999999999</v>
      </c>
      <c r="G438" s="11">
        <f>T1.PLATEREADER_VALUE("",E433)</f>
        <v>21303.124</v>
      </c>
      <c r="H438" s="11">
        <f>T1.PLATEREADER_VALUE("",E433)</f>
        <v>22894.897000000001</v>
      </c>
      <c r="I438" s="11">
        <f>T1.PLATEREADER_VALUE("",E433)</f>
        <v>24366.867999999999</v>
      </c>
      <c r="J438" s="11">
        <f>T1.PLATEREADER_VALUE("",E433)</f>
        <v>1642.9739999999999</v>
      </c>
      <c r="K438" s="11">
        <f>T1.PLATEREADER_VALUE("",E433)</f>
        <v>1997.789</v>
      </c>
      <c r="L438" s="11">
        <f>T1.PLATEREADER_VALUE("",E433)</f>
        <v>5486.4690000000001</v>
      </c>
      <c r="M438" s="11">
        <f>T1.PLATEREADER_VALUE("",E433)</f>
        <v>18119.788</v>
      </c>
      <c r="N438" s="11">
        <f>T1.PLATEREADER_VALUE("",E433)</f>
        <v>22941.376</v>
      </c>
      <c r="O438" s="11">
        <f>T1.PLATEREADER_VALUE("",E433)</f>
        <v>14449.136</v>
      </c>
      <c r="P438" s="11">
        <f>T1.PLATEREADER_VALUE("",E433)</f>
        <v>19402.137999999999</v>
      </c>
      <c r="Q438" s="11">
        <f>T1.PLATEREADER_VALUE("",E433)</f>
        <v>22960.875</v>
      </c>
      <c r="R438" s="11">
        <f>T1.PLATEREADER_VALUE("",E433)</f>
        <v>23015.043000000001</v>
      </c>
      <c r="S438" s="11">
        <f>T1.PLATEREADER_VALUE("",E433)</f>
        <v>23753.181</v>
      </c>
      <c r="T438" s="11">
        <f>T1.PLATEREADER_VALUE("",E433)</f>
        <v>5090.09</v>
      </c>
      <c r="U438" s="11">
        <f>T1.PLATEREADER_VALUE("",E433)</f>
        <v>13441.486999999999</v>
      </c>
      <c r="V438" s="11">
        <f>T1.PLATEREADER_VALUE("",E433)</f>
        <v>20490.097000000002</v>
      </c>
      <c r="W438" s="11">
        <f>T1.PLATEREADER_VALUE("",E433)</f>
        <v>23331.115000000002</v>
      </c>
      <c r="X438" s="11">
        <f>T1.PLATEREADER_VALUE("",E433)</f>
        <v>22304.878000000001</v>
      </c>
      <c r="Y438" s="11">
        <f>T1.PLATEREADER_VALUE("",E433)</f>
        <v>1532.864</v>
      </c>
      <c r="Z438" s="11" t="str">
        <f>T1.PLATEREADER_VALUE("",E433)</f>
        <v xml:space="preserve">           -</v>
      </c>
    </row>
    <row r="439" spans="1:26" ht="11.25" hidden="1" customHeight="1">
      <c r="B439" s="8" t="s">
        <v>600</v>
      </c>
      <c r="C439" s="11" t="str">
        <f>T1.PLATEREADER_VALUE("",E433)</f>
        <v xml:space="preserve">           -</v>
      </c>
      <c r="D439" s="11">
        <f>T1.PLATEREADER_VALUE("",E433)</f>
        <v>22865.151000000002</v>
      </c>
      <c r="E439" s="11">
        <f>T1.PLATEREADER_VALUE("",E433)</f>
        <v>13591.754999999999</v>
      </c>
      <c r="F439" s="11">
        <f>T1.PLATEREADER_VALUE("",E433)</f>
        <v>18409.145</v>
      </c>
      <c r="G439" s="11">
        <f>T1.PLATEREADER_VALUE("",E433)</f>
        <v>21259.238000000001</v>
      </c>
      <c r="H439" s="11">
        <f>T1.PLATEREADER_VALUE("",E433)</f>
        <v>22453.875</v>
      </c>
      <c r="I439" s="11">
        <f>T1.PLATEREADER_VALUE("",E433)</f>
        <v>23328.02</v>
      </c>
      <c r="J439" s="11">
        <f>T1.PLATEREADER_VALUE("",E433)</f>
        <v>1515.5619999999999</v>
      </c>
      <c r="K439" s="11">
        <f>T1.PLATEREADER_VALUE("",E433)</f>
        <v>2073.5880000000002</v>
      </c>
      <c r="L439" s="11">
        <f>T1.PLATEREADER_VALUE("",E433)</f>
        <v>5330.5649999999996</v>
      </c>
      <c r="M439" s="11">
        <f>T1.PLATEREADER_VALUE("",E433)</f>
        <v>17324.955000000002</v>
      </c>
      <c r="N439" s="11">
        <f>T1.PLATEREADER_VALUE("",E433)</f>
        <v>22670.955000000002</v>
      </c>
      <c r="O439" s="11">
        <f>T1.PLATEREADER_VALUE("",E433)</f>
        <v>14364.958000000001</v>
      </c>
      <c r="P439" s="11">
        <f>T1.PLATEREADER_VALUE("",E433)</f>
        <v>19581.812000000002</v>
      </c>
      <c r="Q439" s="11">
        <f>T1.PLATEREADER_VALUE("",E433)</f>
        <v>22448.843000000001</v>
      </c>
      <c r="R439" s="11">
        <f>T1.PLATEREADER_VALUE("",E433)</f>
        <v>23437.398000000001</v>
      </c>
      <c r="S439" s="11">
        <f>T1.PLATEREADER_VALUE("",E433)</f>
        <v>24615.638999999999</v>
      </c>
      <c r="T439" s="11">
        <f>T1.PLATEREADER_VALUE("",E433)</f>
        <v>5267.6059999999998</v>
      </c>
      <c r="U439" s="11">
        <f>T1.PLATEREADER_VALUE("",E433)</f>
        <v>8821.3060000000005</v>
      </c>
      <c r="V439" s="11">
        <f>T1.PLATEREADER_VALUE("",E433)</f>
        <v>21503.948</v>
      </c>
      <c r="W439" s="11">
        <f>T1.PLATEREADER_VALUE("",E433)</f>
        <v>22417.303</v>
      </c>
      <c r="X439" s="11">
        <f>T1.PLATEREADER_VALUE("",E433)</f>
        <v>24027.223999999998</v>
      </c>
      <c r="Y439" s="11">
        <f>T1.PLATEREADER_VALUE("",E433)</f>
        <v>1692.047</v>
      </c>
      <c r="Z439" s="11" t="str">
        <f>T1.PLATEREADER_VALUE("",E433)</f>
        <v xml:space="preserve">           -</v>
      </c>
    </row>
    <row r="440" spans="1:26" ht="11.25" hidden="1" customHeight="1">
      <c r="B440" s="8" t="s">
        <v>601</v>
      </c>
      <c r="C440" s="11" t="str">
        <f>T1.PLATEREADER_VALUE("",E433)</f>
        <v xml:space="preserve">           -</v>
      </c>
      <c r="D440" s="11">
        <f>T1.PLATEREADER_VALUE("",E433)</f>
        <v>23839.702000000001</v>
      </c>
      <c r="E440" s="11">
        <f>T1.PLATEREADER_VALUE("",E433)</f>
        <v>4631.5079999999998</v>
      </c>
      <c r="F440" s="11">
        <f>T1.PLATEREADER_VALUE("",E433)</f>
        <v>5067.5680000000002</v>
      </c>
      <c r="G440" s="11">
        <f>T1.PLATEREADER_VALUE("",E433)</f>
        <v>9934.0049999999992</v>
      </c>
      <c r="H440" s="11">
        <f>T1.PLATEREADER_VALUE("",E433)</f>
        <v>21270.983</v>
      </c>
      <c r="I440" s="11">
        <f>T1.PLATEREADER_VALUE("",E433)</f>
        <v>22872.374</v>
      </c>
      <c r="J440" s="11">
        <f>T1.PLATEREADER_VALUE("",E433)</f>
        <v>24341.061000000002</v>
      </c>
      <c r="K440" s="11">
        <f>T1.PLATEREADER_VALUE("",E433)</f>
        <v>24127.538</v>
      </c>
      <c r="L440" s="11">
        <f>T1.PLATEREADER_VALUE("",E433)</f>
        <v>24163.498</v>
      </c>
      <c r="M440" s="11">
        <f>T1.PLATEREADER_VALUE("",E433)</f>
        <v>23678.161</v>
      </c>
      <c r="N440" s="11">
        <f>T1.PLATEREADER_VALUE("",E433)</f>
        <v>24032.205999999998</v>
      </c>
      <c r="O440" s="11">
        <f>T1.PLATEREADER_VALUE("",E433)</f>
        <v>6690.8950000000004</v>
      </c>
      <c r="P440" s="11">
        <f>T1.PLATEREADER_VALUE("",E433)</f>
        <v>13783.784</v>
      </c>
      <c r="Q440" s="11">
        <f>T1.PLATEREADER_VALUE("",E433)</f>
        <v>19317.041000000001</v>
      </c>
      <c r="R440" s="11">
        <f>T1.PLATEREADER_VALUE("",E433)</f>
        <v>22973.061000000002</v>
      </c>
      <c r="S440" s="11">
        <f>T1.PLATEREADER_VALUE("",E433)</f>
        <v>23080.314999999999</v>
      </c>
      <c r="T440" s="11">
        <f>T1.PLATEREADER_VALUE("",E433)</f>
        <v>1759.1420000000001</v>
      </c>
      <c r="U440" s="11">
        <f>T1.PLATEREADER_VALUE("",E433)</f>
        <v>4375.2160000000003</v>
      </c>
      <c r="V440" s="11">
        <f>T1.PLATEREADER_VALUE("",E433)</f>
        <v>13357.324000000001</v>
      </c>
      <c r="W440" s="11">
        <f>T1.PLATEREADER_VALUE("",E433)</f>
        <v>23377.555</v>
      </c>
      <c r="X440" s="11">
        <f>T1.PLATEREADER_VALUE("",E433)</f>
        <v>23830.553</v>
      </c>
      <c r="Y440" s="11">
        <f>T1.PLATEREADER_VALUE("",E433)</f>
        <v>1514.5540000000001</v>
      </c>
      <c r="Z440" s="11" t="str">
        <f>T1.PLATEREADER_VALUE("",E433)</f>
        <v xml:space="preserve">           -</v>
      </c>
    </row>
    <row r="441" spans="1:26" ht="11.25" hidden="1" customHeight="1">
      <c r="B441" s="8" t="s">
        <v>602</v>
      </c>
      <c r="C441" s="11" t="str">
        <f>T1.PLATEREADER_VALUE("",E433)</f>
        <v xml:space="preserve">           -</v>
      </c>
      <c r="D441" s="11">
        <f>T1.PLATEREADER_VALUE("",E433)</f>
        <v>22834.241000000002</v>
      </c>
      <c r="E441" s="11">
        <f>T1.PLATEREADER_VALUE("",E433)</f>
        <v>4585.415</v>
      </c>
      <c r="F441" s="11">
        <f>T1.PLATEREADER_VALUE("",E433)</f>
        <v>5221.8429999999998</v>
      </c>
      <c r="G441" s="11">
        <f>T1.PLATEREADER_VALUE("",E433)</f>
        <v>10201.656000000001</v>
      </c>
      <c r="H441" s="11">
        <f>T1.PLATEREADER_VALUE("",E433)</f>
        <v>20789.826000000001</v>
      </c>
      <c r="I441" s="11">
        <f>T1.PLATEREADER_VALUE("",E433)</f>
        <v>22901.899000000001</v>
      </c>
      <c r="J441" s="11">
        <f>T1.PLATEREADER_VALUE("",E433)</f>
        <v>24623.116000000002</v>
      </c>
      <c r="K441" s="11">
        <f>T1.PLATEREADER_VALUE("",E433)</f>
        <v>24350.502</v>
      </c>
      <c r="L441" s="11">
        <f>T1.PLATEREADER_VALUE("",E433)</f>
        <v>23369.974999999999</v>
      </c>
      <c r="M441" s="11">
        <f>T1.PLATEREADER_VALUE("",E433)</f>
        <v>23944.48</v>
      </c>
      <c r="N441" s="11">
        <f>T1.PLATEREADER_VALUE("",E433)</f>
        <v>25483.870999999999</v>
      </c>
      <c r="O441" s="11">
        <f>T1.PLATEREADER_VALUE("",E433)</f>
        <v>6288.82</v>
      </c>
      <c r="P441" s="11">
        <f>T1.PLATEREADER_VALUE("",E433)</f>
        <v>13767.392</v>
      </c>
      <c r="Q441" s="11">
        <f>T1.PLATEREADER_VALUE("",E433)</f>
        <v>18537.766</v>
      </c>
      <c r="R441" s="11">
        <f>T1.PLATEREADER_VALUE("",E433)</f>
        <v>22192.733</v>
      </c>
      <c r="S441" s="11">
        <f>T1.PLATEREADER_VALUE("",E433)</f>
        <v>23212.37</v>
      </c>
      <c r="T441" s="11">
        <f>T1.PLATEREADER_VALUE("",E433)</f>
        <v>1742.498</v>
      </c>
      <c r="U441" s="11">
        <f>T1.PLATEREADER_VALUE("",E433)</f>
        <v>4923.0770000000002</v>
      </c>
      <c r="V441" s="11">
        <f>T1.PLATEREADER_VALUE("",E433)</f>
        <v>14405.772000000001</v>
      </c>
      <c r="W441" s="11">
        <f>T1.PLATEREADER_VALUE("",E433)</f>
        <v>21965.124</v>
      </c>
      <c r="X441" s="11">
        <f>T1.PLATEREADER_VALUE("",E433)</f>
        <v>23310.832999999999</v>
      </c>
      <c r="Y441" s="11">
        <f>T1.PLATEREADER_VALUE("",E433)</f>
        <v>1561.6769999999999</v>
      </c>
      <c r="Z441" s="11" t="str">
        <f>T1.PLATEREADER_VALUE("",E433)</f>
        <v xml:space="preserve">           -</v>
      </c>
    </row>
    <row r="442" spans="1:26" ht="11.25" hidden="1" customHeight="1">
      <c r="B442" s="8" t="s">
        <v>603</v>
      </c>
      <c r="C442" s="11" t="str">
        <f>T1.PLATEREADER_VALUE("",E433)</f>
        <v xml:space="preserve">           -</v>
      </c>
      <c r="D442" s="11">
        <f>T1.PLATEREADER_VALUE("",E433)</f>
        <v>24393.14</v>
      </c>
      <c r="E442" s="11">
        <f>T1.PLATEREADER_VALUE("",E433)</f>
        <v>4851.4139999999998</v>
      </c>
      <c r="F442" s="11">
        <f>T1.PLATEREADER_VALUE("",E433)</f>
        <v>5361.93</v>
      </c>
      <c r="G442" s="11">
        <f>T1.PLATEREADER_VALUE("",E433)</f>
        <v>10911.508</v>
      </c>
      <c r="H442" s="11">
        <f>T1.PLATEREADER_VALUE("",E433)</f>
        <v>20712.530999999999</v>
      </c>
      <c r="I442" s="11">
        <f>T1.PLATEREADER_VALUE("",E433)</f>
        <v>23355.504000000001</v>
      </c>
      <c r="J442" s="11">
        <f>T1.PLATEREADER_VALUE("",E433)</f>
        <v>24373.109</v>
      </c>
      <c r="K442" s="11">
        <f>T1.PLATEREADER_VALUE("",E433)</f>
        <v>25474.705000000002</v>
      </c>
      <c r="L442" s="11">
        <f>T1.PLATEREADER_VALUE("",E433)</f>
        <v>24131.933000000001</v>
      </c>
      <c r="M442" s="11">
        <f>T1.PLATEREADER_VALUE("",E433)</f>
        <v>23920.792000000001</v>
      </c>
      <c r="N442" s="11">
        <f>T1.PLATEREADER_VALUE("",E433)</f>
        <v>23357.097000000002</v>
      </c>
      <c r="O442" s="11">
        <f>T1.PLATEREADER_VALUE("",E433)</f>
        <v>6502.4430000000002</v>
      </c>
      <c r="P442" s="11">
        <f>T1.PLATEREADER_VALUE("",E433)</f>
        <v>13385.07</v>
      </c>
      <c r="Q442" s="11">
        <f>T1.PLATEREADER_VALUE("",E433)</f>
        <v>19677.087</v>
      </c>
      <c r="R442" s="11">
        <f>T1.PLATEREADER_VALUE("",E433)</f>
        <v>22983.954000000002</v>
      </c>
      <c r="S442" s="11">
        <f>T1.PLATEREADER_VALUE("",E433)</f>
        <v>23686.731</v>
      </c>
      <c r="T442" s="11">
        <f>T1.PLATEREADER_VALUE("",E433)</f>
        <v>1714.09</v>
      </c>
      <c r="U442" s="11">
        <f>T1.PLATEREADER_VALUE("",E433)</f>
        <v>4724.9319999999998</v>
      </c>
      <c r="V442" s="11">
        <f>T1.PLATEREADER_VALUE("",E433)</f>
        <v>13655.203</v>
      </c>
      <c r="W442" s="11">
        <f>T1.PLATEREADER_VALUE("",E433)</f>
        <v>8669.1540000000005</v>
      </c>
      <c r="X442" s="11">
        <f>T1.PLATEREADER_VALUE("",E433)</f>
        <v>23659.121999999999</v>
      </c>
      <c r="Y442" s="11">
        <f>T1.PLATEREADER_VALUE("",E433)</f>
        <v>1494.39</v>
      </c>
      <c r="Z442" s="11" t="str">
        <f>T1.PLATEREADER_VALUE("",E433)</f>
        <v xml:space="preserve">           -</v>
      </c>
    </row>
    <row r="443" spans="1:26" ht="11.25" hidden="1" customHeight="1">
      <c r="B443" s="8" t="s">
        <v>604</v>
      </c>
      <c r="C443" s="11" t="str">
        <f>T1.PLATEREADER_VALUE("",E433)</f>
        <v xml:space="preserve">           -</v>
      </c>
      <c r="D443" s="11">
        <f>T1.PLATEREADER_VALUE("",E433)</f>
        <v>23295.637999999999</v>
      </c>
      <c r="E443" s="11">
        <f>T1.PLATEREADER_VALUE("",E433)</f>
        <v>4190.1779999999999</v>
      </c>
      <c r="F443" s="11">
        <f>T1.PLATEREADER_VALUE("",E433)</f>
        <v>4996.1030000000001</v>
      </c>
      <c r="G443" s="11">
        <f>T1.PLATEREADER_VALUE("",E433)</f>
        <v>10563.867</v>
      </c>
      <c r="H443" s="11">
        <f>T1.PLATEREADER_VALUE("",E433)</f>
        <v>21027.542000000001</v>
      </c>
      <c r="I443" s="11">
        <f>T1.PLATEREADER_VALUE("",E433)</f>
        <v>23736.988000000001</v>
      </c>
      <c r="J443" s="11">
        <f>T1.PLATEREADER_VALUE("",E433)</f>
        <v>24246.806</v>
      </c>
      <c r="K443" s="11">
        <f>T1.PLATEREADER_VALUE("",E433)</f>
        <v>23844.34</v>
      </c>
      <c r="L443" s="11">
        <f>T1.PLATEREADER_VALUE("",E433)</f>
        <v>23830.508000000002</v>
      </c>
      <c r="M443" s="11">
        <f>T1.PLATEREADER_VALUE("",E433)</f>
        <v>23414.471000000001</v>
      </c>
      <c r="N443" s="11">
        <f>T1.PLATEREADER_VALUE("",E433)</f>
        <v>24156.405999999999</v>
      </c>
      <c r="O443" s="11">
        <f>T1.PLATEREADER_VALUE("",E433)</f>
        <v>6916.0810000000001</v>
      </c>
      <c r="P443" s="11">
        <f>T1.PLATEREADER_VALUE("",E433)</f>
        <v>14076.837</v>
      </c>
      <c r="Q443" s="11">
        <f>T1.PLATEREADER_VALUE("",E433)</f>
        <v>18969.276999999998</v>
      </c>
      <c r="R443" s="11">
        <f>T1.PLATEREADER_VALUE("",E433)</f>
        <v>23293.187000000002</v>
      </c>
      <c r="S443" s="11">
        <f>T1.PLATEREADER_VALUE("",E433)</f>
        <v>23436.989000000001</v>
      </c>
      <c r="T443" s="11">
        <f>T1.PLATEREADER_VALUE("",E433)</f>
        <v>1854.4680000000001</v>
      </c>
      <c r="U443" s="11">
        <f>T1.PLATEREADER_VALUE("",E433)</f>
        <v>4753.6350000000002</v>
      </c>
      <c r="V443" s="11">
        <f>T1.PLATEREADER_VALUE("",E433)</f>
        <v>13031.869000000001</v>
      </c>
      <c r="W443" s="11">
        <f>T1.PLATEREADER_VALUE("",E433)</f>
        <v>22125.044999999998</v>
      </c>
      <c r="X443" s="11">
        <f>T1.PLATEREADER_VALUE("",E433)</f>
        <v>22961.696</v>
      </c>
      <c r="Y443" s="11">
        <f>T1.PLATEREADER_VALUE("",E433)</f>
        <v>1507.8789999999999</v>
      </c>
      <c r="Z443" s="11" t="str">
        <f>T1.PLATEREADER_VALUE("",E433)</f>
        <v xml:space="preserve">           -</v>
      </c>
    </row>
    <row r="444" spans="1:26" ht="11.25" hidden="1" customHeight="1">
      <c r="B444" s="8" t="s">
        <v>605</v>
      </c>
      <c r="C444" s="11" t="str">
        <f>T1.PLATEREADER_VALUE("",E433)</f>
        <v xml:space="preserve">           -</v>
      </c>
      <c r="D444" s="11">
        <f>T1.PLATEREADER_VALUE("",E433)</f>
        <v>22916.539000000001</v>
      </c>
      <c r="E444" s="11">
        <f>T1.PLATEREADER_VALUE("",E433)</f>
        <v>14865.367</v>
      </c>
      <c r="F444" s="11">
        <f>T1.PLATEREADER_VALUE("",E433)</f>
        <v>16166.333000000001</v>
      </c>
      <c r="G444" s="11">
        <f>T1.PLATEREADER_VALUE("",E433)</f>
        <v>19524.061000000002</v>
      </c>
      <c r="H444" s="11">
        <f>T1.PLATEREADER_VALUE("",E433)</f>
        <v>21781.473000000002</v>
      </c>
      <c r="I444" s="11">
        <f>T1.PLATEREADER_VALUE("",E433)</f>
        <v>23574.702000000001</v>
      </c>
      <c r="J444" s="11">
        <f>T1.PLATEREADER_VALUE("",E433)</f>
        <v>6840.1859999999997</v>
      </c>
      <c r="K444" s="11">
        <f>T1.PLATEREADER_VALUE("",E433)</f>
        <v>16818.945</v>
      </c>
      <c r="L444" s="11">
        <f>T1.PLATEREADER_VALUE("",E433)</f>
        <v>21383.361000000001</v>
      </c>
      <c r="M444" s="11">
        <f>T1.PLATEREADER_VALUE("",E433)</f>
        <v>23740.984</v>
      </c>
      <c r="N444" s="11">
        <f>T1.PLATEREADER_VALUE("",E433)</f>
        <v>23772.741999999998</v>
      </c>
      <c r="O444" s="11">
        <f>T1.PLATEREADER_VALUE("",E433)</f>
        <v>15676.236999999999</v>
      </c>
      <c r="P444" s="11">
        <f>T1.PLATEREADER_VALUE("",E433)</f>
        <v>19953.704000000002</v>
      </c>
      <c r="Q444" s="11">
        <f>T1.PLATEREADER_VALUE("",E433)</f>
        <v>22681.205999999998</v>
      </c>
      <c r="R444" s="11">
        <f>T1.PLATEREADER_VALUE("",E433)</f>
        <v>24009.217000000001</v>
      </c>
      <c r="S444" s="11">
        <f>T1.PLATEREADER_VALUE("",E433)</f>
        <v>23554.828000000001</v>
      </c>
      <c r="T444" s="11">
        <f>T1.PLATEREADER_VALUE("",E433)</f>
        <v>11644.959000000001</v>
      </c>
      <c r="U444" s="11">
        <f>T1.PLATEREADER_VALUE("",E433)</f>
        <v>18431.964</v>
      </c>
      <c r="V444" s="11">
        <f>T1.PLATEREADER_VALUE("",E433)</f>
        <v>21599.321</v>
      </c>
      <c r="W444" s="11">
        <f>T1.PLATEREADER_VALUE("",E433)</f>
        <v>22855.305</v>
      </c>
      <c r="X444" s="11">
        <f>T1.PLATEREADER_VALUE("",E433)</f>
        <v>23029.633999999998</v>
      </c>
      <c r="Y444" s="11">
        <f>T1.PLATEREADER_VALUE("",E433)</f>
        <v>1427.856</v>
      </c>
      <c r="Z444" s="11" t="str">
        <f>T1.PLATEREADER_VALUE("",E433)</f>
        <v xml:space="preserve">           -</v>
      </c>
    </row>
    <row r="445" spans="1:26" ht="11.25" hidden="1" customHeight="1">
      <c r="B445" s="8" t="s">
        <v>606</v>
      </c>
      <c r="C445" s="11" t="str">
        <f>T1.PLATEREADER_VALUE("",E433)</f>
        <v xml:space="preserve">           -</v>
      </c>
      <c r="D445" s="11">
        <f>T1.PLATEREADER_VALUE("",E433)</f>
        <v>22329.145</v>
      </c>
      <c r="E445" s="11">
        <f>T1.PLATEREADER_VALUE("",E433)</f>
        <v>14973.106</v>
      </c>
      <c r="F445" s="11">
        <f>T1.PLATEREADER_VALUE("",E433)</f>
        <v>15837.331</v>
      </c>
      <c r="G445" s="11">
        <f>T1.PLATEREADER_VALUE("",E433)</f>
        <v>20031.636999999999</v>
      </c>
      <c r="H445" s="11">
        <f>T1.PLATEREADER_VALUE("",E433)</f>
        <v>21949.985000000001</v>
      </c>
      <c r="I445" s="11">
        <f>T1.PLATEREADER_VALUE("",E433)</f>
        <v>22994.455000000002</v>
      </c>
      <c r="J445" s="11">
        <f>T1.PLATEREADER_VALUE("",E433)</f>
        <v>6613.1670000000004</v>
      </c>
      <c r="K445" s="11">
        <f>T1.PLATEREADER_VALUE("",E433)</f>
        <v>16530.404999999999</v>
      </c>
      <c r="L445" s="11">
        <f>T1.PLATEREADER_VALUE("",E433)</f>
        <v>20654.441999999999</v>
      </c>
      <c r="M445" s="11">
        <f>T1.PLATEREADER_VALUE("",E433)</f>
        <v>22845.912</v>
      </c>
      <c r="N445" s="11">
        <f>T1.PLATEREADER_VALUE("",E433)</f>
        <v>22878.465</v>
      </c>
      <c r="O445" s="11">
        <f>T1.PLATEREADER_VALUE("",E433)</f>
        <v>15452.306</v>
      </c>
      <c r="P445" s="11">
        <f>T1.PLATEREADER_VALUE("",E433)</f>
        <v>20437.337</v>
      </c>
      <c r="Q445" s="11">
        <f>T1.PLATEREADER_VALUE("",E433)</f>
        <v>22339.538</v>
      </c>
      <c r="R445" s="11">
        <f>T1.PLATEREADER_VALUE("",E433)</f>
        <v>22353.666000000001</v>
      </c>
      <c r="S445" s="11">
        <f>T1.PLATEREADER_VALUE("",E433)</f>
        <v>23183.436000000002</v>
      </c>
      <c r="T445" s="11">
        <f>T1.PLATEREADER_VALUE("",E433)</f>
        <v>10700.494000000001</v>
      </c>
      <c r="U445" s="11">
        <f>T1.PLATEREADER_VALUE("",E433)</f>
        <v>17398.085999999999</v>
      </c>
      <c r="V445" s="11">
        <f>T1.PLATEREADER_VALUE("",E433)</f>
        <v>22157.272000000001</v>
      </c>
      <c r="W445" s="11">
        <f>T1.PLATEREADER_VALUE("",E433)</f>
        <v>23755.116000000002</v>
      </c>
      <c r="X445" s="11">
        <f>T1.PLATEREADER_VALUE("",E433)</f>
        <v>24160.608</v>
      </c>
      <c r="Y445" s="11">
        <f>T1.PLATEREADER_VALUE("",E433)</f>
        <v>1462.95</v>
      </c>
      <c r="Z445" s="11" t="str">
        <f>T1.PLATEREADER_VALUE("",E433)</f>
        <v xml:space="preserve">           -</v>
      </c>
    </row>
    <row r="446" spans="1:26" ht="11.25" hidden="1" customHeight="1">
      <c r="B446" s="8" t="s">
        <v>607</v>
      </c>
      <c r="C446" s="11" t="str">
        <f>T1.PLATEREADER_VALUE("",E433)</f>
        <v xml:space="preserve">           -</v>
      </c>
      <c r="D446" s="11">
        <f>T1.PLATEREADER_VALUE("",E433)</f>
        <v>22544.876</v>
      </c>
      <c r="E446" s="11">
        <f>T1.PLATEREADER_VALUE("",E433)</f>
        <v>14732.745999999999</v>
      </c>
      <c r="F446" s="11">
        <f>T1.PLATEREADER_VALUE("",E433)</f>
        <v>16110.89</v>
      </c>
      <c r="G446" s="11">
        <f>T1.PLATEREADER_VALUE("",E433)</f>
        <v>19945.11</v>
      </c>
      <c r="H446" s="11">
        <f>T1.PLATEREADER_VALUE("",E433)</f>
        <v>21338.106</v>
      </c>
      <c r="I446" s="11">
        <f>T1.PLATEREADER_VALUE("",E433)</f>
        <v>22674.351999999999</v>
      </c>
      <c r="J446" s="11">
        <f>T1.PLATEREADER_VALUE("",E433)</f>
        <v>6919.49</v>
      </c>
      <c r="K446" s="11">
        <f>T1.PLATEREADER_VALUE("",E433)</f>
        <v>17464.562000000002</v>
      </c>
      <c r="L446" s="11">
        <f>T1.PLATEREADER_VALUE("",E433)</f>
        <v>21147.491999999998</v>
      </c>
      <c r="M446" s="11">
        <f>T1.PLATEREADER_VALUE("",E433)</f>
        <v>21696.123</v>
      </c>
      <c r="N446" s="11">
        <f>T1.PLATEREADER_VALUE("",E433)</f>
        <v>18212.798999999999</v>
      </c>
      <c r="O446" s="11">
        <f>T1.PLATEREADER_VALUE("",E433)</f>
        <v>15031.928</v>
      </c>
      <c r="P446" s="11">
        <f>T1.PLATEREADER_VALUE("",E433)</f>
        <v>20042.904999999999</v>
      </c>
      <c r="Q446" s="11">
        <f>T1.PLATEREADER_VALUE("",E433)</f>
        <v>21707.39</v>
      </c>
      <c r="R446" s="11">
        <f>T1.PLATEREADER_VALUE("",E433)</f>
        <v>23003.361000000001</v>
      </c>
      <c r="S446" s="11">
        <f>T1.PLATEREADER_VALUE("",E433)</f>
        <v>22202.133999999998</v>
      </c>
      <c r="T446" s="11">
        <f>T1.PLATEREADER_VALUE("",E433)</f>
        <v>11064.378000000001</v>
      </c>
      <c r="U446" s="11">
        <f>T1.PLATEREADER_VALUE("",E433)</f>
        <v>17998.627</v>
      </c>
      <c r="V446" s="11">
        <f>T1.PLATEREADER_VALUE("",E433)</f>
        <v>21520.561000000002</v>
      </c>
      <c r="W446" s="11">
        <f>T1.PLATEREADER_VALUE("",E433)</f>
        <v>22011.441999999999</v>
      </c>
      <c r="X446" s="11">
        <f>T1.PLATEREADER_VALUE("",E433)</f>
        <v>23002.481</v>
      </c>
      <c r="Y446" s="11">
        <f>T1.PLATEREADER_VALUE("",E433)</f>
        <v>1641.9949999999999</v>
      </c>
      <c r="Z446" s="11" t="str">
        <f>T1.PLATEREADER_VALUE("",E433)</f>
        <v xml:space="preserve">           -</v>
      </c>
    </row>
    <row r="447" spans="1:26" ht="11.25" hidden="1" customHeight="1">
      <c r="B447" s="8" t="s">
        <v>608</v>
      </c>
      <c r="C447" s="11" t="str">
        <f>T1.PLATEREADER_VALUE("",E433)</f>
        <v xml:space="preserve">           -</v>
      </c>
      <c r="D447" s="11">
        <f>T1.PLATEREADER_VALUE("",E433)</f>
        <v>22994.011999999999</v>
      </c>
      <c r="E447" s="11">
        <f>T1.PLATEREADER_VALUE("",E433)</f>
        <v>15004.48</v>
      </c>
      <c r="F447" s="11">
        <f>T1.PLATEREADER_VALUE("",E433)</f>
        <v>15869.137000000001</v>
      </c>
      <c r="G447" s="11">
        <f>T1.PLATEREADER_VALUE("",E433)</f>
        <v>19276.441999999999</v>
      </c>
      <c r="H447" s="11">
        <f>T1.PLATEREADER_VALUE("",E433)</f>
        <v>20754.404999999999</v>
      </c>
      <c r="I447" s="11">
        <f>T1.PLATEREADER_VALUE("",E433)</f>
        <v>22764.084999999999</v>
      </c>
      <c r="J447" s="11">
        <f>T1.PLATEREADER_VALUE("",E433)</f>
        <v>6849.8059999999996</v>
      </c>
      <c r="K447" s="11">
        <f>T1.PLATEREADER_VALUE("",E433)</f>
        <v>16733.017</v>
      </c>
      <c r="L447" s="11">
        <f>T1.PLATEREADER_VALUE("",E433)</f>
        <v>21226.064999999999</v>
      </c>
      <c r="M447" s="11">
        <f>T1.PLATEREADER_VALUE("",E433)</f>
        <v>22977.258999999998</v>
      </c>
      <c r="N447" s="11">
        <f>T1.PLATEREADER_VALUE("",E433)</f>
        <v>23136.543000000001</v>
      </c>
      <c r="O447" s="11">
        <f>T1.PLATEREADER_VALUE("",E433)</f>
        <v>16137.655000000001</v>
      </c>
      <c r="P447" s="11">
        <f>T1.PLATEREADER_VALUE("",E433)</f>
        <v>19395.235000000001</v>
      </c>
      <c r="Q447" s="11">
        <f>T1.PLATEREADER_VALUE("",E433)</f>
        <v>21488.427</v>
      </c>
      <c r="R447" s="11">
        <f>T1.PLATEREADER_VALUE("",E433)</f>
        <v>22982.187000000002</v>
      </c>
      <c r="S447" s="11">
        <f>T1.PLATEREADER_VALUE("",E433)</f>
        <v>23415.885999999999</v>
      </c>
      <c r="T447" s="11">
        <f>T1.PLATEREADER_VALUE("",E433)</f>
        <v>11282.163</v>
      </c>
      <c r="U447" s="11">
        <f>T1.PLATEREADER_VALUE("",E433)</f>
        <v>18397.436000000002</v>
      </c>
      <c r="V447" s="11">
        <f>T1.PLATEREADER_VALUE("",E433)</f>
        <v>21714.937000000002</v>
      </c>
      <c r="W447" s="11">
        <f>T1.PLATEREADER_VALUE("",E433)</f>
        <v>21206.237000000001</v>
      </c>
      <c r="X447" s="11">
        <f>T1.PLATEREADER_VALUE("",E433)</f>
        <v>23016.949000000001</v>
      </c>
      <c r="Y447" s="11">
        <f>T1.PLATEREADER_VALUE("",E433)</f>
        <v>1576.31</v>
      </c>
      <c r="Z447" s="11" t="str">
        <f>T1.PLATEREADER_VALUE("",E433)</f>
        <v xml:space="preserve">           -</v>
      </c>
    </row>
    <row r="448" spans="1:26" ht="11.25" hidden="1" customHeight="1">
      <c r="B448" s="8" t="s">
        <v>609</v>
      </c>
      <c r="C448" s="11" t="str">
        <f>T1.PLATEREADER_VALUE("",E433)</f>
        <v xml:space="preserve">           -</v>
      </c>
      <c r="D448" s="11">
        <f>T1.PLATEREADER_VALUE("",E433)</f>
        <v>23892.983</v>
      </c>
      <c r="E448" s="11">
        <f>T1.PLATEREADER_VALUE("",E433)</f>
        <v>6148.116</v>
      </c>
      <c r="F448" s="11">
        <f>T1.PLATEREADER_VALUE("",E433)</f>
        <v>14992.107</v>
      </c>
      <c r="G448" s="11">
        <f>T1.PLATEREADER_VALUE("",E433)</f>
        <v>21895.117999999999</v>
      </c>
      <c r="H448" s="11">
        <f>T1.PLATEREADER_VALUE("",E433)</f>
        <v>22337.25</v>
      </c>
      <c r="I448" s="11">
        <f>T1.PLATEREADER_VALUE("",E433)</f>
        <v>24051.67</v>
      </c>
      <c r="J448" s="11">
        <f>T1.PLATEREADER_VALUE("",E433)</f>
        <v>12148.896000000001</v>
      </c>
      <c r="K448" s="11">
        <f>T1.PLATEREADER_VALUE("",E433)</f>
        <v>21587.109</v>
      </c>
      <c r="L448" s="11">
        <f>T1.PLATEREADER_VALUE("",E433)</f>
        <v>21828.309000000001</v>
      </c>
      <c r="M448" s="11">
        <f>T1.PLATEREADER_VALUE("",E433)</f>
        <v>23850.971000000001</v>
      </c>
      <c r="N448" s="11">
        <f>T1.PLATEREADER_VALUE("",E433)</f>
        <v>23255.602999999999</v>
      </c>
      <c r="O448" s="11">
        <f>T1.PLATEREADER_VALUE("",E433)</f>
        <v>23892.528999999999</v>
      </c>
      <c r="P448" s="11">
        <f>T1.PLATEREADER_VALUE("",E433)</f>
        <v>23151.940999999999</v>
      </c>
      <c r="Q448" s="11">
        <f>T1.PLATEREADER_VALUE("",E433)</f>
        <v>22476.734</v>
      </c>
      <c r="R448" s="11">
        <f>T1.PLATEREADER_VALUE("",E433)</f>
        <v>22939.157999999999</v>
      </c>
      <c r="S448" s="11">
        <f>T1.PLATEREADER_VALUE("",E433)</f>
        <v>23498.267</v>
      </c>
      <c r="T448" s="11">
        <f>T1.PLATEREADER_VALUE("",E433)</f>
        <v>6371.5810000000001</v>
      </c>
      <c r="U448" s="11">
        <f>T1.PLATEREADER_VALUE("",E433)</f>
        <v>17674.161</v>
      </c>
      <c r="V448" s="11">
        <f>T1.PLATEREADER_VALUE("",E433)</f>
        <v>20887.516</v>
      </c>
      <c r="W448" s="11">
        <f>T1.PLATEREADER_VALUE("",E433)</f>
        <v>22500.796999999999</v>
      </c>
      <c r="X448" s="11">
        <f>T1.PLATEREADER_VALUE("",E433)</f>
        <v>23382.771000000001</v>
      </c>
      <c r="Y448" s="11">
        <f>T1.PLATEREADER_VALUE("",E433)</f>
        <v>1487.9290000000001</v>
      </c>
      <c r="Z448" s="11" t="str">
        <f>T1.PLATEREADER_VALUE("",E433)</f>
        <v xml:space="preserve">           -</v>
      </c>
    </row>
    <row r="449" spans="1:53" ht="11.25" hidden="1" customHeight="1">
      <c r="B449" s="8" t="s">
        <v>610</v>
      </c>
      <c r="C449" s="11" t="str">
        <f>T1.PLATEREADER_VALUE("",E433)</f>
        <v xml:space="preserve">           -</v>
      </c>
      <c r="D449" s="11">
        <f>T1.PLATEREADER_VALUE("",E433)</f>
        <v>23030.116999999998</v>
      </c>
      <c r="E449" s="11">
        <f>T1.PLATEREADER_VALUE("",E433)</f>
        <v>6578.4669999999996</v>
      </c>
      <c r="F449" s="11">
        <f>T1.PLATEREADER_VALUE("",E433)</f>
        <v>15031.546</v>
      </c>
      <c r="G449" s="11">
        <f>T1.PLATEREADER_VALUE("",E433)</f>
        <v>20917.63</v>
      </c>
      <c r="H449" s="11">
        <f>T1.PLATEREADER_VALUE("",E433)</f>
        <v>23349.883999999998</v>
      </c>
      <c r="I449" s="11">
        <f>T1.PLATEREADER_VALUE("",E433)</f>
        <v>23032.659</v>
      </c>
      <c r="J449" s="11">
        <f>T1.PLATEREADER_VALUE("",E433)</f>
        <v>12294.44</v>
      </c>
      <c r="K449" s="11">
        <f>T1.PLATEREADER_VALUE("",E433)</f>
        <v>21961.821</v>
      </c>
      <c r="L449" s="11">
        <f>T1.PLATEREADER_VALUE("",E433)</f>
        <v>22959.278999999999</v>
      </c>
      <c r="M449" s="11">
        <f>T1.PLATEREADER_VALUE("",E433)</f>
        <v>23509.705999999998</v>
      </c>
      <c r="N449" s="11">
        <f>T1.PLATEREADER_VALUE("",E433)</f>
        <v>22878.690999999999</v>
      </c>
      <c r="O449" s="11">
        <f>T1.PLATEREADER_VALUE("",E433)</f>
        <v>23456.597000000002</v>
      </c>
      <c r="P449" s="11">
        <f>T1.PLATEREADER_VALUE("",E433)</f>
        <v>22549.800999999999</v>
      </c>
      <c r="Q449" s="11">
        <f>T1.PLATEREADER_VALUE("",E433)</f>
        <v>23692.162</v>
      </c>
      <c r="R449" s="11">
        <f>T1.PLATEREADER_VALUE("",E433)</f>
        <v>23379.501</v>
      </c>
      <c r="S449" s="11">
        <f>T1.PLATEREADER_VALUE("",E433)</f>
        <v>23895.774000000001</v>
      </c>
      <c r="T449" s="11">
        <f>T1.PLATEREADER_VALUE("",E433)</f>
        <v>12511.61</v>
      </c>
      <c r="U449" s="11">
        <f>T1.PLATEREADER_VALUE("",E433)</f>
        <v>18281.481</v>
      </c>
      <c r="V449" s="11">
        <f>T1.PLATEREADER_VALUE("",E433)</f>
        <v>21128.239000000001</v>
      </c>
      <c r="W449" s="11">
        <f>T1.PLATEREADER_VALUE("",E433)</f>
        <v>22158.84</v>
      </c>
      <c r="X449" s="11">
        <f>T1.PLATEREADER_VALUE("",E433)</f>
        <v>23964.786</v>
      </c>
      <c r="Y449" s="11">
        <f>T1.PLATEREADER_VALUE("",E433)</f>
        <v>1586.3030000000001</v>
      </c>
      <c r="Z449" s="11" t="str">
        <f>T1.PLATEREADER_VALUE("",E433)</f>
        <v xml:space="preserve">           -</v>
      </c>
    </row>
    <row r="450" spans="1:53" ht="11.25" hidden="1" customHeight="1">
      <c r="B450" s="8" t="s">
        <v>611</v>
      </c>
      <c r="C450" s="11" t="str">
        <f>T1.PLATEREADER_VALUE("",E433)</f>
        <v xml:space="preserve">           -</v>
      </c>
      <c r="D450" s="11">
        <f>T1.PLATEREADER_VALUE("",E433)</f>
        <v>23066.98</v>
      </c>
      <c r="E450" s="11">
        <f>T1.PLATEREADER_VALUE("",E433)</f>
        <v>6189.6319999999996</v>
      </c>
      <c r="F450" s="11">
        <f>T1.PLATEREADER_VALUE("",E433)</f>
        <v>15409.901</v>
      </c>
      <c r="G450" s="11">
        <f>T1.PLATEREADER_VALUE("",E433)</f>
        <v>21508.710999999999</v>
      </c>
      <c r="H450" s="11">
        <f>T1.PLATEREADER_VALUE("",E433)</f>
        <v>23864.091</v>
      </c>
      <c r="I450" s="11">
        <f>T1.PLATEREADER_VALUE("",E433)</f>
        <v>23013.276000000002</v>
      </c>
      <c r="J450" s="11">
        <f>T1.PLATEREADER_VALUE("",E433)</f>
        <v>13760</v>
      </c>
      <c r="K450" s="11">
        <f>T1.PLATEREADER_VALUE("",E433)</f>
        <v>24015.844000000001</v>
      </c>
      <c r="L450" s="11">
        <f>T1.PLATEREADER_VALUE("",E433)</f>
        <v>24164.314999999999</v>
      </c>
      <c r="M450" s="11">
        <f>T1.PLATEREADER_VALUE("",E433)</f>
        <v>22925.089</v>
      </c>
      <c r="N450" s="11">
        <f>T1.PLATEREADER_VALUE("",E433)</f>
        <v>24293.444</v>
      </c>
      <c r="O450" s="11">
        <f>T1.PLATEREADER_VALUE("",E433)</f>
        <v>22830.534</v>
      </c>
      <c r="P450" s="11">
        <f>T1.PLATEREADER_VALUE("",E433)</f>
        <v>23686.679</v>
      </c>
      <c r="Q450" s="11">
        <f>T1.PLATEREADER_VALUE("",E433)</f>
        <v>22872.308000000001</v>
      </c>
      <c r="R450" s="11">
        <f>T1.PLATEREADER_VALUE("",E433)</f>
        <v>22970.723999999998</v>
      </c>
      <c r="S450" s="11">
        <f>T1.PLATEREADER_VALUE("",E433)</f>
        <v>22633.996999999999</v>
      </c>
      <c r="T450" s="11">
        <f>T1.PLATEREADER_VALUE("",E433)</f>
        <v>6971.9629999999997</v>
      </c>
      <c r="U450" s="11">
        <f>T1.PLATEREADER_VALUE("",E433)</f>
        <v>18379.578000000001</v>
      </c>
      <c r="V450" s="11">
        <f>T1.PLATEREADER_VALUE("",E433)</f>
        <v>21261.559000000001</v>
      </c>
      <c r="W450" s="11">
        <f>T1.PLATEREADER_VALUE("",E433)</f>
        <v>23302.991000000002</v>
      </c>
      <c r="X450" s="11">
        <f>T1.PLATEREADER_VALUE("",E433)</f>
        <v>22804.348000000002</v>
      </c>
      <c r="Y450" s="11">
        <f>T1.PLATEREADER_VALUE("",E433)</f>
        <v>1453.59</v>
      </c>
      <c r="Z450" s="11" t="str">
        <f>T1.PLATEREADER_VALUE("",E433)</f>
        <v xml:space="preserve">           -</v>
      </c>
    </row>
    <row r="451" spans="1:53" ht="11.25" hidden="1" customHeight="1">
      <c r="B451" s="8" t="s">
        <v>612</v>
      </c>
      <c r="C451" s="11" t="str">
        <f>T1.PLATEREADER_VALUE("",E433)</f>
        <v xml:space="preserve">           -</v>
      </c>
      <c r="D451" s="11">
        <f>T1.PLATEREADER_VALUE("",E433)</f>
        <v>23020.174999999999</v>
      </c>
      <c r="E451" s="11">
        <f>T1.PLATEREADER_VALUE("",E433)</f>
        <v>5954.2619999999997</v>
      </c>
      <c r="F451" s="11">
        <f>T1.PLATEREADER_VALUE("",E433)</f>
        <v>14765.536</v>
      </c>
      <c r="G451" s="11">
        <f>T1.PLATEREADER_VALUE("",E433)</f>
        <v>21367.187999999998</v>
      </c>
      <c r="H451" s="11">
        <f>T1.PLATEREADER_VALUE("",E433)</f>
        <v>22005.588</v>
      </c>
      <c r="I451" s="11">
        <f>T1.PLATEREADER_VALUE("",E433)</f>
        <v>23257.89</v>
      </c>
      <c r="J451" s="11">
        <f>T1.PLATEREADER_VALUE("",E433)</f>
        <v>3462.0889999999999</v>
      </c>
      <c r="K451" s="11">
        <f>T1.PLATEREADER_VALUE("",E433)</f>
        <v>20498.16</v>
      </c>
      <c r="L451" s="11">
        <f>T1.PLATEREADER_VALUE("",E433)</f>
        <v>22451.42</v>
      </c>
      <c r="M451" s="11">
        <f>T1.PLATEREADER_VALUE("",E433)</f>
        <v>22651.245999999999</v>
      </c>
      <c r="N451" s="11">
        <f>T1.PLATEREADER_VALUE("",E433)</f>
        <v>22728.927</v>
      </c>
      <c r="O451" s="11">
        <f>T1.PLATEREADER_VALUE("",E433)</f>
        <v>23287.123</v>
      </c>
      <c r="P451" s="11">
        <f>T1.PLATEREADER_VALUE("",E433)</f>
        <v>22406.7</v>
      </c>
      <c r="Q451" s="11">
        <f>T1.PLATEREADER_VALUE("",E433)</f>
        <v>22643.473000000002</v>
      </c>
      <c r="R451" s="11">
        <f>T1.PLATEREADER_VALUE("",E433)</f>
        <v>23359.66</v>
      </c>
      <c r="S451" s="11">
        <f>T1.PLATEREADER_VALUE("",E433)</f>
        <v>22914.356</v>
      </c>
      <c r="T451" s="11">
        <f>T1.PLATEREADER_VALUE("",E433)</f>
        <v>8020.0590000000002</v>
      </c>
      <c r="U451" s="11">
        <f>T1.PLATEREADER_VALUE("",E433)</f>
        <v>18598.725999999999</v>
      </c>
      <c r="V451" s="11">
        <f>T1.PLATEREADER_VALUE("",E433)</f>
        <v>22037.395</v>
      </c>
      <c r="W451" s="11">
        <f>T1.PLATEREADER_VALUE("",E433)</f>
        <v>22208.738000000001</v>
      </c>
      <c r="X451" s="11">
        <f>T1.PLATEREADER_VALUE("",E433)</f>
        <v>22778.815999999999</v>
      </c>
      <c r="Y451" s="11">
        <f>T1.PLATEREADER_VALUE("",E433)</f>
        <v>1523.482</v>
      </c>
      <c r="Z451" s="11" t="str">
        <f>T1.PLATEREADER_VALUE("",E433)</f>
        <v xml:space="preserve">           -</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1479</v>
      </c>
      <c r="D453" s="10">
        <f>T1.Label("RAW_DATA","sb")</f>
        <v>15.061601405352713</v>
      </c>
      <c r="E453" s="10"/>
      <c r="F453" s="94" t="s">
        <v>1480</v>
      </c>
      <c r="G453" s="10">
        <f>T1.Label("RAW_DATA","sn")</f>
        <v>299.08035634745534</v>
      </c>
      <c r="I453" s="94" t="s">
        <v>1478</v>
      </c>
      <c r="J453" s="14">
        <f>T1.Label("RAW_DATA","zprime")</f>
        <v>0.91177104342133841</v>
      </c>
      <c r="K453" s="10"/>
      <c r="L453" s="94" t="s">
        <v>1481</v>
      </c>
      <c r="M453" s="14">
        <f>T1.role("MAX","RAW_DATA","cvp")</f>
        <v>2.4113444658000271</v>
      </c>
      <c r="N453" s="10"/>
      <c r="O453" s="94" t="s">
        <v>1482</v>
      </c>
      <c r="P453" s="14">
        <f>T1.role("MIN","RAW_DATA","cvp")</f>
        <v>5.0359714657605128</v>
      </c>
      <c r="Q453" s="10"/>
      <c r="R453" s="94" t="s">
        <v>1483</v>
      </c>
      <c r="S453" s="10">
        <f>T1.role("MAX","RAW_DATA","avr")</f>
        <v>23087.2303125</v>
      </c>
      <c r="U453" s="94" t="s">
        <v>1484</v>
      </c>
      <c r="V453" s="10">
        <f>T1.role("MIN","RAW_DATA","avr")</f>
        <v>1532.853625</v>
      </c>
      <c r="X453" s="94" t="s">
        <v>1525</v>
      </c>
      <c r="Y453" s="10">
        <f>T1.role("CPD*","RAW_DATA","avr")</f>
        <v>18172.329103125005</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2772</v>
      </c>
      <c r="D455" s="125" t="s">
        <v>1551</v>
      </c>
      <c r="E455" s="126" t="s">
        <v>1547</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#REF!</v>
      </c>
      <c r="D458" s="11" t="e">
        <f>T1.PLATEREADER_VALUE("",E455)</f>
        <v>#REF!</v>
      </c>
      <c r="E458" s="11" t="e">
        <f>T1.PLATEREADER_VALUE("",E455)</f>
        <v>#REF!</v>
      </c>
      <c r="F458" s="11" t="e">
        <f>T1.PLATEREADER_VALUE("",E455)</f>
        <v>#REF!</v>
      </c>
      <c r="G458" s="11" t="e">
        <f>T1.PLATEREADER_VALUE("",E455)</f>
        <v>#REF!</v>
      </c>
      <c r="H458" s="11" t="e">
        <f>T1.PLATEREADER_VALUE("",E455)</f>
        <v>#REF!</v>
      </c>
      <c r="I458" s="11" t="e">
        <f>T1.PLATEREADER_VALUE("",E455)</f>
        <v>#REF!</v>
      </c>
      <c r="J458" s="11" t="e">
        <f>T1.PLATEREADER_VALUE("",E455)</f>
        <v>#REF!</v>
      </c>
      <c r="K458" s="11" t="e">
        <f>T1.PLATEREADER_VALUE("",E455)</f>
        <v>#REF!</v>
      </c>
      <c r="L458" s="11" t="e">
        <f>T1.PLATEREADER_VALUE("",E455)</f>
        <v>#REF!</v>
      </c>
      <c r="M458" s="11" t="e">
        <f>T1.PLATEREADER_VALUE("",E455)</f>
        <v>#REF!</v>
      </c>
      <c r="N458" s="11" t="e">
        <f>T1.PLATEREADER_VALUE("",E455)</f>
        <v>#REF!</v>
      </c>
      <c r="O458" s="11" t="e">
        <f>T1.PLATEREADER_VALUE("",E455)</f>
        <v>#REF!</v>
      </c>
      <c r="P458" s="11" t="e">
        <f>T1.PLATEREADER_VALUE("",E455)</f>
        <v>#REF!</v>
      </c>
      <c r="Q458" s="11" t="e">
        <f>T1.PLATEREADER_VALUE("",E455)</f>
        <v>#REF!</v>
      </c>
      <c r="R458" s="11" t="e">
        <f>T1.PLATEREADER_VALUE("",E455)</f>
        <v>#REF!</v>
      </c>
      <c r="S458" s="11" t="e">
        <f>T1.PLATEREADER_VALUE("",E455)</f>
        <v>#REF!</v>
      </c>
      <c r="T458" s="11" t="e">
        <f>T1.PLATEREADER_VALUE("",E455)</f>
        <v>#REF!</v>
      </c>
      <c r="U458" s="11" t="e">
        <f>T1.PLATEREADER_VALUE("",E455)</f>
        <v>#REF!</v>
      </c>
      <c r="V458" s="11" t="e">
        <f>T1.PLATEREADER_VALUE("",E455)</f>
        <v>#REF!</v>
      </c>
      <c r="W458" s="11" t="e">
        <f>T1.PLATEREADER_VALUE("",E455)</f>
        <v>#REF!</v>
      </c>
      <c r="X458" s="11" t="e">
        <f>T1.PLATEREADER_VALUE("",E455)</f>
        <v>#REF!</v>
      </c>
      <c r="Y458" s="11" t="e">
        <f>T1.PLATEREADER_VALUE("",E455)</f>
        <v>#REF!</v>
      </c>
      <c r="Z458" s="11" t="e">
        <f>T1.PLATEREADER_VALUE("",E455)</f>
        <v>#REF!</v>
      </c>
      <c r="AA458" s="11" t="e">
        <f>T1.PLATEREADER_VALUE("",E455)</f>
        <v>#REF!</v>
      </c>
      <c r="AB458" s="11" t="e">
        <f>T1.PLATEREADER_VALUE("",E455)</f>
        <v>#REF!</v>
      </c>
      <c r="AC458" s="11" t="e">
        <f>T1.PLATEREADER_VALUE("",E455)</f>
        <v>#REF!</v>
      </c>
      <c r="AD458" s="11" t="e">
        <f>T1.PLATEREADER_VALUE("",E455)</f>
        <v>#REF!</v>
      </c>
      <c r="AE458" s="11" t="e">
        <f>T1.PLATEREADER_VALUE("",E455)</f>
        <v>#REF!</v>
      </c>
      <c r="AF458" s="11" t="e">
        <f>T1.PLATEREADER_VALUE("",E455)</f>
        <v>#REF!</v>
      </c>
      <c r="AG458" s="11" t="e">
        <f>T1.PLATEREADER_VALUE("",E455)</f>
        <v>#REF!</v>
      </c>
      <c r="AH458" s="11" t="e">
        <f>T1.PLATEREADER_VALUE("",E455)</f>
        <v>#REF!</v>
      </c>
      <c r="AI458" s="11" t="e">
        <f>T1.PLATEREADER_VALUE("",E455)</f>
        <v>#REF!</v>
      </c>
      <c r="AJ458" s="11" t="e">
        <f>T1.PLATEREADER_VALUE("",E455)</f>
        <v>#REF!</v>
      </c>
      <c r="AK458" s="11" t="e">
        <f>T1.PLATEREADER_VALUE("",E455)</f>
        <v>#REF!</v>
      </c>
      <c r="AL458" s="11" t="e">
        <f>T1.PLATEREADER_VALUE("",E455)</f>
        <v>#REF!</v>
      </c>
      <c r="AM458" s="11" t="e">
        <f>T1.PLATEREADER_VALUE("",E455)</f>
        <v>#REF!</v>
      </c>
      <c r="AN458" s="11" t="e">
        <f>T1.PLATEREADER_VALUE("",E455)</f>
        <v>#REF!</v>
      </c>
      <c r="AO458" s="11" t="e">
        <f>T1.PLATEREADER_VALUE("",E455)</f>
        <v>#REF!</v>
      </c>
      <c r="AP458" s="11" t="e">
        <f>T1.PLATEREADER_VALUE("",E455)</f>
        <v>#REF!</v>
      </c>
      <c r="AQ458" s="11" t="e">
        <f>T1.PLATEREADER_VALUE("",E455)</f>
        <v>#REF!</v>
      </c>
      <c r="AR458" s="11" t="e">
        <f>T1.PLATEREADER_VALUE("",E455)</f>
        <v>#REF!</v>
      </c>
      <c r="AS458" s="11" t="e">
        <f>T1.PLATEREADER_VALUE("",E455)</f>
        <v>#REF!</v>
      </c>
      <c r="AT458" s="11" t="e">
        <f>T1.PLATEREADER_VALUE("",E455)</f>
        <v>#REF!</v>
      </c>
      <c r="AU458" s="11" t="e">
        <f>T1.PLATEREADER_VALUE("",E455)</f>
        <v>#REF!</v>
      </c>
      <c r="AV458" s="11" t="e">
        <f>T1.PLATEREADER_VALUE("",E455)</f>
        <v>#REF!</v>
      </c>
      <c r="AW458" s="11" t="e">
        <f>T1.PLATEREADER_VALUE("",E455)</f>
        <v>#REF!</v>
      </c>
      <c r="AX458" s="11" t="e">
        <f>T1.PLATEREADER_VALUE("",E455)</f>
        <v>#REF!</v>
      </c>
      <c r="AY458" s="110"/>
      <c r="AZ458" s="110"/>
      <c r="BA458" s="110"/>
    </row>
    <row r="459" spans="1:53" ht="11.25" hidden="1" customHeight="1">
      <c r="B459" s="97" t="s">
        <v>504</v>
      </c>
      <c r="C459" s="11" t="e">
        <f>T1.PLATEREADER_VALUE("",E455)</f>
        <v>#REF!</v>
      </c>
      <c r="D459" s="11" t="e">
        <f>T1.PLATEREADER_VALUE("",E455)</f>
        <v>#REF!</v>
      </c>
      <c r="E459" s="11" t="e">
        <f>T1.PLATEREADER_VALUE("",E455)</f>
        <v>#REF!</v>
      </c>
      <c r="F459" s="11" t="e">
        <f>T1.PLATEREADER_VALUE("",E455)</f>
        <v>#REF!</v>
      </c>
      <c r="G459" s="11" t="e">
        <f>T1.PLATEREADER_VALUE("",E455)</f>
        <v>#REF!</v>
      </c>
      <c r="H459" s="11" t="e">
        <f>T1.PLATEREADER_VALUE("",E455)</f>
        <v>#REF!</v>
      </c>
      <c r="I459" s="11" t="e">
        <f>T1.PLATEREADER_VALUE("",E455)</f>
        <v>#REF!</v>
      </c>
      <c r="J459" s="11" t="e">
        <f>T1.PLATEREADER_VALUE("",E455)</f>
        <v>#REF!</v>
      </c>
      <c r="K459" s="11" t="e">
        <f>T1.PLATEREADER_VALUE("",E455)</f>
        <v>#REF!</v>
      </c>
      <c r="L459" s="11" t="e">
        <f>T1.PLATEREADER_VALUE("",E455)</f>
        <v>#REF!</v>
      </c>
      <c r="M459" s="11" t="e">
        <f>T1.PLATEREADER_VALUE("",E455)</f>
        <v>#REF!</v>
      </c>
      <c r="N459" s="11" t="e">
        <f>T1.PLATEREADER_VALUE("",E455)</f>
        <v>#REF!</v>
      </c>
      <c r="O459" s="11" t="e">
        <f>T1.PLATEREADER_VALUE("",E455)</f>
        <v>#REF!</v>
      </c>
      <c r="P459" s="11" t="e">
        <f>T1.PLATEREADER_VALUE("",E455)</f>
        <v>#REF!</v>
      </c>
      <c r="Q459" s="11" t="e">
        <f>T1.PLATEREADER_VALUE("",E455)</f>
        <v>#REF!</v>
      </c>
      <c r="R459" s="11" t="e">
        <f>T1.PLATEREADER_VALUE("",E455)</f>
        <v>#REF!</v>
      </c>
      <c r="S459" s="11" t="e">
        <f>T1.PLATEREADER_VALUE("",E455)</f>
        <v>#REF!</v>
      </c>
      <c r="T459" s="11" t="e">
        <f>T1.PLATEREADER_VALUE("",E455)</f>
        <v>#REF!</v>
      </c>
      <c r="U459" s="11" t="e">
        <f>T1.PLATEREADER_VALUE("",E455)</f>
        <v>#REF!</v>
      </c>
      <c r="V459" s="11" t="e">
        <f>T1.PLATEREADER_VALUE("",E455)</f>
        <v>#REF!</v>
      </c>
      <c r="W459" s="11" t="e">
        <f>T1.PLATEREADER_VALUE("",E455)</f>
        <v>#REF!</v>
      </c>
      <c r="X459" s="11" t="e">
        <f>T1.PLATEREADER_VALUE("",E455)</f>
        <v>#REF!</v>
      </c>
      <c r="Y459" s="11" t="e">
        <f>T1.PLATEREADER_VALUE("",E455)</f>
        <v>#REF!</v>
      </c>
      <c r="Z459" s="11" t="e">
        <f>T1.PLATEREADER_VALUE("",E455)</f>
        <v>#REF!</v>
      </c>
      <c r="AA459" s="11" t="e">
        <f>T1.PLATEREADER_VALUE("",E455)</f>
        <v>#REF!</v>
      </c>
      <c r="AB459" s="11" t="e">
        <f>T1.PLATEREADER_VALUE("",E455)</f>
        <v>#REF!</v>
      </c>
      <c r="AC459" s="11" t="e">
        <f>T1.PLATEREADER_VALUE("",E455)</f>
        <v>#REF!</v>
      </c>
      <c r="AD459" s="11" t="e">
        <f>T1.PLATEREADER_VALUE("",E455)</f>
        <v>#REF!</v>
      </c>
      <c r="AE459" s="11" t="e">
        <f>T1.PLATEREADER_VALUE("",E455)</f>
        <v>#REF!</v>
      </c>
      <c r="AF459" s="11" t="e">
        <f>T1.PLATEREADER_VALUE("",E455)</f>
        <v>#REF!</v>
      </c>
      <c r="AG459" s="11" t="e">
        <f>T1.PLATEREADER_VALUE("",E455)</f>
        <v>#REF!</v>
      </c>
      <c r="AH459" s="11" t="e">
        <f>T1.PLATEREADER_VALUE("",E455)</f>
        <v>#REF!</v>
      </c>
      <c r="AI459" s="11" t="e">
        <f>T1.PLATEREADER_VALUE("",E455)</f>
        <v>#REF!</v>
      </c>
      <c r="AJ459" s="11" t="e">
        <f>T1.PLATEREADER_VALUE("",E455)</f>
        <v>#REF!</v>
      </c>
      <c r="AK459" s="11" t="e">
        <f>T1.PLATEREADER_VALUE("",E455)</f>
        <v>#REF!</v>
      </c>
      <c r="AL459" s="11" t="e">
        <f>T1.PLATEREADER_VALUE("",E455)</f>
        <v>#REF!</v>
      </c>
      <c r="AM459" s="11" t="e">
        <f>T1.PLATEREADER_VALUE("",E455)</f>
        <v>#REF!</v>
      </c>
      <c r="AN459" s="11" t="e">
        <f>T1.PLATEREADER_VALUE("",E455)</f>
        <v>#REF!</v>
      </c>
      <c r="AO459" s="11" t="e">
        <f>T1.PLATEREADER_VALUE("",E455)</f>
        <v>#REF!</v>
      </c>
      <c r="AP459" s="11" t="e">
        <f>T1.PLATEREADER_VALUE("",E455)</f>
        <v>#REF!</v>
      </c>
      <c r="AQ459" s="11" t="e">
        <f>T1.PLATEREADER_VALUE("",E455)</f>
        <v>#REF!</v>
      </c>
      <c r="AR459" s="11" t="e">
        <f>T1.PLATEREADER_VALUE("",E455)</f>
        <v>#REF!</v>
      </c>
      <c r="AS459" s="11" t="e">
        <f>T1.PLATEREADER_VALUE("",E455)</f>
        <v>#REF!</v>
      </c>
      <c r="AT459" s="11" t="e">
        <f>T1.PLATEREADER_VALUE("",E455)</f>
        <v>#REF!</v>
      </c>
      <c r="AU459" s="11" t="e">
        <f>T1.PLATEREADER_VALUE("",E455)</f>
        <v>#REF!</v>
      </c>
      <c r="AV459" s="11" t="e">
        <f>T1.PLATEREADER_VALUE("",E455)</f>
        <v>#REF!</v>
      </c>
      <c r="AW459" s="11" t="e">
        <f>T1.PLATEREADER_VALUE("",E455)</f>
        <v>#REF!</v>
      </c>
      <c r="AX459" s="11" t="e">
        <f>T1.PLATEREADER_VALUE("",E455)</f>
        <v>#REF!</v>
      </c>
      <c r="AY459" s="110"/>
      <c r="AZ459" s="110"/>
      <c r="BA459" s="110"/>
    </row>
    <row r="460" spans="1:53" ht="11.25" hidden="1" customHeight="1">
      <c r="B460" s="97" t="s">
        <v>505</v>
      </c>
      <c r="C460" s="11" t="e">
        <f>T1.PLATEREADER_VALUE("",E455)</f>
        <v>#REF!</v>
      </c>
      <c r="D460" s="11" t="e">
        <f>T1.PLATEREADER_VALUE("",E455)</f>
        <v>#REF!</v>
      </c>
      <c r="E460" s="11" t="e">
        <f>T1.PLATEREADER_VALUE("",E455)</f>
        <v>#REF!</v>
      </c>
      <c r="F460" s="11" t="e">
        <f>T1.PLATEREADER_VALUE("",E455)</f>
        <v>#REF!</v>
      </c>
      <c r="G460" s="11" t="e">
        <f>T1.PLATEREADER_VALUE("",E455)</f>
        <v>#REF!</v>
      </c>
      <c r="H460" s="11" t="e">
        <f>T1.PLATEREADER_VALUE("",E455)</f>
        <v>#REF!</v>
      </c>
      <c r="I460" s="11" t="e">
        <f>T1.PLATEREADER_VALUE("",E455)</f>
        <v>#REF!</v>
      </c>
      <c r="J460" s="11" t="e">
        <f>T1.PLATEREADER_VALUE("",E455)</f>
        <v>#REF!</v>
      </c>
      <c r="K460" s="11" t="e">
        <f>T1.PLATEREADER_VALUE("",E455)</f>
        <v>#REF!</v>
      </c>
      <c r="L460" s="11" t="e">
        <f>T1.PLATEREADER_VALUE("",E455)</f>
        <v>#REF!</v>
      </c>
      <c r="M460" s="11" t="e">
        <f>T1.PLATEREADER_VALUE("",E455)</f>
        <v>#REF!</v>
      </c>
      <c r="N460" s="11" t="e">
        <f>T1.PLATEREADER_VALUE("",E455)</f>
        <v>#REF!</v>
      </c>
      <c r="O460" s="11" t="e">
        <f>T1.PLATEREADER_VALUE("",E455)</f>
        <v>#REF!</v>
      </c>
      <c r="P460" s="11" t="e">
        <f>T1.PLATEREADER_VALUE("",E455)</f>
        <v>#REF!</v>
      </c>
      <c r="Q460" s="11" t="e">
        <f>T1.PLATEREADER_VALUE("",E455)</f>
        <v>#REF!</v>
      </c>
      <c r="R460" s="11" t="e">
        <f>T1.PLATEREADER_VALUE("",E455)</f>
        <v>#REF!</v>
      </c>
      <c r="S460" s="11" t="e">
        <f>T1.PLATEREADER_VALUE("",E455)</f>
        <v>#REF!</v>
      </c>
      <c r="T460" s="11" t="e">
        <f>T1.PLATEREADER_VALUE("",E455)</f>
        <v>#REF!</v>
      </c>
      <c r="U460" s="11" t="e">
        <f>T1.PLATEREADER_VALUE("",E455)</f>
        <v>#REF!</v>
      </c>
      <c r="V460" s="11" t="e">
        <f>T1.PLATEREADER_VALUE("",E455)</f>
        <v>#REF!</v>
      </c>
      <c r="W460" s="11" t="e">
        <f>T1.PLATEREADER_VALUE("",E455)</f>
        <v>#REF!</v>
      </c>
      <c r="X460" s="11" t="e">
        <f>T1.PLATEREADER_VALUE("",E455)</f>
        <v>#REF!</v>
      </c>
      <c r="Y460" s="11" t="e">
        <f>T1.PLATEREADER_VALUE("",E455)</f>
        <v>#REF!</v>
      </c>
      <c r="Z460" s="11" t="e">
        <f>T1.PLATEREADER_VALUE("",E455)</f>
        <v>#REF!</v>
      </c>
      <c r="AA460" s="11" t="e">
        <f>T1.PLATEREADER_VALUE("",E455)</f>
        <v>#REF!</v>
      </c>
      <c r="AB460" s="11" t="e">
        <f>T1.PLATEREADER_VALUE("",E455)</f>
        <v>#REF!</v>
      </c>
      <c r="AC460" s="11" t="e">
        <f>T1.PLATEREADER_VALUE("",E455)</f>
        <v>#REF!</v>
      </c>
      <c r="AD460" s="11" t="e">
        <f>T1.PLATEREADER_VALUE("",E455)</f>
        <v>#REF!</v>
      </c>
      <c r="AE460" s="11" t="e">
        <f>T1.PLATEREADER_VALUE("",E455)</f>
        <v>#REF!</v>
      </c>
      <c r="AF460" s="11" t="e">
        <f>T1.PLATEREADER_VALUE("",E455)</f>
        <v>#REF!</v>
      </c>
      <c r="AG460" s="11" t="e">
        <f>T1.PLATEREADER_VALUE("",E455)</f>
        <v>#REF!</v>
      </c>
      <c r="AH460" s="11" t="e">
        <f>T1.PLATEREADER_VALUE("",E455)</f>
        <v>#REF!</v>
      </c>
      <c r="AI460" s="11" t="e">
        <f>T1.PLATEREADER_VALUE("",E455)</f>
        <v>#REF!</v>
      </c>
      <c r="AJ460" s="11" t="e">
        <f>T1.PLATEREADER_VALUE("",E455)</f>
        <v>#REF!</v>
      </c>
      <c r="AK460" s="11" t="e">
        <f>T1.PLATEREADER_VALUE("",E455)</f>
        <v>#REF!</v>
      </c>
      <c r="AL460" s="11" t="e">
        <f>T1.PLATEREADER_VALUE("",E455)</f>
        <v>#REF!</v>
      </c>
      <c r="AM460" s="11" t="e">
        <f>T1.PLATEREADER_VALUE("",E455)</f>
        <v>#REF!</v>
      </c>
      <c r="AN460" s="11" t="e">
        <f>T1.PLATEREADER_VALUE("",E455)</f>
        <v>#REF!</v>
      </c>
      <c r="AO460" s="11" t="e">
        <f>T1.PLATEREADER_VALUE("",E455)</f>
        <v>#REF!</v>
      </c>
      <c r="AP460" s="11" t="e">
        <f>T1.PLATEREADER_VALUE("",E455)</f>
        <v>#REF!</v>
      </c>
      <c r="AQ460" s="11" t="e">
        <f>T1.PLATEREADER_VALUE("",E455)</f>
        <v>#REF!</v>
      </c>
      <c r="AR460" s="11" t="e">
        <f>T1.PLATEREADER_VALUE("",E455)</f>
        <v>#REF!</v>
      </c>
      <c r="AS460" s="11" t="e">
        <f>T1.PLATEREADER_VALUE("",E455)</f>
        <v>#REF!</v>
      </c>
      <c r="AT460" s="11" t="e">
        <f>T1.PLATEREADER_VALUE("",E455)</f>
        <v>#REF!</v>
      </c>
      <c r="AU460" s="11" t="e">
        <f>T1.PLATEREADER_VALUE("",E455)</f>
        <v>#REF!</v>
      </c>
      <c r="AV460" s="11" t="e">
        <f>T1.PLATEREADER_VALUE("",E455)</f>
        <v>#REF!</v>
      </c>
      <c r="AW460" s="11" t="e">
        <f>T1.PLATEREADER_VALUE("",E455)</f>
        <v>#REF!</v>
      </c>
      <c r="AX460" s="11" t="e">
        <f>T1.PLATEREADER_VALUE("",E455)</f>
        <v>#REF!</v>
      </c>
      <c r="AY460" s="110"/>
      <c r="AZ460" s="110"/>
      <c r="BA460" s="110"/>
    </row>
    <row r="461" spans="1:53" ht="11.25" hidden="1" customHeight="1">
      <c r="B461" s="97" t="s">
        <v>506</v>
      </c>
      <c r="C461" s="11" t="e">
        <f>T1.PLATEREADER_VALUE("",E455)</f>
        <v>#REF!</v>
      </c>
      <c r="D461" s="11" t="e">
        <f>T1.PLATEREADER_VALUE("",E455)</f>
        <v>#REF!</v>
      </c>
      <c r="E461" s="11" t="e">
        <f>T1.PLATEREADER_VALUE("",E455)</f>
        <v>#REF!</v>
      </c>
      <c r="F461" s="11" t="e">
        <f>T1.PLATEREADER_VALUE("",E455)</f>
        <v>#REF!</v>
      </c>
      <c r="G461" s="11" t="e">
        <f>T1.PLATEREADER_VALUE("",E455)</f>
        <v>#REF!</v>
      </c>
      <c r="H461" s="11" t="e">
        <f>T1.PLATEREADER_VALUE("",E455)</f>
        <v>#REF!</v>
      </c>
      <c r="I461" s="11" t="e">
        <f>T1.PLATEREADER_VALUE("",E455)</f>
        <v>#REF!</v>
      </c>
      <c r="J461" s="11" t="e">
        <f>T1.PLATEREADER_VALUE("",E455)</f>
        <v>#REF!</v>
      </c>
      <c r="K461" s="11" t="e">
        <f>T1.PLATEREADER_VALUE("",E455)</f>
        <v>#REF!</v>
      </c>
      <c r="L461" s="11" t="e">
        <f>T1.PLATEREADER_VALUE("",E455)</f>
        <v>#REF!</v>
      </c>
      <c r="M461" s="11" t="e">
        <f>T1.PLATEREADER_VALUE("",E455)</f>
        <v>#REF!</v>
      </c>
      <c r="N461" s="11" t="e">
        <f>T1.PLATEREADER_VALUE("",E455)</f>
        <v>#REF!</v>
      </c>
      <c r="O461" s="11" t="e">
        <f>T1.PLATEREADER_VALUE("",E455)</f>
        <v>#REF!</v>
      </c>
      <c r="P461" s="11" t="e">
        <f>T1.PLATEREADER_VALUE("",E455)</f>
        <v>#REF!</v>
      </c>
      <c r="Q461" s="11" t="e">
        <f>T1.PLATEREADER_VALUE("",E455)</f>
        <v>#REF!</v>
      </c>
      <c r="R461" s="11" t="e">
        <f>T1.PLATEREADER_VALUE("",E455)</f>
        <v>#REF!</v>
      </c>
      <c r="S461" s="11" t="e">
        <f>T1.PLATEREADER_VALUE("",E455)</f>
        <v>#REF!</v>
      </c>
      <c r="T461" s="11" t="e">
        <f>T1.PLATEREADER_VALUE("",E455)</f>
        <v>#REF!</v>
      </c>
      <c r="U461" s="11" t="e">
        <f>T1.PLATEREADER_VALUE("",E455)</f>
        <v>#REF!</v>
      </c>
      <c r="V461" s="11" t="e">
        <f>T1.PLATEREADER_VALUE("",E455)</f>
        <v>#REF!</v>
      </c>
      <c r="W461" s="11" t="e">
        <f>T1.PLATEREADER_VALUE("",E455)</f>
        <v>#REF!</v>
      </c>
      <c r="X461" s="11" t="e">
        <f>T1.PLATEREADER_VALUE("",E455)</f>
        <v>#REF!</v>
      </c>
      <c r="Y461" s="11" t="e">
        <f>T1.PLATEREADER_VALUE("",E455)</f>
        <v>#REF!</v>
      </c>
      <c r="Z461" s="11" t="e">
        <f>T1.PLATEREADER_VALUE("",E455)</f>
        <v>#REF!</v>
      </c>
      <c r="AA461" s="11" t="e">
        <f>T1.PLATEREADER_VALUE("",E455)</f>
        <v>#REF!</v>
      </c>
      <c r="AB461" s="11" t="e">
        <f>T1.PLATEREADER_VALUE("",E455)</f>
        <v>#REF!</v>
      </c>
      <c r="AC461" s="11" t="e">
        <f>T1.PLATEREADER_VALUE("",E455)</f>
        <v>#REF!</v>
      </c>
      <c r="AD461" s="11" t="e">
        <f>T1.PLATEREADER_VALUE("",E455)</f>
        <v>#REF!</v>
      </c>
      <c r="AE461" s="11" t="e">
        <f>T1.PLATEREADER_VALUE("",E455)</f>
        <v>#REF!</v>
      </c>
      <c r="AF461" s="11" t="e">
        <f>T1.PLATEREADER_VALUE("",E455)</f>
        <v>#REF!</v>
      </c>
      <c r="AG461" s="11" t="e">
        <f>T1.PLATEREADER_VALUE("",E455)</f>
        <v>#REF!</v>
      </c>
      <c r="AH461" s="11" t="e">
        <f>T1.PLATEREADER_VALUE("",E455)</f>
        <v>#REF!</v>
      </c>
      <c r="AI461" s="11" t="e">
        <f>T1.PLATEREADER_VALUE("",E455)</f>
        <v>#REF!</v>
      </c>
      <c r="AJ461" s="11" t="e">
        <f>T1.PLATEREADER_VALUE("",E455)</f>
        <v>#REF!</v>
      </c>
      <c r="AK461" s="11" t="e">
        <f>T1.PLATEREADER_VALUE("",E455)</f>
        <v>#REF!</v>
      </c>
      <c r="AL461" s="11" t="e">
        <f>T1.PLATEREADER_VALUE("",E455)</f>
        <v>#REF!</v>
      </c>
      <c r="AM461" s="11" t="e">
        <f>T1.PLATEREADER_VALUE("",E455)</f>
        <v>#REF!</v>
      </c>
      <c r="AN461" s="11" t="e">
        <f>T1.PLATEREADER_VALUE("",E455)</f>
        <v>#REF!</v>
      </c>
      <c r="AO461" s="11" t="e">
        <f>T1.PLATEREADER_VALUE("",E455)</f>
        <v>#REF!</v>
      </c>
      <c r="AP461" s="11" t="e">
        <f>T1.PLATEREADER_VALUE("",E455)</f>
        <v>#REF!</v>
      </c>
      <c r="AQ461" s="11" t="e">
        <f>T1.PLATEREADER_VALUE("",E455)</f>
        <v>#REF!</v>
      </c>
      <c r="AR461" s="11" t="e">
        <f>T1.PLATEREADER_VALUE("",E455)</f>
        <v>#REF!</v>
      </c>
      <c r="AS461" s="11" t="e">
        <f>T1.PLATEREADER_VALUE("",E455)</f>
        <v>#REF!</v>
      </c>
      <c r="AT461" s="11" t="e">
        <f>T1.PLATEREADER_VALUE("",E455)</f>
        <v>#REF!</v>
      </c>
      <c r="AU461" s="11" t="e">
        <f>T1.PLATEREADER_VALUE("",E455)</f>
        <v>#REF!</v>
      </c>
      <c r="AV461" s="11" t="e">
        <f>T1.PLATEREADER_VALUE("",E455)</f>
        <v>#REF!</v>
      </c>
      <c r="AW461" s="11" t="e">
        <f>T1.PLATEREADER_VALUE("",E455)</f>
        <v>#REF!</v>
      </c>
      <c r="AX461" s="11" t="e">
        <f>T1.PLATEREADER_VALUE("",E455)</f>
        <v>#REF!</v>
      </c>
      <c r="AY461" s="110"/>
      <c r="AZ461" s="110"/>
      <c r="BA461" s="110"/>
    </row>
    <row r="462" spans="1:53" ht="11.25" hidden="1" customHeight="1">
      <c r="B462" s="97" t="s">
        <v>507</v>
      </c>
      <c r="C462" s="11" t="e">
        <f>T1.PLATEREADER_VALUE("",E455)</f>
        <v>#REF!</v>
      </c>
      <c r="D462" s="11" t="e">
        <f>T1.PLATEREADER_VALUE("",E455)</f>
        <v>#REF!</v>
      </c>
      <c r="E462" s="11" t="e">
        <f>T1.PLATEREADER_VALUE("",E455)</f>
        <v>#REF!</v>
      </c>
      <c r="F462" s="11" t="e">
        <f>T1.PLATEREADER_VALUE("",E455)</f>
        <v>#REF!</v>
      </c>
      <c r="G462" s="11" t="e">
        <f>T1.PLATEREADER_VALUE("",E455)</f>
        <v>#REF!</v>
      </c>
      <c r="H462" s="11" t="e">
        <f>T1.PLATEREADER_VALUE("",E455)</f>
        <v>#REF!</v>
      </c>
      <c r="I462" s="11" t="e">
        <f>T1.PLATEREADER_VALUE("",E455)</f>
        <v>#REF!</v>
      </c>
      <c r="J462" s="11" t="e">
        <f>T1.PLATEREADER_VALUE("",E455)</f>
        <v>#REF!</v>
      </c>
      <c r="K462" s="11" t="e">
        <f>T1.PLATEREADER_VALUE("",E455)</f>
        <v>#REF!</v>
      </c>
      <c r="L462" s="11" t="e">
        <f>T1.PLATEREADER_VALUE("",E455)</f>
        <v>#REF!</v>
      </c>
      <c r="M462" s="11" t="e">
        <f>T1.PLATEREADER_VALUE("",E455)</f>
        <v>#REF!</v>
      </c>
      <c r="N462" s="11" t="e">
        <f>T1.PLATEREADER_VALUE("",E455)</f>
        <v>#REF!</v>
      </c>
      <c r="O462" s="11" t="e">
        <f>T1.PLATEREADER_VALUE("",E455)</f>
        <v>#REF!</v>
      </c>
      <c r="P462" s="11" t="e">
        <f>T1.PLATEREADER_VALUE("",E455)</f>
        <v>#REF!</v>
      </c>
      <c r="Q462" s="11" t="e">
        <f>T1.PLATEREADER_VALUE("",E455)</f>
        <v>#REF!</v>
      </c>
      <c r="R462" s="11" t="e">
        <f>T1.PLATEREADER_VALUE("",E455)</f>
        <v>#REF!</v>
      </c>
      <c r="S462" s="11" t="e">
        <f>T1.PLATEREADER_VALUE("",E455)</f>
        <v>#REF!</v>
      </c>
      <c r="T462" s="11" t="e">
        <f>T1.PLATEREADER_VALUE("",E455)</f>
        <v>#REF!</v>
      </c>
      <c r="U462" s="11" t="e">
        <f>T1.PLATEREADER_VALUE("",E455)</f>
        <v>#REF!</v>
      </c>
      <c r="V462" s="11" t="e">
        <f>T1.PLATEREADER_VALUE("",E455)</f>
        <v>#REF!</v>
      </c>
      <c r="W462" s="11" t="e">
        <f>T1.PLATEREADER_VALUE("",E455)</f>
        <v>#REF!</v>
      </c>
      <c r="X462" s="11" t="e">
        <f>T1.PLATEREADER_VALUE("",E455)</f>
        <v>#REF!</v>
      </c>
      <c r="Y462" s="11" t="e">
        <f>T1.PLATEREADER_VALUE("",E455)</f>
        <v>#REF!</v>
      </c>
      <c r="Z462" s="11" t="e">
        <f>T1.PLATEREADER_VALUE("",E455)</f>
        <v>#REF!</v>
      </c>
      <c r="AA462" s="11" t="e">
        <f>T1.PLATEREADER_VALUE("",E455)</f>
        <v>#REF!</v>
      </c>
      <c r="AB462" s="11" t="e">
        <f>T1.PLATEREADER_VALUE("",E455)</f>
        <v>#REF!</v>
      </c>
      <c r="AC462" s="11" t="e">
        <f>T1.PLATEREADER_VALUE("",E455)</f>
        <v>#REF!</v>
      </c>
      <c r="AD462" s="11" t="e">
        <f>T1.PLATEREADER_VALUE("",E455)</f>
        <v>#REF!</v>
      </c>
      <c r="AE462" s="11" t="e">
        <f>T1.PLATEREADER_VALUE("",E455)</f>
        <v>#REF!</v>
      </c>
      <c r="AF462" s="11" t="e">
        <f>T1.PLATEREADER_VALUE("",E455)</f>
        <v>#REF!</v>
      </c>
      <c r="AG462" s="11" t="e">
        <f>T1.PLATEREADER_VALUE("",E455)</f>
        <v>#REF!</v>
      </c>
      <c r="AH462" s="11" t="e">
        <f>T1.PLATEREADER_VALUE("",E455)</f>
        <v>#REF!</v>
      </c>
      <c r="AI462" s="11" t="e">
        <f>T1.PLATEREADER_VALUE("",E455)</f>
        <v>#REF!</v>
      </c>
      <c r="AJ462" s="11" t="e">
        <f>T1.PLATEREADER_VALUE("",E455)</f>
        <v>#REF!</v>
      </c>
      <c r="AK462" s="11" t="e">
        <f>T1.PLATEREADER_VALUE("",E455)</f>
        <v>#REF!</v>
      </c>
      <c r="AL462" s="11" t="e">
        <f>T1.PLATEREADER_VALUE("",E455)</f>
        <v>#REF!</v>
      </c>
      <c r="AM462" s="11" t="e">
        <f>T1.PLATEREADER_VALUE("",E455)</f>
        <v>#REF!</v>
      </c>
      <c r="AN462" s="11" t="e">
        <f>T1.PLATEREADER_VALUE("",E455)</f>
        <v>#REF!</v>
      </c>
      <c r="AO462" s="11" t="e">
        <f>T1.PLATEREADER_VALUE("",E455)</f>
        <v>#REF!</v>
      </c>
      <c r="AP462" s="11" t="e">
        <f>T1.PLATEREADER_VALUE("",E455)</f>
        <v>#REF!</v>
      </c>
      <c r="AQ462" s="11" t="e">
        <f>T1.PLATEREADER_VALUE("",E455)</f>
        <v>#REF!</v>
      </c>
      <c r="AR462" s="11" t="e">
        <f>T1.PLATEREADER_VALUE("",E455)</f>
        <v>#REF!</v>
      </c>
      <c r="AS462" s="11" t="e">
        <f>T1.PLATEREADER_VALUE("",E455)</f>
        <v>#REF!</v>
      </c>
      <c r="AT462" s="11" t="e">
        <f>T1.PLATEREADER_VALUE("",E455)</f>
        <v>#REF!</v>
      </c>
      <c r="AU462" s="11" t="e">
        <f>T1.PLATEREADER_VALUE("",E455)</f>
        <v>#REF!</v>
      </c>
      <c r="AV462" s="11" t="e">
        <f>T1.PLATEREADER_VALUE("",E455)</f>
        <v>#REF!</v>
      </c>
      <c r="AW462" s="11" t="e">
        <f>T1.PLATEREADER_VALUE("",E455)</f>
        <v>#REF!</v>
      </c>
      <c r="AX462" s="11" t="e">
        <f>T1.PLATEREADER_VALUE("",E455)</f>
        <v>#REF!</v>
      </c>
      <c r="AY462" s="110"/>
      <c r="AZ462" s="110"/>
      <c r="BA462" s="110"/>
    </row>
    <row r="463" spans="1:53" ht="11.25" hidden="1" customHeight="1">
      <c r="B463" s="97" t="s">
        <v>508</v>
      </c>
      <c r="C463" s="11" t="e">
        <f>T1.PLATEREADER_VALUE("",E455)</f>
        <v>#REF!</v>
      </c>
      <c r="D463" s="11" t="e">
        <f>T1.PLATEREADER_VALUE("",E455)</f>
        <v>#REF!</v>
      </c>
      <c r="E463" s="11" t="e">
        <f>T1.PLATEREADER_VALUE("",E455)</f>
        <v>#REF!</v>
      </c>
      <c r="F463" s="11" t="e">
        <f>T1.PLATEREADER_VALUE("",E455)</f>
        <v>#REF!</v>
      </c>
      <c r="G463" s="11" t="e">
        <f>T1.PLATEREADER_VALUE("",E455)</f>
        <v>#REF!</v>
      </c>
      <c r="H463" s="11" t="e">
        <f>T1.PLATEREADER_VALUE("",E455)</f>
        <v>#REF!</v>
      </c>
      <c r="I463" s="11" t="e">
        <f>T1.PLATEREADER_VALUE("",E455)</f>
        <v>#REF!</v>
      </c>
      <c r="J463" s="11" t="e">
        <f>T1.PLATEREADER_VALUE("",E455)</f>
        <v>#REF!</v>
      </c>
      <c r="K463" s="11" t="e">
        <f>T1.PLATEREADER_VALUE("",E455)</f>
        <v>#REF!</v>
      </c>
      <c r="L463" s="11" t="e">
        <f>T1.PLATEREADER_VALUE("",E455)</f>
        <v>#REF!</v>
      </c>
      <c r="M463" s="11" t="e">
        <f>T1.PLATEREADER_VALUE("",E455)</f>
        <v>#REF!</v>
      </c>
      <c r="N463" s="11" t="e">
        <f>T1.PLATEREADER_VALUE("",E455)</f>
        <v>#REF!</v>
      </c>
      <c r="O463" s="11" t="e">
        <f>T1.PLATEREADER_VALUE("",E455)</f>
        <v>#REF!</v>
      </c>
      <c r="P463" s="11" t="e">
        <f>T1.PLATEREADER_VALUE("",E455)</f>
        <v>#REF!</v>
      </c>
      <c r="Q463" s="11" t="e">
        <f>T1.PLATEREADER_VALUE("",E455)</f>
        <v>#REF!</v>
      </c>
      <c r="R463" s="11" t="e">
        <f>T1.PLATEREADER_VALUE("",E455)</f>
        <v>#REF!</v>
      </c>
      <c r="S463" s="11" t="e">
        <f>T1.PLATEREADER_VALUE("",E455)</f>
        <v>#REF!</v>
      </c>
      <c r="T463" s="11" t="e">
        <f>T1.PLATEREADER_VALUE("",E455)</f>
        <v>#REF!</v>
      </c>
      <c r="U463" s="11" t="e">
        <f>T1.PLATEREADER_VALUE("",E455)</f>
        <v>#REF!</v>
      </c>
      <c r="V463" s="11" t="e">
        <f>T1.PLATEREADER_VALUE("",E455)</f>
        <v>#REF!</v>
      </c>
      <c r="W463" s="11" t="e">
        <f>T1.PLATEREADER_VALUE("",E455)</f>
        <v>#REF!</v>
      </c>
      <c r="X463" s="11" t="e">
        <f>T1.PLATEREADER_VALUE("",E455)</f>
        <v>#REF!</v>
      </c>
      <c r="Y463" s="11" t="e">
        <f>T1.PLATEREADER_VALUE("",E455)</f>
        <v>#REF!</v>
      </c>
      <c r="Z463" s="11" t="e">
        <f>T1.PLATEREADER_VALUE("",E455)</f>
        <v>#REF!</v>
      </c>
      <c r="AA463" s="11" t="e">
        <f>T1.PLATEREADER_VALUE("",E455)</f>
        <v>#REF!</v>
      </c>
      <c r="AB463" s="11" t="e">
        <f>T1.PLATEREADER_VALUE("",E455)</f>
        <v>#REF!</v>
      </c>
      <c r="AC463" s="11" t="e">
        <f>T1.PLATEREADER_VALUE("",E455)</f>
        <v>#REF!</v>
      </c>
      <c r="AD463" s="11" t="e">
        <f>T1.PLATEREADER_VALUE("",E455)</f>
        <v>#REF!</v>
      </c>
      <c r="AE463" s="11" t="e">
        <f>T1.PLATEREADER_VALUE("",E455)</f>
        <v>#REF!</v>
      </c>
      <c r="AF463" s="11" t="e">
        <f>T1.PLATEREADER_VALUE("",E455)</f>
        <v>#REF!</v>
      </c>
      <c r="AG463" s="11" t="e">
        <f>T1.PLATEREADER_VALUE("",E455)</f>
        <v>#REF!</v>
      </c>
      <c r="AH463" s="11" t="e">
        <f>T1.PLATEREADER_VALUE("",E455)</f>
        <v>#REF!</v>
      </c>
      <c r="AI463" s="11" t="e">
        <f>T1.PLATEREADER_VALUE("",E455)</f>
        <v>#REF!</v>
      </c>
      <c r="AJ463" s="11" t="e">
        <f>T1.PLATEREADER_VALUE("",E455)</f>
        <v>#REF!</v>
      </c>
      <c r="AK463" s="11" t="e">
        <f>T1.PLATEREADER_VALUE("",E455)</f>
        <v>#REF!</v>
      </c>
      <c r="AL463" s="11" t="e">
        <f>T1.PLATEREADER_VALUE("",E455)</f>
        <v>#REF!</v>
      </c>
      <c r="AM463" s="11" t="e">
        <f>T1.PLATEREADER_VALUE("",E455)</f>
        <v>#REF!</v>
      </c>
      <c r="AN463" s="11" t="e">
        <f>T1.PLATEREADER_VALUE("",E455)</f>
        <v>#REF!</v>
      </c>
      <c r="AO463" s="11" t="e">
        <f>T1.PLATEREADER_VALUE("",E455)</f>
        <v>#REF!</v>
      </c>
      <c r="AP463" s="11" t="e">
        <f>T1.PLATEREADER_VALUE("",E455)</f>
        <v>#REF!</v>
      </c>
      <c r="AQ463" s="11" t="e">
        <f>T1.PLATEREADER_VALUE("",E455)</f>
        <v>#REF!</v>
      </c>
      <c r="AR463" s="11" t="e">
        <f>T1.PLATEREADER_VALUE("",E455)</f>
        <v>#REF!</v>
      </c>
      <c r="AS463" s="11" t="e">
        <f>T1.PLATEREADER_VALUE("",E455)</f>
        <v>#REF!</v>
      </c>
      <c r="AT463" s="11" t="e">
        <f>T1.PLATEREADER_VALUE("",E455)</f>
        <v>#REF!</v>
      </c>
      <c r="AU463" s="11" t="e">
        <f>T1.PLATEREADER_VALUE("",E455)</f>
        <v>#REF!</v>
      </c>
      <c r="AV463" s="11" t="e">
        <f>T1.PLATEREADER_VALUE("",E455)</f>
        <v>#REF!</v>
      </c>
      <c r="AW463" s="11" t="e">
        <f>T1.PLATEREADER_VALUE("",E455)</f>
        <v>#REF!</v>
      </c>
      <c r="AX463" s="11" t="e">
        <f>T1.PLATEREADER_VALUE("",E455)</f>
        <v>#REF!</v>
      </c>
      <c r="AY463" s="110"/>
      <c r="AZ463" s="110"/>
      <c r="BA463" s="110"/>
    </row>
    <row r="464" spans="1:53" ht="11.25" hidden="1" customHeight="1">
      <c r="B464" s="97" t="s">
        <v>509</v>
      </c>
      <c r="C464" s="11" t="e">
        <f>T1.PLATEREADER_VALUE("",E455)</f>
        <v>#REF!</v>
      </c>
      <c r="D464" s="11" t="e">
        <f>T1.PLATEREADER_VALUE("",E455)</f>
        <v>#REF!</v>
      </c>
      <c r="E464" s="11" t="e">
        <f>T1.PLATEREADER_VALUE("",E455)</f>
        <v>#REF!</v>
      </c>
      <c r="F464" s="11" t="e">
        <f>T1.PLATEREADER_VALUE("",E455)</f>
        <v>#REF!</v>
      </c>
      <c r="G464" s="11" t="e">
        <f>T1.PLATEREADER_VALUE("",E455)</f>
        <v>#REF!</v>
      </c>
      <c r="H464" s="11" t="e">
        <f>T1.PLATEREADER_VALUE("",E455)</f>
        <v>#REF!</v>
      </c>
      <c r="I464" s="11" t="e">
        <f>T1.PLATEREADER_VALUE("",E455)</f>
        <v>#REF!</v>
      </c>
      <c r="J464" s="11" t="e">
        <f>T1.PLATEREADER_VALUE("",E455)</f>
        <v>#REF!</v>
      </c>
      <c r="K464" s="11" t="e">
        <f>T1.PLATEREADER_VALUE("",E455)</f>
        <v>#REF!</v>
      </c>
      <c r="L464" s="11" t="e">
        <f>T1.PLATEREADER_VALUE("",E455)</f>
        <v>#REF!</v>
      </c>
      <c r="M464" s="11" t="e">
        <f>T1.PLATEREADER_VALUE("",E455)</f>
        <v>#REF!</v>
      </c>
      <c r="N464" s="11" t="e">
        <f>T1.PLATEREADER_VALUE("",E455)</f>
        <v>#REF!</v>
      </c>
      <c r="O464" s="11" t="e">
        <f>T1.PLATEREADER_VALUE("",E455)</f>
        <v>#REF!</v>
      </c>
      <c r="P464" s="11" t="e">
        <f>T1.PLATEREADER_VALUE("",E455)</f>
        <v>#REF!</v>
      </c>
      <c r="Q464" s="11" t="e">
        <f>T1.PLATEREADER_VALUE("",E455)</f>
        <v>#REF!</v>
      </c>
      <c r="R464" s="11" t="e">
        <f>T1.PLATEREADER_VALUE("",E455)</f>
        <v>#REF!</v>
      </c>
      <c r="S464" s="11" t="e">
        <f>T1.PLATEREADER_VALUE("",E455)</f>
        <v>#REF!</v>
      </c>
      <c r="T464" s="11" t="e">
        <f>T1.PLATEREADER_VALUE("",E455)</f>
        <v>#REF!</v>
      </c>
      <c r="U464" s="11" t="e">
        <f>T1.PLATEREADER_VALUE("",E455)</f>
        <v>#REF!</v>
      </c>
      <c r="V464" s="11" t="e">
        <f>T1.PLATEREADER_VALUE("",E455)</f>
        <v>#REF!</v>
      </c>
      <c r="W464" s="11" t="e">
        <f>T1.PLATEREADER_VALUE("",E455)</f>
        <v>#REF!</v>
      </c>
      <c r="X464" s="11" t="e">
        <f>T1.PLATEREADER_VALUE("",E455)</f>
        <v>#REF!</v>
      </c>
      <c r="Y464" s="11" t="e">
        <f>T1.PLATEREADER_VALUE("",E455)</f>
        <v>#REF!</v>
      </c>
      <c r="Z464" s="11" t="e">
        <f>T1.PLATEREADER_VALUE("",E455)</f>
        <v>#REF!</v>
      </c>
      <c r="AA464" s="11" t="e">
        <f>T1.PLATEREADER_VALUE("",E455)</f>
        <v>#REF!</v>
      </c>
      <c r="AB464" s="11" t="e">
        <f>T1.PLATEREADER_VALUE("",E455)</f>
        <v>#REF!</v>
      </c>
      <c r="AC464" s="11" t="e">
        <f>T1.PLATEREADER_VALUE("",E455)</f>
        <v>#REF!</v>
      </c>
      <c r="AD464" s="11" t="e">
        <f>T1.PLATEREADER_VALUE("",E455)</f>
        <v>#REF!</v>
      </c>
      <c r="AE464" s="11" t="e">
        <f>T1.PLATEREADER_VALUE("",E455)</f>
        <v>#REF!</v>
      </c>
      <c r="AF464" s="11" t="e">
        <f>T1.PLATEREADER_VALUE("",E455)</f>
        <v>#REF!</v>
      </c>
      <c r="AG464" s="11" t="e">
        <f>T1.PLATEREADER_VALUE("",E455)</f>
        <v>#REF!</v>
      </c>
      <c r="AH464" s="11" t="e">
        <f>T1.PLATEREADER_VALUE("",E455)</f>
        <v>#REF!</v>
      </c>
      <c r="AI464" s="11" t="e">
        <f>T1.PLATEREADER_VALUE("",E455)</f>
        <v>#REF!</v>
      </c>
      <c r="AJ464" s="11" t="e">
        <f>T1.PLATEREADER_VALUE("",E455)</f>
        <v>#REF!</v>
      </c>
      <c r="AK464" s="11" t="e">
        <f>T1.PLATEREADER_VALUE("",E455)</f>
        <v>#REF!</v>
      </c>
      <c r="AL464" s="11" t="e">
        <f>T1.PLATEREADER_VALUE("",E455)</f>
        <v>#REF!</v>
      </c>
      <c r="AM464" s="11" t="e">
        <f>T1.PLATEREADER_VALUE("",E455)</f>
        <v>#REF!</v>
      </c>
      <c r="AN464" s="11" t="e">
        <f>T1.PLATEREADER_VALUE("",E455)</f>
        <v>#REF!</v>
      </c>
      <c r="AO464" s="11" t="e">
        <f>T1.PLATEREADER_VALUE("",E455)</f>
        <v>#REF!</v>
      </c>
      <c r="AP464" s="11" t="e">
        <f>T1.PLATEREADER_VALUE("",E455)</f>
        <v>#REF!</v>
      </c>
      <c r="AQ464" s="11" t="e">
        <f>T1.PLATEREADER_VALUE("",E455)</f>
        <v>#REF!</v>
      </c>
      <c r="AR464" s="11" t="e">
        <f>T1.PLATEREADER_VALUE("",E455)</f>
        <v>#REF!</v>
      </c>
      <c r="AS464" s="11" t="e">
        <f>T1.PLATEREADER_VALUE("",E455)</f>
        <v>#REF!</v>
      </c>
      <c r="AT464" s="11" t="e">
        <f>T1.PLATEREADER_VALUE("",E455)</f>
        <v>#REF!</v>
      </c>
      <c r="AU464" s="11" t="e">
        <f>T1.PLATEREADER_VALUE("",E455)</f>
        <v>#REF!</v>
      </c>
      <c r="AV464" s="11" t="e">
        <f>T1.PLATEREADER_VALUE("",E455)</f>
        <v>#REF!</v>
      </c>
      <c r="AW464" s="11" t="e">
        <f>T1.PLATEREADER_VALUE("",E455)</f>
        <v>#REF!</v>
      </c>
      <c r="AX464" s="11" t="e">
        <f>T1.PLATEREADER_VALUE("",E455)</f>
        <v>#REF!</v>
      </c>
      <c r="AY464" s="110"/>
      <c r="AZ464" s="110"/>
      <c r="BA464" s="110"/>
    </row>
    <row r="465" spans="2:53" ht="11.25" hidden="1" customHeight="1">
      <c r="B465" s="97" t="s">
        <v>510</v>
      </c>
      <c r="C465" s="11" t="e">
        <f>T1.PLATEREADER_VALUE("",E455)</f>
        <v>#REF!</v>
      </c>
      <c r="D465" s="11" t="e">
        <f>T1.PLATEREADER_VALUE("",E455)</f>
        <v>#REF!</v>
      </c>
      <c r="E465" s="11" t="e">
        <f>T1.PLATEREADER_VALUE("",E455)</f>
        <v>#REF!</v>
      </c>
      <c r="F465" s="11" t="e">
        <f>T1.PLATEREADER_VALUE("",E455)</f>
        <v>#REF!</v>
      </c>
      <c r="G465" s="11" t="e">
        <f>T1.PLATEREADER_VALUE("",E455)</f>
        <v>#REF!</v>
      </c>
      <c r="H465" s="11" t="e">
        <f>T1.PLATEREADER_VALUE("",E455)</f>
        <v>#REF!</v>
      </c>
      <c r="I465" s="11" t="e">
        <f>T1.PLATEREADER_VALUE("",E455)</f>
        <v>#REF!</v>
      </c>
      <c r="J465" s="11" t="e">
        <f>T1.PLATEREADER_VALUE("",E455)</f>
        <v>#REF!</v>
      </c>
      <c r="K465" s="11" t="e">
        <f>T1.PLATEREADER_VALUE("",E455)</f>
        <v>#REF!</v>
      </c>
      <c r="L465" s="11" t="e">
        <f>T1.PLATEREADER_VALUE("",E455)</f>
        <v>#REF!</v>
      </c>
      <c r="M465" s="11" t="e">
        <f>T1.PLATEREADER_VALUE("",E455)</f>
        <v>#REF!</v>
      </c>
      <c r="N465" s="11" t="e">
        <f>T1.PLATEREADER_VALUE("",E455)</f>
        <v>#REF!</v>
      </c>
      <c r="O465" s="11" t="e">
        <f>T1.PLATEREADER_VALUE("",E455)</f>
        <v>#REF!</v>
      </c>
      <c r="P465" s="11" t="e">
        <f>T1.PLATEREADER_VALUE("",E455)</f>
        <v>#REF!</v>
      </c>
      <c r="Q465" s="11" t="e">
        <f>T1.PLATEREADER_VALUE("",E455)</f>
        <v>#REF!</v>
      </c>
      <c r="R465" s="11" t="e">
        <f>T1.PLATEREADER_VALUE("",E455)</f>
        <v>#REF!</v>
      </c>
      <c r="S465" s="11" t="e">
        <f>T1.PLATEREADER_VALUE("",E455)</f>
        <v>#REF!</v>
      </c>
      <c r="T465" s="11" t="e">
        <f>T1.PLATEREADER_VALUE("",E455)</f>
        <v>#REF!</v>
      </c>
      <c r="U465" s="11" t="e">
        <f>T1.PLATEREADER_VALUE("",E455)</f>
        <v>#REF!</v>
      </c>
      <c r="V465" s="11" t="e">
        <f>T1.PLATEREADER_VALUE("",E455)</f>
        <v>#REF!</v>
      </c>
      <c r="W465" s="11" t="e">
        <f>T1.PLATEREADER_VALUE("",E455)</f>
        <v>#REF!</v>
      </c>
      <c r="X465" s="11" t="e">
        <f>T1.PLATEREADER_VALUE("",E455)</f>
        <v>#REF!</v>
      </c>
      <c r="Y465" s="11" t="e">
        <f>T1.PLATEREADER_VALUE("",E455)</f>
        <v>#REF!</v>
      </c>
      <c r="Z465" s="11" t="e">
        <f>T1.PLATEREADER_VALUE("",E455)</f>
        <v>#REF!</v>
      </c>
      <c r="AA465" s="11" t="e">
        <f>T1.PLATEREADER_VALUE("",E455)</f>
        <v>#REF!</v>
      </c>
      <c r="AB465" s="11" t="e">
        <f>T1.PLATEREADER_VALUE("",E455)</f>
        <v>#REF!</v>
      </c>
      <c r="AC465" s="11" t="e">
        <f>T1.PLATEREADER_VALUE("",E455)</f>
        <v>#REF!</v>
      </c>
      <c r="AD465" s="11" t="e">
        <f>T1.PLATEREADER_VALUE("",E455)</f>
        <v>#REF!</v>
      </c>
      <c r="AE465" s="11" t="e">
        <f>T1.PLATEREADER_VALUE("",E455)</f>
        <v>#REF!</v>
      </c>
      <c r="AF465" s="11" t="e">
        <f>T1.PLATEREADER_VALUE("",E455)</f>
        <v>#REF!</v>
      </c>
      <c r="AG465" s="11" t="e">
        <f>T1.PLATEREADER_VALUE("",E455)</f>
        <v>#REF!</v>
      </c>
      <c r="AH465" s="11" t="e">
        <f>T1.PLATEREADER_VALUE("",E455)</f>
        <v>#REF!</v>
      </c>
      <c r="AI465" s="11" t="e">
        <f>T1.PLATEREADER_VALUE("",E455)</f>
        <v>#REF!</v>
      </c>
      <c r="AJ465" s="11" t="e">
        <f>T1.PLATEREADER_VALUE("",E455)</f>
        <v>#REF!</v>
      </c>
      <c r="AK465" s="11" t="e">
        <f>T1.PLATEREADER_VALUE("",E455)</f>
        <v>#REF!</v>
      </c>
      <c r="AL465" s="11" t="e">
        <f>T1.PLATEREADER_VALUE("",E455)</f>
        <v>#REF!</v>
      </c>
      <c r="AM465" s="11" t="e">
        <f>T1.PLATEREADER_VALUE("",E455)</f>
        <v>#REF!</v>
      </c>
      <c r="AN465" s="11" t="e">
        <f>T1.PLATEREADER_VALUE("",E455)</f>
        <v>#REF!</v>
      </c>
      <c r="AO465" s="11" t="e">
        <f>T1.PLATEREADER_VALUE("",E455)</f>
        <v>#REF!</v>
      </c>
      <c r="AP465" s="11" t="e">
        <f>T1.PLATEREADER_VALUE("",E455)</f>
        <v>#REF!</v>
      </c>
      <c r="AQ465" s="11" t="e">
        <f>T1.PLATEREADER_VALUE("",E455)</f>
        <v>#REF!</v>
      </c>
      <c r="AR465" s="11" t="e">
        <f>T1.PLATEREADER_VALUE("",E455)</f>
        <v>#REF!</v>
      </c>
      <c r="AS465" s="11" t="e">
        <f>T1.PLATEREADER_VALUE("",E455)</f>
        <v>#REF!</v>
      </c>
      <c r="AT465" s="11" t="e">
        <f>T1.PLATEREADER_VALUE("",E455)</f>
        <v>#REF!</v>
      </c>
      <c r="AU465" s="11" t="e">
        <f>T1.PLATEREADER_VALUE("",E455)</f>
        <v>#REF!</v>
      </c>
      <c r="AV465" s="11" t="e">
        <f>T1.PLATEREADER_VALUE("",E455)</f>
        <v>#REF!</v>
      </c>
      <c r="AW465" s="11" t="e">
        <f>T1.PLATEREADER_VALUE("",E455)</f>
        <v>#REF!</v>
      </c>
      <c r="AX465" s="11" t="e">
        <f>T1.PLATEREADER_VALUE("",E455)</f>
        <v>#REF!</v>
      </c>
      <c r="AY465" s="110"/>
      <c r="AZ465" s="110"/>
      <c r="BA465" s="110"/>
    </row>
    <row r="466" spans="2:53" ht="11.25" hidden="1" customHeight="1">
      <c r="B466" s="97" t="s">
        <v>511</v>
      </c>
      <c r="C466" s="11" t="e">
        <f>T1.PLATEREADER_VALUE("",E455)</f>
        <v>#REF!</v>
      </c>
      <c r="D466" s="11" t="e">
        <f>T1.PLATEREADER_VALUE("",E455)</f>
        <v>#REF!</v>
      </c>
      <c r="E466" s="11" t="e">
        <f>T1.PLATEREADER_VALUE("",E455)</f>
        <v>#REF!</v>
      </c>
      <c r="F466" s="11" t="e">
        <f>T1.PLATEREADER_VALUE("",E455)</f>
        <v>#REF!</v>
      </c>
      <c r="G466" s="11" t="e">
        <f>T1.PLATEREADER_VALUE("",E455)</f>
        <v>#REF!</v>
      </c>
      <c r="H466" s="11" t="e">
        <f>T1.PLATEREADER_VALUE("",E455)</f>
        <v>#REF!</v>
      </c>
      <c r="I466" s="11" t="e">
        <f>T1.PLATEREADER_VALUE("",E455)</f>
        <v>#REF!</v>
      </c>
      <c r="J466" s="11" t="e">
        <f>T1.PLATEREADER_VALUE("",E455)</f>
        <v>#REF!</v>
      </c>
      <c r="K466" s="11" t="e">
        <f>T1.PLATEREADER_VALUE("",E455)</f>
        <v>#REF!</v>
      </c>
      <c r="L466" s="11" t="e">
        <f>T1.PLATEREADER_VALUE("",E455)</f>
        <v>#REF!</v>
      </c>
      <c r="M466" s="11" t="e">
        <f>T1.PLATEREADER_VALUE("",E455)</f>
        <v>#REF!</v>
      </c>
      <c r="N466" s="11" t="e">
        <f>T1.PLATEREADER_VALUE("",E455)</f>
        <v>#REF!</v>
      </c>
      <c r="O466" s="11" t="e">
        <f>T1.PLATEREADER_VALUE("",E455)</f>
        <v>#REF!</v>
      </c>
      <c r="P466" s="11" t="e">
        <f>T1.PLATEREADER_VALUE("",E455)</f>
        <v>#REF!</v>
      </c>
      <c r="Q466" s="11" t="e">
        <f>T1.PLATEREADER_VALUE("",E455)</f>
        <v>#REF!</v>
      </c>
      <c r="R466" s="11" t="e">
        <f>T1.PLATEREADER_VALUE("",E455)</f>
        <v>#REF!</v>
      </c>
      <c r="S466" s="11" t="e">
        <f>T1.PLATEREADER_VALUE("",E455)</f>
        <v>#REF!</v>
      </c>
      <c r="T466" s="11" t="e">
        <f>T1.PLATEREADER_VALUE("",E455)</f>
        <v>#REF!</v>
      </c>
      <c r="U466" s="11" t="e">
        <f>T1.PLATEREADER_VALUE("",E455)</f>
        <v>#REF!</v>
      </c>
      <c r="V466" s="11" t="e">
        <f>T1.PLATEREADER_VALUE("",E455)</f>
        <v>#REF!</v>
      </c>
      <c r="W466" s="11" t="e">
        <f>T1.PLATEREADER_VALUE("",E455)</f>
        <v>#REF!</v>
      </c>
      <c r="X466" s="11" t="e">
        <f>T1.PLATEREADER_VALUE("",E455)</f>
        <v>#REF!</v>
      </c>
      <c r="Y466" s="11" t="e">
        <f>T1.PLATEREADER_VALUE("",E455)</f>
        <v>#REF!</v>
      </c>
      <c r="Z466" s="11" t="e">
        <f>T1.PLATEREADER_VALUE("",E455)</f>
        <v>#REF!</v>
      </c>
      <c r="AA466" s="11" t="e">
        <f>T1.PLATEREADER_VALUE("",E455)</f>
        <v>#REF!</v>
      </c>
      <c r="AB466" s="11" t="e">
        <f>T1.PLATEREADER_VALUE("",E455)</f>
        <v>#REF!</v>
      </c>
      <c r="AC466" s="11" t="e">
        <f>T1.PLATEREADER_VALUE("",E455)</f>
        <v>#REF!</v>
      </c>
      <c r="AD466" s="11" t="e">
        <f>T1.PLATEREADER_VALUE("",E455)</f>
        <v>#REF!</v>
      </c>
      <c r="AE466" s="11" t="e">
        <f>T1.PLATEREADER_VALUE("",E455)</f>
        <v>#REF!</v>
      </c>
      <c r="AF466" s="11" t="e">
        <f>T1.PLATEREADER_VALUE("",E455)</f>
        <v>#REF!</v>
      </c>
      <c r="AG466" s="11" t="e">
        <f>T1.PLATEREADER_VALUE("",E455)</f>
        <v>#REF!</v>
      </c>
      <c r="AH466" s="11" t="e">
        <f>T1.PLATEREADER_VALUE("",E455)</f>
        <v>#REF!</v>
      </c>
      <c r="AI466" s="11" t="e">
        <f>T1.PLATEREADER_VALUE("",E455)</f>
        <v>#REF!</v>
      </c>
      <c r="AJ466" s="11" t="e">
        <f>T1.PLATEREADER_VALUE("",E455)</f>
        <v>#REF!</v>
      </c>
      <c r="AK466" s="11" t="e">
        <f>T1.PLATEREADER_VALUE("",E455)</f>
        <v>#REF!</v>
      </c>
      <c r="AL466" s="11" t="e">
        <f>T1.PLATEREADER_VALUE("",E455)</f>
        <v>#REF!</v>
      </c>
      <c r="AM466" s="11" t="e">
        <f>T1.PLATEREADER_VALUE("",E455)</f>
        <v>#REF!</v>
      </c>
      <c r="AN466" s="11" t="e">
        <f>T1.PLATEREADER_VALUE("",E455)</f>
        <v>#REF!</v>
      </c>
      <c r="AO466" s="11" t="e">
        <f>T1.PLATEREADER_VALUE("",E455)</f>
        <v>#REF!</v>
      </c>
      <c r="AP466" s="11" t="e">
        <f>T1.PLATEREADER_VALUE("",E455)</f>
        <v>#REF!</v>
      </c>
      <c r="AQ466" s="11" t="e">
        <f>T1.PLATEREADER_VALUE("",E455)</f>
        <v>#REF!</v>
      </c>
      <c r="AR466" s="11" t="e">
        <f>T1.PLATEREADER_VALUE("",E455)</f>
        <v>#REF!</v>
      </c>
      <c r="AS466" s="11" t="e">
        <f>T1.PLATEREADER_VALUE("",E455)</f>
        <v>#REF!</v>
      </c>
      <c r="AT466" s="11" t="e">
        <f>T1.PLATEREADER_VALUE("",E455)</f>
        <v>#REF!</v>
      </c>
      <c r="AU466" s="11" t="e">
        <f>T1.PLATEREADER_VALUE("",E455)</f>
        <v>#REF!</v>
      </c>
      <c r="AV466" s="11" t="e">
        <f>T1.PLATEREADER_VALUE("",E455)</f>
        <v>#REF!</v>
      </c>
      <c r="AW466" s="11" t="e">
        <f>T1.PLATEREADER_VALUE("",E455)</f>
        <v>#REF!</v>
      </c>
      <c r="AX466" s="11" t="e">
        <f>T1.PLATEREADER_VALUE("",E455)</f>
        <v>#REF!</v>
      </c>
      <c r="AY466" s="110"/>
      <c r="AZ466" s="110"/>
      <c r="BA466" s="110"/>
    </row>
    <row r="467" spans="2:53" ht="11.25" hidden="1" customHeight="1">
      <c r="B467" s="97" t="s">
        <v>512</v>
      </c>
      <c r="C467" s="11" t="e">
        <f>T1.PLATEREADER_VALUE("",E455)</f>
        <v>#REF!</v>
      </c>
      <c r="D467" s="11" t="e">
        <f>T1.PLATEREADER_VALUE("",E455)</f>
        <v>#REF!</v>
      </c>
      <c r="E467" s="11" t="e">
        <f>T1.PLATEREADER_VALUE("",E455)</f>
        <v>#REF!</v>
      </c>
      <c r="F467" s="11" t="e">
        <f>T1.PLATEREADER_VALUE("",E455)</f>
        <v>#REF!</v>
      </c>
      <c r="G467" s="11" t="e">
        <f>T1.PLATEREADER_VALUE("",E455)</f>
        <v>#REF!</v>
      </c>
      <c r="H467" s="11" t="e">
        <f>T1.PLATEREADER_VALUE("",E455)</f>
        <v>#REF!</v>
      </c>
      <c r="I467" s="11" t="e">
        <f>T1.PLATEREADER_VALUE("",E455)</f>
        <v>#REF!</v>
      </c>
      <c r="J467" s="11" t="e">
        <f>T1.PLATEREADER_VALUE("",E455)</f>
        <v>#REF!</v>
      </c>
      <c r="K467" s="11" t="e">
        <f>T1.PLATEREADER_VALUE("",E455)</f>
        <v>#REF!</v>
      </c>
      <c r="L467" s="11" t="e">
        <f>T1.PLATEREADER_VALUE("",E455)</f>
        <v>#REF!</v>
      </c>
      <c r="M467" s="11" t="e">
        <f>T1.PLATEREADER_VALUE("",E455)</f>
        <v>#REF!</v>
      </c>
      <c r="N467" s="11" t="e">
        <f>T1.PLATEREADER_VALUE("",E455)</f>
        <v>#REF!</v>
      </c>
      <c r="O467" s="11" t="e">
        <f>T1.PLATEREADER_VALUE("",E455)</f>
        <v>#REF!</v>
      </c>
      <c r="P467" s="11" t="e">
        <f>T1.PLATEREADER_VALUE("",E455)</f>
        <v>#REF!</v>
      </c>
      <c r="Q467" s="11" t="e">
        <f>T1.PLATEREADER_VALUE("",E455)</f>
        <v>#REF!</v>
      </c>
      <c r="R467" s="11" t="e">
        <f>T1.PLATEREADER_VALUE("",E455)</f>
        <v>#REF!</v>
      </c>
      <c r="S467" s="11" t="e">
        <f>T1.PLATEREADER_VALUE("",E455)</f>
        <v>#REF!</v>
      </c>
      <c r="T467" s="11" t="e">
        <f>T1.PLATEREADER_VALUE("",E455)</f>
        <v>#REF!</v>
      </c>
      <c r="U467" s="11" t="e">
        <f>T1.PLATEREADER_VALUE("",E455)</f>
        <v>#REF!</v>
      </c>
      <c r="V467" s="11" t="e">
        <f>T1.PLATEREADER_VALUE("",E455)</f>
        <v>#REF!</v>
      </c>
      <c r="W467" s="11" t="e">
        <f>T1.PLATEREADER_VALUE("",E455)</f>
        <v>#REF!</v>
      </c>
      <c r="X467" s="11" t="e">
        <f>T1.PLATEREADER_VALUE("",E455)</f>
        <v>#REF!</v>
      </c>
      <c r="Y467" s="11" t="e">
        <f>T1.PLATEREADER_VALUE("",E455)</f>
        <v>#REF!</v>
      </c>
      <c r="Z467" s="11" t="e">
        <f>T1.PLATEREADER_VALUE("",E455)</f>
        <v>#REF!</v>
      </c>
      <c r="AA467" s="11" t="e">
        <f>T1.PLATEREADER_VALUE("",E455)</f>
        <v>#REF!</v>
      </c>
      <c r="AB467" s="11" t="e">
        <f>T1.PLATEREADER_VALUE("",E455)</f>
        <v>#REF!</v>
      </c>
      <c r="AC467" s="11" t="e">
        <f>T1.PLATEREADER_VALUE("",E455)</f>
        <v>#REF!</v>
      </c>
      <c r="AD467" s="11" t="e">
        <f>T1.PLATEREADER_VALUE("",E455)</f>
        <v>#REF!</v>
      </c>
      <c r="AE467" s="11" t="e">
        <f>T1.PLATEREADER_VALUE("",E455)</f>
        <v>#REF!</v>
      </c>
      <c r="AF467" s="11" t="e">
        <f>T1.PLATEREADER_VALUE("",E455)</f>
        <v>#REF!</v>
      </c>
      <c r="AG467" s="11" t="e">
        <f>T1.PLATEREADER_VALUE("",E455)</f>
        <v>#REF!</v>
      </c>
      <c r="AH467" s="11" t="e">
        <f>T1.PLATEREADER_VALUE("",E455)</f>
        <v>#REF!</v>
      </c>
      <c r="AI467" s="11" t="e">
        <f>T1.PLATEREADER_VALUE("",E455)</f>
        <v>#REF!</v>
      </c>
      <c r="AJ467" s="11" t="e">
        <f>T1.PLATEREADER_VALUE("",E455)</f>
        <v>#REF!</v>
      </c>
      <c r="AK467" s="11" t="e">
        <f>T1.PLATEREADER_VALUE("",E455)</f>
        <v>#REF!</v>
      </c>
      <c r="AL467" s="11" t="e">
        <f>T1.PLATEREADER_VALUE("",E455)</f>
        <v>#REF!</v>
      </c>
      <c r="AM467" s="11" t="e">
        <f>T1.PLATEREADER_VALUE("",E455)</f>
        <v>#REF!</v>
      </c>
      <c r="AN467" s="11" t="e">
        <f>T1.PLATEREADER_VALUE("",E455)</f>
        <v>#REF!</v>
      </c>
      <c r="AO467" s="11" t="e">
        <f>T1.PLATEREADER_VALUE("",E455)</f>
        <v>#REF!</v>
      </c>
      <c r="AP467" s="11" t="e">
        <f>T1.PLATEREADER_VALUE("",E455)</f>
        <v>#REF!</v>
      </c>
      <c r="AQ467" s="11" t="e">
        <f>T1.PLATEREADER_VALUE("",E455)</f>
        <v>#REF!</v>
      </c>
      <c r="AR467" s="11" t="e">
        <f>T1.PLATEREADER_VALUE("",E455)</f>
        <v>#REF!</v>
      </c>
      <c r="AS467" s="11" t="e">
        <f>T1.PLATEREADER_VALUE("",E455)</f>
        <v>#REF!</v>
      </c>
      <c r="AT467" s="11" t="e">
        <f>T1.PLATEREADER_VALUE("",E455)</f>
        <v>#REF!</v>
      </c>
      <c r="AU467" s="11" t="e">
        <f>T1.PLATEREADER_VALUE("",E455)</f>
        <v>#REF!</v>
      </c>
      <c r="AV467" s="11" t="e">
        <f>T1.PLATEREADER_VALUE("",E455)</f>
        <v>#REF!</v>
      </c>
      <c r="AW467" s="11" t="e">
        <f>T1.PLATEREADER_VALUE("",E455)</f>
        <v>#REF!</v>
      </c>
      <c r="AX467" s="11" t="e">
        <f>T1.PLATEREADER_VALUE("",E455)</f>
        <v>#REF!</v>
      </c>
      <c r="AY467" s="110"/>
      <c r="AZ467" s="110"/>
      <c r="BA467" s="110"/>
    </row>
    <row r="468" spans="2:53" ht="11.25" hidden="1" customHeight="1">
      <c r="B468" s="97" t="s">
        <v>513</v>
      </c>
      <c r="C468" s="11" t="e">
        <f>T1.PLATEREADER_VALUE("",E455)</f>
        <v>#REF!</v>
      </c>
      <c r="D468" s="11" t="e">
        <f>T1.PLATEREADER_VALUE("",E455)</f>
        <v>#REF!</v>
      </c>
      <c r="E468" s="11" t="e">
        <f>T1.PLATEREADER_VALUE("",E455)</f>
        <v>#REF!</v>
      </c>
      <c r="F468" s="11" t="e">
        <f>T1.PLATEREADER_VALUE("",E455)</f>
        <v>#REF!</v>
      </c>
      <c r="G468" s="11" t="e">
        <f>T1.PLATEREADER_VALUE("",E455)</f>
        <v>#REF!</v>
      </c>
      <c r="H468" s="11" t="e">
        <f>T1.PLATEREADER_VALUE("",E455)</f>
        <v>#REF!</v>
      </c>
      <c r="I468" s="11" t="e">
        <f>T1.PLATEREADER_VALUE("",E455)</f>
        <v>#REF!</v>
      </c>
      <c r="J468" s="11" t="e">
        <f>T1.PLATEREADER_VALUE("",E455)</f>
        <v>#REF!</v>
      </c>
      <c r="K468" s="11" t="e">
        <f>T1.PLATEREADER_VALUE("",E455)</f>
        <v>#REF!</v>
      </c>
      <c r="L468" s="11" t="e">
        <f>T1.PLATEREADER_VALUE("",E455)</f>
        <v>#REF!</v>
      </c>
      <c r="M468" s="11" t="e">
        <f>T1.PLATEREADER_VALUE("",E455)</f>
        <v>#REF!</v>
      </c>
      <c r="N468" s="11" t="e">
        <f>T1.PLATEREADER_VALUE("",E455)</f>
        <v>#REF!</v>
      </c>
      <c r="O468" s="11" t="e">
        <f>T1.PLATEREADER_VALUE("",E455)</f>
        <v>#REF!</v>
      </c>
      <c r="P468" s="11" t="e">
        <f>T1.PLATEREADER_VALUE("",E455)</f>
        <v>#REF!</v>
      </c>
      <c r="Q468" s="11" t="e">
        <f>T1.PLATEREADER_VALUE("",E455)</f>
        <v>#REF!</v>
      </c>
      <c r="R468" s="11" t="e">
        <f>T1.PLATEREADER_VALUE("",E455)</f>
        <v>#REF!</v>
      </c>
      <c r="S468" s="11" t="e">
        <f>T1.PLATEREADER_VALUE("",E455)</f>
        <v>#REF!</v>
      </c>
      <c r="T468" s="11" t="e">
        <f>T1.PLATEREADER_VALUE("",E455)</f>
        <v>#REF!</v>
      </c>
      <c r="U468" s="11" t="e">
        <f>T1.PLATEREADER_VALUE("",E455)</f>
        <v>#REF!</v>
      </c>
      <c r="V468" s="11" t="e">
        <f>T1.PLATEREADER_VALUE("",E455)</f>
        <v>#REF!</v>
      </c>
      <c r="W468" s="11" t="e">
        <f>T1.PLATEREADER_VALUE("",E455)</f>
        <v>#REF!</v>
      </c>
      <c r="X468" s="11" t="e">
        <f>T1.PLATEREADER_VALUE("",E455)</f>
        <v>#REF!</v>
      </c>
      <c r="Y468" s="11" t="e">
        <f>T1.PLATEREADER_VALUE("",E455)</f>
        <v>#REF!</v>
      </c>
      <c r="Z468" s="11" t="e">
        <f>T1.PLATEREADER_VALUE("",E455)</f>
        <v>#REF!</v>
      </c>
      <c r="AA468" s="11" t="e">
        <f>T1.PLATEREADER_VALUE("",E455)</f>
        <v>#REF!</v>
      </c>
      <c r="AB468" s="11" t="e">
        <f>T1.PLATEREADER_VALUE("",E455)</f>
        <v>#REF!</v>
      </c>
      <c r="AC468" s="11" t="e">
        <f>T1.PLATEREADER_VALUE("",E455)</f>
        <v>#REF!</v>
      </c>
      <c r="AD468" s="11" t="e">
        <f>T1.PLATEREADER_VALUE("",E455)</f>
        <v>#REF!</v>
      </c>
      <c r="AE468" s="11" t="e">
        <f>T1.PLATEREADER_VALUE("",E455)</f>
        <v>#REF!</v>
      </c>
      <c r="AF468" s="11" t="e">
        <f>T1.PLATEREADER_VALUE("",E455)</f>
        <v>#REF!</v>
      </c>
      <c r="AG468" s="11" t="e">
        <f>T1.PLATEREADER_VALUE("",E455)</f>
        <v>#REF!</v>
      </c>
      <c r="AH468" s="11" t="e">
        <f>T1.PLATEREADER_VALUE("",E455)</f>
        <v>#REF!</v>
      </c>
      <c r="AI468" s="11" t="e">
        <f>T1.PLATEREADER_VALUE("",E455)</f>
        <v>#REF!</v>
      </c>
      <c r="AJ468" s="11" t="e">
        <f>T1.PLATEREADER_VALUE("",E455)</f>
        <v>#REF!</v>
      </c>
      <c r="AK468" s="11" t="e">
        <f>T1.PLATEREADER_VALUE("",E455)</f>
        <v>#REF!</v>
      </c>
      <c r="AL468" s="11" t="e">
        <f>T1.PLATEREADER_VALUE("",E455)</f>
        <v>#REF!</v>
      </c>
      <c r="AM468" s="11" t="e">
        <f>T1.PLATEREADER_VALUE("",E455)</f>
        <v>#REF!</v>
      </c>
      <c r="AN468" s="11" t="e">
        <f>T1.PLATEREADER_VALUE("",E455)</f>
        <v>#REF!</v>
      </c>
      <c r="AO468" s="11" t="e">
        <f>T1.PLATEREADER_VALUE("",E455)</f>
        <v>#REF!</v>
      </c>
      <c r="AP468" s="11" t="e">
        <f>T1.PLATEREADER_VALUE("",E455)</f>
        <v>#REF!</v>
      </c>
      <c r="AQ468" s="11" t="e">
        <f>T1.PLATEREADER_VALUE("",E455)</f>
        <v>#REF!</v>
      </c>
      <c r="AR468" s="11" t="e">
        <f>T1.PLATEREADER_VALUE("",E455)</f>
        <v>#REF!</v>
      </c>
      <c r="AS468" s="11" t="e">
        <f>T1.PLATEREADER_VALUE("",E455)</f>
        <v>#REF!</v>
      </c>
      <c r="AT468" s="11" t="e">
        <f>T1.PLATEREADER_VALUE("",E455)</f>
        <v>#REF!</v>
      </c>
      <c r="AU468" s="11" t="e">
        <f>T1.PLATEREADER_VALUE("",E455)</f>
        <v>#REF!</v>
      </c>
      <c r="AV468" s="11" t="e">
        <f>T1.PLATEREADER_VALUE("",E455)</f>
        <v>#REF!</v>
      </c>
      <c r="AW468" s="11" t="e">
        <f>T1.PLATEREADER_VALUE("",E455)</f>
        <v>#REF!</v>
      </c>
      <c r="AX468" s="11" t="e">
        <f>T1.PLATEREADER_VALUE("",E455)</f>
        <v>#REF!</v>
      </c>
      <c r="AY468" s="110"/>
      <c r="AZ468" s="110"/>
      <c r="BA468" s="110"/>
    </row>
    <row r="469" spans="2:53" ht="11.25" hidden="1" customHeight="1">
      <c r="B469" s="97" t="s">
        <v>514</v>
      </c>
      <c r="C469" s="11" t="e">
        <f>T1.PLATEREADER_VALUE("",E455)</f>
        <v>#REF!</v>
      </c>
      <c r="D469" s="11" t="e">
        <f>T1.PLATEREADER_VALUE("",E455)</f>
        <v>#REF!</v>
      </c>
      <c r="E469" s="11" t="e">
        <f>T1.PLATEREADER_VALUE("",E455)</f>
        <v>#REF!</v>
      </c>
      <c r="F469" s="11" t="e">
        <f>T1.PLATEREADER_VALUE("",E455)</f>
        <v>#REF!</v>
      </c>
      <c r="G469" s="11" t="e">
        <f>T1.PLATEREADER_VALUE("",E455)</f>
        <v>#REF!</v>
      </c>
      <c r="H469" s="11" t="e">
        <f>T1.PLATEREADER_VALUE("",E455)</f>
        <v>#REF!</v>
      </c>
      <c r="I469" s="11" t="e">
        <f>T1.PLATEREADER_VALUE("",E455)</f>
        <v>#REF!</v>
      </c>
      <c r="J469" s="11" t="e">
        <f>T1.PLATEREADER_VALUE("",E455)</f>
        <v>#REF!</v>
      </c>
      <c r="K469" s="11" t="e">
        <f>T1.PLATEREADER_VALUE("",E455)</f>
        <v>#REF!</v>
      </c>
      <c r="L469" s="11" t="e">
        <f>T1.PLATEREADER_VALUE("",E455)</f>
        <v>#REF!</v>
      </c>
      <c r="M469" s="11" t="e">
        <f>T1.PLATEREADER_VALUE("",E455)</f>
        <v>#REF!</v>
      </c>
      <c r="N469" s="11" t="e">
        <f>T1.PLATEREADER_VALUE("",E455)</f>
        <v>#REF!</v>
      </c>
      <c r="O469" s="11" t="e">
        <f>T1.PLATEREADER_VALUE("",E455)</f>
        <v>#REF!</v>
      </c>
      <c r="P469" s="11" t="e">
        <f>T1.PLATEREADER_VALUE("",E455)</f>
        <v>#REF!</v>
      </c>
      <c r="Q469" s="11" t="e">
        <f>T1.PLATEREADER_VALUE("",E455)</f>
        <v>#REF!</v>
      </c>
      <c r="R469" s="11" t="e">
        <f>T1.PLATEREADER_VALUE("",E455)</f>
        <v>#REF!</v>
      </c>
      <c r="S469" s="11" t="e">
        <f>T1.PLATEREADER_VALUE("",E455)</f>
        <v>#REF!</v>
      </c>
      <c r="T469" s="11" t="e">
        <f>T1.PLATEREADER_VALUE("",E455)</f>
        <v>#REF!</v>
      </c>
      <c r="U469" s="11" t="e">
        <f>T1.PLATEREADER_VALUE("",E455)</f>
        <v>#REF!</v>
      </c>
      <c r="V469" s="11" t="e">
        <f>T1.PLATEREADER_VALUE("",E455)</f>
        <v>#REF!</v>
      </c>
      <c r="W469" s="11" t="e">
        <f>T1.PLATEREADER_VALUE("",E455)</f>
        <v>#REF!</v>
      </c>
      <c r="X469" s="11" t="e">
        <f>T1.PLATEREADER_VALUE("",E455)</f>
        <v>#REF!</v>
      </c>
      <c r="Y469" s="11" t="e">
        <f>T1.PLATEREADER_VALUE("",E455)</f>
        <v>#REF!</v>
      </c>
      <c r="Z469" s="11" t="e">
        <f>T1.PLATEREADER_VALUE("",E455)</f>
        <v>#REF!</v>
      </c>
      <c r="AA469" s="11" t="e">
        <f>T1.PLATEREADER_VALUE("",E455)</f>
        <v>#REF!</v>
      </c>
      <c r="AB469" s="11" t="e">
        <f>T1.PLATEREADER_VALUE("",E455)</f>
        <v>#REF!</v>
      </c>
      <c r="AC469" s="11" t="e">
        <f>T1.PLATEREADER_VALUE("",E455)</f>
        <v>#REF!</v>
      </c>
      <c r="AD469" s="11" t="e">
        <f>T1.PLATEREADER_VALUE("",E455)</f>
        <v>#REF!</v>
      </c>
      <c r="AE469" s="11" t="e">
        <f>T1.PLATEREADER_VALUE("",E455)</f>
        <v>#REF!</v>
      </c>
      <c r="AF469" s="11" t="e">
        <f>T1.PLATEREADER_VALUE("",E455)</f>
        <v>#REF!</v>
      </c>
      <c r="AG469" s="11" t="e">
        <f>T1.PLATEREADER_VALUE("",E455)</f>
        <v>#REF!</v>
      </c>
      <c r="AH469" s="11" t="e">
        <f>T1.PLATEREADER_VALUE("",E455)</f>
        <v>#REF!</v>
      </c>
      <c r="AI469" s="11" t="e">
        <f>T1.PLATEREADER_VALUE("",E455)</f>
        <v>#REF!</v>
      </c>
      <c r="AJ469" s="11" t="e">
        <f>T1.PLATEREADER_VALUE("",E455)</f>
        <v>#REF!</v>
      </c>
      <c r="AK469" s="11" t="e">
        <f>T1.PLATEREADER_VALUE("",E455)</f>
        <v>#REF!</v>
      </c>
      <c r="AL469" s="11" t="e">
        <f>T1.PLATEREADER_VALUE("",E455)</f>
        <v>#REF!</v>
      </c>
      <c r="AM469" s="11" t="e">
        <f>T1.PLATEREADER_VALUE("",E455)</f>
        <v>#REF!</v>
      </c>
      <c r="AN469" s="11" t="e">
        <f>T1.PLATEREADER_VALUE("",E455)</f>
        <v>#REF!</v>
      </c>
      <c r="AO469" s="11" t="e">
        <f>T1.PLATEREADER_VALUE("",E455)</f>
        <v>#REF!</v>
      </c>
      <c r="AP469" s="11" t="e">
        <f>T1.PLATEREADER_VALUE("",E455)</f>
        <v>#REF!</v>
      </c>
      <c r="AQ469" s="11" t="e">
        <f>T1.PLATEREADER_VALUE("",E455)</f>
        <v>#REF!</v>
      </c>
      <c r="AR469" s="11" t="e">
        <f>T1.PLATEREADER_VALUE("",E455)</f>
        <v>#REF!</v>
      </c>
      <c r="AS469" s="11" t="e">
        <f>T1.PLATEREADER_VALUE("",E455)</f>
        <v>#REF!</v>
      </c>
      <c r="AT469" s="11" t="e">
        <f>T1.PLATEREADER_VALUE("",E455)</f>
        <v>#REF!</v>
      </c>
      <c r="AU469" s="11" t="e">
        <f>T1.PLATEREADER_VALUE("",E455)</f>
        <v>#REF!</v>
      </c>
      <c r="AV469" s="11" t="e">
        <f>T1.PLATEREADER_VALUE("",E455)</f>
        <v>#REF!</v>
      </c>
      <c r="AW469" s="11" t="e">
        <f>T1.PLATEREADER_VALUE("",E455)</f>
        <v>#REF!</v>
      </c>
      <c r="AX469" s="11" t="e">
        <f>T1.PLATEREADER_VALUE("",E455)</f>
        <v>#REF!</v>
      </c>
      <c r="AY469" s="110"/>
      <c r="AZ469" s="110"/>
      <c r="BA469" s="110"/>
    </row>
    <row r="470" spans="2:53" ht="11.25" hidden="1" customHeight="1">
      <c r="B470" s="97" t="s">
        <v>515</v>
      </c>
      <c r="C470" s="11" t="e">
        <f>T1.PLATEREADER_VALUE("",E455)</f>
        <v>#REF!</v>
      </c>
      <c r="D470" s="11" t="e">
        <f>T1.PLATEREADER_VALUE("",E455)</f>
        <v>#REF!</v>
      </c>
      <c r="E470" s="11" t="e">
        <f>T1.PLATEREADER_VALUE("",E455)</f>
        <v>#REF!</v>
      </c>
      <c r="F470" s="11" t="e">
        <f>T1.PLATEREADER_VALUE("",E455)</f>
        <v>#REF!</v>
      </c>
      <c r="G470" s="11" t="e">
        <f>T1.PLATEREADER_VALUE("",E455)</f>
        <v>#REF!</v>
      </c>
      <c r="H470" s="11" t="e">
        <f>T1.PLATEREADER_VALUE("",E455)</f>
        <v>#REF!</v>
      </c>
      <c r="I470" s="11" t="e">
        <f>T1.PLATEREADER_VALUE("",E455)</f>
        <v>#REF!</v>
      </c>
      <c r="J470" s="11" t="e">
        <f>T1.PLATEREADER_VALUE("",E455)</f>
        <v>#REF!</v>
      </c>
      <c r="K470" s="11" t="e">
        <f>T1.PLATEREADER_VALUE("",E455)</f>
        <v>#REF!</v>
      </c>
      <c r="L470" s="11" t="e">
        <f>T1.PLATEREADER_VALUE("",E455)</f>
        <v>#REF!</v>
      </c>
      <c r="M470" s="11" t="e">
        <f>T1.PLATEREADER_VALUE("",E455)</f>
        <v>#REF!</v>
      </c>
      <c r="N470" s="11" t="e">
        <f>T1.PLATEREADER_VALUE("",E455)</f>
        <v>#REF!</v>
      </c>
      <c r="O470" s="11" t="e">
        <f>T1.PLATEREADER_VALUE("",E455)</f>
        <v>#REF!</v>
      </c>
      <c r="P470" s="11" t="e">
        <f>T1.PLATEREADER_VALUE("",E455)</f>
        <v>#REF!</v>
      </c>
      <c r="Q470" s="11" t="e">
        <f>T1.PLATEREADER_VALUE("",E455)</f>
        <v>#REF!</v>
      </c>
      <c r="R470" s="11" t="e">
        <f>T1.PLATEREADER_VALUE("",E455)</f>
        <v>#REF!</v>
      </c>
      <c r="S470" s="11" t="e">
        <f>T1.PLATEREADER_VALUE("",E455)</f>
        <v>#REF!</v>
      </c>
      <c r="T470" s="11" t="e">
        <f>T1.PLATEREADER_VALUE("",E455)</f>
        <v>#REF!</v>
      </c>
      <c r="U470" s="11" t="e">
        <f>T1.PLATEREADER_VALUE("",E455)</f>
        <v>#REF!</v>
      </c>
      <c r="V470" s="11" t="e">
        <f>T1.PLATEREADER_VALUE("",E455)</f>
        <v>#REF!</v>
      </c>
      <c r="W470" s="11" t="e">
        <f>T1.PLATEREADER_VALUE("",E455)</f>
        <v>#REF!</v>
      </c>
      <c r="X470" s="11" t="e">
        <f>T1.PLATEREADER_VALUE("",E455)</f>
        <v>#REF!</v>
      </c>
      <c r="Y470" s="11" t="e">
        <f>T1.PLATEREADER_VALUE("",E455)</f>
        <v>#REF!</v>
      </c>
      <c r="Z470" s="11" t="e">
        <f>T1.PLATEREADER_VALUE("",E455)</f>
        <v>#REF!</v>
      </c>
      <c r="AA470" s="11" t="e">
        <f>T1.PLATEREADER_VALUE("",E455)</f>
        <v>#REF!</v>
      </c>
      <c r="AB470" s="11" t="e">
        <f>T1.PLATEREADER_VALUE("",E455)</f>
        <v>#REF!</v>
      </c>
      <c r="AC470" s="11" t="e">
        <f>T1.PLATEREADER_VALUE("",E455)</f>
        <v>#REF!</v>
      </c>
      <c r="AD470" s="11" t="e">
        <f>T1.PLATEREADER_VALUE("",E455)</f>
        <v>#REF!</v>
      </c>
      <c r="AE470" s="11" t="e">
        <f>T1.PLATEREADER_VALUE("",E455)</f>
        <v>#REF!</v>
      </c>
      <c r="AF470" s="11" t="e">
        <f>T1.PLATEREADER_VALUE("",E455)</f>
        <v>#REF!</v>
      </c>
      <c r="AG470" s="11" t="e">
        <f>T1.PLATEREADER_VALUE("",E455)</f>
        <v>#REF!</v>
      </c>
      <c r="AH470" s="11" t="e">
        <f>T1.PLATEREADER_VALUE("",E455)</f>
        <v>#REF!</v>
      </c>
      <c r="AI470" s="11" t="e">
        <f>T1.PLATEREADER_VALUE("",E455)</f>
        <v>#REF!</v>
      </c>
      <c r="AJ470" s="11" t="e">
        <f>T1.PLATEREADER_VALUE("",E455)</f>
        <v>#REF!</v>
      </c>
      <c r="AK470" s="11" t="e">
        <f>T1.PLATEREADER_VALUE("",E455)</f>
        <v>#REF!</v>
      </c>
      <c r="AL470" s="11" t="e">
        <f>T1.PLATEREADER_VALUE("",E455)</f>
        <v>#REF!</v>
      </c>
      <c r="AM470" s="11" t="e">
        <f>T1.PLATEREADER_VALUE("",E455)</f>
        <v>#REF!</v>
      </c>
      <c r="AN470" s="11" t="e">
        <f>T1.PLATEREADER_VALUE("",E455)</f>
        <v>#REF!</v>
      </c>
      <c r="AO470" s="11" t="e">
        <f>T1.PLATEREADER_VALUE("",E455)</f>
        <v>#REF!</v>
      </c>
      <c r="AP470" s="11" t="e">
        <f>T1.PLATEREADER_VALUE("",E455)</f>
        <v>#REF!</v>
      </c>
      <c r="AQ470" s="11" t="e">
        <f>T1.PLATEREADER_VALUE("",E455)</f>
        <v>#REF!</v>
      </c>
      <c r="AR470" s="11" t="e">
        <f>T1.PLATEREADER_VALUE("",E455)</f>
        <v>#REF!</v>
      </c>
      <c r="AS470" s="11" t="e">
        <f>T1.PLATEREADER_VALUE("",E455)</f>
        <v>#REF!</v>
      </c>
      <c r="AT470" s="11" t="e">
        <f>T1.PLATEREADER_VALUE("",E455)</f>
        <v>#REF!</v>
      </c>
      <c r="AU470" s="11" t="e">
        <f>T1.PLATEREADER_VALUE("",E455)</f>
        <v>#REF!</v>
      </c>
      <c r="AV470" s="11" t="e">
        <f>T1.PLATEREADER_VALUE("",E455)</f>
        <v>#REF!</v>
      </c>
      <c r="AW470" s="11" t="e">
        <f>T1.PLATEREADER_VALUE("",E455)</f>
        <v>#REF!</v>
      </c>
      <c r="AX470" s="11" t="e">
        <f>T1.PLATEREADER_VALUE("",E455)</f>
        <v>#REF!</v>
      </c>
      <c r="AY470" s="110"/>
      <c r="AZ470" s="110"/>
      <c r="BA470" s="110"/>
    </row>
    <row r="471" spans="2:53" ht="11.25" hidden="1" customHeight="1">
      <c r="B471" s="97" t="s">
        <v>516</v>
      </c>
      <c r="C471" s="11" t="e">
        <f>T1.PLATEREADER_VALUE("",E455)</f>
        <v>#REF!</v>
      </c>
      <c r="D471" s="11" t="e">
        <f>T1.PLATEREADER_VALUE("",E455)</f>
        <v>#REF!</v>
      </c>
      <c r="E471" s="11" t="e">
        <f>T1.PLATEREADER_VALUE("",E455)</f>
        <v>#REF!</v>
      </c>
      <c r="F471" s="11" t="e">
        <f>T1.PLATEREADER_VALUE("",E455)</f>
        <v>#REF!</v>
      </c>
      <c r="G471" s="11" t="e">
        <f>T1.PLATEREADER_VALUE("",E455)</f>
        <v>#REF!</v>
      </c>
      <c r="H471" s="11" t="e">
        <f>T1.PLATEREADER_VALUE("",E455)</f>
        <v>#REF!</v>
      </c>
      <c r="I471" s="11" t="e">
        <f>T1.PLATEREADER_VALUE("",E455)</f>
        <v>#REF!</v>
      </c>
      <c r="J471" s="11" t="e">
        <f>T1.PLATEREADER_VALUE("",E455)</f>
        <v>#REF!</v>
      </c>
      <c r="K471" s="11" t="e">
        <f>T1.PLATEREADER_VALUE("",E455)</f>
        <v>#REF!</v>
      </c>
      <c r="L471" s="11" t="e">
        <f>T1.PLATEREADER_VALUE("",E455)</f>
        <v>#REF!</v>
      </c>
      <c r="M471" s="11" t="e">
        <f>T1.PLATEREADER_VALUE("",E455)</f>
        <v>#REF!</v>
      </c>
      <c r="N471" s="11" t="e">
        <f>T1.PLATEREADER_VALUE("",E455)</f>
        <v>#REF!</v>
      </c>
      <c r="O471" s="11" t="e">
        <f>T1.PLATEREADER_VALUE("",E455)</f>
        <v>#REF!</v>
      </c>
      <c r="P471" s="11" t="e">
        <f>T1.PLATEREADER_VALUE("",E455)</f>
        <v>#REF!</v>
      </c>
      <c r="Q471" s="11" t="e">
        <f>T1.PLATEREADER_VALUE("",E455)</f>
        <v>#REF!</v>
      </c>
      <c r="R471" s="11" t="e">
        <f>T1.PLATEREADER_VALUE("",E455)</f>
        <v>#REF!</v>
      </c>
      <c r="S471" s="11" t="e">
        <f>T1.PLATEREADER_VALUE("",E455)</f>
        <v>#REF!</v>
      </c>
      <c r="T471" s="11" t="e">
        <f>T1.PLATEREADER_VALUE("",E455)</f>
        <v>#REF!</v>
      </c>
      <c r="U471" s="11" t="e">
        <f>T1.PLATEREADER_VALUE("",E455)</f>
        <v>#REF!</v>
      </c>
      <c r="V471" s="11" t="e">
        <f>T1.PLATEREADER_VALUE("",E455)</f>
        <v>#REF!</v>
      </c>
      <c r="W471" s="11" t="e">
        <f>T1.PLATEREADER_VALUE("",E455)</f>
        <v>#REF!</v>
      </c>
      <c r="X471" s="11" t="e">
        <f>T1.PLATEREADER_VALUE("",E455)</f>
        <v>#REF!</v>
      </c>
      <c r="Y471" s="11" t="e">
        <f>T1.PLATEREADER_VALUE("",E455)</f>
        <v>#REF!</v>
      </c>
      <c r="Z471" s="11" t="e">
        <f>T1.PLATEREADER_VALUE("",E455)</f>
        <v>#REF!</v>
      </c>
      <c r="AA471" s="11" t="e">
        <f>T1.PLATEREADER_VALUE("",E455)</f>
        <v>#REF!</v>
      </c>
      <c r="AB471" s="11" t="e">
        <f>T1.PLATEREADER_VALUE("",E455)</f>
        <v>#REF!</v>
      </c>
      <c r="AC471" s="11" t="e">
        <f>T1.PLATEREADER_VALUE("",E455)</f>
        <v>#REF!</v>
      </c>
      <c r="AD471" s="11" t="e">
        <f>T1.PLATEREADER_VALUE("",E455)</f>
        <v>#REF!</v>
      </c>
      <c r="AE471" s="11" t="e">
        <f>T1.PLATEREADER_VALUE("",E455)</f>
        <v>#REF!</v>
      </c>
      <c r="AF471" s="11" t="e">
        <f>T1.PLATEREADER_VALUE("",E455)</f>
        <v>#REF!</v>
      </c>
      <c r="AG471" s="11" t="e">
        <f>T1.PLATEREADER_VALUE("",E455)</f>
        <v>#REF!</v>
      </c>
      <c r="AH471" s="11" t="e">
        <f>T1.PLATEREADER_VALUE("",E455)</f>
        <v>#REF!</v>
      </c>
      <c r="AI471" s="11" t="e">
        <f>T1.PLATEREADER_VALUE("",E455)</f>
        <v>#REF!</v>
      </c>
      <c r="AJ471" s="11" t="e">
        <f>T1.PLATEREADER_VALUE("",E455)</f>
        <v>#REF!</v>
      </c>
      <c r="AK471" s="11" t="e">
        <f>T1.PLATEREADER_VALUE("",E455)</f>
        <v>#REF!</v>
      </c>
      <c r="AL471" s="11" t="e">
        <f>T1.PLATEREADER_VALUE("",E455)</f>
        <v>#REF!</v>
      </c>
      <c r="AM471" s="11" t="e">
        <f>T1.PLATEREADER_VALUE("",E455)</f>
        <v>#REF!</v>
      </c>
      <c r="AN471" s="11" t="e">
        <f>T1.PLATEREADER_VALUE("",E455)</f>
        <v>#REF!</v>
      </c>
      <c r="AO471" s="11" t="e">
        <f>T1.PLATEREADER_VALUE("",E455)</f>
        <v>#REF!</v>
      </c>
      <c r="AP471" s="11" t="e">
        <f>T1.PLATEREADER_VALUE("",E455)</f>
        <v>#REF!</v>
      </c>
      <c r="AQ471" s="11" t="e">
        <f>T1.PLATEREADER_VALUE("",E455)</f>
        <v>#REF!</v>
      </c>
      <c r="AR471" s="11" t="e">
        <f>T1.PLATEREADER_VALUE("",E455)</f>
        <v>#REF!</v>
      </c>
      <c r="AS471" s="11" t="e">
        <f>T1.PLATEREADER_VALUE("",E455)</f>
        <v>#REF!</v>
      </c>
      <c r="AT471" s="11" t="e">
        <f>T1.PLATEREADER_VALUE("",E455)</f>
        <v>#REF!</v>
      </c>
      <c r="AU471" s="11" t="e">
        <f>T1.PLATEREADER_VALUE("",E455)</f>
        <v>#REF!</v>
      </c>
      <c r="AV471" s="11" t="e">
        <f>T1.PLATEREADER_VALUE("",E455)</f>
        <v>#REF!</v>
      </c>
      <c r="AW471" s="11" t="e">
        <f>T1.PLATEREADER_VALUE("",E455)</f>
        <v>#REF!</v>
      </c>
      <c r="AX471" s="11" t="e">
        <f>T1.PLATEREADER_VALUE("",E455)</f>
        <v>#REF!</v>
      </c>
      <c r="AY471" s="110"/>
      <c r="AZ471" s="110"/>
      <c r="BA471" s="110"/>
    </row>
    <row r="472" spans="2:53" ht="11.25" hidden="1" customHeight="1">
      <c r="B472" s="97" t="s">
        <v>517</v>
      </c>
      <c r="C472" s="11" t="e">
        <f>T1.PLATEREADER_VALUE("",E455)</f>
        <v>#REF!</v>
      </c>
      <c r="D472" s="11" t="e">
        <f>T1.PLATEREADER_VALUE("",E455)</f>
        <v>#REF!</v>
      </c>
      <c r="E472" s="11" t="e">
        <f>T1.PLATEREADER_VALUE("",E455)</f>
        <v>#REF!</v>
      </c>
      <c r="F472" s="11" t="e">
        <f>T1.PLATEREADER_VALUE("",E455)</f>
        <v>#REF!</v>
      </c>
      <c r="G472" s="11" t="e">
        <f>T1.PLATEREADER_VALUE("",E455)</f>
        <v>#REF!</v>
      </c>
      <c r="H472" s="11" t="e">
        <f>T1.PLATEREADER_VALUE("",E455)</f>
        <v>#REF!</v>
      </c>
      <c r="I472" s="11" t="e">
        <f>T1.PLATEREADER_VALUE("",E455)</f>
        <v>#REF!</v>
      </c>
      <c r="J472" s="11" t="e">
        <f>T1.PLATEREADER_VALUE("",E455)</f>
        <v>#REF!</v>
      </c>
      <c r="K472" s="11" t="e">
        <f>T1.PLATEREADER_VALUE("",E455)</f>
        <v>#REF!</v>
      </c>
      <c r="L472" s="11" t="e">
        <f>T1.PLATEREADER_VALUE("",E455)</f>
        <v>#REF!</v>
      </c>
      <c r="M472" s="11" t="e">
        <f>T1.PLATEREADER_VALUE("",E455)</f>
        <v>#REF!</v>
      </c>
      <c r="N472" s="11" t="e">
        <f>T1.PLATEREADER_VALUE("",E455)</f>
        <v>#REF!</v>
      </c>
      <c r="O472" s="11" t="e">
        <f>T1.PLATEREADER_VALUE("",E455)</f>
        <v>#REF!</v>
      </c>
      <c r="P472" s="11" t="e">
        <f>T1.PLATEREADER_VALUE("",E455)</f>
        <v>#REF!</v>
      </c>
      <c r="Q472" s="11" t="e">
        <f>T1.PLATEREADER_VALUE("",E455)</f>
        <v>#REF!</v>
      </c>
      <c r="R472" s="11" t="e">
        <f>T1.PLATEREADER_VALUE("",E455)</f>
        <v>#REF!</v>
      </c>
      <c r="S472" s="11" t="e">
        <f>T1.PLATEREADER_VALUE("",E455)</f>
        <v>#REF!</v>
      </c>
      <c r="T472" s="11" t="e">
        <f>T1.PLATEREADER_VALUE("",E455)</f>
        <v>#REF!</v>
      </c>
      <c r="U472" s="11" t="e">
        <f>T1.PLATEREADER_VALUE("",E455)</f>
        <v>#REF!</v>
      </c>
      <c r="V472" s="11" t="e">
        <f>T1.PLATEREADER_VALUE("",E455)</f>
        <v>#REF!</v>
      </c>
      <c r="W472" s="11" t="e">
        <f>T1.PLATEREADER_VALUE("",E455)</f>
        <v>#REF!</v>
      </c>
      <c r="X472" s="11" t="e">
        <f>T1.PLATEREADER_VALUE("",E455)</f>
        <v>#REF!</v>
      </c>
      <c r="Y472" s="11" t="e">
        <f>T1.PLATEREADER_VALUE("",E455)</f>
        <v>#REF!</v>
      </c>
      <c r="Z472" s="11" t="e">
        <f>T1.PLATEREADER_VALUE("",E455)</f>
        <v>#REF!</v>
      </c>
      <c r="AA472" s="11" t="e">
        <f>T1.PLATEREADER_VALUE("",E455)</f>
        <v>#REF!</v>
      </c>
      <c r="AB472" s="11" t="e">
        <f>T1.PLATEREADER_VALUE("",E455)</f>
        <v>#REF!</v>
      </c>
      <c r="AC472" s="11" t="e">
        <f>T1.PLATEREADER_VALUE("",E455)</f>
        <v>#REF!</v>
      </c>
      <c r="AD472" s="11" t="e">
        <f>T1.PLATEREADER_VALUE("",E455)</f>
        <v>#REF!</v>
      </c>
      <c r="AE472" s="11" t="e">
        <f>T1.PLATEREADER_VALUE("",E455)</f>
        <v>#REF!</v>
      </c>
      <c r="AF472" s="11" t="e">
        <f>T1.PLATEREADER_VALUE("",E455)</f>
        <v>#REF!</v>
      </c>
      <c r="AG472" s="11" t="e">
        <f>T1.PLATEREADER_VALUE("",E455)</f>
        <v>#REF!</v>
      </c>
      <c r="AH472" s="11" t="e">
        <f>T1.PLATEREADER_VALUE("",E455)</f>
        <v>#REF!</v>
      </c>
      <c r="AI472" s="11" t="e">
        <f>T1.PLATEREADER_VALUE("",E455)</f>
        <v>#REF!</v>
      </c>
      <c r="AJ472" s="11" t="e">
        <f>T1.PLATEREADER_VALUE("",E455)</f>
        <v>#REF!</v>
      </c>
      <c r="AK472" s="11" t="e">
        <f>T1.PLATEREADER_VALUE("",E455)</f>
        <v>#REF!</v>
      </c>
      <c r="AL472" s="11" t="e">
        <f>T1.PLATEREADER_VALUE("",E455)</f>
        <v>#REF!</v>
      </c>
      <c r="AM472" s="11" t="e">
        <f>T1.PLATEREADER_VALUE("",E455)</f>
        <v>#REF!</v>
      </c>
      <c r="AN472" s="11" t="e">
        <f>T1.PLATEREADER_VALUE("",E455)</f>
        <v>#REF!</v>
      </c>
      <c r="AO472" s="11" t="e">
        <f>T1.PLATEREADER_VALUE("",E455)</f>
        <v>#REF!</v>
      </c>
      <c r="AP472" s="11" t="e">
        <f>T1.PLATEREADER_VALUE("",E455)</f>
        <v>#REF!</v>
      </c>
      <c r="AQ472" s="11" t="e">
        <f>T1.PLATEREADER_VALUE("",E455)</f>
        <v>#REF!</v>
      </c>
      <c r="AR472" s="11" t="e">
        <f>T1.PLATEREADER_VALUE("",E455)</f>
        <v>#REF!</v>
      </c>
      <c r="AS472" s="11" t="e">
        <f>T1.PLATEREADER_VALUE("",E455)</f>
        <v>#REF!</v>
      </c>
      <c r="AT472" s="11" t="e">
        <f>T1.PLATEREADER_VALUE("",E455)</f>
        <v>#REF!</v>
      </c>
      <c r="AU472" s="11" t="e">
        <f>T1.PLATEREADER_VALUE("",E455)</f>
        <v>#REF!</v>
      </c>
      <c r="AV472" s="11" t="e">
        <f>T1.PLATEREADER_VALUE("",E455)</f>
        <v>#REF!</v>
      </c>
      <c r="AW472" s="11" t="e">
        <f>T1.PLATEREADER_VALUE("",E455)</f>
        <v>#REF!</v>
      </c>
      <c r="AX472" s="11" t="e">
        <f>T1.PLATEREADER_VALUE("",E455)</f>
        <v>#REF!</v>
      </c>
      <c r="AY472" s="110"/>
      <c r="AZ472" s="110"/>
      <c r="BA472" s="110"/>
    </row>
    <row r="473" spans="2:53" ht="11.25" hidden="1" customHeight="1">
      <c r="B473" s="97" t="s">
        <v>518</v>
      </c>
      <c r="C473" s="11" t="e">
        <f>T1.PLATEREADER_VALUE("",E455)</f>
        <v>#REF!</v>
      </c>
      <c r="D473" s="11" t="e">
        <f>T1.PLATEREADER_VALUE("",E455)</f>
        <v>#REF!</v>
      </c>
      <c r="E473" s="11" t="e">
        <f>T1.PLATEREADER_VALUE("",E455)</f>
        <v>#REF!</v>
      </c>
      <c r="F473" s="11" t="e">
        <f>T1.PLATEREADER_VALUE("",E455)</f>
        <v>#REF!</v>
      </c>
      <c r="G473" s="11" t="e">
        <f>T1.PLATEREADER_VALUE("",E455)</f>
        <v>#REF!</v>
      </c>
      <c r="H473" s="11" t="e">
        <f>T1.PLATEREADER_VALUE("",E455)</f>
        <v>#REF!</v>
      </c>
      <c r="I473" s="11" t="e">
        <f>T1.PLATEREADER_VALUE("",E455)</f>
        <v>#REF!</v>
      </c>
      <c r="J473" s="11" t="e">
        <f>T1.PLATEREADER_VALUE("",E455)</f>
        <v>#REF!</v>
      </c>
      <c r="K473" s="11" t="e">
        <f>T1.PLATEREADER_VALUE("",E455)</f>
        <v>#REF!</v>
      </c>
      <c r="L473" s="11" t="e">
        <f>T1.PLATEREADER_VALUE("",E455)</f>
        <v>#REF!</v>
      </c>
      <c r="M473" s="11" t="e">
        <f>T1.PLATEREADER_VALUE("",E455)</f>
        <v>#REF!</v>
      </c>
      <c r="N473" s="11" t="e">
        <f>T1.PLATEREADER_VALUE("",E455)</f>
        <v>#REF!</v>
      </c>
      <c r="O473" s="11" t="e">
        <f>T1.PLATEREADER_VALUE("",E455)</f>
        <v>#REF!</v>
      </c>
      <c r="P473" s="11" t="e">
        <f>T1.PLATEREADER_VALUE("",E455)</f>
        <v>#REF!</v>
      </c>
      <c r="Q473" s="11" t="e">
        <f>T1.PLATEREADER_VALUE("",E455)</f>
        <v>#REF!</v>
      </c>
      <c r="R473" s="11" t="e">
        <f>T1.PLATEREADER_VALUE("",E455)</f>
        <v>#REF!</v>
      </c>
      <c r="S473" s="11" t="e">
        <f>T1.PLATEREADER_VALUE("",E455)</f>
        <v>#REF!</v>
      </c>
      <c r="T473" s="11" t="e">
        <f>T1.PLATEREADER_VALUE("",E455)</f>
        <v>#REF!</v>
      </c>
      <c r="U473" s="11" t="e">
        <f>T1.PLATEREADER_VALUE("",E455)</f>
        <v>#REF!</v>
      </c>
      <c r="V473" s="11" t="e">
        <f>T1.PLATEREADER_VALUE("",E455)</f>
        <v>#REF!</v>
      </c>
      <c r="W473" s="11" t="e">
        <f>T1.PLATEREADER_VALUE("",E455)</f>
        <v>#REF!</v>
      </c>
      <c r="X473" s="11" t="e">
        <f>T1.PLATEREADER_VALUE("",E455)</f>
        <v>#REF!</v>
      </c>
      <c r="Y473" s="11" t="e">
        <f>T1.PLATEREADER_VALUE("",E455)</f>
        <v>#REF!</v>
      </c>
      <c r="Z473" s="11" t="e">
        <f>T1.PLATEREADER_VALUE("",E455)</f>
        <v>#REF!</v>
      </c>
      <c r="AA473" s="11" t="e">
        <f>T1.PLATEREADER_VALUE("",E455)</f>
        <v>#REF!</v>
      </c>
      <c r="AB473" s="11" t="e">
        <f>T1.PLATEREADER_VALUE("",E455)</f>
        <v>#REF!</v>
      </c>
      <c r="AC473" s="11" t="e">
        <f>T1.PLATEREADER_VALUE("",E455)</f>
        <v>#REF!</v>
      </c>
      <c r="AD473" s="11" t="e">
        <f>T1.PLATEREADER_VALUE("",E455)</f>
        <v>#REF!</v>
      </c>
      <c r="AE473" s="11" t="e">
        <f>T1.PLATEREADER_VALUE("",E455)</f>
        <v>#REF!</v>
      </c>
      <c r="AF473" s="11" t="e">
        <f>T1.PLATEREADER_VALUE("",E455)</f>
        <v>#REF!</v>
      </c>
      <c r="AG473" s="11" t="e">
        <f>T1.PLATEREADER_VALUE("",E455)</f>
        <v>#REF!</v>
      </c>
      <c r="AH473" s="11" t="e">
        <f>T1.PLATEREADER_VALUE("",E455)</f>
        <v>#REF!</v>
      </c>
      <c r="AI473" s="11" t="e">
        <f>T1.PLATEREADER_VALUE("",E455)</f>
        <v>#REF!</v>
      </c>
      <c r="AJ473" s="11" t="e">
        <f>T1.PLATEREADER_VALUE("",E455)</f>
        <v>#REF!</v>
      </c>
      <c r="AK473" s="11" t="e">
        <f>T1.PLATEREADER_VALUE("",E455)</f>
        <v>#REF!</v>
      </c>
      <c r="AL473" s="11" t="e">
        <f>T1.PLATEREADER_VALUE("",E455)</f>
        <v>#REF!</v>
      </c>
      <c r="AM473" s="11" t="e">
        <f>T1.PLATEREADER_VALUE("",E455)</f>
        <v>#REF!</v>
      </c>
      <c r="AN473" s="11" t="e">
        <f>T1.PLATEREADER_VALUE("",E455)</f>
        <v>#REF!</v>
      </c>
      <c r="AO473" s="11" t="e">
        <f>T1.PLATEREADER_VALUE("",E455)</f>
        <v>#REF!</v>
      </c>
      <c r="AP473" s="11" t="e">
        <f>T1.PLATEREADER_VALUE("",E455)</f>
        <v>#REF!</v>
      </c>
      <c r="AQ473" s="11" t="e">
        <f>T1.PLATEREADER_VALUE("",E455)</f>
        <v>#REF!</v>
      </c>
      <c r="AR473" s="11" t="e">
        <f>T1.PLATEREADER_VALUE("",E455)</f>
        <v>#REF!</v>
      </c>
      <c r="AS473" s="11" t="e">
        <f>T1.PLATEREADER_VALUE("",E455)</f>
        <v>#REF!</v>
      </c>
      <c r="AT473" s="11" t="e">
        <f>T1.PLATEREADER_VALUE("",E455)</f>
        <v>#REF!</v>
      </c>
      <c r="AU473" s="11" t="e">
        <f>T1.PLATEREADER_VALUE("",E455)</f>
        <v>#REF!</v>
      </c>
      <c r="AV473" s="11" t="e">
        <f>T1.PLATEREADER_VALUE("",E455)</f>
        <v>#REF!</v>
      </c>
      <c r="AW473" s="11" t="e">
        <f>T1.PLATEREADER_VALUE("",E455)</f>
        <v>#REF!</v>
      </c>
      <c r="AX473" s="11" t="e">
        <f>T1.PLATEREADER_VALUE("",E455)</f>
        <v>#REF!</v>
      </c>
      <c r="AY473" s="110"/>
      <c r="AZ473" s="110"/>
      <c r="BA473" s="110"/>
    </row>
    <row r="474" spans="2:53" ht="11.25" hidden="1" customHeight="1">
      <c r="B474" s="97" t="s">
        <v>1962</v>
      </c>
      <c r="C474" s="11" t="e">
        <f>T1.PLATEREADER_VALUE("",E455)</f>
        <v>#REF!</v>
      </c>
      <c r="D474" s="11" t="e">
        <f>T1.PLATEREADER_VALUE("",E455)</f>
        <v>#REF!</v>
      </c>
      <c r="E474" s="11" t="e">
        <f>T1.PLATEREADER_VALUE("",E455)</f>
        <v>#REF!</v>
      </c>
      <c r="F474" s="11" t="e">
        <f>T1.PLATEREADER_VALUE("",E455)</f>
        <v>#REF!</v>
      </c>
      <c r="G474" s="11" t="e">
        <f>T1.PLATEREADER_VALUE("",E455)</f>
        <v>#REF!</v>
      </c>
      <c r="H474" s="11" t="e">
        <f>T1.PLATEREADER_VALUE("",E455)</f>
        <v>#REF!</v>
      </c>
      <c r="I474" s="11" t="e">
        <f>T1.PLATEREADER_VALUE("",E455)</f>
        <v>#REF!</v>
      </c>
      <c r="J474" s="11" t="e">
        <f>T1.PLATEREADER_VALUE("",E455)</f>
        <v>#REF!</v>
      </c>
      <c r="K474" s="11" t="e">
        <f>T1.PLATEREADER_VALUE("",E455)</f>
        <v>#REF!</v>
      </c>
      <c r="L474" s="11" t="e">
        <f>T1.PLATEREADER_VALUE("",E455)</f>
        <v>#REF!</v>
      </c>
      <c r="M474" s="11" t="e">
        <f>T1.PLATEREADER_VALUE("",E455)</f>
        <v>#REF!</v>
      </c>
      <c r="N474" s="11" t="e">
        <f>T1.PLATEREADER_VALUE("",E455)</f>
        <v>#REF!</v>
      </c>
      <c r="O474" s="11" t="e">
        <f>T1.PLATEREADER_VALUE("",E455)</f>
        <v>#REF!</v>
      </c>
      <c r="P474" s="11" t="e">
        <f>T1.PLATEREADER_VALUE("",E455)</f>
        <v>#REF!</v>
      </c>
      <c r="Q474" s="11" t="e">
        <f>T1.PLATEREADER_VALUE("",E455)</f>
        <v>#REF!</v>
      </c>
      <c r="R474" s="11" t="e">
        <f>T1.PLATEREADER_VALUE("",E455)</f>
        <v>#REF!</v>
      </c>
      <c r="S474" s="11" t="e">
        <f>T1.PLATEREADER_VALUE("",E455)</f>
        <v>#REF!</v>
      </c>
      <c r="T474" s="11" t="e">
        <f>T1.PLATEREADER_VALUE("",E455)</f>
        <v>#REF!</v>
      </c>
      <c r="U474" s="11" t="e">
        <f>T1.PLATEREADER_VALUE("",E455)</f>
        <v>#REF!</v>
      </c>
      <c r="V474" s="11" t="e">
        <f>T1.PLATEREADER_VALUE("",E455)</f>
        <v>#REF!</v>
      </c>
      <c r="W474" s="11" t="e">
        <f>T1.PLATEREADER_VALUE("",E455)</f>
        <v>#REF!</v>
      </c>
      <c r="X474" s="11" t="e">
        <f>T1.PLATEREADER_VALUE("",E455)</f>
        <v>#REF!</v>
      </c>
      <c r="Y474" s="11" t="e">
        <f>T1.PLATEREADER_VALUE("",E455)</f>
        <v>#REF!</v>
      </c>
      <c r="Z474" s="11" t="e">
        <f>T1.PLATEREADER_VALUE("",E455)</f>
        <v>#REF!</v>
      </c>
      <c r="AA474" s="11" t="e">
        <f>T1.PLATEREADER_VALUE("",E455)</f>
        <v>#REF!</v>
      </c>
      <c r="AB474" s="11" t="e">
        <f>T1.PLATEREADER_VALUE("",E455)</f>
        <v>#REF!</v>
      </c>
      <c r="AC474" s="11" t="e">
        <f>T1.PLATEREADER_VALUE("",E455)</f>
        <v>#REF!</v>
      </c>
      <c r="AD474" s="11" t="e">
        <f>T1.PLATEREADER_VALUE("",E455)</f>
        <v>#REF!</v>
      </c>
      <c r="AE474" s="11" t="e">
        <f>T1.PLATEREADER_VALUE("",E455)</f>
        <v>#REF!</v>
      </c>
      <c r="AF474" s="11" t="e">
        <f>T1.PLATEREADER_VALUE("",E455)</f>
        <v>#REF!</v>
      </c>
      <c r="AG474" s="11" t="e">
        <f>T1.PLATEREADER_VALUE("",E455)</f>
        <v>#REF!</v>
      </c>
      <c r="AH474" s="11" t="e">
        <f>T1.PLATEREADER_VALUE("",E455)</f>
        <v>#REF!</v>
      </c>
      <c r="AI474" s="11" t="e">
        <f>T1.PLATEREADER_VALUE("",E455)</f>
        <v>#REF!</v>
      </c>
      <c r="AJ474" s="11" t="e">
        <f>T1.PLATEREADER_VALUE("",E455)</f>
        <v>#REF!</v>
      </c>
      <c r="AK474" s="11" t="e">
        <f>T1.PLATEREADER_VALUE("",E455)</f>
        <v>#REF!</v>
      </c>
      <c r="AL474" s="11" t="e">
        <f>T1.PLATEREADER_VALUE("",E455)</f>
        <v>#REF!</v>
      </c>
      <c r="AM474" s="11" t="e">
        <f>T1.PLATEREADER_VALUE("",E455)</f>
        <v>#REF!</v>
      </c>
      <c r="AN474" s="11" t="e">
        <f>T1.PLATEREADER_VALUE("",E455)</f>
        <v>#REF!</v>
      </c>
      <c r="AO474" s="11" t="e">
        <f>T1.PLATEREADER_VALUE("",E455)</f>
        <v>#REF!</v>
      </c>
      <c r="AP474" s="11" t="e">
        <f>T1.PLATEREADER_VALUE("",E455)</f>
        <v>#REF!</v>
      </c>
      <c r="AQ474" s="11" t="e">
        <f>T1.PLATEREADER_VALUE("",E455)</f>
        <v>#REF!</v>
      </c>
      <c r="AR474" s="11" t="e">
        <f>T1.PLATEREADER_VALUE("",E455)</f>
        <v>#REF!</v>
      </c>
      <c r="AS474" s="11" t="e">
        <f>T1.PLATEREADER_VALUE("",E455)</f>
        <v>#REF!</v>
      </c>
      <c r="AT474" s="11" t="e">
        <f>T1.PLATEREADER_VALUE("",E455)</f>
        <v>#REF!</v>
      </c>
      <c r="AU474" s="11" t="e">
        <f>T1.PLATEREADER_VALUE("",E455)</f>
        <v>#REF!</v>
      </c>
      <c r="AV474" s="11" t="e">
        <f>T1.PLATEREADER_VALUE("",E455)</f>
        <v>#REF!</v>
      </c>
      <c r="AW474" s="11" t="e">
        <f>T1.PLATEREADER_VALUE("",E455)</f>
        <v>#REF!</v>
      </c>
      <c r="AX474" s="11" t="e">
        <f>T1.PLATEREADER_VALUE("",E455)</f>
        <v>#REF!</v>
      </c>
      <c r="AY474" s="110"/>
      <c r="AZ474" s="110"/>
      <c r="BA474" s="110"/>
    </row>
    <row r="475" spans="2:53" ht="11.25" hidden="1" customHeight="1">
      <c r="B475" s="97" t="s">
        <v>2011</v>
      </c>
      <c r="C475" s="11" t="e">
        <f>T1.PLATEREADER_VALUE("",E455)</f>
        <v>#REF!</v>
      </c>
      <c r="D475" s="11" t="e">
        <f>T1.PLATEREADER_VALUE("",E455)</f>
        <v>#REF!</v>
      </c>
      <c r="E475" s="11" t="e">
        <f>T1.PLATEREADER_VALUE("",E455)</f>
        <v>#REF!</v>
      </c>
      <c r="F475" s="11" t="e">
        <f>T1.PLATEREADER_VALUE("",E455)</f>
        <v>#REF!</v>
      </c>
      <c r="G475" s="11" t="e">
        <f>T1.PLATEREADER_VALUE("",E455)</f>
        <v>#REF!</v>
      </c>
      <c r="H475" s="11" t="e">
        <f>T1.PLATEREADER_VALUE("",E455)</f>
        <v>#REF!</v>
      </c>
      <c r="I475" s="11" t="e">
        <f>T1.PLATEREADER_VALUE("",E455)</f>
        <v>#REF!</v>
      </c>
      <c r="J475" s="11" t="e">
        <f>T1.PLATEREADER_VALUE("",E455)</f>
        <v>#REF!</v>
      </c>
      <c r="K475" s="11" t="e">
        <f>T1.PLATEREADER_VALUE("",E455)</f>
        <v>#REF!</v>
      </c>
      <c r="L475" s="11" t="e">
        <f>T1.PLATEREADER_VALUE("",E455)</f>
        <v>#REF!</v>
      </c>
      <c r="M475" s="11" t="e">
        <f>T1.PLATEREADER_VALUE("",E455)</f>
        <v>#REF!</v>
      </c>
      <c r="N475" s="11" t="e">
        <f>T1.PLATEREADER_VALUE("",E455)</f>
        <v>#REF!</v>
      </c>
      <c r="O475" s="11" t="e">
        <f>T1.PLATEREADER_VALUE("",E455)</f>
        <v>#REF!</v>
      </c>
      <c r="P475" s="11" t="e">
        <f>T1.PLATEREADER_VALUE("",E455)</f>
        <v>#REF!</v>
      </c>
      <c r="Q475" s="11" t="e">
        <f>T1.PLATEREADER_VALUE("",E455)</f>
        <v>#REF!</v>
      </c>
      <c r="R475" s="11" t="e">
        <f>T1.PLATEREADER_VALUE("",E455)</f>
        <v>#REF!</v>
      </c>
      <c r="S475" s="11" t="e">
        <f>T1.PLATEREADER_VALUE("",E455)</f>
        <v>#REF!</v>
      </c>
      <c r="T475" s="11" t="e">
        <f>T1.PLATEREADER_VALUE("",E455)</f>
        <v>#REF!</v>
      </c>
      <c r="U475" s="11" t="e">
        <f>T1.PLATEREADER_VALUE("",E455)</f>
        <v>#REF!</v>
      </c>
      <c r="V475" s="11" t="e">
        <f>T1.PLATEREADER_VALUE("",E455)</f>
        <v>#REF!</v>
      </c>
      <c r="W475" s="11" t="e">
        <f>T1.PLATEREADER_VALUE("",E455)</f>
        <v>#REF!</v>
      </c>
      <c r="X475" s="11" t="e">
        <f>T1.PLATEREADER_VALUE("",E455)</f>
        <v>#REF!</v>
      </c>
      <c r="Y475" s="11" t="e">
        <f>T1.PLATEREADER_VALUE("",E455)</f>
        <v>#REF!</v>
      </c>
      <c r="Z475" s="11" t="e">
        <f>T1.PLATEREADER_VALUE("",E455)</f>
        <v>#REF!</v>
      </c>
      <c r="AA475" s="11" t="e">
        <f>T1.PLATEREADER_VALUE("",E455)</f>
        <v>#REF!</v>
      </c>
      <c r="AB475" s="11" t="e">
        <f>T1.PLATEREADER_VALUE("",E455)</f>
        <v>#REF!</v>
      </c>
      <c r="AC475" s="11" t="e">
        <f>T1.PLATEREADER_VALUE("",E455)</f>
        <v>#REF!</v>
      </c>
      <c r="AD475" s="11" t="e">
        <f>T1.PLATEREADER_VALUE("",E455)</f>
        <v>#REF!</v>
      </c>
      <c r="AE475" s="11" t="e">
        <f>T1.PLATEREADER_VALUE("",E455)</f>
        <v>#REF!</v>
      </c>
      <c r="AF475" s="11" t="e">
        <f>T1.PLATEREADER_VALUE("",E455)</f>
        <v>#REF!</v>
      </c>
      <c r="AG475" s="11" t="e">
        <f>T1.PLATEREADER_VALUE("",E455)</f>
        <v>#REF!</v>
      </c>
      <c r="AH475" s="11" t="e">
        <f>T1.PLATEREADER_VALUE("",E455)</f>
        <v>#REF!</v>
      </c>
      <c r="AI475" s="11" t="e">
        <f>T1.PLATEREADER_VALUE("",E455)</f>
        <v>#REF!</v>
      </c>
      <c r="AJ475" s="11" t="e">
        <f>T1.PLATEREADER_VALUE("",E455)</f>
        <v>#REF!</v>
      </c>
      <c r="AK475" s="11" t="e">
        <f>T1.PLATEREADER_VALUE("",E455)</f>
        <v>#REF!</v>
      </c>
      <c r="AL475" s="11" t="e">
        <f>T1.PLATEREADER_VALUE("",E455)</f>
        <v>#REF!</v>
      </c>
      <c r="AM475" s="11" t="e">
        <f>T1.PLATEREADER_VALUE("",E455)</f>
        <v>#REF!</v>
      </c>
      <c r="AN475" s="11" t="e">
        <f>T1.PLATEREADER_VALUE("",E455)</f>
        <v>#REF!</v>
      </c>
      <c r="AO475" s="11" t="e">
        <f>T1.PLATEREADER_VALUE("",E455)</f>
        <v>#REF!</v>
      </c>
      <c r="AP475" s="11" t="e">
        <f>T1.PLATEREADER_VALUE("",E455)</f>
        <v>#REF!</v>
      </c>
      <c r="AQ475" s="11" t="e">
        <f>T1.PLATEREADER_VALUE("",E455)</f>
        <v>#REF!</v>
      </c>
      <c r="AR475" s="11" t="e">
        <f>T1.PLATEREADER_VALUE("",E455)</f>
        <v>#REF!</v>
      </c>
      <c r="AS475" s="11" t="e">
        <f>T1.PLATEREADER_VALUE("",E455)</f>
        <v>#REF!</v>
      </c>
      <c r="AT475" s="11" t="e">
        <f>T1.PLATEREADER_VALUE("",E455)</f>
        <v>#REF!</v>
      </c>
      <c r="AU475" s="11" t="e">
        <f>T1.PLATEREADER_VALUE("",E455)</f>
        <v>#REF!</v>
      </c>
      <c r="AV475" s="11" t="e">
        <f>T1.PLATEREADER_VALUE("",E455)</f>
        <v>#REF!</v>
      </c>
      <c r="AW475" s="11" t="e">
        <f>T1.PLATEREADER_VALUE("",E455)</f>
        <v>#REF!</v>
      </c>
      <c r="AX475" s="11" t="e">
        <f>T1.PLATEREADER_VALUE("",E455)</f>
        <v>#REF!</v>
      </c>
      <c r="AY475" s="110"/>
      <c r="AZ475" s="110"/>
      <c r="BA475" s="110"/>
    </row>
    <row r="476" spans="2:53" ht="11.25" hidden="1" customHeight="1">
      <c r="B476" s="97" t="s">
        <v>2060</v>
      </c>
      <c r="C476" s="11" t="e">
        <f>T1.PLATEREADER_VALUE("",E455)</f>
        <v>#REF!</v>
      </c>
      <c r="D476" s="11" t="e">
        <f>T1.PLATEREADER_VALUE("",E455)</f>
        <v>#REF!</v>
      </c>
      <c r="E476" s="11" t="e">
        <f>T1.PLATEREADER_VALUE("",E455)</f>
        <v>#REF!</v>
      </c>
      <c r="F476" s="11" t="e">
        <f>T1.PLATEREADER_VALUE("",E455)</f>
        <v>#REF!</v>
      </c>
      <c r="G476" s="11" t="e">
        <f>T1.PLATEREADER_VALUE("",E455)</f>
        <v>#REF!</v>
      </c>
      <c r="H476" s="11" t="e">
        <f>T1.PLATEREADER_VALUE("",E455)</f>
        <v>#REF!</v>
      </c>
      <c r="I476" s="11" t="e">
        <f>T1.PLATEREADER_VALUE("",E455)</f>
        <v>#REF!</v>
      </c>
      <c r="J476" s="11" t="e">
        <f>T1.PLATEREADER_VALUE("",E455)</f>
        <v>#REF!</v>
      </c>
      <c r="K476" s="11" t="e">
        <f>T1.PLATEREADER_VALUE("",E455)</f>
        <v>#REF!</v>
      </c>
      <c r="L476" s="11" t="e">
        <f>T1.PLATEREADER_VALUE("",E455)</f>
        <v>#REF!</v>
      </c>
      <c r="M476" s="11" t="e">
        <f>T1.PLATEREADER_VALUE("",E455)</f>
        <v>#REF!</v>
      </c>
      <c r="N476" s="11" t="e">
        <f>T1.PLATEREADER_VALUE("",E455)</f>
        <v>#REF!</v>
      </c>
      <c r="O476" s="11" t="e">
        <f>T1.PLATEREADER_VALUE("",E455)</f>
        <v>#REF!</v>
      </c>
      <c r="P476" s="11" t="e">
        <f>T1.PLATEREADER_VALUE("",E455)</f>
        <v>#REF!</v>
      </c>
      <c r="Q476" s="11" t="e">
        <f>T1.PLATEREADER_VALUE("",E455)</f>
        <v>#REF!</v>
      </c>
      <c r="R476" s="11" t="e">
        <f>T1.PLATEREADER_VALUE("",E455)</f>
        <v>#REF!</v>
      </c>
      <c r="S476" s="11" t="e">
        <f>T1.PLATEREADER_VALUE("",E455)</f>
        <v>#REF!</v>
      </c>
      <c r="T476" s="11" t="e">
        <f>T1.PLATEREADER_VALUE("",E455)</f>
        <v>#REF!</v>
      </c>
      <c r="U476" s="11" t="e">
        <f>T1.PLATEREADER_VALUE("",E455)</f>
        <v>#REF!</v>
      </c>
      <c r="V476" s="11" t="e">
        <f>T1.PLATEREADER_VALUE("",E455)</f>
        <v>#REF!</v>
      </c>
      <c r="W476" s="11" t="e">
        <f>T1.PLATEREADER_VALUE("",E455)</f>
        <v>#REF!</v>
      </c>
      <c r="X476" s="11" t="e">
        <f>T1.PLATEREADER_VALUE("",E455)</f>
        <v>#REF!</v>
      </c>
      <c r="Y476" s="11" t="e">
        <f>T1.PLATEREADER_VALUE("",E455)</f>
        <v>#REF!</v>
      </c>
      <c r="Z476" s="11" t="e">
        <f>T1.PLATEREADER_VALUE("",E455)</f>
        <v>#REF!</v>
      </c>
      <c r="AA476" s="11" t="e">
        <f>T1.PLATEREADER_VALUE("",E455)</f>
        <v>#REF!</v>
      </c>
      <c r="AB476" s="11" t="e">
        <f>T1.PLATEREADER_VALUE("",E455)</f>
        <v>#REF!</v>
      </c>
      <c r="AC476" s="11" t="e">
        <f>T1.PLATEREADER_VALUE("",E455)</f>
        <v>#REF!</v>
      </c>
      <c r="AD476" s="11" t="e">
        <f>T1.PLATEREADER_VALUE("",E455)</f>
        <v>#REF!</v>
      </c>
      <c r="AE476" s="11" t="e">
        <f>T1.PLATEREADER_VALUE("",E455)</f>
        <v>#REF!</v>
      </c>
      <c r="AF476" s="11" t="e">
        <f>T1.PLATEREADER_VALUE("",E455)</f>
        <v>#REF!</v>
      </c>
      <c r="AG476" s="11" t="e">
        <f>T1.PLATEREADER_VALUE("",E455)</f>
        <v>#REF!</v>
      </c>
      <c r="AH476" s="11" t="e">
        <f>T1.PLATEREADER_VALUE("",E455)</f>
        <v>#REF!</v>
      </c>
      <c r="AI476" s="11" t="e">
        <f>T1.PLATEREADER_VALUE("",E455)</f>
        <v>#REF!</v>
      </c>
      <c r="AJ476" s="11" t="e">
        <f>T1.PLATEREADER_VALUE("",E455)</f>
        <v>#REF!</v>
      </c>
      <c r="AK476" s="11" t="e">
        <f>T1.PLATEREADER_VALUE("",E455)</f>
        <v>#REF!</v>
      </c>
      <c r="AL476" s="11" t="e">
        <f>T1.PLATEREADER_VALUE("",E455)</f>
        <v>#REF!</v>
      </c>
      <c r="AM476" s="11" t="e">
        <f>T1.PLATEREADER_VALUE("",E455)</f>
        <v>#REF!</v>
      </c>
      <c r="AN476" s="11" t="e">
        <f>T1.PLATEREADER_VALUE("",E455)</f>
        <v>#REF!</v>
      </c>
      <c r="AO476" s="11" t="e">
        <f>T1.PLATEREADER_VALUE("",E455)</f>
        <v>#REF!</v>
      </c>
      <c r="AP476" s="11" t="e">
        <f>T1.PLATEREADER_VALUE("",E455)</f>
        <v>#REF!</v>
      </c>
      <c r="AQ476" s="11" t="e">
        <f>T1.PLATEREADER_VALUE("",E455)</f>
        <v>#REF!</v>
      </c>
      <c r="AR476" s="11" t="e">
        <f>T1.PLATEREADER_VALUE("",E455)</f>
        <v>#REF!</v>
      </c>
      <c r="AS476" s="11" t="e">
        <f>T1.PLATEREADER_VALUE("",E455)</f>
        <v>#REF!</v>
      </c>
      <c r="AT476" s="11" t="e">
        <f>T1.PLATEREADER_VALUE("",E455)</f>
        <v>#REF!</v>
      </c>
      <c r="AU476" s="11" t="e">
        <f>T1.PLATEREADER_VALUE("",E455)</f>
        <v>#REF!</v>
      </c>
      <c r="AV476" s="11" t="e">
        <f>T1.PLATEREADER_VALUE("",E455)</f>
        <v>#REF!</v>
      </c>
      <c r="AW476" s="11" t="e">
        <f>T1.PLATEREADER_VALUE("",E455)</f>
        <v>#REF!</v>
      </c>
      <c r="AX476" s="11" t="e">
        <f>T1.PLATEREADER_VALUE("",E455)</f>
        <v>#REF!</v>
      </c>
      <c r="AY476" s="110"/>
      <c r="AZ476" s="110"/>
      <c r="BA476" s="110"/>
    </row>
    <row r="477" spans="2:53" ht="11.25" hidden="1" customHeight="1">
      <c r="B477" s="97" t="s">
        <v>2109</v>
      </c>
      <c r="C477" s="11" t="e">
        <f>T1.PLATEREADER_VALUE("",E455)</f>
        <v>#REF!</v>
      </c>
      <c r="D477" s="11" t="e">
        <f>T1.PLATEREADER_VALUE("",E455)</f>
        <v>#REF!</v>
      </c>
      <c r="E477" s="11" t="e">
        <f>T1.PLATEREADER_VALUE("",E455)</f>
        <v>#REF!</v>
      </c>
      <c r="F477" s="11" t="e">
        <f>T1.PLATEREADER_VALUE("",E455)</f>
        <v>#REF!</v>
      </c>
      <c r="G477" s="11" t="e">
        <f>T1.PLATEREADER_VALUE("",E455)</f>
        <v>#REF!</v>
      </c>
      <c r="H477" s="11" t="e">
        <f>T1.PLATEREADER_VALUE("",E455)</f>
        <v>#REF!</v>
      </c>
      <c r="I477" s="11" t="e">
        <f>T1.PLATEREADER_VALUE("",E455)</f>
        <v>#REF!</v>
      </c>
      <c r="J477" s="11" t="e">
        <f>T1.PLATEREADER_VALUE("",E455)</f>
        <v>#REF!</v>
      </c>
      <c r="K477" s="11" t="e">
        <f>T1.PLATEREADER_VALUE("",E455)</f>
        <v>#REF!</v>
      </c>
      <c r="L477" s="11" t="e">
        <f>T1.PLATEREADER_VALUE("",E455)</f>
        <v>#REF!</v>
      </c>
      <c r="M477" s="11" t="e">
        <f>T1.PLATEREADER_VALUE("",E455)</f>
        <v>#REF!</v>
      </c>
      <c r="N477" s="11" t="e">
        <f>T1.PLATEREADER_VALUE("",E455)</f>
        <v>#REF!</v>
      </c>
      <c r="O477" s="11" t="e">
        <f>T1.PLATEREADER_VALUE("",E455)</f>
        <v>#REF!</v>
      </c>
      <c r="P477" s="11" t="e">
        <f>T1.PLATEREADER_VALUE("",E455)</f>
        <v>#REF!</v>
      </c>
      <c r="Q477" s="11" t="e">
        <f>T1.PLATEREADER_VALUE("",E455)</f>
        <v>#REF!</v>
      </c>
      <c r="R477" s="11" t="e">
        <f>T1.PLATEREADER_VALUE("",E455)</f>
        <v>#REF!</v>
      </c>
      <c r="S477" s="11" t="e">
        <f>T1.PLATEREADER_VALUE("",E455)</f>
        <v>#REF!</v>
      </c>
      <c r="T477" s="11" t="e">
        <f>T1.PLATEREADER_VALUE("",E455)</f>
        <v>#REF!</v>
      </c>
      <c r="U477" s="11" t="e">
        <f>T1.PLATEREADER_VALUE("",E455)</f>
        <v>#REF!</v>
      </c>
      <c r="V477" s="11" t="e">
        <f>T1.PLATEREADER_VALUE("",E455)</f>
        <v>#REF!</v>
      </c>
      <c r="W477" s="11" t="e">
        <f>T1.PLATEREADER_VALUE("",E455)</f>
        <v>#REF!</v>
      </c>
      <c r="X477" s="11" t="e">
        <f>T1.PLATEREADER_VALUE("",E455)</f>
        <v>#REF!</v>
      </c>
      <c r="Y477" s="11" t="e">
        <f>T1.PLATEREADER_VALUE("",E455)</f>
        <v>#REF!</v>
      </c>
      <c r="Z477" s="11" t="e">
        <f>T1.PLATEREADER_VALUE("",E455)</f>
        <v>#REF!</v>
      </c>
      <c r="AA477" s="11" t="e">
        <f>T1.PLATEREADER_VALUE("",E455)</f>
        <v>#REF!</v>
      </c>
      <c r="AB477" s="11" t="e">
        <f>T1.PLATEREADER_VALUE("",E455)</f>
        <v>#REF!</v>
      </c>
      <c r="AC477" s="11" t="e">
        <f>T1.PLATEREADER_VALUE("",E455)</f>
        <v>#REF!</v>
      </c>
      <c r="AD477" s="11" t="e">
        <f>T1.PLATEREADER_VALUE("",E455)</f>
        <v>#REF!</v>
      </c>
      <c r="AE477" s="11" t="e">
        <f>T1.PLATEREADER_VALUE("",E455)</f>
        <v>#REF!</v>
      </c>
      <c r="AF477" s="11" t="e">
        <f>T1.PLATEREADER_VALUE("",E455)</f>
        <v>#REF!</v>
      </c>
      <c r="AG477" s="11" t="e">
        <f>T1.PLATEREADER_VALUE("",E455)</f>
        <v>#REF!</v>
      </c>
      <c r="AH477" s="11" t="e">
        <f>T1.PLATEREADER_VALUE("",E455)</f>
        <v>#REF!</v>
      </c>
      <c r="AI477" s="11" t="e">
        <f>T1.PLATEREADER_VALUE("",E455)</f>
        <v>#REF!</v>
      </c>
      <c r="AJ477" s="11" t="e">
        <f>T1.PLATEREADER_VALUE("",E455)</f>
        <v>#REF!</v>
      </c>
      <c r="AK477" s="11" t="e">
        <f>T1.PLATEREADER_VALUE("",E455)</f>
        <v>#REF!</v>
      </c>
      <c r="AL477" s="11" t="e">
        <f>T1.PLATEREADER_VALUE("",E455)</f>
        <v>#REF!</v>
      </c>
      <c r="AM477" s="11" t="e">
        <f>T1.PLATEREADER_VALUE("",E455)</f>
        <v>#REF!</v>
      </c>
      <c r="AN477" s="11" t="e">
        <f>T1.PLATEREADER_VALUE("",E455)</f>
        <v>#REF!</v>
      </c>
      <c r="AO477" s="11" t="e">
        <f>T1.PLATEREADER_VALUE("",E455)</f>
        <v>#REF!</v>
      </c>
      <c r="AP477" s="11" t="e">
        <f>T1.PLATEREADER_VALUE("",E455)</f>
        <v>#REF!</v>
      </c>
      <c r="AQ477" s="11" t="e">
        <f>T1.PLATEREADER_VALUE("",E455)</f>
        <v>#REF!</v>
      </c>
      <c r="AR477" s="11" t="e">
        <f>T1.PLATEREADER_VALUE("",E455)</f>
        <v>#REF!</v>
      </c>
      <c r="AS477" s="11" t="e">
        <f>T1.PLATEREADER_VALUE("",E455)</f>
        <v>#REF!</v>
      </c>
      <c r="AT477" s="11" t="e">
        <f>T1.PLATEREADER_VALUE("",E455)</f>
        <v>#REF!</v>
      </c>
      <c r="AU477" s="11" t="e">
        <f>T1.PLATEREADER_VALUE("",E455)</f>
        <v>#REF!</v>
      </c>
      <c r="AV477" s="11" t="e">
        <f>T1.PLATEREADER_VALUE("",E455)</f>
        <v>#REF!</v>
      </c>
      <c r="AW477" s="11" t="e">
        <f>T1.PLATEREADER_VALUE("",E455)</f>
        <v>#REF!</v>
      </c>
      <c r="AX477" s="11" t="e">
        <f>T1.PLATEREADER_VALUE("",E455)</f>
        <v>#REF!</v>
      </c>
      <c r="AY477" s="110"/>
      <c r="AZ477" s="110"/>
      <c r="BA477" s="110"/>
    </row>
    <row r="478" spans="2:53" ht="11.25" hidden="1" customHeight="1">
      <c r="B478" s="97" t="s">
        <v>2158</v>
      </c>
      <c r="C478" s="11" t="e">
        <f>T1.PLATEREADER_VALUE("",E455)</f>
        <v>#REF!</v>
      </c>
      <c r="D478" s="11" t="e">
        <f>T1.PLATEREADER_VALUE("",E455)</f>
        <v>#REF!</v>
      </c>
      <c r="E478" s="11" t="e">
        <f>T1.PLATEREADER_VALUE("",E455)</f>
        <v>#REF!</v>
      </c>
      <c r="F478" s="11" t="e">
        <f>T1.PLATEREADER_VALUE("",E455)</f>
        <v>#REF!</v>
      </c>
      <c r="G478" s="11" t="e">
        <f>T1.PLATEREADER_VALUE("",E455)</f>
        <v>#REF!</v>
      </c>
      <c r="H478" s="11" t="e">
        <f>T1.PLATEREADER_VALUE("",E455)</f>
        <v>#REF!</v>
      </c>
      <c r="I478" s="11" t="e">
        <f>T1.PLATEREADER_VALUE("",E455)</f>
        <v>#REF!</v>
      </c>
      <c r="J478" s="11" t="e">
        <f>T1.PLATEREADER_VALUE("",E455)</f>
        <v>#REF!</v>
      </c>
      <c r="K478" s="11" t="e">
        <f>T1.PLATEREADER_VALUE("",E455)</f>
        <v>#REF!</v>
      </c>
      <c r="L478" s="11" t="e">
        <f>T1.PLATEREADER_VALUE("",E455)</f>
        <v>#REF!</v>
      </c>
      <c r="M478" s="11" t="e">
        <f>T1.PLATEREADER_VALUE("",E455)</f>
        <v>#REF!</v>
      </c>
      <c r="N478" s="11" t="e">
        <f>T1.PLATEREADER_VALUE("",E455)</f>
        <v>#REF!</v>
      </c>
      <c r="O478" s="11" t="e">
        <f>T1.PLATEREADER_VALUE("",E455)</f>
        <v>#REF!</v>
      </c>
      <c r="P478" s="11" t="e">
        <f>T1.PLATEREADER_VALUE("",E455)</f>
        <v>#REF!</v>
      </c>
      <c r="Q478" s="11" t="e">
        <f>T1.PLATEREADER_VALUE("",E455)</f>
        <v>#REF!</v>
      </c>
      <c r="R478" s="11" t="e">
        <f>T1.PLATEREADER_VALUE("",E455)</f>
        <v>#REF!</v>
      </c>
      <c r="S478" s="11" t="e">
        <f>T1.PLATEREADER_VALUE("",E455)</f>
        <v>#REF!</v>
      </c>
      <c r="T478" s="11" t="e">
        <f>T1.PLATEREADER_VALUE("",E455)</f>
        <v>#REF!</v>
      </c>
      <c r="U478" s="11" t="e">
        <f>T1.PLATEREADER_VALUE("",E455)</f>
        <v>#REF!</v>
      </c>
      <c r="V478" s="11" t="e">
        <f>T1.PLATEREADER_VALUE("",E455)</f>
        <v>#REF!</v>
      </c>
      <c r="W478" s="11" t="e">
        <f>T1.PLATEREADER_VALUE("",E455)</f>
        <v>#REF!</v>
      </c>
      <c r="X478" s="11" t="e">
        <f>T1.PLATEREADER_VALUE("",E455)</f>
        <v>#REF!</v>
      </c>
      <c r="Y478" s="11" t="e">
        <f>T1.PLATEREADER_VALUE("",E455)</f>
        <v>#REF!</v>
      </c>
      <c r="Z478" s="11" t="e">
        <f>T1.PLATEREADER_VALUE("",E455)</f>
        <v>#REF!</v>
      </c>
      <c r="AA478" s="11" t="e">
        <f>T1.PLATEREADER_VALUE("",E455)</f>
        <v>#REF!</v>
      </c>
      <c r="AB478" s="11" t="e">
        <f>T1.PLATEREADER_VALUE("",E455)</f>
        <v>#REF!</v>
      </c>
      <c r="AC478" s="11" t="e">
        <f>T1.PLATEREADER_VALUE("",E455)</f>
        <v>#REF!</v>
      </c>
      <c r="AD478" s="11" t="e">
        <f>T1.PLATEREADER_VALUE("",E455)</f>
        <v>#REF!</v>
      </c>
      <c r="AE478" s="11" t="e">
        <f>T1.PLATEREADER_VALUE("",E455)</f>
        <v>#REF!</v>
      </c>
      <c r="AF478" s="11" t="e">
        <f>T1.PLATEREADER_VALUE("",E455)</f>
        <v>#REF!</v>
      </c>
      <c r="AG478" s="11" t="e">
        <f>T1.PLATEREADER_VALUE("",E455)</f>
        <v>#REF!</v>
      </c>
      <c r="AH478" s="11" t="e">
        <f>T1.PLATEREADER_VALUE("",E455)</f>
        <v>#REF!</v>
      </c>
      <c r="AI478" s="11" t="e">
        <f>T1.PLATEREADER_VALUE("",E455)</f>
        <v>#REF!</v>
      </c>
      <c r="AJ478" s="11" t="e">
        <f>T1.PLATEREADER_VALUE("",E455)</f>
        <v>#REF!</v>
      </c>
      <c r="AK478" s="11" t="e">
        <f>T1.PLATEREADER_VALUE("",E455)</f>
        <v>#REF!</v>
      </c>
      <c r="AL478" s="11" t="e">
        <f>T1.PLATEREADER_VALUE("",E455)</f>
        <v>#REF!</v>
      </c>
      <c r="AM478" s="11" t="e">
        <f>T1.PLATEREADER_VALUE("",E455)</f>
        <v>#REF!</v>
      </c>
      <c r="AN478" s="11" t="e">
        <f>T1.PLATEREADER_VALUE("",E455)</f>
        <v>#REF!</v>
      </c>
      <c r="AO478" s="11" t="e">
        <f>T1.PLATEREADER_VALUE("",E455)</f>
        <v>#REF!</v>
      </c>
      <c r="AP478" s="11" t="e">
        <f>T1.PLATEREADER_VALUE("",E455)</f>
        <v>#REF!</v>
      </c>
      <c r="AQ478" s="11" t="e">
        <f>T1.PLATEREADER_VALUE("",E455)</f>
        <v>#REF!</v>
      </c>
      <c r="AR478" s="11" t="e">
        <f>T1.PLATEREADER_VALUE("",E455)</f>
        <v>#REF!</v>
      </c>
      <c r="AS478" s="11" t="e">
        <f>T1.PLATEREADER_VALUE("",E455)</f>
        <v>#REF!</v>
      </c>
      <c r="AT478" s="11" t="e">
        <f>T1.PLATEREADER_VALUE("",E455)</f>
        <v>#REF!</v>
      </c>
      <c r="AU478" s="11" t="e">
        <f>T1.PLATEREADER_VALUE("",E455)</f>
        <v>#REF!</v>
      </c>
      <c r="AV478" s="11" t="e">
        <f>T1.PLATEREADER_VALUE("",E455)</f>
        <v>#REF!</v>
      </c>
      <c r="AW478" s="11" t="e">
        <f>T1.PLATEREADER_VALUE("",E455)</f>
        <v>#REF!</v>
      </c>
      <c r="AX478" s="11" t="e">
        <f>T1.PLATEREADER_VALUE("",E455)</f>
        <v>#REF!</v>
      </c>
      <c r="AY478" s="110"/>
      <c r="AZ478" s="110"/>
      <c r="BA478" s="110"/>
    </row>
    <row r="479" spans="2:53" ht="11.25" hidden="1" customHeight="1">
      <c r="B479" s="97" t="s">
        <v>2207</v>
      </c>
      <c r="C479" s="11" t="e">
        <f>T1.PLATEREADER_VALUE("",E455)</f>
        <v>#REF!</v>
      </c>
      <c r="D479" s="11" t="e">
        <f>T1.PLATEREADER_VALUE("",E455)</f>
        <v>#REF!</v>
      </c>
      <c r="E479" s="11" t="e">
        <f>T1.PLATEREADER_VALUE("",E455)</f>
        <v>#REF!</v>
      </c>
      <c r="F479" s="11" t="e">
        <f>T1.PLATEREADER_VALUE("",E455)</f>
        <v>#REF!</v>
      </c>
      <c r="G479" s="11" t="e">
        <f>T1.PLATEREADER_VALUE("",E455)</f>
        <v>#REF!</v>
      </c>
      <c r="H479" s="11" t="e">
        <f>T1.PLATEREADER_VALUE("",E455)</f>
        <v>#REF!</v>
      </c>
      <c r="I479" s="11" t="e">
        <f>T1.PLATEREADER_VALUE("",E455)</f>
        <v>#REF!</v>
      </c>
      <c r="J479" s="11" t="e">
        <f>T1.PLATEREADER_VALUE("",E455)</f>
        <v>#REF!</v>
      </c>
      <c r="K479" s="11" t="e">
        <f>T1.PLATEREADER_VALUE("",E455)</f>
        <v>#REF!</v>
      </c>
      <c r="L479" s="11" t="e">
        <f>T1.PLATEREADER_VALUE("",E455)</f>
        <v>#REF!</v>
      </c>
      <c r="M479" s="11" t="e">
        <f>T1.PLATEREADER_VALUE("",E455)</f>
        <v>#REF!</v>
      </c>
      <c r="N479" s="11" t="e">
        <f>T1.PLATEREADER_VALUE("",E455)</f>
        <v>#REF!</v>
      </c>
      <c r="O479" s="11" t="e">
        <f>T1.PLATEREADER_VALUE("",E455)</f>
        <v>#REF!</v>
      </c>
      <c r="P479" s="11" t="e">
        <f>T1.PLATEREADER_VALUE("",E455)</f>
        <v>#REF!</v>
      </c>
      <c r="Q479" s="11" t="e">
        <f>T1.PLATEREADER_VALUE("",E455)</f>
        <v>#REF!</v>
      </c>
      <c r="R479" s="11" t="e">
        <f>T1.PLATEREADER_VALUE("",E455)</f>
        <v>#REF!</v>
      </c>
      <c r="S479" s="11" t="e">
        <f>T1.PLATEREADER_VALUE("",E455)</f>
        <v>#REF!</v>
      </c>
      <c r="T479" s="11" t="e">
        <f>T1.PLATEREADER_VALUE("",E455)</f>
        <v>#REF!</v>
      </c>
      <c r="U479" s="11" t="e">
        <f>T1.PLATEREADER_VALUE("",E455)</f>
        <v>#REF!</v>
      </c>
      <c r="V479" s="11" t="e">
        <f>T1.PLATEREADER_VALUE("",E455)</f>
        <v>#REF!</v>
      </c>
      <c r="W479" s="11" t="e">
        <f>T1.PLATEREADER_VALUE("",E455)</f>
        <v>#REF!</v>
      </c>
      <c r="X479" s="11" t="e">
        <f>T1.PLATEREADER_VALUE("",E455)</f>
        <v>#REF!</v>
      </c>
      <c r="Y479" s="11" t="e">
        <f>T1.PLATEREADER_VALUE("",E455)</f>
        <v>#REF!</v>
      </c>
      <c r="Z479" s="11" t="e">
        <f>T1.PLATEREADER_VALUE("",E455)</f>
        <v>#REF!</v>
      </c>
      <c r="AA479" s="11" t="e">
        <f>T1.PLATEREADER_VALUE("",E455)</f>
        <v>#REF!</v>
      </c>
      <c r="AB479" s="11" t="e">
        <f>T1.PLATEREADER_VALUE("",E455)</f>
        <v>#REF!</v>
      </c>
      <c r="AC479" s="11" t="e">
        <f>T1.PLATEREADER_VALUE("",E455)</f>
        <v>#REF!</v>
      </c>
      <c r="AD479" s="11" t="e">
        <f>T1.PLATEREADER_VALUE("",E455)</f>
        <v>#REF!</v>
      </c>
      <c r="AE479" s="11" t="e">
        <f>T1.PLATEREADER_VALUE("",E455)</f>
        <v>#REF!</v>
      </c>
      <c r="AF479" s="11" t="e">
        <f>T1.PLATEREADER_VALUE("",E455)</f>
        <v>#REF!</v>
      </c>
      <c r="AG479" s="11" t="e">
        <f>T1.PLATEREADER_VALUE("",E455)</f>
        <v>#REF!</v>
      </c>
      <c r="AH479" s="11" t="e">
        <f>T1.PLATEREADER_VALUE("",E455)</f>
        <v>#REF!</v>
      </c>
      <c r="AI479" s="11" t="e">
        <f>T1.PLATEREADER_VALUE("",E455)</f>
        <v>#REF!</v>
      </c>
      <c r="AJ479" s="11" t="e">
        <f>T1.PLATEREADER_VALUE("",E455)</f>
        <v>#REF!</v>
      </c>
      <c r="AK479" s="11" t="e">
        <f>T1.PLATEREADER_VALUE("",E455)</f>
        <v>#REF!</v>
      </c>
      <c r="AL479" s="11" t="e">
        <f>T1.PLATEREADER_VALUE("",E455)</f>
        <v>#REF!</v>
      </c>
      <c r="AM479" s="11" t="e">
        <f>T1.PLATEREADER_VALUE("",E455)</f>
        <v>#REF!</v>
      </c>
      <c r="AN479" s="11" t="e">
        <f>T1.PLATEREADER_VALUE("",E455)</f>
        <v>#REF!</v>
      </c>
      <c r="AO479" s="11" t="e">
        <f>T1.PLATEREADER_VALUE("",E455)</f>
        <v>#REF!</v>
      </c>
      <c r="AP479" s="11" t="e">
        <f>T1.PLATEREADER_VALUE("",E455)</f>
        <v>#REF!</v>
      </c>
      <c r="AQ479" s="11" t="e">
        <f>T1.PLATEREADER_VALUE("",E455)</f>
        <v>#REF!</v>
      </c>
      <c r="AR479" s="11" t="e">
        <f>T1.PLATEREADER_VALUE("",E455)</f>
        <v>#REF!</v>
      </c>
      <c r="AS479" s="11" t="e">
        <f>T1.PLATEREADER_VALUE("",E455)</f>
        <v>#REF!</v>
      </c>
      <c r="AT479" s="11" t="e">
        <f>T1.PLATEREADER_VALUE("",E455)</f>
        <v>#REF!</v>
      </c>
      <c r="AU479" s="11" t="e">
        <f>T1.PLATEREADER_VALUE("",E455)</f>
        <v>#REF!</v>
      </c>
      <c r="AV479" s="11" t="e">
        <f>T1.PLATEREADER_VALUE("",E455)</f>
        <v>#REF!</v>
      </c>
      <c r="AW479" s="11" t="e">
        <f>T1.PLATEREADER_VALUE("",E455)</f>
        <v>#REF!</v>
      </c>
      <c r="AX479" s="11" t="e">
        <f>T1.PLATEREADER_VALUE("",E455)</f>
        <v>#REF!</v>
      </c>
      <c r="AY479" s="110"/>
      <c r="AZ479" s="110"/>
      <c r="BA479" s="110"/>
    </row>
    <row r="480" spans="2:53" ht="11.25" hidden="1" customHeight="1">
      <c r="B480" s="97" t="s">
        <v>2256</v>
      </c>
      <c r="C480" s="11" t="e">
        <f>T1.PLATEREADER_VALUE("",E455)</f>
        <v>#REF!</v>
      </c>
      <c r="D480" s="11" t="e">
        <f>T1.PLATEREADER_VALUE("",E455)</f>
        <v>#REF!</v>
      </c>
      <c r="E480" s="11" t="e">
        <f>T1.PLATEREADER_VALUE("",E455)</f>
        <v>#REF!</v>
      </c>
      <c r="F480" s="11" t="e">
        <f>T1.PLATEREADER_VALUE("",E455)</f>
        <v>#REF!</v>
      </c>
      <c r="G480" s="11" t="e">
        <f>T1.PLATEREADER_VALUE("",E455)</f>
        <v>#REF!</v>
      </c>
      <c r="H480" s="11" t="e">
        <f>T1.PLATEREADER_VALUE("",E455)</f>
        <v>#REF!</v>
      </c>
      <c r="I480" s="11" t="e">
        <f>T1.PLATEREADER_VALUE("",E455)</f>
        <v>#REF!</v>
      </c>
      <c r="J480" s="11" t="e">
        <f>T1.PLATEREADER_VALUE("",E455)</f>
        <v>#REF!</v>
      </c>
      <c r="K480" s="11" t="e">
        <f>T1.PLATEREADER_VALUE("",E455)</f>
        <v>#REF!</v>
      </c>
      <c r="L480" s="11" t="e">
        <f>T1.PLATEREADER_VALUE("",E455)</f>
        <v>#REF!</v>
      </c>
      <c r="M480" s="11" t="e">
        <f>T1.PLATEREADER_VALUE("",E455)</f>
        <v>#REF!</v>
      </c>
      <c r="N480" s="11" t="e">
        <f>T1.PLATEREADER_VALUE("",E455)</f>
        <v>#REF!</v>
      </c>
      <c r="O480" s="11" t="e">
        <f>T1.PLATEREADER_VALUE("",E455)</f>
        <v>#REF!</v>
      </c>
      <c r="P480" s="11" t="e">
        <f>T1.PLATEREADER_VALUE("",E455)</f>
        <v>#REF!</v>
      </c>
      <c r="Q480" s="11" t="e">
        <f>T1.PLATEREADER_VALUE("",E455)</f>
        <v>#REF!</v>
      </c>
      <c r="R480" s="11" t="e">
        <f>T1.PLATEREADER_VALUE("",E455)</f>
        <v>#REF!</v>
      </c>
      <c r="S480" s="11" t="e">
        <f>T1.PLATEREADER_VALUE("",E455)</f>
        <v>#REF!</v>
      </c>
      <c r="T480" s="11" t="e">
        <f>T1.PLATEREADER_VALUE("",E455)</f>
        <v>#REF!</v>
      </c>
      <c r="U480" s="11" t="e">
        <f>T1.PLATEREADER_VALUE("",E455)</f>
        <v>#REF!</v>
      </c>
      <c r="V480" s="11" t="e">
        <f>T1.PLATEREADER_VALUE("",E455)</f>
        <v>#REF!</v>
      </c>
      <c r="W480" s="11" t="e">
        <f>T1.PLATEREADER_VALUE("",E455)</f>
        <v>#REF!</v>
      </c>
      <c r="X480" s="11" t="e">
        <f>T1.PLATEREADER_VALUE("",E455)</f>
        <v>#REF!</v>
      </c>
      <c r="Y480" s="11" t="e">
        <f>T1.PLATEREADER_VALUE("",E455)</f>
        <v>#REF!</v>
      </c>
      <c r="Z480" s="11" t="e">
        <f>T1.PLATEREADER_VALUE("",E455)</f>
        <v>#REF!</v>
      </c>
      <c r="AA480" s="11" t="e">
        <f>T1.PLATEREADER_VALUE("",E455)</f>
        <v>#REF!</v>
      </c>
      <c r="AB480" s="11" t="e">
        <f>T1.PLATEREADER_VALUE("",E455)</f>
        <v>#REF!</v>
      </c>
      <c r="AC480" s="11" t="e">
        <f>T1.PLATEREADER_VALUE("",E455)</f>
        <v>#REF!</v>
      </c>
      <c r="AD480" s="11" t="e">
        <f>T1.PLATEREADER_VALUE("",E455)</f>
        <v>#REF!</v>
      </c>
      <c r="AE480" s="11" t="e">
        <f>T1.PLATEREADER_VALUE("",E455)</f>
        <v>#REF!</v>
      </c>
      <c r="AF480" s="11" t="e">
        <f>T1.PLATEREADER_VALUE("",E455)</f>
        <v>#REF!</v>
      </c>
      <c r="AG480" s="11" t="e">
        <f>T1.PLATEREADER_VALUE("",E455)</f>
        <v>#REF!</v>
      </c>
      <c r="AH480" s="11" t="e">
        <f>T1.PLATEREADER_VALUE("",E455)</f>
        <v>#REF!</v>
      </c>
      <c r="AI480" s="11" t="e">
        <f>T1.PLATEREADER_VALUE("",E455)</f>
        <v>#REF!</v>
      </c>
      <c r="AJ480" s="11" t="e">
        <f>T1.PLATEREADER_VALUE("",E455)</f>
        <v>#REF!</v>
      </c>
      <c r="AK480" s="11" t="e">
        <f>T1.PLATEREADER_VALUE("",E455)</f>
        <v>#REF!</v>
      </c>
      <c r="AL480" s="11" t="e">
        <f>T1.PLATEREADER_VALUE("",E455)</f>
        <v>#REF!</v>
      </c>
      <c r="AM480" s="11" t="e">
        <f>T1.PLATEREADER_VALUE("",E455)</f>
        <v>#REF!</v>
      </c>
      <c r="AN480" s="11" t="e">
        <f>T1.PLATEREADER_VALUE("",E455)</f>
        <v>#REF!</v>
      </c>
      <c r="AO480" s="11" t="e">
        <f>T1.PLATEREADER_VALUE("",E455)</f>
        <v>#REF!</v>
      </c>
      <c r="AP480" s="11" t="e">
        <f>T1.PLATEREADER_VALUE("",E455)</f>
        <v>#REF!</v>
      </c>
      <c r="AQ480" s="11" t="e">
        <f>T1.PLATEREADER_VALUE("",E455)</f>
        <v>#REF!</v>
      </c>
      <c r="AR480" s="11" t="e">
        <f>T1.PLATEREADER_VALUE("",E455)</f>
        <v>#REF!</v>
      </c>
      <c r="AS480" s="11" t="e">
        <f>T1.PLATEREADER_VALUE("",E455)</f>
        <v>#REF!</v>
      </c>
      <c r="AT480" s="11" t="e">
        <f>T1.PLATEREADER_VALUE("",E455)</f>
        <v>#REF!</v>
      </c>
      <c r="AU480" s="11" t="e">
        <f>T1.PLATEREADER_VALUE("",E455)</f>
        <v>#REF!</v>
      </c>
      <c r="AV480" s="11" t="e">
        <f>T1.PLATEREADER_VALUE("",E455)</f>
        <v>#REF!</v>
      </c>
      <c r="AW480" s="11" t="e">
        <f>T1.PLATEREADER_VALUE("",E455)</f>
        <v>#REF!</v>
      </c>
      <c r="AX480" s="11" t="e">
        <f>T1.PLATEREADER_VALUE("",E455)</f>
        <v>#REF!</v>
      </c>
      <c r="AY480" s="110"/>
      <c r="AZ480" s="110"/>
      <c r="BA480" s="110"/>
    </row>
    <row r="481" spans="1:53" ht="11.25" hidden="1" customHeight="1">
      <c r="B481" s="97" t="s">
        <v>2305</v>
      </c>
      <c r="C481" s="11" t="e">
        <f>T1.PLATEREADER_VALUE("",E455)</f>
        <v>#REF!</v>
      </c>
      <c r="D481" s="11" t="e">
        <f>T1.PLATEREADER_VALUE("",E455)</f>
        <v>#REF!</v>
      </c>
      <c r="E481" s="11" t="e">
        <f>T1.PLATEREADER_VALUE("",E455)</f>
        <v>#REF!</v>
      </c>
      <c r="F481" s="11" t="e">
        <f>T1.PLATEREADER_VALUE("",E455)</f>
        <v>#REF!</v>
      </c>
      <c r="G481" s="11" t="e">
        <f>T1.PLATEREADER_VALUE("",E455)</f>
        <v>#REF!</v>
      </c>
      <c r="H481" s="11" t="e">
        <f>T1.PLATEREADER_VALUE("",E455)</f>
        <v>#REF!</v>
      </c>
      <c r="I481" s="11" t="e">
        <f>T1.PLATEREADER_VALUE("",E455)</f>
        <v>#REF!</v>
      </c>
      <c r="J481" s="11" t="e">
        <f>T1.PLATEREADER_VALUE("",E455)</f>
        <v>#REF!</v>
      </c>
      <c r="K481" s="11" t="e">
        <f>T1.PLATEREADER_VALUE("",E455)</f>
        <v>#REF!</v>
      </c>
      <c r="L481" s="11" t="e">
        <f>T1.PLATEREADER_VALUE("",E455)</f>
        <v>#REF!</v>
      </c>
      <c r="M481" s="11" t="e">
        <f>T1.PLATEREADER_VALUE("",E455)</f>
        <v>#REF!</v>
      </c>
      <c r="N481" s="11" t="e">
        <f>T1.PLATEREADER_VALUE("",E455)</f>
        <v>#REF!</v>
      </c>
      <c r="O481" s="11" t="e">
        <f>T1.PLATEREADER_VALUE("",E455)</f>
        <v>#REF!</v>
      </c>
      <c r="P481" s="11" t="e">
        <f>T1.PLATEREADER_VALUE("",E455)</f>
        <v>#REF!</v>
      </c>
      <c r="Q481" s="11" t="e">
        <f>T1.PLATEREADER_VALUE("",E455)</f>
        <v>#REF!</v>
      </c>
      <c r="R481" s="11" t="e">
        <f>T1.PLATEREADER_VALUE("",E455)</f>
        <v>#REF!</v>
      </c>
      <c r="S481" s="11" t="e">
        <f>T1.PLATEREADER_VALUE("",E455)</f>
        <v>#REF!</v>
      </c>
      <c r="T481" s="11" t="e">
        <f>T1.PLATEREADER_VALUE("",E455)</f>
        <v>#REF!</v>
      </c>
      <c r="U481" s="11" t="e">
        <f>T1.PLATEREADER_VALUE("",E455)</f>
        <v>#REF!</v>
      </c>
      <c r="V481" s="11" t="e">
        <f>T1.PLATEREADER_VALUE("",E455)</f>
        <v>#REF!</v>
      </c>
      <c r="W481" s="11" t="e">
        <f>T1.PLATEREADER_VALUE("",E455)</f>
        <v>#REF!</v>
      </c>
      <c r="X481" s="11" t="e">
        <f>T1.PLATEREADER_VALUE("",E455)</f>
        <v>#REF!</v>
      </c>
      <c r="Y481" s="11" t="e">
        <f>T1.PLATEREADER_VALUE("",E455)</f>
        <v>#REF!</v>
      </c>
      <c r="Z481" s="11" t="e">
        <f>T1.PLATEREADER_VALUE("",E455)</f>
        <v>#REF!</v>
      </c>
      <c r="AA481" s="11" t="e">
        <f>T1.PLATEREADER_VALUE("",E455)</f>
        <v>#REF!</v>
      </c>
      <c r="AB481" s="11" t="e">
        <f>T1.PLATEREADER_VALUE("",E455)</f>
        <v>#REF!</v>
      </c>
      <c r="AC481" s="11" t="e">
        <f>T1.PLATEREADER_VALUE("",E455)</f>
        <v>#REF!</v>
      </c>
      <c r="AD481" s="11" t="e">
        <f>T1.PLATEREADER_VALUE("",E455)</f>
        <v>#REF!</v>
      </c>
      <c r="AE481" s="11" t="e">
        <f>T1.PLATEREADER_VALUE("",E455)</f>
        <v>#REF!</v>
      </c>
      <c r="AF481" s="11" t="e">
        <f>T1.PLATEREADER_VALUE("",E455)</f>
        <v>#REF!</v>
      </c>
      <c r="AG481" s="11" t="e">
        <f>T1.PLATEREADER_VALUE("",E455)</f>
        <v>#REF!</v>
      </c>
      <c r="AH481" s="11" t="e">
        <f>T1.PLATEREADER_VALUE("",E455)</f>
        <v>#REF!</v>
      </c>
      <c r="AI481" s="11" t="e">
        <f>T1.PLATEREADER_VALUE("",E455)</f>
        <v>#REF!</v>
      </c>
      <c r="AJ481" s="11" t="e">
        <f>T1.PLATEREADER_VALUE("",E455)</f>
        <v>#REF!</v>
      </c>
      <c r="AK481" s="11" t="e">
        <f>T1.PLATEREADER_VALUE("",E455)</f>
        <v>#REF!</v>
      </c>
      <c r="AL481" s="11" t="e">
        <f>T1.PLATEREADER_VALUE("",E455)</f>
        <v>#REF!</v>
      </c>
      <c r="AM481" s="11" t="e">
        <f>T1.PLATEREADER_VALUE("",E455)</f>
        <v>#REF!</v>
      </c>
      <c r="AN481" s="11" t="e">
        <f>T1.PLATEREADER_VALUE("",E455)</f>
        <v>#REF!</v>
      </c>
      <c r="AO481" s="11" t="e">
        <f>T1.PLATEREADER_VALUE("",E455)</f>
        <v>#REF!</v>
      </c>
      <c r="AP481" s="11" t="e">
        <f>T1.PLATEREADER_VALUE("",E455)</f>
        <v>#REF!</v>
      </c>
      <c r="AQ481" s="11" t="e">
        <f>T1.PLATEREADER_VALUE("",E455)</f>
        <v>#REF!</v>
      </c>
      <c r="AR481" s="11" t="e">
        <f>T1.PLATEREADER_VALUE("",E455)</f>
        <v>#REF!</v>
      </c>
      <c r="AS481" s="11" t="e">
        <f>T1.PLATEREADER_VALUE("",E455)</f>
        <v>#REF!</v>
      </c>
      <c r="AT481" s="11" t="e">
        <f>T1.PLATEREADER_VALUE("",E455)</f>
        <v>#REF!</v>
      </c>
      <c r="AU481" s="11" t="e">
        <f>T1.PLATEREADER_VALUE("",E455)</f>
        <v>#REF!</v>
      </c>
      <c r="AV481" s="11" t="e">
        <f>T1.PLATEREADER_VALUE("",E455)</f>
        <v>#REF!</v>
      </c>
      <c r="AW481" s="11" t="e">
        <f>T1.PLATEREADER_VALUE("",E455)</f>
        <v>#REF!</v>
      </c>
      <c r="AX481" s="11" t="e">
        <f>T1.PLATEREADER_VALUE("",E455)</f>
        <v>#REF!</v>
      </c>
      <c r="AY481" s="110"/>
      <c r="AZ481" s="110"/>
      <c r="BA481" s="110"/>
    </row>
    <row r="482" spans="1:53" ht="11.25" hidden="1" customHeight="1">
      <c r="B482" s="97" t="s">
        <v>2354</v>
      </c>
      <c r="C482" s="11" t="e">
        <f>T1.PLATEREADER_VALUE("",E455)</f>
        <v>#REF!</v>
      </c>
      <c r="D482" s="11" t="e">
        <f>T1.PLATEREADER_VALUE("",E455)</f>
        <v>#REF!</v>
      </c>
      <c r="E482" s="11" t="e">
        <f>T1.PLATEREADER_VALUE("",E455)</f>
        <v>#REF!</v>
      </c>
      <c r="F482" s="11" t="e">
        <f>T1.PLATEREADER_VALUE("",E455)</f>
        <v>#REF!</v>
      </c>
      <c r="G482" s="11" t="e">
        <f>T1.PLATEREADER_VALUE("",E455)</f>
        <v>#REF!</v>
      </c>
      <c r="H482" s="11" t="e">
        <f>T1.PLATEREADER_VALUE("",E455)</f>
        <v>#REF!</v>
      </c>
      <c r="I482" s="11" t="e">
        <f>T1.PLATEREADER_VALUE("",E455)</f>
        <v>#REF!</v>
      </c>
      <c r="J482" s="11" t="e">
        <f>T1.PLATEREADER_VALUE("",E455)</f>
        <v>#REF!</v>
      </c>
      <c r="K482" s="11" t="e">
        <f>T1.PLATEREADER_VALUE("",E455)</f>
        <v>#REF!</v>
      </c>
      <c r="L482" s="11" t="e">
        <f>T1.PLATEREADER_VALUE("",E455)</f>
        <v>#REF!</v>
      </c>
      <c r="M482" s="11" t="e">
        <f>T1.PLATEREADER_VALUE("",E455)</f>
        <v>#REF!</v>
      </c>
      <c r="N482" s="11" t="e">
        <f>T1.PLATEREADER_VALUE("",E455)</f>
        <v>#REF!</v>
      </c>
      <c r="O482" s="11" t="e">
        <f>T1.PLATEREADER_VALUE("",E455)</f>
        <v>#REF!</v>
      </c>
      <c r="P482" s="11" t="e">
        <f>T1.PLATEREADER_VALUE("",E455)</f>
        <v>#REF!</v>
      </c>
      <c r="Q482" s="11" t="e">
        <f>T1.PLATEREADER_VALUE("",E455)</f>
        <v>#REF!</v>
      </c>
      <c r="R482" s="11" t="e">
        <f>T1.PLATEREADER_VALUE("",E455)</f>
        <v>#REF!</v>
      </c>
      <c r="S482" s="11" t="e">
        <f>T1.PLATEREADER_VALUE("",E455)</f>
        <v>#REF!</v>
      </c>
      <c r="T482" s="11" t="e">
        <f>T1.PLATEREADER_VALUE("",E455)</f>
        <v>#REF!</v>
      </c>
      <c r="U482" s="11" t="e">
        <f>T1.PLATEREADER_VALUE("",E455)</f>
        <v>#REF!</v>
      </c>
      <c r="V482" s="11" t="e">
        <f>T1.PLATEREADER_VALUE("",E455)</f>
        <v>#REF!</v>
      </c>
      <c r="W482" s="11" t="e">
        <f>T1.PLATEREADER_VALUE("",E455)</f>
        <v>#REF!</v>
      </c>
      <c r="X482" s="11" t="e">
        <f>T1.PLATEREADER_VALUE("",E455)</f>
        <v>#REF!</v>
      </c>
      <c r="Y482" s="11" t="e">
        <f>T1.PLATEREADER_VALUE("",E455)</f>
        <v>#REF!</v>
      </c>
      <c r="Z482" s="11" t="e">
        <f>T1.PLATEREADER_VALUE("",E455)</f>
        <v>#REF!</v>
      </c>
      <c r="AA482" s="11" t="e">
        <f>T1.PLATEREADER_VALUE("",E455)</f>
        <v>#REF!</v>
      </c>
      <c r="AB482" s="11" t="e">
        <f>T1.PLATEREADER_VALUE("",E455)</f>
        <v>#REF!</v>
      </c>
      <c r="AC482" s="11" t="e">
        <f>T1.PLATEREADER_VALUE("",E455)</f>
        <v>#REF!</v>
      </c>
      <c r="AD482" s="11" t="e">
        <f>T1.PLATEREADER_VALUE("",E455)</f>
        <v>#REF!</v>
      </c>
      <c r="AE482" s="11" t="e">
        <f>T1.PLATEREADER_VALUE("",E455)</f>
        <v>#REF!</v>
      </c>
      <c r="AF482" s="11" t="e">
        <f>T1.PLATEREADER_VALUE("",E455)</f>
        <v>#REF!</v>
      </c>
      <c r="AG482" s="11" t="e">
        <f>T1.PLATEREADER_VALUE("",E455)</f>
        <v>#REF!</v>
      </c>
      <c r="AH482" s="11" t="e">
        <f>T1.PLATEREADER_VALUE("",E455)</f>
        <v>#REF!</v>
      </c>
      <c r="AI482" s="11" t="e">
        <f>T1.PLATEREADER_VALUE("",E455)</f>
        <v>#REF!</v>
      </c>
      <c r="AJ482" s="11" t="e">
        <f>T1.PLATEREADER_VALUE("",E455)</f>
        <v>#REF!</v>
      </c>
      <c r="AK482" s="11" t="e">
        <f>T1.PLATEREADER_VALUE("",E455)</f>
        <v>#REF!</v>
      </c>
      <c r="AL482" s="11" t="e">
        <f>T1.PLATEREADER_VALUE("",E455)</f>
        <v>#REF!</v>
      </c>
      <c r="AM482" s="11" t="e">
        <f>T1.PLATEREADER_VALUE("",E455)</f>
        <v>#REF!</v>
      </c>
      <c r="AN482" s="11" t="e">
        <f>T1.PLATEREADER_VALUE("",E455)</f>
        <v>#REF!</v>
      </c>
      <c r="AO482" s="11" t="e">
        <f>T1.PLATEREADER_VALUE("",E455)</f>
        <v>#REF!</v>
      </c>
      <c r="AP482" s="11" t="e">
        <f>T1.PLATEREADER_VALUE("",E455)</f>
        <v>#REF!</v>
      </c>
      <c r="AQ482" s="11" t="e">
        <f>T1.PLATEREADER_VALUE("",E455)</f>
        <v>#REF!</v>
      </c>
      <c r="AR482" s="11" t="e">
        <f>T1.PLATEREADER_VALUE("",E455)</f>
        <v>#REF!</v>
      </c>
      <c r="AS482" s="11" t="e">
        <f>T1.PLATEREADER_VALUE("",E455)</f>
        <v>#REF!</v>
      </c>
      <c r="AT482" s="11" t="e">
        <f>T1.PLATEREADER_VALUE("",E455)</f>
        <v>#REF!</v>
      </c>
      <c r="AU482" s="11" t="e">
        <f>T1.PLATEREADER_VALUE("",E455)</f>
        <v>#REF!</v>
      </c>
      <c r="AV482" s="11" t="e">
        <f>T1.PLATEREADER_VALUE("",E455)</f>
        <v>#REF!</v>
      </c>
      <c r="AW482" s="11" t="e">
        <f>T1.PLATEREADER_VALUE("",E455)</f>
        <v>#REF!</v>
      </c>
      <c r="AX482" s="11" t="e">
        <f>T1.PLATEREADER_VALUE("",E455)</f>
        <v>#REF!</v>
      </c>
      <c r="AY482" s="110"/>
      <c r="AZ482" s="110"/>
      <c r="BA482" s="110"/>
    </row>
    <row r="483" spans="1:53" ht="11.25" hidden="1" customHeight="1">
      <c r="B483" s="97" t="s">
        <v>2403</v>
      </c>
      <c r="C483" s="11" t="e">
        <f>T1.PLATEREADER_VALUE("",E455)</f>
        <v>#REF!</v>
      </c>
      <c r="D483" s="11" t="e">
        <f>T1.PLATEREADER_VALUE("",E455)</f>
        <v>#REF!</v>
      </c>
      <c r="E483" s="11" t="e">
        <f>T1.PLATEREADER_VALUE("",E455)</f>
        <v>#REF!</v>
      </c>
      <c r="F483" s="11" t="e">
        <f>T1.PLATEREADER_VALUE("",E455)</f>
        <v>#REF!</v>
      </c>
      <c r="G483" s="11" t="e">
        <f>T1.PLATEREADER_VALUE("",E455)</f>
        <v>#REF!</v>
      </c>
      <c r="H483" s="11" t="e">
        <f>T1.PLATEREADER_VALUE("",E455)</f>
        <v>#REF!</v>
      </c>
      <c r="I483" s="11" t="e">
        <f>T1.PLATEREADER_VALUE("",E455)</f>
        <v>#REF!</v>
      </c>
      <c r="J483" s="11" t="e">
        <f>T1.PLATEREADER_VALUE("",E455)</f>
        <v>#REF!</v>
      </c>
      <c r="K483" s="11" t="e">
        <f>T1.PLATEREADER_VALUE("",E455)</f>
        <v>#REF!</v>
      </c>
      <c r="L483" s="11" t="e">
        <f>T1.PLATEREADER_VALUE("",E455)</f>
        <v>#REF!</v>
      </c>
      <c r="M483" s="11" t="e">
        <f>T1.PLATEREADER_VALUE("",E455)</f>
        <v>#REF!</v>
      </c>
      <c r="N483" s="11" t="e">
        <f>T1.PLATEREADER_VALUE("",E455)</f>
        <v>#REF!</v>
      </c>
      <c r="O483" s="11" t="e">
        <f>T1.PLATEREADER_VALUE("",E455)</f>
        <v>#REF!</v>
      </c>
      <c r="P483" s="11" t="e">
        <f>T1.PLATEREADER_VALUE("",E455)</f>
        <v>#REF!</v>
      </c>
      <c r="Q483" s="11" t="e">
        <f>T1.PLATEREADER_VALUE("",E455)</f>
        <v>#REF!</v>
      </c>
      <c r="R483" s="11" t="e">
        <f>T1.PLATEREADER_VALUE("",E455)</f>
        <v>#REF!</v>
      </c>
      <c r="S483" s="11" t="e">
        <f>T1.PLATEREADER_VALUE("",E455)</f>
        <v>#REF!</v>
      </c>
      <c r="T483" s="11" t="e">
        <f>T1.PLATEREADER_VALUE("",E455)</f>
        <v>#REF!</v>
      </c>
      <c r="U483" s="11" t="e">
        <f>T1.PLATEREADER_VALUE("",E455)</f>
        <v>#REF!</v>
      </c>
      <c r="V483" s="11" t="e">
        <f>T1.PLATEREADER_VALUE("",E455)</f>
        <v>#REF!</v>
      </c>
      <c r="W483" s="11" t="e">
        <f>T1.PLATEREADER_VALUE("",E455)</f>
        <v>#REF!</v>
      </c>
      <c r="X483" s="11" t="e">
        <f>T1.PLATEREADER_VALUE("",E455)</f>
        <v>#REF!</v>
      </c>
      <c r="Y483" s="11" t="e">
        <f>T1.PLATEREADER_VALUE("",E455)</f>
        <v>#REF!</v>
      </c>
      <c r="Z483" s="11" t="e">
        <f>T1.PLATEREADER_VALUE("",E455)</f>
        <v>#REF!</v>
      </c>
      <c r="AA483" s="11" t="e">
        <f>T1.PLATEREADER_VALUE("",E455)</f>
        <v>#REF!</v>
      </c>
      <c r="AB483" s="11" t="e">
        <f>T1.PLATEREADER_VALUE("",E455)</f>
        <v>#REF!</v>
      </c>
      <c r="AC483" s="11" t="e">
        <f>T1.PLATEREADER_VALUE("",E455)</f>
        <v>#REF!</v>
      </c>
      <c r="AD483" s="11" t="e">
        <f>T1.PLATEREADER_VALUE("",E455)</f>
        <v>#REF!</v>
      </c>
      <c r="AE483" s="11" t="e">
        <f>T1.PLATEREADER_VALUE("",E455)</f>
        <v>#REF!</v>
      </c>
      <c r="AF483" s="11" t="e">
        <f>T1.PLATEREADER_VALUE("",E455)</f>
        <v>#REF!</v>
      </c>
      <c r="AG483" s="11" t="e">
        <f>T1.PLATEREADER_VALUE("",E455)</f>
        <v>#REF!</v>
      </c>
      <c r="AH483" s="11" t="e">
        <f>T1.PLATEREADER_VALUE("",E455)</f>
        <v>#REF!</v>
      </c>
      <c r="AI483" s="11" t="e">
        <f>T1.PLATEREADER_VALUE("",E455)</f>
        <v>#REF!</v>
      </c>
      <c r="AJ483" s="11" t="e">
        <f>T1.PLATEREADER_VALUE("",E455)</f>
        <v>#REF!</v>
      </c>
      <c r="AK483" s="11" t="e">
        <f>T1.PLATEREADER_VALUE("",E455)</f>
        <v>#REF!</v>
      </c>
      <c r="AL483" s="11" t="e">
        <f>T1.PLATEREADER_VALUE("",E455)</f>
        <v>#REF!</v>
      </c>
      <c r="AM483" s="11" t="e">
        <f>T1.PLATEREADER_VALUE("",E455)</f>
        <v>#REF!</v>
      </c>
      <c r="AN483" s="11" t="e">
        <f>T1.PLATEREADER_VALUE("",E455)</f>
        <v>#REF!</v>
      </c>
      <c r="AO483" s="11" t="e">
        <f>T1.PLATEREADER_VALUE("",E455)</f>
        <v>#REF!</v>
      </c>
      <c r="AP483" s="11" t="e">
        <f>T1.PLATEREADER_VALUE("",E455)</f>
        <v>#REF!</v>
      </c>
      <c r="AQ483" s="11" t="e">
        <f>T1.PLATEREADER_VALUE("",E455)</f>
        <v>#REF!</v>
      </c>
      <c r="AR483" s="11" t="e">
        <f>T1.PLATEREADER_VALUE("",E455)</f>
        <v>#REF!</v>
      </c>
      <c r="AS483" s="11" t="e">
        <f>T1.PLATEREADER_VALUE("",E455)</f>
        <v>#REF!</v>
      </c>
      <c r="AT483" s="11" t="e">
        <f>T1.PLATEREADER_VALUE("",E455)</f>
        <v>#REF!</v>
      </c>
      <c r="AU483" s="11" t="e">
        <f>T1.PLATEREADER_VALUE("",E455)</f>
        <v>#REF!</v>
      </c>
      <c r="AV483" s="11" t="e">
        <f>T1.PLATEREADER_VALUE("",E455)</f>
        <v>#REF!</v>
      </c>
      <c r="AW483" s="11" t="e">
        <f>T1.PLATEREADER_VALUE("",E455)</f>
        <v>#REF!</v>
      </c>
      <c r="AX483" s="11" t="e">
        <f>T1.PLATEREADER_VALUE("",E455)</f>
        <v>#REF!</v>
      </c>
      <c r="AY483" s="110"/>
      <c r="AZ483" s="110"/>
      <c r="BA483" s="110"/>
    </row>
    <row r="484" spans="1:53" ht="11.25" hidden="1" customHeight="1">
      <c r="B484" s="97" t="s">
        <v>2452</v>
      </c>
      <c r="C484" s="11" t="e">
        <f>T1.PLATEREADER_VALUE("",E455)</f>
        <v>#REF!</v>
      </c>
      <c r="D484" s="11" t="e">
        <f>T1.PLATEREADER_VALUE("",E455)</f>
        <v>#REF!</v>
      </c>
      <c r="E484" s="11" t="e">
        <f>T1.PLATEREADER_VALUE("",E455)</f>
        <v>#REF!</v>
      </c>
      <c r="F484" s="11" t="e">
        <f>T1.PLATEREADER_VALUE("",E455)</f>
        <v>#REF!</v>
      </c>
      <c r="G484" s="11" t="e">
        <f>T1.PLATEREADER_VALUE("",E455)</f>
        <v>#REF!</v>
      </c>
      <c r="H484" s="11" t="e">
        <f>T1.PLATEREADER_VALUE("",E455)</f>
        <v>#REF!</v>
      </c>
      <c r="I484" s="11" t="e">
        <f>T1.PLATEREADER_VALUE("",E455)</f>
        <v>#REF!</v>
      </c>
      <c r="J484" s="11" t="e">
        <f>T1.PLATEREADER_VALUE("",E455)</f>
        <v>#REF!</v>
      </c>
      <c r="K484" s="11" t="e">
        <f>T1.PLATEREADER_VALUE("",E455)</f>
        <v>#REF!</v>
      </c>
      <c r="L484" s="11" t="e">
        <f>T1.PLATEREADER_VALUE("",E455)</f>
        <v>#REF!</v>
      </c>
      <c r="M484" s="11" t="e">
        <f>T1.PLATEREADER_VALUE("",E455)</f>
        <v>#REF!</v>
      </c>
      <c r="N484" s="11" t="e">
        <f>T1.PLATEREADER_VALUE("",E455)</f>
        <v>#REF!</v>
      </c>
      <c r="O484" s="11" t="e">
        <f>T1.PLATEREADER_VALUE("",E455)</f>
        <v>#REF!</v>
      </c>
      <c r="P484" s="11" t="e">
        <f>T1.PLATEREADER_VALUE("",E455)</f>
        <v>#REF!</v>
      </c>
      <c r="Q484" s="11" t="e">
        <f>T1.PLATEREADER_VALUE("",E455)</f>
        <v>#REF!</v>
      </c>
      <c r="R484" s="11" t="e">
        <f>T1.PLATEREADER_VALUE("",E455)</f>
        <v>#REF!</v>
      </c>
      <c r="S484" s="11" t="e">
        <f>T1.PLATEREADER_VALUE("",E455)</f>
        <v>#REF!</v>
      </c>
      <c r="T484" s="11" t="e">
        <f>T1.PLATEREADER_VALUE("",E455)</f>
        <v>#REF!</v>
      </c>
      <c r="U484" s="11" t="e">
        <f>T1.PLATEREADER_VALUE("",E455)</f>
        <v>#REF!</v>
      </c>
      <c r="V484" s="11" t="e">
        <f>T1.PLATEREADER_VALUE("",E455)</f>
        <v>#REF!</v>
      </c>
      <c r="W484" s="11" t="e">
        <f>T1.PLATEREADER_VALUE("",E455)</f>
        <v>#REF!</v>
      </c>
      <c r="X484" s="11" t="e">
        <f>T1.PLATEREADER_VALUE("",E455)</f>
        <v>#REF!</v>
      </c>
      <c r="Y484" s="11" t="e">
        <f>T1.PLATEREADER_VALUE("",E455)</f>
        <v>#REF!</v>
      </c>
      <c r="Z484" s="11" t="e">
        <f>T1.PLATEREADER_VALUE("",E455)</f>
        <v>#REF!</v>
      </c>
      <c r="AA484" s="11" t="e">
        <f>T1.PLATEREADER_VALUE("",E455)</f>
        <v>#REF!</v>
      </c>
      <c r="AB484" s="11" t="e">
        <f>T1.PLATEREADER_VALUE("",E455)</f>
        <v>#REF!</v>
      </c>
      <c r="AC484" s="11" t="e">
        <f>T1.PLATEREADER_VALUE("",E455)</f>
        <v>#REF!</v>
      </c>
      <c r="AD484" s="11" t="e">
        <f>T1.PLATEREADER_VALUE("",E455)</f>
        <v>#REF!</v>
      </c>
      <c r="AE484" s="11" t="e">
        <f>T1.PLATEREADER_VALUE("",E455)</f>
        <v>#REF!</v>
      </c>
      <c r="AF484" s="11" t="e">
        <f>T1.PLATEREADER_VALUE("",E455)</f>
        <v>#REF!</v>
      </c>
      <c r="AG484" s="11" t="e">
        <f>T1.PLATEREADER_VALUE("",E455)</f>
        <v>#REF!</v>
      </c>
      <c r="AH484" s="11" t="e">
        <f>T1.PLATEREADER_VALUE("",E455)</f>
        <v>#REF!</v>
      </c>
      <c r="AI484" s="11" t="e">
        <f>T1.PLATEREADER_VALUE("",E455)</f>
        <v>#REF!</v>
      </c>
      <c r="AJ484" s="11" t="e">
        <f>T1.PLATEREADER_VALUE("",E455)</f>
        <v>#REF!</v>
      </c>
      <c r="AK484" s="11" t="e">
        <f>T1.PLATEREADER_VALUE("",E455)</f>
        <v>#REF!</v>
      </c>
      <c r="AL484" s="11" t="e">
        <f>T1.PLATEREADER_VALUE("",E455)</f>
        <v>#REF!</v>
      </c>
      <c r="AM484" s="11" t="e">
        <f>T1.PLATEREADER_VALUE("",E455)</f>
        <v>#REF!</v>
      </c>
      <c r="AN484" s="11" t="e">
        <f>T1.PLATEREADER_VALUE("",E455)</f>
        <v>#REF!</v>
      </c>
      <c r="AO484" s="11" t="e">
        <f>T1.PLATEREADER_VALUE("",E455)</f>
        <v>#REF!</v>
      </c>
      <c r="AP484" s="11" t="e">
        <f>T1.PLATEREADER_VALUE("",E455)</f>
        <v>#REF!</v>
      </c>
      <c r="AQ484" s="11" t="e">
        <f>T1.PLATEREADER_VALUE("",E455)</f>
        <v>#REF!</v>
      </c>
      <c r="AR484" s="11" t="e">
        <f>T1.PLATEREADER_VALUE("",E455)</f>
        <v>#REF!</v>
      </c>
      <c r="AS484" s="11" t="e">
        <f>T1.PLATEREADER_VALUE("",E455)</f>
        <v>#REF!</v>
      </c>
      <c r="AT484" s="11" t="e">
        <f>T1.PLATEREADER_VALUE("",E455)</f>
        <v>#REF!</v>
      </c>
      <c r="AU484" s="11" t="e">
        <f>T1.PLATEREADER_VALUE("",E455)</f>
        <v>#REF!</v>
      </c>
      <c r="AV484" s="11" t="e">
        <f>T1.PLATEREADER_VALUE("",E455)</f>
        <v>#REF!</v>
      </c>
      <c r="AW484" s="11" t="e">
        <f>T1.PLATEREADER_VALUE("",E455)</f>
        <v>#REF!</v>
      </c>
      <c r="AX484" s="11" t="e">
        <f>T1.PLATEREADER_VALUE("",E455)</f>
        <v>#REF!</v>
      </c>
      <c r="AY484" s="110"/>
      <c r="AZ484" s="110"/>
      <c r="BA484" s="110"/>
    </row>
    <row r="485" spans="1:53" ht="11.25" hidden="1" customHeight="1">
      <c r="B485" s="97" t="s">
        <v>2501</v>
      </c>
      <c r="C485" s="11" t="e">
        <f>T1.PLATEREADER_VALUE("",E455)</f>
        <v>#REF!</v>
      </c>
      <c r="D485" s="11" t="e">
        <f>T1.PLATEREADER_VALUE("",E455)</f>
        <v>#REF!</v>
      </c>
      <c r="E485" s="11" t="e">
        <f>T1.PLATEREADER_VALUE("",E455)</f>
        <v>#REF!</v>
      </c>
      <c r="F485" s="11" t="e">
        <f>T1.PLATEREADER_VALUE("",E455)</f>
        <v>#REF!</v>
      </c>
      <c r="G485" s="11" t="e">
        <f>T1.PLATEREADER_VALUE("",E455)</f>
        <v>#REF!</v>
      </c>
      <c r="H485" s="11" t="e">
        <f>T1.PLATEREADER_VALUE("",E455)</f>
        <v>#REF!</v>
      </c>
      <c r="I485" s="11" t="e">
        <f>T1.PLATEREADER_VALUE("",E455)</f>
        <v>#REF!</v>
      </c>
      <c r="J485" s="11" t="e">
        <f>T1.PLATEREADER_VALUE("",E455)</f>
        <v>#REF!</v>
      </c>
      <c r="K485" s="11" t="e">
        <f>T1.PLATEREADER_VALUE("",E455)</f>
        <v>#REF!</v>
      </c>
      <c r="L485" s="11" t="e">
        <f>T1.PLATEREADER_VALUE("",E455)</f>
        <v>#REF!</v>
      </c>
      <c r="M485" s="11" t="e">
        <f>T1.PLATEREADER_VALUE("",E455)</f>
        <v>#REF!</v>
      </c>
      <c r="N485" s="11" t="e">
        <f>T1.PLATEREADER_VALUE("",E455)</f>
        <v>#REF!</v>
      </c>
      <c r="O485" s="11" t="e">
        <f>T1.PLATEREADER_VALUE("",E455)</f>
        <v>#REF!</v>
      </c>
      <c r="P485" s="11" t="e">
        <f>T1.PLATEREADER_VALUE("",E455)</f>
        <v>#REF!</v>
      </c>
      <c r="Q485" s="11" t="e">
        <f>T1.PLATEREADER_VALUE("",E455)</f>
        <v>#REF!</v>
      </c>
      <c r="R485" s="11" t="e">
        <f>T1.PLATEREADER_VALUE("",E455)</f>
        <v>#REF!</v>
      </c>
      <c r="S485" s="11" t="e">
        <f>T1.PLATEREADER_VALUE("",E455)</f>
        <v>#REF!</v>
      </c>
      <c r="T485" s="11" t="e">
        <f>T1.PLATEREADER_VALUE("",E455)</f>
        <v>#REF!</v>
      </c>
      <c r="U485" s="11" t="e">
        <f>T1.PLATEREADER_VALUE("",E455)</f>
        <v>#REF!</v>
      </c>
      <c r="V485" s="11" t="e">
        <f>T1.PLATEREADER_VALUE("",E455)</f>
        <v>#REF!</v>
      </c>
      <c r="W485" s="11" t="e">
        <f>T1.PLATEREADER_VALUE("",E455)</f>
        <v>#REF!</v>
      </c>
      <c r="X485" s="11" t="e">
        <f>T1.PLATEREADER_VALUE("",E455)</f>
        <v>#REF!</v>
      </c>
      <c r="Y485" s="11" t="e">
        <f>T1.PLATEREADER_VALUE("",E455)</f>
        <v>#REF!</v>
      </c>
      <c r="Z485" s="11" t="e">
        <f>T1.PLATEREADER_VALUE("",E455)</f>
        <v>#REF!</v>
      </c>
      <c r="AA485" s="11" t="e">
        <f>T1.PLATEREADER_VALUE("",E455)</f>
        <v>#REF!</v>
      </c>
      <c r="AB485" s="11" t="e">
        <f>T1.PLATEREADER_VALUE("",E455)</f>
        <v>#REF!</v>
      </c>
      <c r="AC485" s="11" t="e">
        <f>T1.PLATEREADER_VALUE("",E455)</f>
        <v>#REF!</v>
      </c>
      <c r="AD485" s="11" t="e">
        <f>T1.PLATEREADER_VALUE("",E455)</f>
        <v>#REF!</v>
      </c>
      <c r="AE485" s="11" t="e">
        <f>T1.PLATEREADER_VALUE("",E455)</f>
        <v>#REF!</v>
      </c>
      <c r="AF485" s="11" t="e">
        <f>T1.PLATEREADER_VALUE("",E455)</f>
        <v>#REF!</v>
      </c>
      <c r="AG485" s="11" t="e">
        <f>T1.PLATEREADER_VALUE("",E455)</f>
        <v>#REF!</v>
      </c>
      <c r="AH485" s="11" t="e">
        <f>T1.PLATEREADER_VALUE("",E455)</f>
        <v>#REF!</v>
      </c>
      <c r="AI485" s="11" t="e">
        <f>T1.PLATEREADER_VALUE("",E455)</f>
        <v>#REF!</v>
      </c>
      <c r="AJ485" s="11" t="e">
        <f>T1.PLATEREADER_VALUE("",E455)</f>
        <v>#REF!</v>
      </c>
      <c r="AK485" s="11" t="e">
        <f>T1.PLATEREADER_VALUE("",E455)</f>
        <v>#REF!</v>
      </c>
      <c r="AL485" s="11" t="e">
        <f>T1.PLATEREADER_VALUE("",E455)</f>
        <v>#REF!</v>
      </c>
      <c r="AM485" s="11" t="e">
        <f>T1.PLATEREADER_VALUE("",E455)</f>
        <v>#REF!</v>
      </c>
      <c r="AN485" s="11" t="e">
        <f>T1.PLATEREADER_VALUE("",E455)</f>
        <v>#REF!</v>
      </c>
      <c r="AO485" s="11" t="e">
        <f>T1.PLATEREADER_VALUE("",E455)</f>
        <v>#REF!</v>
      </c>
      <c r="AP485" s="11" t="e">
        <f>T1.PLATEREADER_VALUE("",E455)</f>
        <v>#REF!</v>
      </c>
      <c r="AQ485" s="11" t="e">
        <f>T1.PLATEREADER_VALUE("",E455)</f>
        <v>#REF!</v>
      </c>
      <c r="AR485" s="11" t="e">
        <f>T1.PLATEREADER_VALUE("",E455)</f>
        <v>#REF!</v>
      </c>
      <c r="AS485" s="11" t="e">
        <f>T1.PLATEREADER_VALUE("",E455)</f>
        <v>#REF!</v>
      </c>
      <c r="AT485" s="11" t="e">
        <f>T1.PLATEREADER_VALUE("",E455)</f>
        <v>#REF!</v>
      </c>
      <c r="AU485" s="11" t="e">
        <f>T1.PLATEREADER_VALUE("",E455)</f>
        <v>#REF!</v>
      </c>
      <c r="AV485" s="11" t="e">
        <f>T1.PLATEREADER_VALUE("",E455)</f>
        <v>#REF!</v>
      </c>
      <c r="AW485" s="11" t="e">
        <f>T1.PLATEREADER_VALUE("",E455)</f>
        <v>#REF!</v>
      </c>
      <c r="AX485" s="11" t="e">
        <f>T1.PLATEREADER_VALUE("",E455)</f>
        <v>#REF!</v>
      </c>
      <c r="AY485" s="110"/>
      <c r="AZ485" s="110"/>
      <c r="BA485" s="110"/>
    </row>
    <row r="486" spans="1:53" ht="11.25" hidden="1" customHeight="1">
      <c r="B486" s="97" t="s">
        <v>2550</v>
      </c>
      <c r="C486" s="11" t="e">
        <f>T1.PLATEREADER_VALUE("",E455)</f>
        <v>#REF!</v>
      </c>
      <c r="D486" s="11" t="e">
        <f>T1.PLATEREADER_VALUE("",E455)</f>
        <v>#REF!</v>
      </c>
      <c r="E486" s="11" t="e">
        <f>T1.PLATEREADER_VALUE("",E455)</f>
        <v>#REF!</v>
      </c>
      <c r="F486" s="11" t="e">
        <f>T1.PLATEREADER_VALUE("",E455)</f>
        <v>#REF!</v>
      </c>
      <c r="G486" s="11" t="e">
        <f>T1.PLATEREADER_VALUE("",E455)</f>
        <v>#REF!</v>
      </c>
      <c r="H486" s="11" t="e">
        <f>T1.PLATEREADER_VALUE("",E455)</f>
        <v>#REF!</v>
      </c>
      <c r="I486" s="11" t="e">
        <f>T1.PLATEREADER_VALUE("",E455)</f>
        <v>#REF!</v>
      </c>
      <c r="J486" s="11" t="e">
        <f>T1.PLATEREADER_VALUE("",E455)</f>
        <v>#REF!</v>
      </c>
      <c r="K486" s="11" t="e">
        <f>T1.PLATEREADER_VALUE("",E455)</f>
        <v>#REF!</v>
      </c>
      <c r="L486" s="11" t="e">
        <f>T1.PLATEREADER_VALUE("",E455)</f>
        <v>#REF!</v>
      </c>
      <c r="M486" s="11" t="e">
        <f>T1.PLATEREADER_VALUE("",E455)</f>
        <v>#REF!</v>
      </c>
      <c r="N486" s="11" t="e">
        <f>T1.PLATEREADER_VALUE("",E455)</f>
        <v>#REF!</v>
      </c>
      <c r="O486" s="11" t="e">
        <f>T1.PLATEREADER_VALUE("",E455)</f>
        <v>#REF!</v>
      </c>
      <c r="P486" s="11" t="e">
        <f>T1.PLATEREADER_VALUE("",E455)</f>
        <v>#REF!</v>
      </c>
      <c r="Q486" s="11" t="e">
        <f>T1.PLATEREADER_VALUE("",E455)</f>
        <v>#REF!</v>
      </c>
      <c r="R486" s="11" t="e">
        <f>T1.PLATEREADER_VALUE("",E455)</f>
        <v>#REF!</v>
      </c>
      <c r="S486" s="11" t="e">
        <f>T1.PLATEREADER_VALUE("",E455)</f>
        <v>#REF!</v>
      </c>
      <c r="T486" s="11" t="e">
        <f>T1.PLATEREADER_VALUE("",E455)</f>
        <v>#REF!</v>
      </c>
      <c r="U486" s="11" t="e">
        <f>T1.PLATEREADER_VALUE("",E455)</f>
        <v>#REF!</v>
      </c>
      <c r="V486" s="11" t="e">
        <f>T1.PLATEREADER_VALUE("",E455)</f>
        <v>#REF!</v>
      </c>
      <c r="W486" s="11" t="e">
        <f>T1.PLATEREADER_VALUE("",E455)</f>
        <v>#REF!</v>
      </c>
      <c r="X486" s="11" t="e">
        <f>T1.PLATEREADER_VALUE("",E455)</f>
        <v>#REF!</v>
      </c>
      <c r="Y486" s="11" t="e">
        <f>T1.PLATEREADER_VALUE("",E455)</f>
        <v>#REF!</v>
      </c>
      <c r="Z486" s="11" t="e">
        <f>T1.PLATEREADER_VALUE("",E455)</f>
        <v>#REF!</v>
      </c>
      <c r="AA486" s="11" t="e">
        <f>T1.PLATEREADER_VALUE("",E455)</f>
        <v>#REF!</v>
      </c>
      <c r="AB486" s="11" t="e">
        <f>T1.PLATEREADER_VALUE("",E455)</f>
        <v>#REF!</v>
      </c>
      <c r="AC486" s="11" t="e">
        <f>T1.PLATEREADER_VALUE("",E455)</f>
        <v>#REF!</v>
      </c>
      <c r="AD486" s="11" t="e">
        <f>T1.PLATEREADER_VALUE("",E455)</f>
        <v>#REF!</v>
      </c>
      <c r="AE486" s="11" t="e">
        <f>T1.PLATEREADER_VALUE("",E455)</f>
        <v>#REF!</v>
      </c>
      <c r="AF486" s="11" t="e">
        <f>T1.PLATEREADER_VALUE("",E455)</f>
        <v>#REF!</v>
      </c>
      <c r="AG486" s="11" t="e">
        <f>T1.PLATEREADER_VALUE("",E455)</f>
        <v>#REF!</v>
      </c>
      <c r="AH486" s="11" t="e">
        <f>T1.PLATEREADER_VALUE("",E455)</f>
        <v>#REF!</v>
      </c>
      <c r="AI486" s="11" t="e">
        <f>T1.PLATEREADER_VALUE("",E455)</f>
        <v>#REF!</v>
      </c>
      <c r="AJ486" s="11" t="e">
        <f>T1.PLATEREADER_VALUE("",E455)</f>
        <v>#REF!</v>
      </c>
      <c r="AK486" s="11" t="e">
        <f>T1.PLATEREADER_VALUE("",E455)</f>
        <v>#REF!</v>
      </c>
      <c r="AL486" s="11" t="e">
        <f>T1.PLATEREADER_VALUE("",E455)</f>
        <v>#REF!</v>
      </c>
      <c r="AM486" s="11" t="e">
        <f>T1.PLATEREADER_VALUE("",E455)</f>
        <v>#REF!</v>
      </c>
      <c r="AN486" s="11" t="e">
        <f>T1.PLATEREADER_VALUE("",E455)</f>
        <v>#REF!</v>
      </c>
      <c r="AO486" s="11" t="e">
        <f>T1.PLATEREADER_VALUE("",E455)</f>
        <v>#REF!</v>
      </c>
      <c r="AP486" s="11" t="e">
        <f>T1.PLATEREADER_VALUE("",E455)</f>
        <v>#REF!</v>
      </c>
      <c r="AQ486" s="11" t="e">
        <f>T1.PLATEREADER_VALUE("",E455)</f>
        <v>#REF!</v>
      </c>
      <c r="AR486" s="11" t="e">
        <f>T1.PLATEREADER_VALUE("",E455)</f>
        <v>#REF!</v>
      </c>
      <c r="AS486" s="11" t="e">
        <f>T1.PLATEREADER_VALUE("",E455)</f>
        <v>#REF!</v>
      </c>
      <c r="AT486" s="11" t="e">
        <f>T1.PLATEREADER_VALUE("",E455)</f>
        <v>#REF!</v>
      </c>
      <c r="AU486" s="11" t="e">
        <f>T1.PLATEREADER_VALUE("",E455)</f>
        <v>#REF!</v>
      </c>
      <c r="AV486" s="11" t="e">
        <f>T1.PLATEREADER_VALUE("",E455)</f>
        <v>#REF!</v>
      </c>
      <c r="AW486" s="11" t="e">
        <f>T1.PLATEREADER_VALUE("",E455)</f>
        <v>#REF!</v>
      </c>
      <c r="AX486" s="11" t="e">
        <f>T1.PLATEREADER_VALUE("",E455)</f>
        <v>#REF!</v>
      </c>
      <c r="AY486" s="110"/>
      <c r="AZ486" s="110"/>
      <c r="BA486" s="110"/>
    </row>
    <row r="487" spans="1:53" ht="11.25" hidden="1" customHeight="1">
      <c r="B487" s="97" t="s">
        <v>2599</v>
      </c>
      <c r="C487" s="11" t="e">
        <f>T1.PLATEREADER_VALUE("",E455)</f>
        <v>#REF!</v>
      </c>
      <c r="D487" s="11" t="e">
        <f>T1.PLATEREADER_VALUE("",E455)</f>
        <v>#REF!</v>
      </c>
      <c r="E487" s="11" t="e">
        <f>T1.PLATEREADER_VALUE("",E455)</f>
        <v>#REF!</v>
      </c>
      <c r="F487" s="11" t="e">
        <f>T1.PLATEREADER_VALUE("",E455)</f>
        <v>#REF!</v>
      </c>
      <c r="G487" s="11" t="e">
        <f>T1.PLATEREADER_VALUE("",E455)</f>
        <v>#REF!</v>
      </c>
      <c r="H487" s="11" t="e">
        <f>T1.PLATEREADER_VALUE("",E455)</f>
        <v>#REF!</v>
      </c>
      <c r="I487" s="11" t="e">
        <f>T1.PLATEREADER_VALUE("",E455)</f>
        <v>#REF!</v>
      </c>
      <c r="J487" s="11" t="e">
        <f>T1.PLATEREADER_VALUE("",E455)</f>
        <v>#REF!</v>
      </c>
      <c r="K487" s="11" t="e">
        <f>T1.PLATEREADER_VALUE("",E455)</f>
        <v>#REF!</v>
      </c>
      <c r="L487" s="11" t="e">
        <f>T1.PLATEREADER_VALUE("",E455)</f>
        <v>#REF!</v>
      </c>
      <c r="M487" s="11" t="e">
        <f>T1.PLATEREADER_VALUE("",E455)</f>
        <v>#REF!</v>
      </c>
      <c r="N487" s="11" t="e">
        <f>T1.PLATEREADER_VALUE("",E455)</f>
        <v>#REF!</v>
      </c>
      <c r="O487" s="11" t="e">
        <f>T1.PLATEREADER_VALUE("",E455)</f>
        <v>#REF!</v>
      </c>
      <c r="P487" s="11" t="e">
        <f>T1.PLATEREADER_VALUE("",E455)</f>
        <v>#REF!</v>
      </c>
      <c r="Q487" s="11" t="e">
        <f>T1.PLATEREADER_VALUE("",E455)</f>
        <v>#REF!</v>
      </c>
      <c r="R487" s="11" t="e">
        <f>T1.PLATEREADER_VALUE("",E455)</f>
        <v>#REF!</v>
      </c>
      <c r="S487" s="11" t="e">
        <f>T1.PLATEREADER_VALUE("",E455)</f>
        <v>#REF!</v>
      </c>
      <c r="T487" s="11" t="e">
        <f>T1.PLATEREADER_VALUE("",E455)</f>
        <v>#REF!</v>
      </c>
      <c r="U487" s="11" t="e">
        <f>T1.PLATEREADER_VALUE("",E455)</f>
        <v>#REF!</v>
      </c>
      <c r="V487" s="11" t="e">
        <f>T1.PLATEREADER_VALUE("",E455)</f>
        <v>#REF!</v>
      </c>
      <c r="W487" s="11" t="e">
        <f>T1.PLATEREADER_VALUE("",E455)</f>
        <v>#REF!</v>
      </c>
      <c r="X487" s="11" t="e">
        <f>T1.PLATEREADER_VALUE("",E455)</f>
        <v>#REF!</v>
      </c>
      <c r="Y487" s="11" t="e">
        <f>T1.PLATEREADER_VALUE("",E455)</f>
        <v>#REF!</v>
      </c>
      <c r="Z487" s="11" t="e">
        <f>T1.PLATEREADER_VALUE("",E455)</f>
        <v>#REF!</v>
      </c>
      <c r="AA487" s="11" t="e">
        <f>T1.PLATEREADER_VALUE("",E455)</f>
        <v>#REF!</v>
      </c>
      <c r="AB487" s="11" t="e">
        <f>T1.PLATEREADER_VALUE("",E455)</f>
        <v>#REF!</v>
      </c>
      <c r="AC487" s="11" t="e">
        <f>T1.PLATEREADER_VALUE("",E455)</f>
        <v>#REF!</v>
      </c>
      <c r="AD487" s="11" t="e">
        <f>T1.PLATEREADER_VALUE("",E455)</f>
        <v>#REF!</v>
      </c>
      <c r="AE487" s="11" t="e">
        <f>T1.PLATEREADER_VALUE("",E455)</f>
        <v>#REF!</v>
      </c>
      <c r="AF487" s="11" t="e">
        <f>T1.PLATEREADER_VALUE("",E455)</f>
        <v>#REF!</v>
      </c>
      <c r="AG487" s="11" t="e">
        <f>T1.PLATEREADER_VALUE("",E455)</f>
        <v>#REF!</v>
      </c>
      <c r="AH487" s="11" t="e">
        <f>T1.PLATEREADER_VALUE("",E455)</f>
        <v>#REF!</v>
      </c>
      <c r="AI487" s="11" t="e">
        <f>T1.PLATEREADER_VALUE("",E455)</f>
        <v>#REF!</v>
      </c>
      <c r="AJ487" s="11" t="e">
        <f>T1.PLATEREADER_VALUE("",E455)</f>
        <v>#REF!</v>
      </c>
      <c r="AK487" s="11" t="e">
        <f>T1.PLATEREADER_VALUE("",E455)</f>
        <v>#REF!</v>
      </c>
      <c r="AL487" s="11" t="e">
        <f>T1.PLATEREADER_VALUE("",E455)</f>
        <v>#REF!</v>
      </c>
      <c r="AM487" s="11" t="e">
        <f>T1.PLATEREADER_VALUE("",E455)</f>
        <v>#REF!</v>
      </c>
      <c r="AN487" s="11" t="e">
        <f>T1.PLATEREADER_VALUE("",E455)</f>
        <v>#REF!</v>
      </c>
      <c r="AO487" s="11" t="e">
        <f>T1.PLATEREADER_VALUE("",E455)</f>
        <v>#REF!</v>
      </c>
      <c r="AP487" s="11" t="e">
        <f>T1.PLATEREADER_VALUE("",E455)</f>
        <v>#REF!</v>
      </c>
      <c r="AQ487" s="11" t="e">
        <f>T1.PLATEREADER_VALUE("",E455)</f>
        <v>#REF!</v>
      </c>
      <c r="AR487" s="11" t="e">
        <f>T1.PLATEREADER_VALUE("",E455)</f>
        <v>#REF!</v>
      </c>
      <c r="AS487" s="11" t="e">
        <f>T1.PLATEREADER_VALUE("",E455)</f>
        <v>#REF!</v>
      </c>
      <c r="AT487" s="11" t="e">
        <f>T1.PLATEREADER_VALUE("",E455)</f>
        <v>#REF!</v>
      </c>
      <c r="AU487" s="11" t="e">
        <f>T1.PLATEREADER_VALUE("",E455)</f>
        <v>#REF!</v>
      </c>
      <c r="AV487" s="11" t="e">
        <f>T1.PLATEREADER_VALUE("",E455)</f>
        <v>#REF!</v>
      </c>
      <c r="AW487" s="11" t="e">
        <f>T1.PLATEREADER_VALUE("",E455)</f>
        <v>#REF!</v>
      </c>
      <c r="AX487" s="11" t="e">
        <f>T1.PLATEREADER_VALUE("",E455)</f>
        <v>#REF!</v>
      </c>
      <c r="AY487" s="110"/>
      <c r="AZ487" s="110"/>
      <c r="BA487" s="110"/>
    </row>
    <row r="488" spans="1:53" ht="11.25" hidden="1" customHeight="1">
      <c r="B488" s="97" t="s">
        <v>2648</v>
      </c>
      <c r="C488" s="11" t="e">
        <f>T1.PLATEREADER_VALUE("",E455)</f>
        <v>#REF!</v>
      </c>
      <c r="D488" s="11" t="e">
        <f>T1.PLATEREADER_VALUE("",E455)</f>
        <v>#REF!</v>
      </c>
      <c r="E488" s="11" t="e">
        <f>T1.PLATEREADER_VALUE("",E455)</f>
        <v>#REF!</v>
      </c>
      <c r="F488" s="11" t="e">
        <f>T1.PLATEREADER_VALUE("",E455)</f>
        <v>#REF!</v>
      </c>
      <c r="G488" s="11" t="e">
        <f>T1.PLATEREADER_VALUE("",E455)</f>
        <v>#REF!</v>
      </c>
      <c r="H488" s="11" t="e">
        <f>T1.PLATEREADER_VALUE("",E455)</f>
        <v>#REF!</v>
      </c>
      <c r="I488" s="11" t="e">
        <f>T1.PLATEREADER_VALUE("",E455)</f>
        <v>#REF!</v>
      </c>
      <c r="J488" s="11" t="e">
        <f>T1.PLATEREADER_VALUE("",E455)</f>
        <v>#REF!</v>
      </c>
      <c r="K488" s="11" t="e">
        <f>T1.PLATEREADER_VALUE("",E455)</f>
        <v>#REF!</v>
      </c>
      <c r="L488" s="11" t="e">
        <f>T1.PLATEREADER_VALUE("",E455)</f>
        <v>#REF!</v>
      </c>
      <c r="M488" s="11" t="e">
        <f>T1.PLATEREADER_VALUE("",E455)</f>
        <v>#REF!</v>
      </c>
      <c r="N488" s="11" t="e">
        <f>T1.PLATEREADER_VALUE("",E455)</f>
        <v>#REF!</v>
      </c>
      <c r="O488" s="11" t="e">
        <f>T1.PLATEREADER_VALUE("",E455)</f>
        <v>#REF!</v>
      </c>
      <c r="P488" s="11" t="e">
        <f>T1.PLATEREADER_VALUE("",E455)</f>
        <v>#REF!</v>
      </c>
      <c r="Q488" s="11" t="e">
        <f>T1.PLATEREADER_VALUE("",E455)</f>
        <v>#REF!</v>
      </c>
      <c r="R488" s="11" t="e">
        <f>T1.PLATEREADER_VALUE("",E455)</f>
        <v>#REF!</v>
      </c>
      <c r="S488" s="11" t="e">
        <f>T1.PLATEREADER_VALUE("",E455)</f>
        <v>#REF!</v>
      </c>
      <c r="T488" s="11" t="e">
        <f>T1.PLATEREADER_VALUE("",E455)</f>
        <v>#REF!</v>
      </c>
      <c r="U488" s="11" t="e">
        <f>T1.PLATEREADER_VALUE("",E455)</f>
        <v>#REF!</v>
      </c>
      <c r="V488" s="11" t="e">
        <f>T1.PLATEREADER_VALUE("",E455)</f>
        <v>#REF!</v>
      </c>
      <c r="W488" s="11" t="e">
        <f>T1.PLATEREADER_VALUE("",E455)</f>
        <v>#REF!</v>
      </c>
      <c r="X488" s="11" t="e">
        <f>T1.PLATEREADER_VALUE("",E455)</f>
        <v>#REF!</v>
      </c>
      <c r="Y488" s="11" t="e">
        <f>T1.PLATEREADER_VALUE("",E455)</f>
        <v>#REF!</v>
      </c>
      <c r="Z488" s="11" t="e">
        <f>T1.PLATEREADER_VALUE("",E455)</f>
        <v>#REF!</v>
      </c>
      <c r="AA488" s="11" t="e">
        <f>T1.PLATEREADER_VALUE("",E455)</f>
        <v>#REF!</v>
      </c>
      <c r="AB488" s="11" t="e">
        <f>T1.PLATEREADER_VALUE("",E455)</f>
        <v>#REF!</v>
      </c>
      <c r="AC488" s="11" t="e">
        <f>T1.PLATEREADER_VALUE("",E455)</f>
        <v>#REF!</v>
      </c>
      <c r="AD488" s="11" t="e">
        <f>T1.PLATEREADER_VALUE("",E455)</f>
        <v>#REF!</v>
      </c>
      <c r="AE488" s="11" t="e">
        <f>T1.PLATEREADER_VALUE("",E455)</f>
        <v>#REF!</v>
      </c>
      <c r="AF488" s="11" t="e">
        <f>T1.PLATEREADER_VALUE("",E455)</f>
        <v>#REF!</v>
      </c>
      <c r="AG488" s="11" t="e">
        <f>T1.PLATEREADER_VALUE("",E455)</f>
        <v>#REF!</v>
      </c>
      <c r="AH488" s="11" t="e">
        <f>T1.PLATEREADER_VALUE("",E455)</f>
        <v>#REF!</v>
      </c>
      <c r="AI488" s="11" t="e">
        <f>T1.PLATEREADER_VALUE("",E455)</f>
        <v>#REF!</v>
      </c>
      <c r="AJ488" s="11" t="e">
        <f>T1.PLATEREADER_VALUE("",E455)</f>
        <v>#REF!</v>
      </c>
      <c r="AK488" s="11" t="e">
        <f>T1.PLATEREADER_VALUE("",E455)</f>
        <v>#REF!</v>
      </c>
      <c r="AL488" s="11" t="e">
        <f>T1.PLATEREADER_VALUE("",E455)</f>
        <v>#REF!</v>
      </c>
      <c r="AM488" s="11" t="e">
        <f>T1.PLATEREADER_VALUE("",E455)</f>
        <v>#REF!</v>
      </c>
      <c r="AN488" s="11" t="e">
        <f>T1.PLATEREADER_VALUE("",E455)</f>
        <v>#REF!</v>
      </c>
      <c r="AO488" s="11" t="e">
        <f>T1.PLATEREADER_VALUE("",E455)</f>
        <v>#REF!</v>
      </c>
      <c r="AP488" s="11" t="e">
        <f>T1.PLATEREADER_VALUE("",E455)</f>
        <v>#REF!</v>
      </c>
      <c r="AQ488" s="11" t="e">
        <f>T1.PLATEREADER_VALUE("",E455)</f>
        <v>#REF!</v>
      </c>
      <c r="AR488" s="11" t="e">
        <f>T1.PLATEREADER_VALUE("",E455)</f>
        <v>#REF!</v>
      </c>
      <c r="AS488" s="11" t="e">
        <f>T1.PLATEREADER_VALUE("",E455)</f>
        <v>#REF!</v>
      </c>
      <c r="AT488" s="11" t="e">
        <f>T1.PLATEREADER_VALUE("",E455)</f>
        <v>#REF!</v>
      </c>
      <c r="AU488" s="11" t="e">
        <f>T1.PLATEREADER_VALUE("",E455)</f>
        <v>#REF!</v>
      </c>
      <c r="AV488" s="11" t="e">
        <f>T1.PLATEREADER_VALUE("",E455)</f>
        <v>#REF!</v>
      </c>
      <c r="AW488" s="11" t="e">
        <f>T1.PLATEREADER_VALUE("",E455)</f>
        <v>#REF!</v>
      </c>
      <c r="AX488" s="11" t="e">
        <f>T1.PLATEREADER_VALUE("",E455)</f>
        <v>#REF!</v>
      </c>
      <c r="AY488" s="110"/>
      <c r="AZ488" s="110"/>
      <c r="BA488" s="110"/>
    </row>
    <row r="489" spans="1:53" ht="11.25" hidden="1" customHeight="1">
      <c r="B489" s="97" t="s">
        <v>2697</v>
      </c>
      <c r="C489" s="11" t="e">
        <f>T1.PLATEREADER_VALUE("",E455)</f>
        <v>#REF!</v>
      </c>
      <c r="D489" s="11" t="e">
        <f>T1.PLATEREADER_VALUE("",E455)</f>
        <v>#REF!</v>
      </c>
      <c r="E489" s="11" t="e">
        <f>T1.PLATEREADER_VALUE("",E455)</f>
        <v>#REF!</v>
      </c>
      <c r="F489" s="11" t="e">
        <f>T1.PLATEREADER_VALUE("",E455)</f>
        <v>#REF!</v>
      </c>
      <c r="G489" s="11" t="e">
        <f>T1.PLATEREADER_VALUE("",E455)</f>
        <v>#REF!</v>
      </c>
      <c r="H489" s="11" t="e">
        <f>T1.PLATEREADER_VALUE("",E455)</f>
        <v>#REF!</v>
      </c>
      <c r="I489" s="11" t="e">
        <f>T1.PLATEREADER_VALUE("",E455)</f>
        <v>#REF!</v>
      </c>
      <c r="J489" s="11" t="e">
        <f>T1.PLATEREADER_VALUE("",E455)</f>
        <v>#REF!</v>
      </c>
      <c r="K489" s="11" t="e">
        <f>T1.PLATEREADER_VALUE("",E455)</f>
        <v>#REF!</v>
      </c>
      <c r="L489" s="11" t="e">
        <f>T1.PLATEREADER_VALUE("",E455)</f>
        <v>#REF!</v>
      </c>
      <c r="M489" s="11" t="e">
        <f>T1.PLATEREADER_VALUE("",E455)</f>
        <v>#REF!</v>
      </c>
      <c r="N489" s="11" t="e">
        <f>T1.PLATEREADER_VALUE("",E455)</f>
        <v>#REF!</v>
      </c>
      <c r="O489" s="11" t="e">
        <f>T1.PLATEREADER_VALUE("",E455)</f>
        <v>#REF!</v>
      </c>
      <c r="P489" s="11" t="e">
        <f>T1.PLATEREADER_VALUE("",E455)</f>
        <v>#REF!</v>
      </c>
      <c r="Q489" s="11" t="e">
        <f>T1.PLATEREADER_VALUE("",E455)</f>
        <v>#REF!</v>
      </c>
      <c r="R489" s="11" t="e">
        <f>T1.PLATEREADER_VALUE("",E455)</f>
        <v>#REF!</v>
      </c>
      <c r="S489" s="11" t="e">
        <f>T1.PLATEREADER_VALUE("",E455)</f>
        <v>#REF!</v>
      </c>
      <c r="T489" s="11" t="e">
        <f>T1.PLATEREADER_VALUE("",E455)</f>
        <v>#REF!</v>
      </c>
      <c r="U489" s="11" t="e">
        <f>T1.PLATEREADER_VALUE("",E455)</f>
        <v>#REF!</v>
      </c>
      <c r="V489" s="11" t="e">
        <f>T1.PLATEREADER_VALUE("",E455)</f>
        <v>#REF!</v>
      </c>
      <c r="W489" s="11" t="e">
        <f>T1.PLATEREADER_VALUE("",E455)</f>
        <v>#REF!</v>
      </c>
      <c r="X489" s="11" t="e">
        <f>T1.PLATEREADER_VALUE("",E455)</f>
        <v>#REF!</v>
      </c>
      <c r="Y489" s="11" t="e">
        <f>T1.PLATEREADER_VALUE("",E455)</f>
        <v>#REF!</v>
      </c>
      <c r="Z489" s="11" t="e">
        <f>T1.PLATEREADER_VALUE("",E455)</f>
        <v>#REF!</v>
      </c>
      <c r="AA489" s="11" t="e">
        <f>T1.PLATEREADER_VALUE("",E455)</f>
        <v>#REF!</v>
      </c>
      <c r="AB489" s="11" t="e">
        <f>T1.PLATEREADER_VALUE("",E455)</f>
        <v>#REF!</v>
      </c>
      <c r="AC489" s="11" t="e">
        <f>T1.PLATEREADER_VALUE("",E455)</f>
        <v>#REF!</v>
      </c>
      <c r="AD489" s="11" t="e">
        <f>T1.PLATEREADER_VALUE("",E455)</f>
        <v>#REF!</v>
      </c>
      <c r="AE489" s="11" t="e">
        <f>T1.PLATEREADER_VALUE("",E455)</f>
        <v>#REF!</v>
      </c>
      <c r="AF489" s="11" t="e">
        <f>T1.PLATEREADER_VALUE("",E455)</f>
        <v>#REF!</v>
      </c>
      <c r="AG489" s="11" t="e">
        <f>T1.PLATEREADER_VALUE("",E455)</f>
        <v>#REF!</v>
      </c>
      <c r="AH489" s="11" t="e">
        <f>T1.PLATEREADER_VALUE("",E455)</f>
        <v>#REF!</v>
      </c>
      <c r="AI489" s="11" t="e">
        <f>T1.PLATEREADER_VALUE("",E455)</f>
        <v>#REF!</v>
      </c>
      <c r="AJ489" s="11" t="e">
        <f>T1.PLATEREADER_VALUE("",E455)</f>
        <v>#REF!</v>
      </c>
      <c r="AK489" s="11" t="e">
        <f>T1.PLATEREADER_VALUE("",E455)</f>
        <v>#REF!</v>
      </c>
      <c r="AL489" s="11" t="e">
        <f>T1.PLATEREADER_VALUE("",E455)</f>
        <v>#REF!</v>
      </c>
      <c r="AM489" s="11" t="e">
        <f>T1.PLATEREADER_VALUE("",E455)</f>
        <v>#REF!</v>
      </c>
      <c r="AN489" s="11" t="e">
        <f>T1.PLATEREADER_VALUE("",E455)</f>
        <v>#REF!</v>
      </c>
      <c r="AO489" s="11" t="e">
        <f>T1.PLATEREADER_VALUE("",E455)</f>
        <v>#REF!</v>
      </c>
      <c r="AP489" s="11" t="e">
        <f>T1.PLATEREADER_VALUE("",E455)</f>
        <v>#REF!</v>
      </c>
      <c r="AQ489" s="11" t="e">
        <f>T1.PLATEREADER_VALUE("",E455)</f>
        <v>#REF!</v>
      </c>
      <c r="AR489" s="11" t="e">
        <f>T1.PLATEREADER_VALUE("",E455)</f>
        <v>#REF!</v>
      </c>
      <c r="AS489" s="11" t="e">
        <f>T1.PLATEREADER_VALUE("",E455)</f>
        <v>#REF!</v>
      </c>
      <c r="AT489" s="11" t="e">
        <f>T1.PLATEREADER_VALUE("",E455)</f>
        <v>#REF!</v>
      </c>
      <c r="AU489" s="11" t="e">
        <f>T1.PLATEREADER_VALUE("",E455)</f>
        <v>#REF!</v>
      </c>
      <c r="AV489" s="11" t="e">
        <f>T1.PLATEREADER_VALUE("",E455)</f>
        <v>#REF!</v>
      </c>
      <c r="AW489" s="11" t="e">
        <f>T1.PLATEREADER_VALUE("",E455)</f>
        <v>#REF!</v>
      </c>
      <c r="AX489" s="11" t="e">
        <f>T1.PLATEREADER_VALUE("",E455)</f>
        <v>#REF!</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1479</v>
      </c>
      <c r="D491" s="10">
        <f>T1.Label("RAW_DATA","sb")</f>
        <v>15.061601405352713</v>
      </c>
      <c r="E491" s="10"/>
      <c r="F491" s="94" t="s">
        <v>1480</v>
      </c>
      <c r="G491" s="10">
        <f>T1.Label("RAW_DATA","sn")</f>
        <v>299.08035634745534</v>
      </c>
      <c r="I491" s="94" t="s">
        <v>1478</v>
      </c>
      <c r="J491" s="14">
        <f>T1.Label("RAW_DATA","zprime")</f>
        <v>0.91177104342133841</v>
      </c>
      <c r="K491" s="10"/>
      <c r="L491" s="94" t="s">
        <v>1481</v>
      </c>
      <c r="M491" s="14">
        <f>T1.role("MAX","RAW_DATA","cvp")</f>
        <v>2.4113444658000271</v>
      </c>
      <c r="N491" s="10"/>
      <c r="O491" s="94" t="s">
        <v>1482</v>
      </c>
      <c r="P491" s="14">
        <f>T1.role("MIN","RAW_DATA","cvp")</f>
        <v>5.0359714657605128</v>
      </c>
      <c r="Q491" s="10"/>
      <c r="R491" s="94" t="s">
        <v>1483</v>
      </c>
      <c r="S491" s="10">
        <f>T1.role("MAX","RAW_DATA","avr")</f>
        <v>23087.2303125</v>
      </c>
      <c r="U491" s="94" t="s">
        <v>1484</v>
      </c>
      <c r="V491" s="10">
        <f>T1.role("MIN","RAW_DATA","avr")</f>
        <v>1532.853625</v>
      </c>
      <c r="X491" s="94" t="s">
        <v>1525</v>
      </c>
      <c r="Y491" s="10">
        <f>T1.role("CPD*","RAW_DATA","avr")</f>
        <v>18172.329103125005</v>
      </c>
    </row>
    <row r="492" spans="1:53" ht="11.25" customHeight="1">
      <c r="AY492" s="110"/>
      <c r="AZ492" s="110"/>
      <c r="BA492" s="110"/>
    </row>
    <row r="493" spans="1:53" s="124" customFormat="1" ht="11.25" customHeight="1">
      <c r="A493" s="124" t="s">
        <v>2762</v>
      </c>
      <c r="D493" s="125" t="s">
        <v>1551</v>
      </c>
      <c r="E493" s="126" t="s">
        <v>1547</v>
      </c>
      <c r="G493" s="125" t="s">
        <v>2763</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597</v>
      </c>
      <c r="C496" s="11" t="e">
        <f>T1.PLATEREADER_VALUE("",E493,H493)</f>
        <v>#REF!</v>
      </c>
      <c r="D496" s="11" t="e">
        <f>T1.PLATEREADER_VALUE("",E493,H493)</f>
        <v>#REF!</v>
      </c>
      <c r="E496" s="11" t="e">
        <f>T1.PLATEREADER_VALUE("",E493,H493)</f>
        <v>#REF!</v>
      </c>
      <c r="F496" s="11" t="e">
        <f>T1.PLATEREADER_VALUE("",E493,H493)</f>
        <v>#REF!</v>
      </c>
      <c r="G496" s="11" t="e">
        <f>T1.PLATEREADER_VALUE("",E493,H493)</f>
        <v>#REF!</v>
      </c>
      <c r="H496" s="11" t="e">
        <f>T1.PLATEREADER_VALUE("",E493,H493)</f>
        <v>#REF!</v>
      </c>
      <c r="I496" s="11" t="e">
        <f>T1.PLATEREADER_VALUE("",E493,H493)</f>
        <v>#REF!</v>
      </c>
      <c r="J496" s="11" t="e">
        <f>T1.PLATEREADER_VALUE("",E493,H493)</f>
        <v>#REF!</v>
      </c>
      <c r="K496" s="11" t="e">
        <f>T1.PLATEREADER_VALUE("",E493,H493)</f>
        <v>#REF!</v>
      </c>
      <c r="L496" s="11" t="e">
        <f>T1.PLATEREADER_VALUE("",E493,H493)</f>
        <v>#REF!</v>
      </c>
      <c r="M496" s="11" t="e">
        <f>T1.PLATEREADER_VALUE("",E493,H493)</f>
        <v>#REF!</v>
      </c>
      <c r="N496" s="11" t="e">
        <f>T1.PLATEREADER_VALUE("",E493,H493)</f>
        <v>#REF!</v>
      </c>
      <c r="P496" s="32" t="s">
        <v>1479</v>
      </c>
      <c r="Q496" s="10">
        <f>T1.Label("RAW_DATA","sb")</f>
        <v>15.061601405352713</v>
      </c>
    </row>
    <row r="497" spans="1:25" ht="11.25" hidden="1" customHeight="1">
      <c r="B497" s="8" t="s">
        <v>598</v>
      </c>
      <c r="C497" s="11" t="e">
        <f>T1.PLATEREADER_VALUE("",E493,H493)</f>
        <v>#REF!</v>
      </c>
      <c r="D497" s="11" t="e">
        <f>T1.PLATEREADER_VALUE("",E493,H493)</f>
        <v>#REF!</v>
      </c>
      <c r="E497" s="11" t="e">
        <f>T1.PLATEREADER_VALUE("",E493,H493)</f>
        <v>#REF!</v>
      </c>
      <c r="F497" s="11" t="e">
        <f>T1.PLATEREADER_VALUE("",E493,H493)</f>
        <v>#REF!</v>
      </c>
      <c r="G497" s="11" t="e">
        <f>T1.PLATEREADER_VALUE("",E493,H493)</f>
        <v>#REF!</v>
      </c>
      <c r="H497" s="11" t="e">
        <f>T1.PLATEREADER_VALUE("",E493,H493)</f>
        <v>#REF!</v>
      </c>
      <c r="I497" s="11" t="e">
        <f>T1.PLATEREADER_VALUE("",E493,H493)</f>
        <v>#REF!</v>
      </c>
      <c r="J497" s="11" t="e">
        <f>T1.PLATEREADER_VALUE("",E493,H493)</f>
        <v>#REF!</v>
      </c>
      <c r="K497" s="11" t="e">
        <f>T1.PLATEREADER_VALUE("",E493,H493)</f>
        <v>#REF!</v>
      </c>
      <c r="L497" s="11" t="e">
        <f>T1.PLATEREADER_VALUE("",E493,H493)</f>
        <v>#REF!</v>
      </c>
      <c r="M497" s="11" t="e">
        <f>T1.PLATEREADER_VALUE("",E493,H493)</f>
        <v>#REF!</v>
      </c>
      <c r="N497" s="11" t="e">
        <f>T1.PLATEREADER_VALUE("",E493,H493)</f>
        <v>#REF!</v>
      </c>
      <c r="P497" s="94" t="s">
        <v>1480</v>
      </c>
      <c r="Q497" s="10">
        <f>T1.Label("RAW_DATA","sn")</f>
        <v>299.08035634745534</v>
      </c>
    </row>
    <row r="498" spans="1:25" ht="11.25" hidden="1" customHeight="1">
      <c r="B498" s="8" t="s">
        <v>599</v>
      </c>
      <c r="C498" s="11" t="e">
        <f>T1.PLATEREADER_VALUE("",E493,H493)</f>
        <v>#REF!</v>
      </c>
      <c r="D498" s="11" t="e">
        <f>T1.PLATEREADER_VALUE("",E493,H493)</f>
        <v>#REF!</v>
      </c>
      <c r="E498" s="11" t="e">
        <f>T1.PLATEREADER_VALUE("",E493,H493)</f>
        <v>#REF!</v>
      </c>
      <c r="F498" s="11" t="e">
        <f>T1.PLATEREADER_VALUE("",E493,H493)</f>
        <v>#REF!</v>
      </c>
      <c r="G498" s="11" t="e">
        <f>T1.PLATEREADER_VALUE("",E493,H493)</f>
        <v>#REF!</v>
      </c>
      <c r="H498" s="11" t="e">
        <f>T1.PLATEREADER_VALUE("",E493,H493)</f>
        <v>#REF!</v>
      </c>
      <c r="I498" s="11" t="e">
        <f>T1.PLATEREADER_VALUE("",E493,H493)</f>
        <v>#REF!</v>
      </c>
      <c r="J498" s="11" t="e">
        <f>T1.PLATEREADER_VALUE("",E493,H493)</f>
        <v>#REF!</v>
      </c>
      <c r="K498" s="11" t="e">
        <f>T1.PLATEREADER_VALUE("",E493,H493)</f>
        <v>#REF!</v>
      </c>
      <c r="L498" s="11" t="e">
        <f>T1.PLATEREADER_VALUE("",E493,H493)</f>
        <v>#REF!</v>
      </c>
      <c r="M498" s="11" t="e">
        <f>T1.PLATEREADER_VALUE("",E493,H493)</f>
        <v>#REF!</v>
      </c>
      <c r="N498" s="11" t="e">
        <f>T1.PLATEREADER_VALUE("",E493,H493)</f>
        <v>#REF!</v>
      </c>
      <c r="P498" s="94" t="s">
        <v>1478</v>
      </c>
      <c r="Q498" s="14">
        <f>T1.Label("RAW_DATA","zprime")</f>
        <v>0.91177104342133841</v>
      </c>
    </row>
    <row r="499" spans="1:25" ht="11.25" hidden="1" customHeight="1">
      <c r="B499" s="8" t="s">
        <v>600</v>
      </c>
      <c r="C499" s="11" t="e">
        <f>T1.PLATEREADER_VALUE("",E493,H493)</f>
        <v>#REF!</v>
      </c>
      <c r="D499" s="11" t="e">
        <f>T1.PLATEREADER_VALUE("",E493,H493)</f>
        <v>#REF!</v>
      </c>
      <c r="E499" s="11" t="e">
        <f>T1.PLATEREADER_VALUE("",E493,H493)</f>
        <v>#REF!</v>
      </c>
      <c r="F499" s="11" t="e">
        <f>T1.PLATEREADER_VALUE("",E493,H493)</f>
        <v>#REF!</v>
      </c>
      <c r="G499" s="11" t="e">
        <f>T1.PLATEREADER_VALUE("",E493,H493)</f>
        <v>#REF!</v>
      </c>
      <c r="H499" s="11" t="e">
        <f>T1.PLATEREADER_VALUE("",E493,H493)</f>
        <v>#REF!</v>
      </c>
      <c r="I499" s="11" t="e">
        <f>T1.PLATEREADER_VALUE("",E493,H493)</f>
        <v>#REF!</v>
      </c>
      <c r="J499" s="11" t="e">
        <f>T1.PLATEREADER_VALUE("",E493,H493)</f>
        <v>#REF!</v>
      </c>
      <c r="K499" s="11" t="e">
        <f>T1.PLATEREADER_VALUE("",E493,H493)</f>
        <v>#REF!</v>
      </c>
      <c r="L499" s="11" t="e">
        <f>T1.PLATEREADER_VALUE("",E493,H493)</f>
        <v>#REF!</v>
      </c>
      <c r="M499" s="11" t="e">
        <f>T1.PLATEREADER_VALUE("",E493,H493)</f>
        <v>#REF!</v>
      </c>
      <c r="N499" s="11" t="e">
        <f>T1.PLATEREADER_VALUE("",E493,H493)</f>
        <v>#REF!</v>
      </c>
      <c r="P499" s="94" t="s">
        <v>1481</v>
      </c>
      <c r="Q499" s="14">
        <f>T1.role("MAX","RAW_DATA","cvp")</f>
        <v>2.4113444658000271</v>
      </c>
    </row>
    <row r="500" spans="1:25" ht="11.25" hidden="1" customHeight="1">
      <c r="B500" s="8" t="s">
        <v>601</v>
      </c>
      <c r="C500" s="11" t="e">
        <f>T1.PLATEREADER_VALUE("",E493,H493)</f>
        <v>#REF!</v>
      </c>
      <c r="D500" s="11" t="e">
        <f>T1.PLATEREADER_VALUE("",E493,H493)</f>
        <v>#REF!</v>
      </c>
      <c r="E500" s="11" t="e">
        <f>T1.PLATEREADER_VALUE("",E493,H493)</f>
        <v>#REF!</v>
      </c>
      <c r="F500" s="11" t="e">
        <f>T1.PLATEREADER_VALUE("",E493,H493)</f>
        <v>#REF!</v>
      </c>
      <c r="G500" s="11" t="e">
        <f>T1.PLATEREADER_VALUE("",E493,H493)</f>
        <v>#REF!</v>
      </c>
      <c r="H500" s="11" t="e">
        <f>T1.PLATEREADER_VALUE("",E493,H493)</f>
        <v>#REF!</v>
      </c>
      <c r="I500" s="11" t="e">
        <f>T1.PLATEREADER_VALUE("",E493,H493)</f>
        <v>#REF!</v>
      </c>
      <c r="J500" s="11" t="e">
        <f>T1.PLATEREADER_VALUE("",E493,H493)</f>
        <v>#REF!</v>
      </c>
      <c r="K500" s="11" t="e">
        <f>T1.PLATEREADER_VALUE("",E493,H493)</f>
        <v>#REF!</v>
      </c>
      <c r="L500" s="11" t="e">
        <f>T1.PLATEREADER_VALUE("",E493,H493)</f>
        <v>#REF!</v>
      </c>
      <c r="M500" s="11" t="e">
        <f>T1.PLATEREADER_VALUE("",E493,H493)</f>
        <v>#REF!</v>
      </c>
      <c r="N500" s="11" t="e">
        <f>T1.PLATEREADER_VALUE("",E493,H493)</f>
        <v>#REF!</v>
      </c>
      <c r="P500" s="94" t="s">
        <v>1482</v>
      </c>
      <c r="Q500" s="14">
        <f>T1.role("MIN","RAW_DATA","cvp")</f>
        <v>5.0359714657605128</v>
      </c>
    </row>
    <row r="501" spans="1:25" ht="11.25" hidden="1" customHeight="1">
      <c r="B501" s="8" t="s">
        <v>602</v>
      </c>
      <c r="C501" s="11" t="e">
        <f>T1.PLATEREADER_VALUE("",E493,H493)</f>
        <v>#REF!</v>
      </c>
      <c r="D501" s="11" t="e">
        <f>T1.PLATEREADER_VALUE("",E493,H493)</f>
        <v>#REF!</v>
      </c>
      <c r="E501" s="11" t="e">
        <f>T1.PLATEREADER_VALUE("",E493,H493)</f>
        <v>#REF!</v>
      </c>
      <c r="F501" s="11" t="e">
        <f>T1.PLATEREADER_VALUE("",E493,H493)</f>
        <v>#REF!</v>
      </c>
      <c r="G501" s="11" t="e">
        <f>T1.PLATEREADER_VALUE("",E493,H493)</f>
        <v>#REF!</v>
      </c>
      <c r="H501" s="11" t="e">
        <f>T1.PLATEREADER_VALUE("",E493,H493)</f>
        <v>#REF!</v>
      </c>
      <c r="I501" s="11" t="e">
        <f>T1.PLATEREADER_VALUE("",E493,H493)</f>
        <v>#REF!</v>
      </c>
      <c r="J501" s="11" t="e">
        <f>T1.PLATEREADER_VALUE("",E493,H493)</f>
        <v>#REF!</v>
      </c>
      <c r="K501" s="11" t="e">
        <f>T1.PLATEREADER_VALUE("",E493,H493)</f>
        <v>#REF!</v>
      </c>
      <c r="L501" s="11" t="e">
        <f>T1.PLATEREADER_VALUE("",E493,H493)</f>
        <v>#REF!</v>
      </c>
      <c r="M501" s="11" t="e">
        <f>T1.PLATEREADER_VALUE("",E493,H493)</f>
        <v>#REF!</v>
      </c>
      <c r="N501" s="11" t="e">
        <f>T1.PLATEREADER_VALUE("",E493,H493)</f>
        <v>#REF!</v>
      </c>
      <c r="P501" s="94" t="s">
        <v>1483</v>
      </c>
      <c r="Q501" s="10">
        <f>T1.role("MAX","RAW_DATA","avr")</f>
        <v>23087.2303125</v>
      </c>
    </row>
    <row r="502" spans="1:25" ht="11.25" hidden="1" customHeight="1">
      <c r="B502" s="8" t="s">
        <v>603</v>
      </c>
      <c r="C502" s="11" t="e">
        <f>T1.PLATEREADER_VALUE("",E493,H493)</f>
        <v>#REF!</v>
      </c>
      <c r="D502" s="11" t="e">
        <f>T1.PLATEREADER_VALUE("",E493,H493)</f>
        <v>#REF!</v>
      </c>
      <c r="E502" s="11" t="e">
        <f>T1.PLATEREADER_VALUE("",E493,H493)</f>
        <v>#REF!</v>
      </c>
      <c r="F502" s="11" t="e">
        <f>T1.PLATEREADER_VALUE("",E493,H493)</f>
        <v>#REF!</v>
      </c>
      <c r="G502" s="11" t="e">
        <f>T1.PLATEREADER_VALUE("",E493,H493)</f>
        <v>#REF!</v>
      </c>
      <c r="H502" s="11" t="e">
        <f>T1.PLATEREADER_VALUE("",E493,H493)</f>
        <v>#REF!</v>
      </c>
      <c r="I502" s="11" t="e">
        <f>T1.PLATEREADER_VALUE("",E493,H493)</f>
        <v>#REF!</v>
      </c>
      <c r="J502" s="11" t="e">
        <f>T1.PLATEREADER_VALUE("",E493,H493)</f>
        <v>#REF!</v>
      </c>
      <c r="K502" s="11" t="e">
        <f>T1.PLATEREADER_VALUE("",E493,H493)</f>
        <v>#REF!</v>
      </c>
      <c r="L502" s="11" t="e">
        <f>T1.PLATEREADER_VALUE("",E493,H493)</f>
        <v>#REF!</v>
      </c>
      <c r="M502" s="11" t="e">
        <f>T1.PLATEREADER_VALUE("",E493,H493)</f>
        <v>#REF!</v>
      </c>
      <c r="N502" s="11" t="e">
        <f>T1.PLATEREADER_VALUE("",E493,H493)</f>
        <v>#REF!</v>
      </c>
      <c r="P502" s="94" t="s">
        <v>1484</v>
      </c>
      <c r="Q502" s="10">
        <f>T1.role("MIN","RAW_DATA","avr")</f>
        <v>1532.853625</v>
      </c>
    </row>
    <row r="503" spans="1:25" ht="11.25" hidden="1" customHeight="1">
      <c r="B503" s="8" t="s">
        <v>604</v>
      </c>
      <c r="C503" s="11" t="e">
        <f>T1.PLATEREADER_VALUE("",E493,H493)</f>
        <v>#REF!</v>
      </c>
      <c r="D503" s="11" t="e">
        <f>T1.PLATEREADER_VALUE("",E493,H493)</f>
        <v>#REF!</v>
      </c>
      <c r="E503" s="11" t="e">
        <f>T1.PLATEREADER_VALUE("",E493,H493)</f>
        <v>#REF!</v>
      </c>
      <c r="F503" s="11" t="e">
        <f>T1.PLATEREADER_VALUE("",E493,H493)</f>
        <v>#REF!</v>
      </c>
      <c r="G503" s="11" t="e">
        <f>T1.PLATEREADER_VALUE("",E493,H493)</f>
        <v>#REF!</v>
      </c>
      <c r="H503" s="11" t="e">
        <f>T1.PLATEREADER_VALUE("",E493,H493)</f>
        <v>#REF!</v>
      </c>
      <c r="I503" s="11" t="e">
        <f>T1.PLATEREADER_VALUE("",E493,H493)</f>
        <v>#REF!</v>
      </c>
      <c r="J503" s="11" t="e">
        <f>T1.PLATEREADER_VALUE("",E493,H493)</f>
        <v>#REF!</v>
      </c>
      <c r="K503" s="11" t="e">
        <f>T1.PLATEREADER_VALUE("",E493,H493)</f>
        <v>#REF!</v>
      </c>
      <c r="L503" s="11" t="e">
        <f>T1.PLATEREADER_VALUE("",E493,H493)</f>
        <v>#REF!</v>
      </c>
      <c r="M503" s="11" t="e">
        <f>T1.PLATEREADER_VALUE("",E493,H493)</f>
        <v>#REF!</v>
      </c>
      <c r="N503" s="11" t="e">
        <f>T1.PLATEREADER_VALUE("",E493,H493)</f>
        <v>#REF!</v>
      </c>
      <c r="P503" s="94" t="s">
        <v>1525</v>
      </c>
      <c r="Q503" s="10">
        <f>T1.role("CPD*","RAW_DATA","avr")</f>
        <v>18172.329103125005</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2764</v>
      </c>
      <c r="D505" s="125" t="s">
        <v>1551</v>
      </c>
      <c r="E505" s="126" t="s">
        <v>1547</v>
      </c>
      <c r="G505" s="125" t="s">
        <v>2763</v>
      </c>
      <c r="H505" s="126">
        <v>1</v>
      </c>
      <c r="J505" s="125" t="s">
        <v>2765</v>
      </c>
      <c r="K505" s="126">
        <v>60</v>
      </c>
      <c r="M505" s="125" t="s">
        <v>2766</v>
      </c>
      <c r="N505" s="126" t="s">
        <v>2767</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597</v>
      </c>
      <c r="C508" s="11" t="e">
        <f>T1.PLATEREADER_VALUE("",E505,H505,K505,N505)</f>
        <v>#REF!</v>
      </c>
      <c r="D508" s="11" t="e">
        <f>T1.PLATEREADER_VALUE("",E505,H505,K505,N505)</f>
        <v>#REF!</v>
      </c>
      <c r="E508" s="11" t="e">
        <f>T1.PLATEREADER_VALUE("",E505,H505,K505,N505)</f>
        <v>#REF!</v>
      </c>
      <c r="F508" s="11" t="e">
        <f>T1.PLATEREADER_VALUE("",E505,H505,K505,N505)</f>
        <v>#REF!</v>
      </c>
      <c r="G508" s="11" t="e">
        <f>T1.PLATEREADER_VALUE("",E505,H505,K505,N505)</f>
        <v>#REF!</v>
      </c>
      <c r="H508" s="11" t="e">
        <f>T1.PLATEREADER_VALUE("",E505,H505,K505,N505)</f>
        <v>#REF!</v>
      </c>
      <c r="I508" s="11" t="e">
        <f>T1.PLATEREADER_VALUE("",E505,H505,K505,N505)</f>
        <v>#REF!</v>
      </c>
      <c r="J508" s="11" t="e">
        <f>T1.PLATEREADER_VALUE("",E505,H505,K505,N505)</f>
        <v>#REF!</v>
      </c>
      <c r="K508" s="11" t="e">
        <f>T1.PLATEREADER_VALUE("",E505,H505,K505,N505)</f>
        <v>#REF!</v>
      </c>
      <c r="L508" s="11" t="e">
        <f>T1.PLATEREADER_VALUE("",E505,H505,K505,N505)</f>
        <v>#REF!</v>
      </c>
      <c r="M508" s="11" t="e">
        <f>T1.PLATEREADER_VALUE("",E505,H505,K505,N505)</f>
        <v>#REF!</v>
      </c>
      <c r="N508" s="11" t="e">
        <f>T1.PLATEREADER_VALUE("",E505,H505,K505,N505)</f>
        <v>#REF!</v>
      </c>
      <c r="P508" s="32" t="s">
        <v>1479</v>
      </c>
      <c r="Q508" s="10">
        <f>T1.Label("RAW_DATA","sb")</f>
        <v>15.061601405352713</v>
      </c>
    </row>
    <row r="509" spans="1:25" ht="11.25" hidden="1" customHeight="1">
      <c r="B509" s="8" t="s">
        <v>598</v>
      </c>
      <c r="C509" s="11" t="e">
        <f>T1.PLATEREADER_VALUE("",E505,H505,K505,N505)</f>
        <v>#REF!</v>
      </c>
      <c r="D509" s="11" t="e">
        <f>T1.PLATEREADER_VALUE("",E505,H505,K505,N505)</f>
        <v>#REF!</v>
      </c>
      <c r="E509" s="11" t="e">
        <f>T1.PLATEREADER_VALUE("",E505,H505,K505,N505)</f>
        <v>#REF!</v>
      </c>
      <c r="F509" s="11" t="e">
        <f>T1.PLATEREADER_VALUE("",E505,H505,K505,N505)</f>
        <v>#REF!</v>
      </c>
      <c r="G509" s="11" t="e">
        <f>T1.PLATEREADER_VALUE("",E505,H505,K505,N505)</f>
        <v>#REF!</v>
      </c>
      <c r="H509" s="11" t="e">
        <f>T1.PLATEREADER_VALUE("",E505,H505,K505,N505)</f>
        <v>#REF!</v>
      </c>
      <c r="I509" s="11" t="e">
        <f>T1.PLATEREADER_VALUE("",E505,H505,K505,N505)</f>
        <v>#REF!</v>
      </c>
      <c r="J509" s="11" t="e">
        <f>T1.PLATEREADER_VALUE("",E505,H505,K505,N505)</f>
        <v>#REF!</v>
      </c>
      <c r="K509" s="11" t="e">
        <f>T1.PLATEREADER_VALUE("",E505,H505,K505,N505)</f>
        <v>#REF!</v>
      </c>
      <c r="L509" s="11" t="e">
        <f>T1.PLATEREADER_VALUE("",E505,H505,K505,N505)</f>
        <v>#REF!</v>
      </c>
      <c r="M509" s="11" t="e">
        <f>T1.PLATEREADER_VALUE("",E505,H505,K505,N505)</f>
        <v>#REF!</v>
      </c>
      <c r="N509" s="11" t="e">
        <f>T1.PLATEREADER_VALUE("",E505,H505,K505,N505)</f>
        <v>#REF!</v>
      </c>
      <c r="P509" s="94" t="s">
        <v>1480</v>
      </c>
      <c r="Q509" s="10">
        <f>T1.Label("RAW_DATA","sn")</f>
        <v>299.08035634745534</v>
      </c>
    </row>
    <row r="510" spans="1:25" ht="11.25" hidden="1" customHeight="1">
      <c r="B510" s="8" t="s">
        <v>599</v>
      </c>
      <c r="C510" s="11" t="e">
        <f>T1.PLATEREADER_VALUE("",E505,H505,K505,N505)</f>
        <v>#REF!</v>
      </c>
      <c r="D510" s="11" t="e">
        <f>T1.PLATEREADER_VALUE("",E505,H505,K505,N505)</f>
        <v>#REF!</v>
      </c>
      <c r="E510" s="11" t="e">
        <f>T1.PLATEREADER_VALUE("",E505,H505,K505,N505)</f>
        <v>#REF!</v>
      </c>
      <c r="F510" s="11" t="e">
        <f>T1.PLATEREADER_VALUE("",E505,H505,K505,N505)</f>
        <v>#REF!</v>
      </c>
      <c r="G510" s="11" t="e">
        <f>T1.PLATEREADER_VALUE("",E505,H505,K505,N505)</f>
        <v>#REF!</v>
      </c>
      <c r="H510" s="11" t="e">
        <f>T1.PLATEREADER_VALUE("",E505,H505,K505,N505)</f>
        <v>#REF!</v>
      </c>
      <c r="I510" s="11" t="e">
        <f>T1.PLATEREADER_VALUE("",E505,H505,K505,N505)</f>
        <v>#REF!</v>
      </c>
      <c r="J510" s="11" t="e">
        <f>T1.PLATEREADER_VALUE("",E505,H505,K505,N505)</f>
        <v>#REF!</v>
      </c>
      <c r="K510" s="11" t="e">
        <f>T1.PLATEREADER_VALUE("",E505,H505,K505,N505)</f>
        <v>#REF!</v>
      </c>
      <c r="L510" s="11" t="e">
        <f>T1.PLATEREADER_VALUE("",E505,H505,K505,N505)</f>
        <v>#REF!</v>
      </c>
      <c r="M510" s="11" t="e">
        <f>T1.PLATEREADER_VALUE("",E505,H505,K505,N505)</f>
        <v>#REF!</v>
      </c>
      <c r="N510" s="11" t="e">
        <f>T1.PLATEREADER_VALUE("",E505,H505,K505,N505)</f>
        <v>#REF!</v>
      </c>
      <c r="P510" s="94" t="s">
        <v>1478</v>
      </c>
      <c r="Q510" s="14">
        <f>T1.Label("RAW_DATA","zprime")</f>
        <v>0.91177104342133841</v>
      </c>
    </row>
    <row r="511" spans="1:25" ht="11.25" hidden="1" customHeight="1">
      <c r="B511" s="8" t="s">
        <v>600</v>
      </c>
      <c r="C511" s="11" t="e">
        <f>T1.PLATEREADER_VALUE("",E505,H505,K505,N505)</f>
        <v>#REF!</v>
      </c>
      <c r="D511" s="11" t="e">
        <f>T1.PLATEREADER_VALUE("",E505,H505,K505,N505)</f>
        <v>#REF!</v>
      </c>
      <c r="E511" s="11" t="e">
        <f>T1.PLATEREADER_VALUE("",E505,H505,K505,N505)</f>
        <v>#REF!</v>
      </c>
      <c r="F511" s="11" t="e">
        <f>T1.PLATEREADER_VALUE("",E505,H505,K505,N505)</f>
        <v>#REF!</v>
      </c>
      <c r="G511" s="11" t="e">
        <f>T1.PLATEREADER_VALUE("",E505,H505,K505,N505)</f>
        <v>#REF!</v>
      </c>
      <c r="H511" s="11" t="e">
        <f>T1.PLATEREADER_VALUE("",E505,H505,K505,N505)</f>
        <v>#REF!</v>
      </c>
      <c r="I511" s="11" t="e">
        <f>T1.PLATEREADER_VALUE("",E505,H505,K505,N505)</f>
        <v>#REF!</v>
      </c>
      <c r="J511" s="11" t="e">
        <f>T1.PLATEREADER_VALUE("",E505,H505,K505,N505)</f>
        <v>#REF!</v>
      </c>
      <c r="K511" s="11" t="e">
        <f>T1.PLATEREADER_VALUE("",E505,H505,K505,N505)</f>
        <v>#REF!</v>
      </c>
      <c r="L511" s="11" t="e">
        <f>T1.PLATEREADER_VALUE("",E505,H505,K505,N505)</f>
        <v>#REF!</v>
      </c>
      <c r="M511" s="11" t="e">
        <f>T1.PLATEREADER_VALUE("",E505,H505,K505,N505)</f>
        <v>#REF!</v>
      </c>
      <c r="N511" s="11" t="e">
        <f>T1.PLATEREADER_VALUE("",E505,H505,K505,N505)</f>
        <v>#REF!</v>
      </c>
      <c r="P511" s="94" t="s">
        <v>1481</v>
      </c>
      <c r="Q511" s="14">
        <f>T1.role("MAX","RAW_DATA","cvp")</f>
        <v>2.4113444658000271</v>
      </c>
    </row>
    <row r="512" spans="1:25" ht="11.25" hidden="1" customHeight="1">
      <c r="B512" s="8" t="s">
        <v>601</v>
      </c>
      <c r="C512" s="11" t="e">
        <f>T1.PLATEREADER_VALUE("",E505,H505,K505,N505)</f>
        <v>#REF!</v>
      </c>
      <c r="D512" s="11" t="e">
        <f>T1.PLATEREADER_VALUE("",E505,H505,K505,N505)</f>
        <v>#REF!</v>
      </c>
      <c r="E512" s="11" t="e">
        <f>T1.PLATEREADER_VALUE("",E505,H505,K505,N505)</f>
        <v>#REF!</v>
      </c>
      <c r="F512" s="11" t="e">
        <f>T1.PLATEREADER_VALUE("",E505,H505,K505,N505)</f>
        <v>#REF!</v>
      </c>
      <c r="G512" s="11" t="e">
        <f>T1.PLATEREADER_VALUE("",E505,H505,K505,N505)</f>
        <v>#REF!</v>
      </c>
      <c r="H512" s="11" t="e">
        <f>T1.PLATEREADER_VALUE("",E505,H505,K505,N505)</f>
        <v>#REF!</v>
      </c>
      <c r="I512" s="11" t="e">
        <f>T1.PLATEREADER_VALUE("",E505,H505,K505,N505)</f>
        <v>#REF!</v>
      </c>
      <c r="J512" s="11" t="e">
        <f>T1.PLATEREADER_VALUE("",E505,H505,K505,N505)</f>
        <v>#REF!</v>
      </c>
      <c r="K512" s="11" t="e">
        <f>T1.PLATEREADER_VALUE("",E505,H505,K505,N505)</f>
        <v>#REF!</v>
      </c>
      <c r="L512" s="11" t="e">
        <f>T1.PLATEREADER_VALUE("",E505,H505,K505,N505)</f>
        <v>#REF!</v>
      </c>
      <c r="M512" s="11" t="e">
        <f>T1.PLATEREADER_VALUE("",E505,H505,K505,N505)</f>
        <v>#REF!</v>
      </c>
      <c r="N512" s="11" t="e">
        <f>T1.PLATEREADER_VALUE("",E505,H505,K505,N505)</f>
        <v>#REF!</v>
      </c>
      <c r="P512" s="94" t="s">
        <v>1482</v>
      </c>
      <c r="Q512" s="14">
        <f>T1.role("MIN","RAW_DATA","cvp")</f>
        <v>5.0359714657605128</v>
      </c>
    </row>
    <row r="513" spans="1:26" ht="11.25" hidden="1" customHeight="1">
      <c r="B513" s="8" t="s">
        <v>602</v>
      </c>
      <c r="C513" s="11" t="e">
        <f>T1.PLATEREADER_VALUE("",E505,H505,K505,N505)</f>
        <v>#REF!</v>
      </c>
      <c r="D513" s="11" t="e">
        <f>T1.PLATEREADER_VALUE("",E505,H505,K505,N505)</f>
        <v>#REF!</v>
      </c>
      <c r="E513" s="11" t="e">
        <f>T1.PLATEREADER_VALUE("",E505,H505,K505,N505)</f>
        <v>#REF!</v>
      </c>
      <c r="F513" s="11" t="e">
        <f>T1.PLATEREADER_VALUE("",E505,H505,K505,N505)</f>
        <v>#REF!</v>
      </c>
      <c r="G513" s="11" t="e">
        <f>T1.PLATEREADER_VALUE("",E505,H505,K505,N505)</f>
        <v>#REF!</v>
      </c>
      <c r="H513" s="11" t="e">
        <f>T1.PLATEREADER_VALUE("",E505,H505,K505,N505)</f>
        <v>#REF!</v>
      </c>
      <c r="I513" s="11" t="e">
        <f>T1.PLATEREADER_VALUE("",E505,H505,K505,N505)</f>
        <v>#REF!</v>
      </c>
      <c r="J513" s="11" t="e">
        <f>T1.PLATEREADER_VALUE("",E505,H505,K505,N505)</f>
        <v>#REF!</v>
      </c>
      <c r="K513" s="11" t="e">
        <f>T1.PLATEREADER_VALUE("",E505,H505,K505,N505)</f>
        <v>#REF!</v>
      </c>
      <c r="L513" s="11" t="e">
        <f>T1.PLATEREADER_VALUE("",E505,H505,K505,N505)</f>
        <v>#REF!</v>
      </c>
      <c r="M513" s="11" t="e">
        <f>T1.PLATEREADER_VALUE("",E505,H505,K505,N505)</f>
        <v>#REF!</v>
      </c>
      <c r="N513" s="11" t="e">
        <f>T1.PLATEREADER_VALUE("",E505,H505,K505,N505)</f>
        <v>#REF!</v>
      </c>
      <c r="P513" s="94" t="s">
        <v>1483</v>
      </c>
      <c r="Q513" s="10">
        <f>T1.role("MAX","RAW_DATA","avr")</f>
        <v>23087.2303125</v>
      </c>
    </row>
    <row r="514" spans="1:26" ht="11.25" hidden="1" customHeight="1">
      <c r="B514" s="8" t="s">
        <v>603</v>
      </c>
      <c r="C514" s="11" t="e">
        <f>T1.PLATEREADER_VALUE("",E505,H505,K505,N505)</f>
        <v>#REF!</v>
      </c>
      <c r="D514" s="11" t="e">
        <f>T1.PLATEREADER_VALUE("",E505,H505,K505,N505)</f>
        <v>#REF!</v>
      </c>
      <c r="E514" s="11" t="e">
        <f>T1.PLATEREADER_VALUE("",E505,H505,K505,N505)</f>
        <v>#REF!</v>
      </c>
      <c r="F514" s="11" t="e">
        <f>T1.PLATEREADER_VALUE("",E505,H505,K505,N505)</f>
        <v>#REF!</v>
      </c>
      <c r="G514" s="11" t="e">
        <f>T1.PLATEREADER_VALUE("",E505,H505,K505,N505)</f>
        <v>#REF!</v>
      </c>
      <c r="H514" s="11" t="e">
        <f>T1.PLATEREADER_VALUE("",E505,H505,K505,N505)</f>
        <v>#REF!</v>
      </c>
      <c r="I514" s="11" t="e">
        <f>T1.PLATEREADER_VALUE("",E505,H505,K505,N505)</f>
        <v>#REF!</v>
      </c>
      <c r="J514" s="11" t="e">
        <f>T1.PLATEREADER_VALUE("",E505,H505,K505,N505)</f>
        <v>#REF!</v>
      </c>
      <c r="K514" s="11" t="e">
        <f>T1.PLATEREADER_VALUE("",E505,H505,K505,N505)</f>
        <v>#REF!</v>
      </c>
      <c r="L514" s="11" t="e">
        <f>T1.PLATEREADER_VALUE("",E505,H505,K505,N505)</f>
        <v>#REF!</v>
      </c>
      <c r="M514" s="11" t="e">
        <f>T1.PLATEREADER_VALUE("",E505,H505,K505,N505)</f>
        <v>#REF!</v>
      </c>
      <c r="N514" s="11" t="e">
        <f>T1.PLATEREADER_VALUE("",E505,H505,K505,N505)</f>
        <v>#REF!</v>
      </c>
      <c r="P514" s="94" t="s">
        <v>1484</v>
      </c>
      <c r="Q514" s="10">
        <f>T1.role("MIN","RAW_DATA","avr")</f>
        <v>1532.853625</v>
      </c>
    </row>
    <row r="515" spans="1:26" ht="11.25" hidden="1" customHeight="1">
      <c r="B515" s="8" t="s">
        <v>604</v>
      </c>
      <c r="C515" s="11" t="e">
        <f>T1.PLATEREADER_VALUE("",E505,H505,K505,N505)</f>
        <v>#REF!</v>
      </c>
      <c r="D515" s="11" t="e">
        <f>T1.PLATEREADER_VALUE("",E505,H505,K505,N505)</f>
        <v>#REF!</v>
      </c>
      <c r="E515" s="11" t="e">
        <f>T1.PLATEREADER_VALUE("",E505,H505,K505,N505)</f>
        <v>#REF!</v>
      </c>
      <c r="F515" s="11" t="e">
        <f>T1.PLATEREADER_VALUE("",E505,H505,K505,N505)</f>
        <v>#REF!</v>
      </c>
      <c r="G515" s="11" t="e">
        <f>T1.PLATEREADER_VALUE("",E505,H505,K505,N505)</f>
        <v>#REF!</v>
      </c>
      <c r="H515" s="11" t="e">
        <f>T1.PLATEREADER_VALUE("",E505,H505,K505,N505)</f>
        <v>#REF!</v>
      </c>
      <c r="I515" s="11" t="e">
        <f>T1.PLATEREADER_VALUE("",E505,H505,K505,N505)</f>
        <v>#REF!</v>
      </c>
      <c r="J515" s="11" t="e">
        <f>T1.PLATEREADER_VALUE("",E505,H505,K505,N505)</f>
        <v>#REF!</v>
      </c>
      <c r="K515" s="11" t="e">
        <f>T1.PLATEREADER_VALUE("",E505,H505,K505,N505)</f>
        <v>#REF!</v>
      </c>
      <c r="L515" s="11" t="e">
        <f>T1.PLATEREADER_VALUE("",E505,H505,K505,N505)</f>
        <v>#REF!</v>
      </c>
      <c r="M515" s="11" t="e">
        <f>T1.PLATEREADER_VALUE("",E505,H505,K505,N505)</f>
        <v>#REF!</v>
      </c>
      <c r="N515" s="11" t="e">
        <f>T1.PLATEREADER_VALUE("",E505,H505,K505,N505)</f>
        <v>#REF!</v>
      </c>
      <c r="P515" s="94" t="s">
        <v>1525</v>
      </c>
      <c r="Q515" s="10">
        <f>T1.role("CPD*","RAW_DATA","avr")</f>
        <v>18172.329103125005</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2769</v>
      </c>
      <c r="D517" s="125" t="s">
        <v>1551</v>
      </c>
      <c r="E517" s="126" t="s">
        <v>1547</v>
      </c>
      <c r="G517" s="125" t="s">
        <v>2763</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597</v>
      </c>
      <c r="C520" s="11" t="e">
        <f>T1.PLATEREADER_VALUE("",E517,H517)</f>
        <v>#REF!</v>
      </c>
      <c r="D520" s="11" t="e">
        <f>T1.PLATEREADER_VALUE("",E517,H517)</f>
        <v>#REF!</v>
      </c>
      <c r="E520" s="11" t="e">
        <f>T1.PLATEREADER_VALUE("",E517,H517)</f>
        <v>#REF!</v>
      </c>
      <c r="F520" s="11" t="e">
        <f>T1.PLATEREADER_VALUE("",E517,H517)</f>
        <v>#REF!</v>
      </c>
      <c r="G520" s="11" t="e">
        <f>T1.PLATEREADER_VALUE("",E517,H517)</f>
        <v>#REF!</v>
      </c>
      <c r="H520" s="11" t="e">
        <f>T1.PLATEREADER_VALUE("",E517,H517)</f>
        <v>#REF!</v>
      </c>
      <c r="I520" s="11" t="e">
        <f>T1.PLATEREADER_VALUE("",E517,H517)</f>
        <v>#REF!</v>
      </c>
      <c r="J520" s="11" t="e">
        <f>T1.PLATEREADER_VALUE("",E517,H517)</f>
        <v>#REF!</v>
      </c>
      <c r="K520" s="11" t="e">
        <f>T1.PLATEREADER_VALUE("",E517,H517)</f>
        <v>#REF!</v>
      </c>
      <c r="L520" s="11" t="e">
        <f>T1.PLATEREADER_VALUE("",E517,H517)</f>
        <v>#REF!</v>
      </c>
      <c r="M520" s="11" t="e">
        <f>T1.PLATEREADER_VALUE("",E517,H517)</f>
        <v>#REF!</v>
      </c>
      <c r="N520" s="11" t="e">
        <f>T1.PLATEREADER_VALUE("",E517,H517)</f>
        <v>#REF!</v>
      </c>
      <c r="O520" s="11" t="e">
        <f>T1.PLATEREADER_VALUE("",E517,H517)</f>
        <v>#REF!</v>
      </c>
      <c r="P520" s="11" t="e">
        <f>T1.PLATEREADER_VALUE("",E517,H517)</f>
        <v>#REF!</v>
      </c>
      <c r="Q520" s="11" t="e">
        <f>T1.PLATEREADER_VALUE("",E517,H517)</f>
        <v>#REF!</v>
      </c>
      <c r="R520" s="11" t="e">
        <f>T1.PLATEREADER_VALUE("",E517,H517)</f>
        <v>#REF!</v>
      </c>
      <c r="S520" s="11" t="e">
        <f>T1.PLATEREADER_VALUE("",E517,H517)</f>
        <v>#REF!</v>
      </c>
      <c r="T520" s="11" t="e">
        <f>T1.PLATEREADER_VALUE("",E517,H517)</f>
        <v>#REF!</v>
      </c>
      <c r="U520" s="11" t="e">
        <f>T1.PLATEREADER_VALUE("",E517,H517)</f>
        <v>#REF!</v>
      </c>
      <c r="V520" s="11" t="e">
        <f>T1.PLATEREADER_VALUE("",E517,H517)</f>
        <v>#REF!</v>
      </c>
      <c r="W520" s="11" t="e">
        <f>T1.PLATEREADER_VALUE("",E517,H517)</f>
        <v>#REF!</v>
      </c>
      <c r="X520" s="11" t="e">
        <f>T1.PLATEREADER_VALUE("",E517,H517)</f>
        <v>#REF!</v>
      </c>
      <c r="Y520" s="11" t="e">
        <f>T1.PLATEREADER_VALUE("",E517,H517)</f>
        <v>#REF!</v>
      </c>
      <c r="Z520" s="11" t="e">
        <f>T1.PLATEREADER_VALUE("",E517,H517)</f>
        <v>#REF!</v>
      </c>
    </row>
    <row r="521" spans="1:26" ht="11.25" hidden="1" customHeight="1">
      <c r="B521" s="8" t="s">
        <v>598</v>
      </c>
      <c r="C521" s="11" t="e">
        <f>T1.PLATEREADER_VALUE("",E517,H517)</f>
        <v>#REF!</v>
      </c>
      <c r="D521" s="11" t="e">
        <f>T1.PLATEREADER_VALUE("",E517,H517)</f>
        <v>#REF!</v>
      </c>
      <c r="E521" s="11" t="e">
        <f>T1.PLATEREADER_VALUE("",E517,H517)</f>
        <v>#REF!</v>
      </c>
      <c r="F521" s="11" t="e">
        <f>T1.PLATEREADER_VALUE("",E517,H517)</f>
        <v>#REF!</v>
      </c>
      <c r="G521" s="11" t="e">
        <f>T1.PLATEREADER_VALUE("",E517,H517)</f>
        <v>#REF!</v>
      </c>
      <c r="H521" s="11" t="e">
        <f>T1.PLATEREADER_VALUE("",E517,H517)</f>
        <v>#REF!</v>
      </c>
      <c r="I521" s="11" t="e">
        <f>T1.PLATEREADER_VALUE("",E517,H517)</f>
        <v>#REF!</v>
      </c>
      <c r="J521" s="11" t="e">
        <f>T1.PLATEREADER_VALUE("",E517,H517)</f>
        <v>#REF!</v>
      </c>
      <c r="K521" s="11" t="e">
        <f>T1.PLATEREADER_VALUE("",E517,H517)</f>
        <v>#REF!</v>
      </c>
      <c r="L521" s="11" t="e">
        <f>T1.PLATEREADER_VALUE("",E517,H517)</f>
        <v>#REF!</v>
      </c>
      <c r="M521" s="11" t="e">
        <f>T1.PLATEREADER_VALUE("",E517,H517)</f>
        <v>#REF!</v>
      </c>
      <c r="N521" s="11" t="e">
        <f>T1.PLATEREADER_VALUE("",E517,H517)</f>
        <v>#REF!</v>
      </c>
      <c r="O521" s="11" t="e">
        <f>T1.PLATEREADER_VALUE("",E517,H517)</f>
        <v>#REF!</v>
      </c>
      <c r="P521" s="11" t="e">
        <f>T1.PLATEREADER_VALUE("",E517,H517)</f>
        <v>#REF!</v>
      </c>
      <c r="Q521" s="11" t="e">
        <f>T1.PLATEREADER_VALUE("",E517,H517)</f>
        <v>#REF!</v>
      </c>
      <c r="R521" s="11" t="e">
        <f>T1.PLATEREADER_VALUE("",E517,H517)</f>
        <v>#REF!</v>
      </c>
      <c r="S521" s="11" t="e">
        <f>T1.PLATEREADER_VALUE("",E517,H517)</f>
        <v>#REF!</v>
      </c>
      <c r="T521" s="11" t="e">
        <f>T1.PLATEREADER_VALUE("",E517,H517)</f>
        <v>#REF!</v>
      </c>
      <c r="U521" s="11" t="e">
        <f>T1.PLATEREADER_VALUE("",E517,H517)</f>
        <v>#REF!</v>
      </c>
      <c r="V521" s="11" t="e">
        <f>T1.PLATEREADER_VALUE("",E517,H517)</f>
        <v>#REF!</v>
      </c>
      <c r="W521" s="11" t="e">
        <f>T1.PLATEREADER_VALUE("",E517,H517)</f>
        <v>#REF!</v>
      </c>
      <c r="X521" s="11" t="e">
        <f>T1.PLATEREADER_VALUE("",E517,H517)</f>
        <v>#REF!</v>
      </c>
      <c r="Y521" s="11" t="e">
        <f>T1.PLATEREADER_VALUE("",E517,H517)</f>
        <v>#REF!</v>
      </c>
      <c r="Z521" s="11" t="e">
        <f>T1.PLATEREADER_VALUE("",E517,H517)</f>
        <v>#REF!</v>
      </c>
    </row>
    <row r="522" spans="1:26" ht="11.25" hidden="1" customHeight="1">
      <c r="B522" s="8" t="s">
        <v>599</v>
      </c>
      <c r="C522" s="11" t="e">
        <f>T1.PLATEREADER_VALUE("",E517,H517)</f>
        <v>#REF!</v>
      </c>
      <c r="D522" s="11" t="e">
        <f>T1.PLATEREADER_VALUE("",E517,H517)</f>
        <v>#REF!</v>
      </c>
      <c r="E522" s="11" t="e">
        <f>T1.PLATEREADER_VALUE("",E517,H517)</f>
        <v>#REF!</v>
      </c>
      <c r="F522" s="11" t="e">
        <f>T1.PLATEREADER_VALUE("",E517,H517)</f>
        <v>#REF!</v>
      </c>
      <c r="G522" s="11" t="e">
        <f>T1.PLATEREADER_VALUE("",E517,H517)</f>
        <v>#REF!</v>
      </c>
      <c r="H522" s="11" t="e">
        <f>T1.PLATEREADER_VALUE("",E517,H517)</f>
        <v>#REF!</v>
      </c>
      <c r="I522" s="11" t="e">
        <f>T1.PLATEREADER_VALUE("",E517,H517)</f>
        <v>#REF!</v>
      </c>
      <c r="J522" s="11" t="e">
        <f>T1.PLATEREADER_VALUE("",E517,H517)</f>
        <v>#REF!</v>
      </c>
      <c r="K522" s="11" t="e">
        <f>T1.PLATEREADER_VALUE("",E517,H517)</f>
        <v>#REF!</v>
      </c>
      <c r="L522" s="11" t="e">
        <f>T1.PLATEREADER_VALUE("",E517,H517)</f>
        <v>#REF!</v>
      </c>
      <c r="M522" s="11" t="e">
        <f>T1.PLATEREADER_VALUE("",E517,H517)</f>
        <v>#REF!</v>
      </c>
      <c r="N522" s="11" t="e">
        <f>T1.PLATEREADER_VALUE("",E517,H517)</f>
        <v>#REF!</v>
      </c>
      <c r="O522" s="11" t="e">
        <f>T1.PLATEREADER_VALUE("",E517,H517)</f>
        <v>#REF!</v>
      </c>
      <c r="P522" s="11" t="e">
        <f>T1.PLATEREADER_VALUE("",E517,H517)</f>
        <v>#REF!</v>
      </c>
      <c r="Q522" s="11" t="e">
        <f>T1.PLATEREADER_VALUE("",E517,H517)</f>
        <v>#REF!</v>
      </c>
      <c r="R522" s="11" t="e">
        <f>T1.PLATEREADER_VALUE("",E517,H517)</f>
        <v>#REF!</v>
      </c>
      <c r="S522" s="11" t="e">
        <f>T1.PLATEREADER_VALUE("",E517,H517)</f>
        <v>#REF!</v>
      </c>
      <c r="T522" s="11" t="e">
        <f>T1.PLATEREADER_VALUE("",E517,H517)</f>
        <v>#REF!</v>
      </c>
      <c r="U522" s="11" t="e">
        <f>T1.PLATEREADER_VALUE("",E517,H517)</f>
        <v>#REF!</v>
      </c>
      <c r="V522" s="11" t="e">
        <f>T1.PLATEREADER_VALUE("",E517,H517)</f>
        <v>#REF!</v>
      </c>
      <c r="W522" s="11" t="e">
        <f>T1.PLATEREADER_VALUE("",E517,H517)</f>
        <v>#REF!</v>
      </c>
      <c r="X522" s="11" t="e">
        <f>T1.PLATEREADER_VALUE("",E517,H517)</f>
        <v>#REF!</v>
      </c>
      <c r="Y522" s="11" t="e">
        <f>T1.PLATEREADER_VALUE("",E517,H517)</f>
        <v>#REF!</v>
      </c>
      <c r="Z522" s="11" t="e">
        <f>T1.PLATEREADER_VALUE("",E517,H517)</f>
        <v>#REF!</v>
      </c>
    </row>
    <row r="523" spans="1:26" ht="11.25" hidden="1" customHeight="1">
      <c r="B523" s="8" t="s">
        <v>600</v>
      </c>
      <c r="C523" s="11" t="e">
        <f>T1.PLATEREADER_VALUE("",E517,H517)</f>
        <v>#REF!</v>
      </c>
      <c r="D523" s="11" t="e">
        <f>T1.PLATEREADER_VALUE("",E517,H517)</f>
        <v>#REF!</v>
      </c>
      <c r="E523" s="11" t="e">
        <f>T1.PLATEREADER_VALUE("",E517,H517)</f>
        <v>#REF!</v>
      </c>
      <c r="F523" s="11" t="e">
        <f>T1.PLATEREADER_VALUE("",E517,H517)</f>
        <v>#REF!</v>
      </c>
      <c r="G523" s="11" t="e">
        <f>T1.PLATEREADER_VALUE("",E517,H517)</f>
        <v>#REF!</v>
      </c>
      <c r="H523" s="11" t="e">
        <f>T1.PLATEREADER_VALUE("",E517,H517)</f>
        <v>#REF!</v>
      </c>
      <c r="I523" s="11" t="e">
        <f>T1.PLATEREADER_VALUE("",E517,H517)</f>
        <v>#REF!</v>
      </c>
      <c r="J523" s="11" t="e">
        <f>T1.PLATEREADER_VALUE("",E517,H517)</f>
        <v>#REF!</v>
      </c>
      <c r="K523" s="11" t="e">
        <f>T1.PLATEREADER_VALUE("",E517,H517)</f>
        <v>#REF!</v>
      </c>
      <c r="L523" s="11" t="e">
        <f>T1.PLATEREADER_VALUE("",E517,H517)</f>
        <v>#REF!</v>
      </c>
      <c r="M523" s="11" t="e">
        <f>T1.PLATEREADER_VALUE("",E517,H517)</f>
        <v>#REF!</v>
      </c>
      <c r="N523" s="11" t="e">
        <f>T1.PLATEREADER_VALUE("",E517,H517)</f>
        <v>#REF!</v>
      </c>
      <c r="O523" s="11" t="e">
        <f>T1.PLATEREADER_VALUE("",E517,H517)</f>
        <v>#REF!</v>
      </c>
      <c r="P523" s="11" t="e">
        <f>T1.PLATEREADER_VALUE("",E517,H517)</f>
        <v>#REF!</v>
      </c>
      <c r="Q523" s="11" t="e">
        <f>T1.PLATEREADER_VALUE("",E517,H517)</f>
        <v>#REF!</v>
      </c>
      <c r="R523" s="11" t="e">
        <f>T1.PLATEREADER_VALUE("",E517,H517)</f>
        <v>#REF!</v>
      </c>
      <c r="S523" s="11" t="e">
        <f>T1.PLATEREADER_VALUE("",E517,H517)</f>
        <v>#REF!</v>
      </c>
      <c r="T523" s="11" t="e">
        <f>T1.PLATEREADER_VALUE("",E517,H517)</f>
        <v>#REF!</v>
      </c>
      <c r="U523" s="11" t="e">
        <f>T1.PLATEREADER_VALUE("",E517,H517)</f>
        <v>#REF!</v>
      </c>
      <c r="V523" s="11" t="e">
        <f>T1.PLATEREADER_VALUE("",E517,H517)</f>
        <v>#REF!</v>
      </c>
      <c r="W523" s="11" t="e">
        <f>T1.PLATEREADER_VALUE("",E517,H517)</f>
        <v>#REF!</v>
      </c>
      <c r="X523" s="11" t="e">
        <f>T1.PLATEREADER_VALUE("",E517,H517)</f>
        <v>#REF!</v>
      </c>
      <c r="Y523" s="11" t="e">
        <f>T1.PLATEREADER_VALUE("",E517,H517)</f>
        <v>#REF!</v>
      </c>
      <c r="Z523" s="11" t="e">
        <f>T1.PLATEREADER_VALUE("",E517,H517)</f>
        <v>#REF!</v>
      </c>
    </row>
    <row r="524" spans="1:26" ht="11.25" hidden="1" customHeight="1">
      <c r="B524" s="8" t="s">
        <v>601</v>
      </c>
      <c r="C524" s="11" t="e">
        <f>T1.PLATEREADER_VALUE("",E517,H517)</f>
        <v>#REF!</v>
      </c>
      <c r="D524" s="11" t="e">
        <f>T1.PLATEREADER_VALUE("",E517,H517)</f>
        <v>#REF!</v>
      </c>
      <c r="E524" s="11" t="e">
        <f>T1.PLATEREADER_VALUE("",E517,H517)</f>
        <v>#REF!</v>
      </c>
      <c r="F524" s="11" t="e">
        <f>T1.PLATEREADER_VALUE("",E517,H517)</f>
        <v>#REF!</v>
      </c>
      <c r="G524" s="11" t="e">
        <f>T1.PLATEREADER_VALUE("",E517,H517)</f>
        <v>#REF!</v>
      </c>
      <c r="H524" s="11" t="e">
        <f>T1.PLATEREADER_VALUE("",E517,H517)</f>
        <v>#REF!</v>
      </c>
      <c r="I524" s="11" t="e">
        <f>T1.PLATEREADER_VALUE("",E517,H517)</f>
        <v>#REF!</v>
      </c>
      <c r="J524" s="11" t="e">
        <f>T1.PLATEREADER_VALUE("",E517,H517)</f>
        <v>#REF!</v>
      </c>
      <c r="K524" s="11" t="e">
        <f>T1.PLATEREADER_VALUE("",E517,H517)</f>
        <v>#REF!</v>
      </c>
      <c r="L524" s="11" t="e">
        <f>T1.PLATEREADER_VALUE("",E517,H517)</f>
        <v>#REF!</v>
      </c>
      <c r="M524" s="11" t="e">
        <f>T1.PLATEREADER_VALUE("",E517,H517)</f>
        <v>#REF!</v>
      </c>
      <c r="N524" s="11" t="e">
        <f>T1.PLATEREADER_VALUE("",E517,H517)</f>
        <v>#REF!</v>
      </c>
      <c r="O524" s="11" t="e">
        <f>T1.PLATEREADER_VALUE("",E517,H517)</f>
        <v>#REF!</v>
      </c>
      <c r="P524" s="11" t="e">
        <f>T1.PLATEREADER_VALUE("",E517,H517)</f>
        <v>#REF!</v>
      </c>
      <c r="Q524" s="11" t="e">
        <f>T1.PLATEREADER_VALUE("",E517,H517)</f>
        <v>#REF!</v>
      </c>
      <c r="R524" s="11" t="e">
        <f>T1.PLATEREADER_VALUE("",E517,H517)</f>
        <v>#REF!</v>
      </c>
      <c r="S524" s="11" t="e">
        <f>T1.PLATEREADER_VALUE("",E517,H517)</f>
        <v>#REF!</v>
      </c>
      <c r="T524" s="11" t="e">
        <f>T1.PLATEREADER_VALUE("",E517,H517)</f>
        <v>#REF!</v>
      </c>
      <c r="U524" s="11" t="e">
        <f>T1.PLATEREADER_VALUE("",E517,H517)</f>
        <v>#REF!</v>
      </c>
      <c r="V524" s="11" t="e">
        <f>T1.PLATEREADER_VALUE("",E517,H517)</f>
        <v>#REF!</v>
      </c>
      <c r="W524" s="11" t="e">
        <f>T1.PLATEREADER_VALUE("",E517,H517)</f>
        <v>#REF!</v>
      </c>
      <c r="X524" s="11" t="e">
        <f>T1.PLATEREADER_VALUE("",E517,H517)</f>
        <v>#REF!</v>
      </c>
      <c r="Y524" s="11" t="e">
        <f>T1.PLATEREADER_VALUE("",E517,H517)</f>
        <v>#REF!</v>
      </c>
      <c r="Z524" s="11" t="e">
        <f>T1.PLATEREADER_VALUE("",E517,H517)</f>
        <v>#REF!</v>
      </c>
    </row>
    <row r="525" spans="1:26" ht="11.25" hidden="1" customHeight="1">
      <c r="B525" s="8" t="s">
        <v>602</v>
      </c>
      <c r="C525" s="11" t="e">
        <f>T1.PLATEREADER_VALUE("",E517,H517)</f>
        <v>#REF!</v>
      </c>
      <c r="D525" s="11" t="e">
        <f>T1.PLATEREADER_VALUE("",E517,H517)</f>
        <v>#REF!</v>
      </c>
      <c r="E525" s="11" t="e">
        <f>T1.PLATEREADER_VALUE("",E517,H517)</f>
        <v>#REF!</v>
      </c>
      <c r="F525" s="11" t="e">
        <f>T1.PLATEREADER_VALUE("",E517,H517)</f>
        <v>#REF!</v>
      </c>
      <c r="G525" s="11" t="e">
        <f>T1.PLATEREADER_VALUE("",E517,H517)</f>
        <v>#REF!</v>
      </c>
      <c r="H525" s="11" t="e">
        <f>T1.PLATEREADER_VALUE("",E517,H517)</f>
        <v>#REF!</v>
      </c>
      <c r="I525" s="11" t="e">
        <f>T1.PLATEREADER_VALUE("",E517,H517)</f>
        <v>#REF!</v>
      </c>
      <c r="J525" s="11" t="e">
        <f>T1.PLATEREADER_VALUE("",E517,H517)</f>
        <v>#REF!</v>
      </c>
      <c r="K525" s="11" t="e">
        <f>T1.PLATEREADER_VALUE("",E517,H517)</f>
        <v>#REF!</v>
      </c>
      <c r="L525" s="11" t="e">
        <f>T1.PLATEREADER_VALUE("",E517,H517)</f>
        <v>#REF!</v>
      </c>
      <c r="M525" s="11" t="e">
        <f>T1.PLATEREADER_VALUE("",E517,H517)</f>
        <v>#REF!</v>
      </c>
      <c r="N525" s="11" t="e">
        <f>T1.PLATEREADER_VALUE("",E517,H517)</f>
        <v>#REF!</v>
      </c>
      <c r="O525" s="11" t="e">
        <f>T1.PLATEREADER_VALUE("",E517,H517)</f>
        <v>#REF!</v>
      </c>
      <c r="P525" s="11" t="e">
        <f>T1.PLATEREADER_VALUE("",E517,H517)</f>
        <v>#REF!</v>
      </c>
      <c r="Q525" s="11" t="e">
        <f>T1.PLATEREADER_VALUE("",E517,H517)</f>
        <v>#REF!</v>
      </c>
      <c r="R525" s="11" t="e">
        <f>T1.PLATEREADER_VALUE("",E517,H517)</f>
        <v>#REF!</v>
      </c>
      <c r="S525" s="11" t="e">
        <f>T1.PLATEREADER_VALUE("",E517,H517)</f>
        <v>#REF!</v>
      </c>
      <c r="T525" s="11" t="e">
        <f>T1.PLATEREADER_VALUE("",E517,H517)</f>
        <v>#REF!</v>
      </c>
      <c r="U525" s="11" t="e">
        <f>T1.PLATEREADER_VALUE("",E517,H517)</f>
        <v>#REF!</v>
      </c>
      <c r="V525" s="11" t="e">
        <f>T1.PLATEREADER_VALUE("",E517,H517)</f>
        <v>#REF!</v>
      </c>
      <c r="W525" s="11" t="e">
        <f>T1.PLATEREADER_VALUE("",E517,H517)</f>
        <v>#REF!</v>
      </c>
      <c r="X525" s="11" t="e">
        <f>T1.PLATEREADER_VALUE("",E517,H517)</f>
        <v>#REF!</v>
      </c>
      <c r="Y525" s="11" t="e">
        <f>T1.PLATEREADER_VALUE("",E517,H517)</f>
        <v>#REF!</v>
      </c>
      <c r="Z525" s="11" t="e">
        <f>T1.PLATEREADER_VALUE("",E517,H517)</f>
        <v>#REF!</v>
      </c>
    </row>
    <row r="526" spans="1:26" ht="11.25" hidden="1" customHeight="1">
      <c r="B526" s="8" t="s">
        <v>603</v>
      </c>
      <c r="C526" s="11" t="e">
        <f>T1.PLATEREADER_VALUE("",E517,H517)</f>
        <v>#REF!</v>
      </c>
      <c r="D526" s="11" t="e">
        <f>T1.PLATEREADER_VALUE("",E517,H517)</f>
        <v>#REF!</v>
      </c>
      <c r="E526" s="11" t="e">
        <f>T1.PLATEREADER_VALUE("",E517,H517)</f>
        <v>#REF!</v>
      </c>
      <c r="F526" s="11" t="e">
        <f>T1.PLATEREADER_VALUE("",E517,H517)</f>
        <v>#REF!</v>
      </c>
      <c r="G526" s="11" t="e">
        <f>T1.PLATEREADER_VALUE("",E517,H517)</f>
        <v>#REF!</v>
      </c>
      <c r="H526" s="11" t="e">
        <f>T1.PLATEREADER_VALUE("",E517,H517)</f>
        <v>#REF!</v>
      </c>
      <c r="I526" s="11" t="e">
        <f>T1.PLATEREADER_VALUE("",E517,H517)</f>
        <v>#REF!</v>
      </c>
      <c r="J526" s="11" t="e">
        <f>T1.PLATEREADER_VALUE("",E517,H517)</f>
        <v>#REF!</v>
      </c>
      <c r="K526" s="11" t="e">
        <f>T1.PLATEREADER_VALUE("",E517,H517)</f>
        <v>#REF!</v>
      </c>
      <c r="L526" s="11" t="e">
        <f>T1.PLATEREADER_VALUE("",E517,H517)</f>
        <v>#REF!</v>
      </c>
      <c r="M526" s="11" t="e">
        <f>T1.PLATEREADER_VALUE("",E517,H517)</f>
        <v>#REF!</v>
      </c>
      <c r="N526" s="11" t="e">
        <f>T1.PLATEREADER_VALUE("",E517,H517)</f>
        <v>#REF!</v>
      </c>
      <c r="O526" s="11" t="e">
        <f>T1.PLATEREADER_VALUE("",E517,H517)</f>
        <v>#REF!</v>
      </c>
      <c r="P526" s="11" t="e">
        <f>T1.PLATEREADER_VALUE("",E517,H517)</f>
        <v>#REF!</v>
      </c>
      <c r="Q526" s="11" t="e">
        <f>T1.PLATEREADER_VALUE("",E517,H517)</f>
        <v>#REF!</v>
      </c>
      <c r="R526" s="11" t="e">
        <f>T1.PLATEREADER_VALUE("",E517,H517)</f>
        <v>#REF!</v>
      </c>
      <c r="S526" s="11" t="e">
        <f>T1.PLATEREADER_VALUE("",E517,H517)</f>
        <v>#REF!</v>
      </c>
      <c r="T526" s="11" t="e">
        <f>T1.PLATEREADER_VALUE("",E517,H517)</f>
        <v>#REF!</v>
      </c>
      <c r="U526" s="11" t="e">
        <f>T1.PLATEREADER_VALUE("",E517,H517)</f>
        <v>#REF!</v>
      </c>
      <c r="V526" s="11" t="e">
        <f>T1.PLATEREADER_VALUE("",E517,H517)</f>
        <v>#REF!</v>
      </c>
      <c r="W526" s="11" t="e">
        <f>T1.PLATEREADER_VALUE("",E517,H517)</f>
        <v>#REF!</v>
      </c>
      <c r="X526" s="11" t="e">
        <f>T1.PLATEREADER_VALUE("",E517,H517)</f>
        <v>#REF!</v>
      </c>
      <c r="Y526" s="11" t="e">
        <f>T1.PLATEREADER_VALUE("",E517,H517)</f>
        <v>#REF!</v>
      </c>
      <c r="Z526" s="11" t="e">
        <f>T1.PLATEREADER_VALUE("",E517,H517)</f>
        <v>#REF!</v>
      </c>
    </row>
    <row r="527" spans="1:26" ht="11.25" hidden="1" customHeight="1">
      <c r="B527" s="8" t="s">
        <v>604</v>
      </c>
      <c r="C527" s="11" t="e">
        <f>T1.PLATEREADER_VALUE("",E517,H517)</f>
        <v>#REF!</v>
      </c>
      <c r="D527" s="11" t="e">
        <f>T1.PLATEREADER_VALUE("",E517,H517)</f>
        <v>#REF!</v>
      </c>
      <c r="E527" s="11" t="e">
        <f>T1.PLATEREADER_VALUE("",E517,H517)</f>
        <v>#REF!</v>
      </c>
      <c r="F527" s="11" t="e">
        <f>T1.PLATEREADER_VALUE("",E517,H517)</f>
        <v>#REF!</v>
      </c>
      <c r="G527" s="11" t="e">
        <f>T1.PLATEREADER_VALUE("",E517,H517)</f>
        <v>#REF!</v>
      </c>
      <c r="H527" s="11" t="e">
        <f>T1.PLATEREADER_VALUE("",E517,H517)</f>
        <v>#REF!</v>
      </c>
      <c r="I527" s="11" t="e">
        <f>T1.PLATEREADER_VALUE("",E517,H517)</f>
        <v>#REF!</v>
      </c>
      <c r="J527" s="11" t="e">
        <f>T1.PLATEREADER_VALUE("",E517,H517)</f>
        <v>#REF!</v>
      </c>
      <c r="K527" s="11" t="e">
        <f>T1.PLATEREADER_VALUE("",E517,H517)</f>
        <v>#REF!</v>
      </c>
      <c r="L527" s="11" t="e">
        <f>T1.PLATEREADER_VALUE("",E517,H517)</f>
        <v>#REF!</v>
      </c>
      <c r="M527" s="11" t="e">
        <f>T1.PLATEREADER_VALUE("",E517,H517)</f>
        <v>#REF!</v>
      </c>
      <c r="N527" s="11" t="e">
        <f>T1.PLATEREADER_VALUE("",E517,H517)</f>
        <v>#REF!</v>
      </c>
      <c r="O527" s="11" t="e">
        <f>T1.PLATEREADER_VALUE("",E517,H517)</f>
        <v>#REF!</v>
      </c>
      <c r="P527" s="11" t="e">
        <f>T1.PLATEREADER_VALUE("",E517,H517)</f>
        <v>#REF!</v>
      </c>
      <c r="Q527" s="11" t="e">
        <f>T1.PLATEREADER_VALUE("",E517,H517)</f>
        <v>#REF!</v>
      </c>
      <c r="R527" s="11" t="e">
        <f>T1.PLATEREADER_VALUE("",E517,H517)</f>
        <v>#REF!</v>
      </c>
      <c r="S527" s="11" t="e">
        <f>T1.PLATEREADER_VALUE("",E517,H517)</f>
        <v>#REF!</v>
      </c>
      <c r="T527" s="11" t="e">
        <f>T1.PLATEREADER_VALUE("",E517,H517)</f>
        <v>#REF!</v>
      </c>
      <c r="U527" s="11" t="e">
        <f>T1.PLATEREADER_VALUE("",E517,H517)</f>
        <v>#REF!</v>
      </c>
      <c r="V527" s="11" t="e">
        <f>T1.PLATEREADER_VALUE("",E517,H517)</f>
        <v>#REF!</v>
      </c>
      <c r="W527" s="11" t="e">
        <f>T1.PLATEREADER_VALUE("",E517,H517)</f>
        <v>#REF!</v>
      </c>
      <c r="X527" s="11" t="e">
        <f>T1.PLATEREADER_VALUE("",E517,H517)</f>
        <v>#REF!</v>
      </c>
      <c r="Y527" s="11" t="e">
        <f>T1.PLATEREADER_VALUE("",E517,H517)</f>
        <v>#REF!</v>
      </c>
      <c r="Z527" s="11" t="e">
        <f>T1.PLATEREADER_VALUE("",E517,H517)</f>
        <v>#REF!</v>
      </c>
    </row>
    <row r="528" spans="1:26" ht="11.25" hidden="1" customHeight="1">
      <c r="B528" s="8" t="s">
        <v>605</v>
      </c>
      <c r="C528" s="11" t="e">
        <f>T1.PLATEREADER_VALUE("",E517,H517)</f>
        <v>#REF!</v>
      </c>
      <c r="D528" s="11" t="e">
        <f>T1.PLATEREADER_VALUE("",E517,H517)</f>
        <v>#REF!</v>
      </c>
      <c r="E528" s="11" t="e">
        <f>T1.PLATEREADER_VALUE("",E517,H517)</f>
        <v>#REF!</v>
      </c>
      <c r="F528" s="11" t="e">
        <f>T1.PLATEREADER_VALUE("",E517,H517)</f>
        <v>#REF!</v>
      </c>
      <c r="G528" s="11" t="e">
        <f>T1.PLATEREADER_VALUE("",E517,H517)</f>
        <v>#REF!</v>
      </c>
      <c r="H528" s="11" t="e">
        <f>T1.PLATEREADER_VALUE("",E517,H517)</f>
        <v>#REF!</v>
      </c>
      <c r="I528" s="11" t="e">
        <f>T1.PLATEREADER_VALUE("",E517,H517)</f>
        <v>#REF!</v>
      </c>
      <c r="J528" s="11" t="e">
        <f>T1.PLATEREADER_VALUE("",E517,H517)</f>
        <v>#REF!</v>
      </c>
      <c r="K528" s="11" t="e">
        <f>T1.PLATEREADER_VALUE("",E517,H517)</f>
        <v>#REF!</v>
      </c>
      <c r="L528" s="11" t="e">
        <f>T1.PLATEREADER_VALUE("",E517,H517)</f>
        <v>#REF!</v>
      </c>
      <c r="M528" s="11" t="e">
        <f>T1.PLATEREADER_VALUE("",E517,H517)</f>
        <v>#REF!</v>
      </c>
      <c r="N528" s="11" t="e">
        <f>T1.PLATEREADER_VALUE("",E517,H517)</f>
        <v>#REF!</v>
      </c>
      <c r="O528" s="11" t="e">
        <f>T1.PLATEREADER_VALUE("",E517,H517)</f>
        <v>#REF!</v>
      </c>
      <c r="P528" s="11" t="e">
        <f>T1.PLATEREADER_VALUE("",E517,H517)</f>
        <v>#REF!</v>
      </c>
      <c r="Q528" s="11" t="e">
        <f>T1.PLATEREADER_VALUE("",E517,H517)</f>
        <v>#REF!</v>
      </c>
      <c r="R528" s="11" t="e">
        <f>T1.PLATEREADER_VALUE("",E517,H517)</f>
        <v>#REF!</v>
      </c>
      <c r="S528" s="11" t="e">
        <f>T1.PLATEREADER_VALUE("",E517,H517)</f>
        <v>#REF!</v>
      </c>
      <c r="T528" s="11" t="e">
        <f>T1.PLATEREADER_VALUE("",E517,H517)</f>
        <v>#REF!</v>
      </c>
      <c r="U528" s="11" t="e">
        <f>T1.PLATEREADER_VALUE("",E517,H517)</f>
        <v>#REF!</v>
      </c>
      <c r="V528" s="11" t="e">
        <f>T1.PLATEREADER_VALUE("",E517,H517)</f>
        <v>#REF!</v>
      </c>
      <c r="W528" s="11" t="e">
        <f>T1.PLATEREADER_VALUE("",E517,H517)</f>
        <v>#REF!</v>
      </c>
      <c r="X528" s="11" t="e">
        <f>T1.PLATEREADER_VALUE("",E517,H517)</f>
        <v>#REF!</v>
      </c>
      <c r="Y528" s="11" t="e">
        <f>T1.PLATEREADER_VALUE("",E517,H517)</f>
        <v>#REF!</v>
      </c>
      <c r="Z528" s="11" t="e">
        <f>T1.PLATEREADER_VALUE("",E517,H517)</f>
        <v>#REF!</v>
      </c>
    </row>
    <row r="529" spans="1:26" ht="11.25" hidden="1" customHeight="1">
      <c r="B529" s="8" t="s">
        <v>606</v>
      </c>
      <c r="C529" s="11" t="e">
        <f>T1.PLATEREADER_VALUE("",E517,H517)</f>
        <v>#REF!</v>
      </c>
      <c r="D529" s="11" t="e">
        <f>T1.PLATEREADER_VALUE("",E517,H517)</f>
        <v>#REF!</v>
      </c>
      <c r="E529" s="11" t="e">
        <f>T1.PLATEREADER_VALUE("",E517,H517)</f>
        <v>#REF!</v>
      </c>
      <c r="F529" s="11" t="e">
        <f>T1.PLATEREADER_VALUE("",E517,H517)</f>
        <v>#REF!</v>
      </c>
      <c r="G529" s="11" t="e">
        <f>T1.PLATEREADER_VALUE("",E517,H517)</f>
        <v>#REF!</v>
      </c>
      <c r="H529" s="11" t="e">
        <f>T1.PLATEREADER_VALUE("",E517,H517)</f>
        <v>#REF!</v>
      </c>
      <c r="I529" s="11" t="e">
        <f>T1.PLATEREADER_VALUE("",E517,H517)</f>
        <v>#REF!</v>
      </c>
      <c r="J529" s="11" t="e">
        <f>T1.PLATEREADER_VALUE("",E517,H517)</f>
        <v>#REF!</v>
      </c>
      <c r="K529" s="11" t="e">
        <f>T1.PLATEREADER_VALUE("",E517,H517)</f>
        <v>#REF!</v>
      </c>
      <c r="L529" s="11" t="e">
        <f>T1.PLATEREADER_VALUE("",E517,H517)</f>
        <v>#REF!</v>
      </c>
      <c r="M529" s="11" t="e">
        <f>T1.PLATEREADER_VALUE("",E517,H517)</f>
        <v>#REF!</v>
      </c>
      <c r="N529" s="11" t="e">
        <f>T1.PLATEREADER_VALUE("",E517,H517)</f>
        <v>#REF!</v>
      </c>
      <c r="O529" s="11" t="e">
        <f>T1.PLATEREADER_VALUE("",E517,H517)</f>
        <v>#REF!</v>
      </c>
      <c r="P529" s="11" t="e">
        <f>T1.PLATEREADER_VALUE("",E517,H517)</f>
        <v>#REF!</v>
      </c>
      <c r="Q529" s="11" t="e">
        <f>T1.PLATEREADER_VALUE("",E517,H517)</f>
        <v>#REF!</v>
      </c>
      <c r="R529" s="11" t="e">
        <f>T1.PLATEREADER_VALUE("",E517,H517)</f>
        <v>#REF!</v>
      </c>
      <c r="S529" s="11" t="e">
        <f>T1.PLATEREADER_VALUE("",E517,H517)</f>
        <v>#REF!</v>
      </c>
      <c r="T529" s="11" t="e">
        <f>T1.PLATEREADER_VALUE("",E517,H517)</f>
        <v>#REF!</v>
      </c>
      <c r="U529" s="11" t="e">
        <f>T1.PLATEREADER_VALUE("",E517,H517)</f>
        <v>#REF!</v>
      </c>
      <c r="V529" s="11" t="e">
        <f>T1.PLATEREADER_VALUE("",E517,H517)</f>
        <v>#REF!</v>
      </c>
      <c r="W529" s="11" t="e">
        <f>T1.PLATEREADER_VALUE("",E517,H517)</f>
        <v>#REF!</v>
      </c>
      <c r="X529" s="11" t="e">
        <f>T1.PLATEREADER_VALUE("",E517,H517)</f>
        <v>#REF!</v>
      </c>
      <c r="Y529" s="11" t="e">
        <f>T1.PLATEREADER_VALUE("",E517,H517)</f>
        <v>#REF!</v>
      </c>
      <c r="Z529" s="11" t="e">
        <f>T1.PLATEREADER_VALUE("",E517,H517)</f>
        <v>#REF!</v>
      </c>
    </row>
    <row r="530" spans="1:26" ht="11.25" hidden="1" customHeight="1">
      <c r="B530" s="8" t="s">
        <v>607</v>
      </c>
      <c r="C530" s="11" t="e">
        <f>T1.PLATEREADER_VALUE("",E517,H517)</f>
        <v>#REF!</v>
      </c>
      <c r="D530" s="11" t="e">
        <f>T1.PLATEREADER_VALUE("",E517,H517)</f>
        <v>#REF!</v>
      </c>
      <c r="E530" s="11" t="e">
        <f>T1.PLATEREADER_VALUE("",E517,H517)</f>
        <v>#REF!</v>
      </c>
      <c r="F530" s="11" t="e">
        <f>T1.PLATEREADER_VALUE("",E517,H517)</f>
        <v>#REF!</v>
      </c>
      <c r="G530" s="11" t="e">
        <f>T1.PLATEREADER_VALUE("",E517,H517)</f>
        <v>#REF!</v>
      </c>
      <c r="H530" s="11" t="e">
        <f>T1.PLATEREADER_VALUE("",E517,H517)</f>
        <v>#REF!</v>
      </c>
      <c r="I530" s="11" t="e">
        <f>T1.PLATEREADER_VALUE("",E517,H517)</f>
        <v>#REF!</v>
      </c>
      <c r="J530" s="11" t="e">
        <f>T1.PLATEREADER_VALUE("",E517,H517)</f>
        <v>#REF!</v>
      </c>
      <c r="K530" s="11" t="e">
        <f>T1.PLATEREADER_VALUE("",E517,H517)</f>
        <v>#REF!</v>
      </c>
      <c r="L530" s="11" t="e">
        <f>T1.PLATEREADER_VALUE("",E517,H517)</f>
        <v>#REF!</v>
      </c>
      <c r="M530" s="11" t="e">
        <f>T1.PLATEREADER_VALUE("",E517,H517)</f>
        <v>#REF!</v>
      </c>
      <c r="N530" s="11" t="e">
        <f>T1.PLATEREADER_VALUE("",E517,H517)</f>
        <v>#REF!</v>
      </c>
      <c r="O530" s="11" t="e">
        <f>T1.PLATEREADER_VALUE("",E517,H517)</f>
        <v>#REF!</v>
      </c>
      <c r="P530" s="11" t="e">
        <f>T1.PLATEREADER_VALUE("",E517,H517)</f>
        <v>#REF!</v>
      </c>
      <c r="Q530" s="11" t="e">
        <f>T1.PLATEREADER_VALUE("",E517,H517)</f>
        <v>#REF!</v>
      </c>
      <c r="R530" s="11" t="e">
        <f>T1.PLATEREADER_VALUE("",E517,H517)</f>
        <v>#REF!</v>
      </c>
      <c r="S530" s="11" t="e">
        <f>T1.PLATEREADER_VALUE("",E517,H517)</f>
        <v>#REF!</v>
      </c>
      <c r="T530" s="11" t="e">
        <f>T1.PLATEREADER_VALUE("",E517,H517)</f>
        <v>#REF!</v>
      </c>
      <c r="U530" s="11" t="e">
        <f>T1.PLATEREADER_VALUE("",E517,H517)</f>
        <v>#REF!</v>
      </c>
      <c r="V530" s="11" t="e">
        <f>T1.PLATEREADER_VALUE("",E517,H517)</f>
        <v>#REF!</v>
      </c>
      <c r="W530" s="11" t="e">
        <f>T1.PLATEREADER_VALUE("",E517,H517)</f>
        <v>#REF!</v>
      </c>
      <c r="X530" s="11" t="e">
        <f>T1.PLATEREADER_VALUE("",E517,H517)</f>
        <v>#REF!</v>
      </c>
      <c r="Y530" s="11" t="e">
        <f>T1.PLATEREADER_VALUE("",E517,H517)</f>
        <v>#REF!</v>
      </c>
      <c r="Z530" s="11" t="e">
        <f>T1.PLATEREADER_VALUE("",E517,H517)</f>
        <v>#REF!</v>
      </c>
    </row>
    <row r="531" spans="1:26" ht="11.25" hidden="1" customHeight="1">
      <c r="B531" s="8" t="s">
        <v>608</v>
      </c>
      <c r="C531" s="11" t="e">
        <f>T1.PLATEREADER_VALUE("",E517,H517)</f>
        <v>#REF!</v>
      </c>
      <c r="D531" s="11" t="e">
        <f>T1.PLATEREADER_VALUE("",E517,H517)</f>
        <v>#REF!</v>
      </c>
      <c r="E531" s="11" t="e">
        <f>T1.PLATEREADER_VALUE("",E517,H517)</f>
        <v>#REF!</v>
      </c>
      <c r="F531" s="11" t="e">
        <f>T1.PLATEREADER_VALUE("",E517,H517)</f>
        <v>#REF!</v>
      </c>
      <c r="G531" s="11" t="e">
        <f>T1.PLATEREADER_VALUE("",E517,H517)</f>
        <v>#REF!</v>
      </c>
      <c r="H531" s="11" t="e">
        <f>T1.PLATEREADER_VALUE("",E517,H517)</f>
        <v>#REF!</v>
      </c>
      <c r="I531" s="11" t="e">
        <f>T1.PLATEREADER_VALUE("",E517,H517)</f>
        <v>#REF!</v>
      </c>
      <c r="J531" s="11" t="e">
        <f>T1.PLATEREADER_VALUE("",E517,H517)</f>
        <v>#REF!</v>
      </c>
      <c r="K531" s="11" t="e">
        <f>T1.PLATEREADER_VALUE("",E517,H517)</f>
        <v>#REF!</v>
      </c>
      <c r="L531" s="11" t="e">
        <f>T1.PLATEREADER_VALUE("",E517,H517)</f>
        <v>#REF!</v>
      </c>
      <c r="M531" s="11" t="e">
        <f>T1.PLATEREADER_VALUE("",E517,H517)</f>
        <v>#REF!</v>
      </c>
      <c r="N531" s="11" t="e">
        <f>T1.PLATEREADER_VALUE("",E517,H517)</f>
        <v>#REF!</v>
      </c>
      <c r="O531" s="11" t="e">
        <f>T1.PLATEREADER_VALUE("",E517,H517)</f>
        <v>#REF!</v>
      </c>
      <c r="P531" s="11" t="e">
        <f>T1.PLATEREADER_VALUE("",E517,H517)</f>
        <v>#REF!</v>
      </c>
      <c r="Q531" s="11" t="e">
        <f>T1.PLATEREADER_VALUE("",E517,H517)</f>
        <v>#REF!</v>
      </c>
      <c r="R531" s="11" t="e">
        <f>T1.PLATEREADER_VALUE("",E517,H517)</f>
        <v>#REF!</v>
      </c>
      <c r="S531" s="11" t="e">
        <f>T1.PLATEREADER_VALUE("",E517,H517)</f>
        <v>#REF!</v>
      </c>
      <c r="T531" s="11" t="e">
        <f>T1.PLATEREADER_VALUE("",E517,H517)</f>
        <v>#REF!</v>
      </c>
      <c r="U531" s="11" t="e">
        <f>T1.PLATEREADER_VALUE("",E517,H517)</f>
        <v>#REF!</v>
      </c>
      <c r="V531" s="11" t="e">
        <f>T1.PLATEREADER_VALUE("",E517,H517)</f>
        <v>#REF!</v>
      </c>
      <c r="W531" s="11" t="e">
        <f>T1.PLATEREADER_VALUE("",E517,H517)</f>
        <v>#REF!</v>
      </c>
      <c r="X531" s="11" t="e">
        <f>T1.PLATEREADER_VALUE("",E517,H517)</f>
        <v>#REF!</v>
      </c>
      <c r="Y531" s="11" t="e">
        <f>T1.PLATEREADER_VALUE("",E517,H517)</f>
        <v>#REF!</v>
      </c>
      <c r="Z531" s="11" t="e">
        <f>T1.PLATEREADER_VALUE("",E517,H517)</f>
        <v>#REF!</v>
      </c>
    </row>
    <row r="532" spans="1:26" ht="11.25" hidden="1" customHeight="1">
      <c r="B532" s="8" t="s">
        <v>609</v>
      </c>
      <c r="C532" s="11" t="e">
        <f>T1.PLATEREADER_VALUE("",E517,H517)</f>
        <v>#REF!</v>
      </c>
      <c r="D532" s="11" t="e">
        <f>T1.PLATEREADER_VALUE("",E517,H517)</f>
        <v>#REF!</v>
      </c>
      <c r="E532" s="11" t="e">
        <f>T1.PLATEREADER_VALUE("",E517,H517)</f>
        <v>#REF!</v>
      </c>
      <c r="F532" s="11" t="e">
        <f>T1.PLATEREADER_VALUE("",E517,H517)</f>
        <v>#REF!</v>
      </c>
      <c r="G532" s="11" t="e">
        <f>T1.PLATEREADER_VALUE("",E517,H517)</f>
        <v>#REF!</v>
      </c>
      <c r="H532" s="11" t="e">
        <f>T1.PLATEREADER_VALUE("",E517,H517)</f>
        <v>#REF!</v>
      </c>
      <c r="I532" s="11" t="e">
        <f>T1.PLATEREADER_VALUE("",E517,H517)</f>
        <v>#REF!</v>
      </c>
      <c r="J532" s="11" t="e">
        <f>T1.PLATEREADER_VALUE("",E517,H517)</f>
        <v>#REF!</v>
      </c>
      <c r="K532" s="11" t="e">
        <f>T1.PLATEREADER_VALUE("",E517,H517)</f>
        <v>#REF!</v>
      </c>
      <c r="L532" s="11" t="e">
        <f>T1.PLATEREADER_VALUE("",E517,H517)</f>
        <v>#REF!</v>
      </c>
      <c r="M532" s="11" t="e">
        <f>T1.PLATEREADER_VALUE("",E517,H517)</f>
        <v>#REF!</v>
      </c>
      <c r="N532" s="11" t="e">
        <f>T1.PLATEREADER_VALUE("",E517,H517)</f>
        <v>#REF!</v>
      </c>
      <c r="O532" s="11" t="e">
        <f>T1.PLATEREADER_VALUE("",E517,H517)</f>
        <v>#REF!</v>
      </c>
      <c r="P532" s="11" t="e">
        <f>T1.PLATEREADER_VALUE("",E517,H517)</f>
        <v>#REF!</v>
      </c>
      <c r="Q532" s="11" t="e">
        <f>T1.PLATEREADER_VALUE("",E517,H517)</f>
        <v>#REF!</v>
      </c>
      <c r="R532" s="11" t="e">
        <f>T1.PLATEREADER_VALUE("",E517,H517)</f>
        <v>#REF!</v>
      </c>
      <c r="S532" s="11" t="e">
        <f>T1.PLATEREADER_VALUE("",E517,H517)</f>
        <v>#REF!</v>
      </c>
      <c r="T532" s="11" t="e">
        <f>T1.PLATEREADER_VALUE("",E517,H517)</f>
        <v>#REF!</v>
      </c>
      <c r="U532" s="11" t="e">
        <f>T1.PLATEREADER_VALUE("",E517,H517)</f>
        <v>#REF!</v>
      </c>
      <c r="V532" s="11" t="e">
        <f>T1.PLATEREADER_VALUE("",E517,H517)</f>
        <v>#REF!</v>
      </c>
      <c r="W532" s="11" t="e">
        <f>T1.PLATEREADER_VALUE("",E517,H517)</f>
        <v>#REF!</v>
      </c>
      <c r="X532" s="11" t="e">
        <f>T1.PLATEREADER_VALUE("",E517,H517)</f>
        <v>#REF!</v>
      </c>
      <c r="Y532" s="11" t="e">
        <f>T1.PLATEREADER_VALUE("",E517,H517)</f>
        <v>#REF!</v>
      </c>
      <c r="Z532" s="11" t="e">
        <f>T1.PLATEREADER_VALUE("",E517,H517)</f>
        <v>#REF!</v>
      </c>
    </row>
    <row r="533" spans="1:26" ht="11.25" hidden="1" customHeight="1">
      <c r="B533" s="8" t="s">
        <v>610</v>
      </c>
      <c r="C533" s="11" t="e">
        <f>T1.PLATEREADER_VALUE("",E517,H517)</f>
        <v>#REF!</v>
      </c>
      <c r="D533" s="11" t="e">
        <f>T1.PLATEREADER_VALUE("",E517,H517)</f>
        <v>#REF!</v>
      </c>
      <c r="E533" s="11" t="e">
        <f>T1.PLATEREADER_VALUE("",E517,H517)</f>
        <v>#REF!</v>
      </c>
      <c r="F533" s="11" t="e">
        <f>T1.PLATEREADER_VALUE("",E517,H517)</f>
        <v>#REF!</v>
      </c>
      <c r="G533" s="11" t="e">
        <f>T1.PLATEREADER_VALUE("",E517,H517)</f>
        <v>#REF!</v>
      </c>
      <c r="H533" s="11" t="e">
        <f>T1.PLATEREADER_VALUE("",E517,H517)</f>
        <v>#REF!</v>
      </c>
      <c r="I533" s="11" t="e">
        <f>T1.PLATEREADER_VALUE("",E517,H517)</f>
        <v>#REF!</v>
      </c>
      <c r="J533" s="11" t="e">
        <f>T1.PLATEREADER_VALUE("",E517,H517)</f>
        <v>#REF!</v>
      </c>
      <c r="K533" s="11" t="e">
        <f>T1.PLATEREADER_VALUE("",E517,H517)</f>
        <v>#REF!</v>
      </c>
      <c r="L533" s="11" t="e">
        <f>T1.PLATEREADER_VALUE("",E517,H517)</f>
        <v>#REF!</v>
      </c>
      <c r="M533" s="11" t="e">
        <f>T1.PLATEREADER_VALUE("",E517,H517)</f>
        <v>#REF!</v>
      </c>
      <c r="N533" s="11" t="e">
        <f>T1.PLATEREADER_VALUE("",E517,H517)</f>
        <v>#REF!</v>
      </c>
      <c r="O533" s="11" t="e">
        <f>T1.PLATEREADER_VALUE("",E517,H517)</f>
        <v>#REF!</v>
      </c>
      <c r="P533" s="11" t="e">
        <f>T1.PLATEREADER_VALUE("",E517,H517)</f>
        <v>#REF!</v>
      </c>
      <c r="Q533" s="11" t="e">
        <f>T1.PLATEREADER_VALUE("",E517,H517)</f>
        <v>#REF!</v>
      </c>
      <c r="R533" s="11" t="e">
        <f>T1.PLATEREADER_VALUE("",E517,H517)</f>
        <v>#REF!</v>
      </c>
      <c r="S533" s="11" t="e">
        <f>T1.PLATEREADER_VALUE("",E517,H517)</f>
        <v>#REF!</v>
      </c>
      <c r="T533" s="11" t="e">
        <f>T1.PLATEREADER_VALUE("",E517,H517)</f>
        <v>#REF!</v>
      </c>
      <c r="U533" s="11" t="e">
        <f>T1.PLATEREADER_VALUE("",E517,H517)</f>
        <v>#REF!</v>
      </c>
      <c r="V533" s="11" t="e">
        <f>T1.PLATEREADER_VALUE("",E517,H517)</f>
        <v>#REF!</v>
      </c>
      <c r="W533" s="11" t="e">
        <f>T1.PLATEREADER_VALUE("",E517,H517)</f>
        <v>#REF!</v>
      </c>
      <c r="X533" s="11" t="e">
        <f>T1.PLATEREADER_VALUE("",E517,H517)</f>
        <v>#REF!</v>
      </c>
      <c r="Y533" s="11" t="e">
        <f>T1.PLATEREADER_VALUE("",E517,H517)</f>
        <v>#REF!</v>
      </c>
      <c r="Z533" s="11" t="e">
        <f>T1.PLATEREADER_VALUE("",E517,H517)</f>
        <v>#REF!</v>
      </c>
    </row>
    <row r="534" spans="1:26" ht="11.25" hidden="1" customHeight="1">
      <c r="B534" s="8" t="s">
        <v>611</v>
      </c>
      <c r="C534" s="11" t="e">
        <f>T1.PLATEREADER_VALUE("",E517,H517)</f>
        <v>#REF!</v>
      </c>
      <c r="D534" s="11" t="e">
        <f>T1.PLATEREADER_VALUE("",E517,H517)</f>
        <v>#REF!</v>
      </c>
      <c r="E534" s="11" t="e">
        <f>T1.PLATEREADER_VALUE("",E517,H517)</f>
        <v>#REF!</v>
      </c>
      <c r="F534" s="11" t="e">
        <f>T1.PLATEREADER_VALUE("",E517,H517)</f>
        <v>#REF!</v>
      </c>
      <c r="G534" s="11" t="e">
        <f>T1.PLATEREADER_VALUE("",E517,H517)</f>
        <v>#REF!</v>
      </c>
      <c r="H534" s="11" t="e">
        <f>T1.PLATEREADER_VALUE("",E517,H517)</f>
        <v>#REF!</v>
      </c>
      <c r="I534" s="11" t="e">
        <f>T1.PLATEREADER_VALUE("",E517,H517)</f>
        <v>#REF!</v>
      </c>
      <c r="J534" s="11" t="e">
        <f>T1.PLATEREADER_VALUE("",E517,H517)</f>
        <v>#REF!</v>
      </c>
      <c r="K534" s="11" t="e">
        <f>T1.PLATEREADER_VALUE("",E517,H517)</f>
        <v>#REF!</v>
      </c>
      <c r="L534" s="11" t="e">
        <f>T1.PLATEREADER_VALUE("",E517,H517)</f>
        <v>#REF!</v>
      </c>
      <c r="M534" s="11" t="e">
        <f>T1.PLATEREADER_VALUE("",E517,H517)</f>
        <v>#REF!</v>
      </c>
      <c r="N534" s="11" t="e">
        <f>T1.PLATEREADER_VALUE("",E517,H517)</f>
        <v>#REF!</v>
      </c>
      <c r="O534" s="11" t="e">
        <f>T1.PLATEREADER_VALUE("",E517,H517)</f>
        <v>#REF!</v>
      </c>
      <c r="P534" s="11" t="e">
        <f>T1.PLATEREADER_VALUE("",E517,H517)</f>
        <v>#REF!</v>
      </c>
      <c r="Q534" s="11" t="e">
        <f>T1.PLATEREADER_VALUE("",E517,H517)</f>
        <v>#REF!</v>
      </c>
      <c r="R534" s="11" t="e">
        <f>T1.PLATEREADER_VALUE("",E517,H517)</f>
        <v>#REF!</v>
      </c>
      <c r="S534" s="11" t="e">
        <f>T1.PLATEREADER_VALUE("",E517,H517)</f>
        <v>#REF!</v>
      </c>
      <c r="T534" s="11" t="e">
        <f>T1.PLATEREADER_VALUE("",E517,H517)</f>
        <v>#REF!</v>
      </c>
      <c r="U534" s="11" t="e">
        <f>T1.PLATEREADER_VALUE("",E517,H517)</f>
        <v>#REF!</v>
      </c>
      <c r="V534" s="11" t="e">
        <f>T1.PLATEREADER_VALUE("",E517,H517)</f>
        <v>#REF!</v>
      </c>
      <c r="W534" s="11" t="e">
        <f>T1.PLATEREADER_VALUE("",E517,H517)</f>
        <v>#REF!</v>
      </c>
      <c r="X534" s="11" t="e">
        <f>T1.PLATEREADER_VALUE("",E517,H517)</f>
        <v>#REF!</v>
      </c>
      <c r="Y534" s="11" t="e">
        <f>T1.PLATEREADER_VALUE("",E517,H517)</f>
        <v>#REF!</v>
      </c>
      <c r="Z534" s="11" t="e">
        <f>T1.PLATEREADER_VALUE("",E517,H517)</f>
        <v>#REF!</v>
      </c>
    </row>
    <row r="535" spans="1:26" ht="11.25" hidden="1" customHeight="1">
      <c r="B535" s="8" t="s">
        <v>612</v>
      </c>
      <c r="C535" s="11" t="e">
        <f>T1.PLATEREADER_VALUE("",E517,H517)</f>
        <v>#REF!</v>
      </c>
      <c r="D535" s="11" t="e">
        <f>T1.PLATEREADER_VALUE("",E517,H517)</f>
        <v>#REF!</v>
      </c>
      <c r="E535" s="11" t="e">
        <f>T1.PLATEREADER_VALUE("",E517,H517)</f>
        <v>#REF!</v>
      </c>
      <c r="F535" s="11" t="e">
        <f>T1.PLATEREADER_VALUE("",E517,H517)</f>
        <v>#REF!</v>
      </c>
      <c r="G535" s="11" t="e">
        <f>T1.PLATEREADER_VALUE("",E517,H517)</f>
        <v>#REF!</v>
      </c>
      <c r="H535" s="11" t="e">
        <f>T1.PLATEREADER_VALUE("",E517,H517)</f>
        <v>#REF!</v>
      </c>
      <c r="I535" s="11" t="e">
        <f>T1.PLATEREADER_VALUE("",E517,H517)</f>
        <v>#REF!</v>
      </c>
      <c r="J535" s="11" t="e">
        <f>T1.PLATEREADER_VALUE("",E517,H517)</f>
        <v>#REF!</v>
      </c>
      <c r="K535" s="11" t="e">
        <f>T1.PLATEREADER_VALUE("",E517,H517)</f>
        <v>#REF!</v>
      </c>
      <c r="L535" s="11" t="e">
        <f>T1.PLATEREADER_VALUE("",E517,H517)</f>
        <v>#REF!</v>
      </c>
      <c r="M535" s="11" t="e">
        <f>T1.PLATEREADER_VALUE("",E517,H517)</f>
        <v>#REF!</v>
      </c>
      <c r="N535" s="11" t="e">
        <f>T1.PLATEREADER_VALUE("",E517,H517)</f>
        <v>#REF!</v>
      </c>
      <c r="O535" s="11" t="e">
        <f>T1.PLATEREADER_VALUE("",E517,H517)</f>
        <v>#REF!</v>
      </c>
      <c r="P535" s="11" t="e">
        <f>T1.PLATEREADER_VALUE("",E517,H517)</f>
        <v>#REF!</v>
      </c>
      <c r="Q535" s="11" t="e">
        <f>T1.PLATEREADER_VALUE("",E517,H517)</f>
        <v>#REF!</v>
      </c>
      <c r="R535" s="11" t="e">
        <f>T1.PLATEREADER_VALUE("",E517,H517)</f>
        <v>#REF!</v>
      </c>
      <c r="S535" s="11" t="e">
        <f>T1.PLATEREADER_VALUE("",E517,H517)</f>
        <v>#REF!</v>
      </c>
      <c r="T535" s="11" t="e">
        <f>T1.PLATEREADER_VALUE("",E517,H517)</f>
        <v>#REF!</v>
      </c>
      <c r="U535" s="11" t="e">
        <f>T1.PLATEREADER_VALUE("",E517,H517)</f>
        <v>#REF!</v>
      </c>
      <c r="V535" s="11" t="e">
        <f>T1.PLATEREADER_VALUE("",E517,H517)</f>
        <v>#REF!</v>
      </c>
      <c r="W535" s="11" t="e">
        <f>T1.PLATEREADER_VALUE("",E517,H517)</f>
        <v>#REF!</v>
      </c>
      <c r="X535" s="11" t="e">
        <f>T1.PLATEREADER_VALUE("",E517,H517)</f>
        <v>#REF!</v>
      </c>
      <c r="Y535" s="11" t="e">
        <f>T1.PLATEREADER_VALUE("",E517,H517)</f>
        <v>#REF!</v>
      </c>
      <c r="Z535" s="11" t="e">
        <f>T1.PLATEREADER_VALUE("",E517,H517)</f>
        <v>#REF!</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1479</v>
      </c>
      <c r="D537" s="10">
        <f>T1.Label("RAW_DATA","sb")</f>
        <v>15.061601405352713</v>
      </c>
      <c r="E537" s="10"/>
      <c r="F537" s="94" t="s">
        <v>1480</v>
      </c>
      <c r="G537" s="10">
        <f>T1.Label("RAW_DATA","sn")</f>
        <v>299.08035634745534</v>
      </c>
      <c r="I537" s="94" t="s">
        <v>1478</v>
      </c>
      <c r="J537" s="14">
        <f>T1.Label("RAW_DATA","zprime")</f>
        <v>0.91177104342133841</v>
      </c>
      <c r="K537" s="10"/>
      <c r="L537" s="94" t="s">
        <v>1481</v>
      </c>
      <c r="M537" s="14">
        <f>T1.role("MAX","RAW_DATA","cvp")</f>
        <v>2.4113444658000271</v>
      </c>
      <c r="N537" s="10"/>
      <c r="O537" s="94" t="s">
        <v>1482</v>
      </c>
      <c r="P537" s="14">
        <f>T1.role("MIN","RAW_DATA","cvp")</f>
        <v>5.0359714657605128</v>
      </c>
      <c r="Q537" s="10"/>
      <c r="R537" s="94" t="s">
        <v>1483</v>
      </c>
      <c r="S537" s="10">
        <f>T1.role("MAX","RAW_DATA","avr")</f>
        <v>23087.2303125</v>
      </c>
      <c r="U537" s="94" t="s">
        <v>1484</v>
      </c>
      <c r="V537" s="10">
        <f>T1.role("MIN","RAW_DATA","avr")</f>
        <v>1532.853625</v>
      </c>
      <c r="X537" s="94" t="s">
        <v>1525</v>
      </c>
      <c r="Y537" s="10">
        <f>T1.role("CPD*","RAW_DATA","avr")</f>
        <v>18172.329103125005</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2770</v>
      </c>
      <c r="D539" s="125" t="s">
        <v>1551</v>
      </c>
      <c r="E539" s="126" t="s">
        <v>1547</v>
      </c>
      <c r="G539" s="125" t="s">
        <v>2763</v>
      </c>
      <c r="H539" s="126">
        <v>1</v>
      </c>
      <c r="J539" s="125" t="s">
        <v>2765</v>
      </c>
      <c r="K539" s="126">
        <v>60</v>
      </c>
      <c r="M539" s="125" t="s">
        <v>2766</v>
      </c>
      <c r="N539" s="126" t="s">
        <v>2767</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597</v>
      </c>
      <c r="C542" s="11" t="e">
        <f>T1.PLATEREADER_VALUE("",E539,H539,K539,N539)</f>
        <v>#REF!</v>
      </c>
      <c r="D542" s="11" t="e">
        <f>T1.PLATEREADER_VALUE("",E539,H539,K539,N539)</f>
        <v>#REF!</v>
      </c>
      <c r="E542" s="11" t="e">
        <f>T1.PLATEREADER_VALUE("",E539,H539,K539,N539)</f>
        <v>#REF!</v>
      </c>
      <c r="F542" s="11" t="e">
        <f>T1.PLATEREADER_VALUE("",E539,H539,K539,N539)</f>
        <v>#REF!</v>
      </c>
      <c r="G542" s="11" t="e">
        <f>T1.PLATEREADER_VALUE("",E539,H539,K539,N539)</f>
        <v>#REF!</v>
      </c>
      <c r="H542" s="11" t="e">
        <f>T1.PLATEREADER_VALUE("",E539,H539,K539,N539)</f>
        <v>#REF!</v>
      </c>
      <c r="I542" s="11" t="e">
        <f>T1.PLATEREADER_VALUE("",E539,H539,K539,N539)</f>
        <v>#REF!</v>
      </c>
      <c r="J542" s="11" t="e">
        <f>T1.PLATEREADER_VALUE("",E539,H539,K539,N539)</f>
        <v>#REF!</v>
      </c>
      <c r="K542" s="11" t="e">
        <f>T1.PLATEREADER_VALUE("",E539,H539,K539,N539)</f>
        <v>#REF!</v>
      </c>
      <c r="L542" s="11" t="e">
        <f>T1.PLATEREADER_VALUE("",E539,H539,K539,N539)</f>
        <v>#REF!</v>
      </c>
      <c r="M542" s="11" t="e">
        <f>T1.PLATEREADER_VALUE("",E539,H539,K539,N539)</f>
        <v>#REF!</v>
      </c>
      <c r="N542" s="11" t="e">
        <f>T1.PLATEREADER_VALUE("",E539,H539,K539,N539)</f>
        <v>#REF!</v>
      </c>
      <c r="O542" s="11" t="e">
        <f>T1.PLATEREADER_VALUE("",E539,H539,K539,N539)</f>
        <v>#REF!</v>
      </c>
      <c r="P542" s="11" t="e">
        <f>T1.PLATEREADER_VALUE("",E539,H539,K539,N539)</f>
        <v>#REF!</v>
      </c>
      <c r="Q542" s="11" t="e">
        <f>T1.PLATEREADER_VALUE("",E539,H539,K539,N539)</f>
        <v>#REF!</v>
      </c>
      <c r="R542" s="11" t="e">
        <f>T1.PLATEREADER_VALUE("",E539,H539,K539,N539)</f>
        <v>#REF!</v>
      </c>
      <c r="S542" s="11" t="e">
        <f>T1.PLATEREADER_VALUE("",E539,H539,K539,N539)</f>
        <v>#REF!</v>
      </c>
      <c r="T542" s="11" t="e">
        <f>T1.PLATEREADER_VALUE("",E539,H539,K539,N539)</f>
        <v>#REF!</v>
      </c>
      <c r="U542" s="11" t="e">
        <f>T1.PLATEREADER_VALUE("",E539,H539,K539,N539)</f>
        <v>#REF!</v>
      </c>
      <c r="V542" s="11" t="e">
        <f>T1.PLATEREADER_VALUE("",E539,H539,K539,N539)</f>
        <v>#REF!</v>
      </c>
      <c r="W542" s="11" t="e">
        <f>T1.PLATEREADER_VALUE("",E539,H539,K539,N539)</f>
        <v>#REF!</v>
      </c>
      <c r="X542" s="11" t="e">
        <f>T1.PLATEREADER_VALUE("",E539,H539,K539,N539)</f>
        <v>#REF!</v>
      </c>
      <c r="Y542" s="11" t="e">
        <f>T1.PLATEREADER_VALUE("",E539,H539,K539,N539)</f>
        <v>#REF!</v>
      </c>
      <c r="Z542" s="11" t="e">
        <f>T1.PLATEREADER_VALUE("",E539,H539,K539,N539)</f>
        <v>#REF!</v>
      </c>
    </row>
    <row r="543" spans="1:26" ht="11.25" hidden="1" customHeight="1">
      <c r="B543" s="8" t="s">
        <v>598</v>
      </c>
      <c r="C543" s="11" t="e">
        <f>T1.PLATEREADER_VALUE("",E539,H539,K539,N539)</f>
        <v>#REF!</v>
      </c>
      <c r="D543" s="11" t="e">
        <f>T1.PLATEREADER_VALUE("",E539,H539,K539,N539)</f>
        <v>#REF!</v>
      </c>
      <c r="E543" s="11" t="e">
        <f>T1.PLATEREADER_VALUE("",E539,H539,K539,N539)</f>
        <v>#REF!</v>
      </c>
      <c r="F543" s="11" t="e">
        <f>T1.PLATEREADER_VALUE("",E539,H539,K539,N539)</f>
        <v>#REF!</v>
      </c>
      <c r="G543" s="11" t="e">
        <f>T1.PLATEREADER_VALUE("",E539,H539,K539,N539)</f>
        <v>#REF!</v>
      </c>
      <c r="H543" s="11" t="e">
        <f>T1.PLATEREADER_VALUE("",E539,H539,K539,N539)</f>
        <v>#REF!</v>
      </c>
      <c r="I543" s="11" t="e">
        <f>T1.PLATEREADER_VALUE("",E539,H539,K539,N539)</f>
        <v>#REF!</v>
      </c>
      <c r="J543" s="11" t="e">
        <f>T1.PLATEREADER_VALUE("",E539,H539,K539,N539)</f>
        <v>#REF!</v>
      </c>
      <c r="K543" s="11" t="e">
        <f>T1.PLATEREADER_VALUE("",E539,H539,K539,N539)</f>
        <v>#REF!</v>
      </c>
      <c r="L543" s="11" t="e">
        <f>T1.PLATEREADER_VALUE("",E539,H539,K539,N539)</f>
        <v>#REF!</v>
      </c>
      <c r="M543" s="11" t="e">
        <f>T1.PLATEREADER_VALUE("",E539,H539,K539,N539)</f>
        <v>#REF!</v>
      </c>
      <c r="N543" s="11" t="e">
        <f>T1.PLATEREADER_VALUE("",E539,H539,K539,N539)</f>
        <v>#REF!</v>
      </c>
      <c r="O543" s="11" t="e">
        <f>T1.PLATEREADER_VALUE("",E539,H539,K539,N539)</f>
        <v>#REF!</v>
      </c>
      <c r="P543" s="11" t="e">
        <f>T1.PLATEREADER_VALUE("",E539,H539,K539,N539)</f>
        <v>#REF!</v>
      </c>
      <c r="Q543" s="11" t="e">
        <f>T1.PLATEREADER_VALUE("",E539,H539,K539,N539)</f>
        <v>#REF!</v>
      </c>
      <c r="R543" s="11" t="e">
        <f>T1.PLATEREADER_VALUE("",E539,H539,K539,N539)</f>
        <v>#REF!</v>
      </c>
      <c r="S543" s="11" t="e">
        <f>T1.PLATEREADER_VALUE("",E539,H539,K539,N539)</f>
        <v>#REF!</v>
      </c>
      <c r="T543" s="11" t="e">
        <f>T1.PLATEREADER_VALUE("",E539,H539,K539,N539)</f>
        <v>#REF!</v>
      </c>
      <c r="U543" s="11" t="e">
        <f>T1.PLATEREADER_VALUE("",E539,H539,K539,N539)</f>
        <v>#REF!</v>
      </c>
      <c r="V543" s="11" t="e">
        <f>T1.PLATEREADER_VALUE("",E539,H539,K539,N539)</f>
        <v>#REF!</v>
      </c>
      <c r="W543" s="11" t="e">
        <f>T1.PLATEREADER_VALUE("",E539,H539,K539,N539)</f>
        <v>#REF!</v>
      </c>
      <c r="X543" s="11" t="e">
        <f>T1.PLATEREADER_VALUE("",E539,H539,K539,N539)</f>
        <v>#REF!</v>
      </c>
      <c r="Y543" s="11" t="e">
        <f>T1.PLATEREADER_VALUE("",E539,H539,K539,N539)</f>
        <v>#REF!</v>
      </c>
      <c r="Z543" s="11" t="e">
        <f>T1.PLATEREADER_VALUE("",E539,H539,K539,N539)</f>
        <v>#REF!</v>
      </c>
    </row>
    <row r="544" spans="1:26" ht="11.25" hidden="1" customHeight="1">
      <c r="B544" s="8" t="s">
        <v>599</v>
      </c>
      <c r="C544" s="11" t="e">
        <f>T1.PLATEREADER_VALUE("",E539,H539,K539,N539)</f>
        <v>#REF!</v>
      </c>
      <c r="D544" s="11" t="e">
        <f>T1.PLATEREADER_VALUE("",E539,H539,K539,N539)</f>
        <v>#REF!</v>
      </c>
      <c r="E544" s="11" t="e">
        <f>T1.PLATEREADER_VALUE("",E539,H539,K539,N539)</f>
        <v>#REF!</v>
      </c>
      <c r="F544" s="11" t="e">
        <f>T1.PLATEREADER_VALUE("",E539,H539,K539,N539)</f>
        <v>#REF!</v>
      </c>
      <c r="G544" s="11" t="e">
        <f>T1.PLATEREADER_VALUE("",E539,H539,K539,N539)</f>
        <v>#REF!</v>
      </c>
      <c r="H544" s="11" t="e">
        <f>T1.PLATEREADER_VALUE("",E539,H539,K539,N539)</f>
        <v>#REF!</v>
      </c>
      <c r="I544" s="11" t="e">
        <f>T1.PLATEREADER_VALUE("",E539,H539,K539,N539)</f>
        <v>#REF!</v>
      </c>
      <c r="J544" s="11" t="e">
        <f>T1.PLATEREADER_VALUE("",E539,H539,K539,N539)</f>
        <v>#REF!</v>
      </c>
      <c r="K544" s="11" t="e">
        <f>T1.PLATEREADER_VALUE("",E539,H539,K539,N539)</f>
        <v>#REF!</v>
      </c>
      <c r="L544" s="11" t="e">
        <f>T1.PLATEREADER_VALUE("",E539,H539,K539,N539)</f>
        <v>#REF!</v>
      </c>
      <c r="M544" s="11" t="e">
        <f>T1.PLATEREADER_VALUE("",E539,H539,K539,N539)</f>
        <v>#REF!</v>
      </c>
      <c r="N544" s="11" t="e">
        <f>T1.PLATEREADER_VALUE("",E539,H539,K539,N539)</f>
        <v>#REF!</v>
      </c>
      <c r="O544" s="11" t="e">
        <f>T1.PLATEREADER_VALUE("",E539,H539,K539,N539)</f>
        <v>#REF!</v>
      </c>
      <c r="P544" s="11" t="e">
        <f>T1.PLATEREADER_VALUE("",E539,H539,K539,N539)</f>
        <v>#REF!</v>
      </c>
      <c r="Q544" s="11" t="e">
        <f>T1.PLATEREADER_VALUE("",E539,H539,K539,N539)</f>
        <v>#REF!</v>
      </c>
      <c r="R544" s="11" t="e">
        <f>T1.PLATEREADER_VALUE("",E539,H539,K539,N539)</f>
        <v>#REF!</v>
      </c>
      <c r="S544" s="11" t="e">
        <f>T1.PLATEREADER_VALUE("",E539,H539,K539,N539)</f>
        <v>#REF!</v>
      </c>
      <c r="T544" s="11" t="e">
        <f>T1.PLATEREADER_VALUE("",E539,H539,K539,N539)</f>
        <v>#REF!</v>
      </c>
      <c r="U544" s="11" t="e">
        <f>T1.PLATEREADER_VALUE("",E539,H539,K539,N539)</f>
        <v>#REF!</v>
      </c>
      <c r="V544" s="11" t="e">
        <f>T1.PLATEREADER_VALUE("",E539,H539,K539,N539)</f>
        <v>#REF!</v>
      </c>
      <c r="W544" s="11" t="e">
        <f>T1.PLATEREADER_VALUE("",E539,H539,K539,N539)</f>
        <v>#REF!</v>
      </c>
      <c r="X544" s="11" t="e">
        <f>T1.PLATEREADER_VALUE("",E539,H539,K539,N539)</f>
        <v>#REF!</v>
      </c>
      <c r="Y544" s="11" t="e">
        <f>T1.PLATEREADER_VALUE("",E539,H539,K539,N539)</f>
        <v>#REF!</v>
      </c>
      <c r="Z544" s="11" t="e">
        <f>T1.PLATEREADER_VALUE("",E539,H539,K539,N539)</f>
        <v>#REF!</v>
      </c>
    </row>
    <row r="545" spans="1:26" ht="11.25" hidden="1" customHeight="1">
      <c r="B545" s="8" t="s">
        <v>600</v>
      </c>
      <c r="C545" s="11" t="e">
        <f>T1.PLATEREADER_VALUE("",E539,H539,K539,N539)</f>
        <v>#REF!</v>
      </c>
      <c r="D545" s="11" t="e">
        <f>T1.PLATEREADER_VALUE("",E539,H539,K539,N539)</f>
        <v>#REF!</v>
      </c>
      <c r="E545" s="11" t="e">
        <f>T1.PLATEREADER_VALUE("",E539,H539,K539,N539)</f>
        <v>#REF!</v>
      </c>
      <c r="F545" s="11" t="e">
        <f>T1.PLATEREADER_VALUE("",E539,H539,K539,N539)</f>
        <v>#REF!</v>
      </c>
      <c r="G545" s="11" t="e">
        <f>T1.PLATEREADER_VALUE("",E539,H539,K539,N539)</f>
        <v>#REF!</v>
      </c>
      <c r="H545" s="11" t="e">
        <f>T1.PLATEREADER_VALUE("",E539,H539,K539,N539)</f>
        <v>#REF!</v>
      </c>
      <c r="I545" s="11" t="e">
        <f>T1.PLATEREADER_VALUE("",E539,H539,K539,N539)</f>
        <v>#REF!</v>
      </c>
      <c r="J545" s="11" t="e">
        <f>T1.PLATEREADER_VALUE("",E539,H539,K539,N539)</f>
        <v>#REF!</v>
      </c>
      <c r="K545" s="11" t="e">
        <f>T1.PLATEREADER_VALUE("",E539,H539,K539,N539)</f>
        <v>#REF!</v>
      </c>
      <c r="L545" s="11" t="e">
        <f>T1.PLATEREADER_VALUE("",E539,H539,K539,N539)</f>
        <v>#REF!</v>
      </c>
      <c r="M545" s="11" t="e">
        <f>T1.PLATEREADER_VALUE("",E539,H539,K539,N539)</f>
        <v>#REF!</v>
      </c>
      <c r="N545" s="11" t="e">
        <f>T1.PLATEREADER_VALUE("",E539,H539,K539,N539)</f>
        <v>#REF!</v>
      </c>
      <c r="O545" s="11" t="e">
        <f>T1.PLATEREADER_VALUE("",E539,H539,K539,N539)</f>
        <v>#REF!</v>
      </c>
      <c r="P545" s="11" t="e">
        <f>T1.PLATEREADER_VALUE("",E539,H539,K539,N539)</f>
        <v>#REF!</v>
      </c>
      <c r="Q545" s="11" t="e">
        <f>T1.PLATEREADER_VALUE("",E539,H539,K539,N539)</f>
        <v>#REF!</v>
      </c>
      <c r="R545" s="11" t="e">
        <f>T1.PLATEREADER_VALUE("",E539,H539,K539,N539)</f>
        <v>#REF!</v>
      </c>
      <c r="S545" s="11" t="e">
        <f>T1.PLATEREADER_VALUE("",E539,H539,K539,N539)</f>
        <v>#REF!</v>
      </c>
      <c r="T545" s="11" t="e">
        <f>T1.PLATEREADER_VALUE("",E539,H539,K539,N539)</f>
        <v>#REF!</v>
      </c>
      <c r="U545" s="11" t="e">
        <f>T1.PLATEREADER_VALUE("",E539,H539,K539,N539)</f>
        <v>#REF!</v>
      </c>
      <c r="V545" s="11" t="e">
        <f>T1.PLATEREADER_VALUE("",E539,H539,K539,N539)</f>
        <v>#REF!</v>
      </c>
      <c r="W545" s="11" t="e">
        <f>T1.PLATEREADER_VALUE("",E539,H539,K539,N539)</f>
        <v>#REF!</v>
      </c>
      <c r="X545" s="11" t="e">
        <f>T1.PLATEREADER_VALUE("",E539,H539,K539,N539)</f>
        <v>#REF!</v>
      </c>
      <c r="Y545" s="11" t="e">
        <f>T1.PLATEREADER_VALUE("",E539,H539,K539,N539)</f>
        <v>#REF!</v>
      </c>
      <c r="Z545" s="11" t="e">
        <f>T1.PLATEREADER_VALUE("",E539,H539,K539,N539)</f>
        <v>#REF!</v>
      </c>
    </row>
    <row r="546" spans="1:26" ht="11.25" hidden="1" customHeight="1">
      <c r="B546" s="8" t="s">
        <v>601</v>
      </c>
      <c r="C546" s="11" t="e">
        <f>T1.PLATEREADER_VALUE("",E539,H539,K539,N539)</f>
        <v>#REF!</v>
      </c>
      <c r="D546" s="11" t="e">
        <f>T1.PLATEREADER_VALUE("",E539,H539,K539,N539)</f>
        <v>#REF!</v>
      </c>
      <c r="E546" s="11" t="e">
        <f>T1.PLATEREADER_VALUE("",E539,H539,K539,N539)</f>
        <v>#REF!</v>
      </c>
      <c r="F546" s="11" t="e">
        <f>T1.PLATEREADER_VALUE("",E539,H539,K539,N539)</f>
        <v>#REF!</v>
      </c>
      <c r="G546" s="11" t="e">
        <f>T1.PLATEREADER_VALUE("",E539,H539,K539,N539)</f>
        <v>#REF!</v>
      </c>
      <c r="H546" s="11" t="e">
        <f>T1.PLATEREADER_VALUE("",E539,H539,K539,N539)</f>
        <v>#REF!</v>
      </c>
      <c r="I546" s="11" t="e">
        <f>T1.PLATEREADER_VALUE("",E539,H539,K539,N539)</f>
        <v>#REF!</v>
      </c>
      <c r="J546" s="11" t="e">
        <f>T1.PLATEREADER_VALUE("",E539,H539,K539,N539)</f>
        <v>#REF!</v>
      </c>
      <c r="K546" s="11" t="e">
        <f>T1.PLATEREADER_VALUE("",E539,H539,K539,N539)</f>
        <v>#REF!</v>
      </c>
      <c r="L546" s="11" t="e">
        <f>T1.PLATEREADER_VALUE("",E539,H539,K539,N539)</f>
        <v>#REF!</v>
      </c>
      <c r="M546" s="11" t="e">
        <f>T1.PLATEREADER_VALUE("",E539,H539,K539,N539)</f>
        <v>#REF!</v>
      </c>
      <c r="N546" s="11" t="e">
        <f>T1.PLATEREADER_VALUE("",E539,H539,K539,N539)</f>
        <v>#REF!</v>
      </c>
      <c r="O546" s="11" t="e">
        <f>T1.PLATEREADER_VALUE("",E539,H539,K539,N539)</f>
        <v>#REF!</v>
      </c>
      <c r="P546" s="11" t="e">
        <f>T1.PLATEREADER_VALUE("",E539,H539,K539,N539)</f>
        <v>#REF!</v>
      </c>
      <c r="Q546" s="11" t="e">
        <f>T1.PLATEREADER_VALUE("",E539,H539,K539,N539)</f>
        <v>#REF!</v>
      </c>
      <c r="R546" s="11" t="e">
        <f>T1.PLATEREADER_VALUE("",E539,H539,K539,N539)</f>
        <v>#REF!</v>
      </c>
      <c r="S546" s="11" t="e">
        <f>T1.PLATEREADER_VALUE("",E539,H539,K539,N539)</f>
        <v>#REF!</v>
      </c>
      <c r="T546" s="11" t="e">
        <f>T1.PLATEREADER_VALUE("",E539,H539,K539,N539)</f>
        <v>#REF!</v>
      </c>
      <c r="U546" s="11" t="e">
        <f>T1.PLATEREADER_VALUE("",E539,H539,K539,N539)</f>
        <v>#REF!</v>
      </c>
      <c r="V546" s="11" t="e">
        <f>T1.PLATEREADER_VALUE("",E539,H539,K539,N539)</f>
        <v>#REF!</v>
      </c>
      <c r="W546" s="11" t="e">
        <f>T1.PLATEREADER_VALUE("",E539,H539,K539,N539)</f>
        <v>#REF!</v>
      </c>
      <c r="X546" s="11" t="e">
        <f>T1.PLATEREADER_VALUE("",E539,H539,K539,N539)</f>
        <v>#REF!</v>
      </c>
      <c r="Y546" s="11" t="e">
        <f>T1.PLATEREADER_VALUE("",E539,H539,K539,N539)</f>
        <v>#REF!</v>
      </c>
      <c r="Z546" s="11" t="e">
        <f>T1.PLATEREADER_VALUE("",E539,H539,K539,N539)</f>
        <v>#REF!</v>
      </c>
    </row>
    <row r="547" spans="1:26" ht="11.25" hidden="1" customHeight="1">
      <c r="B547" s="8" t="s">
        <v>602</v>
      </c>
      <c r="C547" s="11" t="e">
        <f>T1.PLATEREADER_VALUE("",E539,H539,K539,N539)</f>
        <v>#REF!</v>
      </c>
      <c r="D547" s="11" t="e">
        <f>T1.PLATEREADER_VALUE("",E539,H539,K539,N539)</f>
        <v>#REF!</v>
      </c>
      <c r="E547" s="11" t="e">
        <f>T1.PLATEREADER_VALUE("",E539,H539,K539,N539)</f>
        <v>#REF!</v>
      </c>
      <c r="F547" s="11" t="e">
        <f>T1.PLATEREADER_VALUE("",E539,H539,K539,N539)</f>
        <v>#REF!</v>
      </c>
      <c r="G547" s="11" t="e">
        <f>T1.PLATEREADER_VALUE("",E539,H539,K539,N539)</f>
        <v>#REF!</v>
      </c>
      <c r="H547" s="11" t="e">
        <f>T1.PLATEREADER_VALUE("",E539,H539,K539,N539)</f>
        <v>#REF!</v>
      </c>
      <c r="I547" s="11" t="e">
        <f>T1.PLATEREADER_VALUE("",E539,H539,K539,N539)</f>
        <v>#REF!</v>
      </c>
      <c r="J547" s="11" t="e">
        <f>T1.PLATEREADER_VALUE("",E539,H539,K539,N539)</f>
        <v>#REF!</v>
      </c>
      <c r="K547" s="11" t="e">
        <f>T1.PLATEREADER_VALUE("",E539,H539,K539,N539)</f>
        <v>#REF!</v>
      </c>
      <c r="L547" s="11" t="e">
        <f>T1.PLATEREADER_VALUE("",E539,H539,K539,N539)</f>
        <v>#REF!</v>
      </c>
      <c r="M547" s="11" t="e">
        <f>T1.PLATEREADER_VALUE("",E539,H539,K539,N539)</f>
        <v>#REF!</v>
      </c>
      <c r="N547" s="11" t="e">
        <f>T1.PLATEREADER_VALUE("",E539,H539,K539,N539)</f>
        <v>#REF!</v>
      </c>
      <c r="O547" s="11" t="e">
        <f>T1.PLATEREADER_VALUE("",E539,H539,K539,N539)</f>
        <v>#REF!</v>
      </c>
      <c r="P547" s="11" t="e">
        <f>T1.PLATEREADER_VALUE("",E539,H539,K539,N539)</f>
        <v>#REF!</v>
      </c>
      <c r="Q547" s="11" t="e">
        <f>T1.PLATEREADER_VALUE("",E539,H539,K539,N539)</f>
        <v>#REF!</v>
      </c>
      <c r="R547" s="11" t="e">
        <f>T1.PLATEREADER_VALUE("",E539,H539,K539,N539)</f>
        <v>#REF!</v>
      </c>
      <c r="S547" s="11" t="e">
        <f>T1.PLATEREADER_VALUE("",E539,H539,K539,N539)</f>
        <v>#REF!</v>
      </c>
      <c r="T547" s="11" t="e">
        <f>T1.PLATEREADER_VALUE("",E539,H539,K539,N539)</f>
        <v>#REF!</v>
      </c>
      <c r="U547" s="11" t="e">
        <f>T1.PLATEREADER_VALUE("",E539,H539,K539,N539)</f>
        <v>#REF!</v>
      </c>
      <c r="V547" s="11" t="e">
        <f>T1.PLATEREADER_VALUE("",E539,H539,K539,N539)</f>
        <v>#REF!</v>
      </c>
      <c r="W547" s="11" t="e">
        <f>T1.PLATEREADER_VALUE("",E539,H539,K539,N539)</f>
        <v>#REF!</v>
      </c>
      <c r="X547" s="11" t="e">
        <f>T1.PLATEREADER_VALUE("",E539,H539,K539,N539)</f>
        <v>#REF!</v>
      </c>
      <c r="Y547" s="11" t="e">
        <f>T1.PLATEREADER_VALUE("",E539,H539,K539,N539)</f>
        <v>#REF!</v>
      </c>
      <c r="Z547" s="11" t="e">
        <f>T1.PLATEREADER_VALUE("",E539,H539,K539,N539)</f>
        <v>#REF!</v>
      </c>
    </row>
    <row r="548" spans="1:26" ht="11.25" hidden="1" customHeight="1">
      <c r="B548" s="8" t="s">
        <v>603</v>
      </c>
      <c r="C548" s="11" t="e">
        <f>T1.PLATEREADER_VALUE("",E539,H539,K539,N539)</f>
        <v>#REF!</v>
      </c>
      <c r="D548" s="11" t="e">
        <f>T1.PLATEREADER_VALUE("",E539,H539,K539,N539)</f>
        <v>#REF!</v>
      </c>
      <c r="E548" s="11" t="e">
        <f>T1.PLATEREADER_VALUE("",E539,H539,K539,N539)</f>
        <v>#REF!</v>
      </c>
      <c r="F548" s="11" t="e">
        <f>T1.PLATEREADER_VALUE("",E539,H539,K539,N539)</f>
        <v>#REF!</v>
      </c>
      <c r="G548" s="11" t="e">
        <f>T1.PLATEREADER_VALUE("",E539,H539,K539,N539)</f>
        <v>#REF!</v>
      </c>
      <c r="H548" s="11" t="e">
        <f>T1.PLATEREADER_VALUE("",E539,H539,K539,N539)</f>
        <v>#REF!</v>
      </c>
      <c r="I548" s="11" t="e">
        <f>T1.PLATEREADER_VALUE("",E539,H539,K539,N539)</f>
        <v>#REF!</v>
      </c>
      <c r="J548" s="11" t="e">
        <f>T1.PLATEREADER_VALUE("",E539,H539,K539,N539)</f>
        <v>#REF!</v>
      </c>
      <c r="K548" s="11" t="e">
        <f>T1.PLATEREADER_VALUE("",E539,H539,K539,N539)</f>
        <v>#REF!</v>
      </c>
      <c r="L548" s="11" t="e">
        <f>T1.PLATEREADER_VALUE("",E539,H539,K539,N539)</f>
        <v>#REF!</v>
      </c>
      <c r="M548" s="11" t="e">
        <f>T1.PLATEREADER_VALUE("",E539,H539,K539,N539)</f>
        <v>#REF!</v>
      </c>
      <c r="N548" s="11" t="e">
        <f>T1.PLATEREADER_VALUE("",E539,H539,K539,N539)</f>
        <v>#REF!</v>
      </c>
      <c r="O548" s="11" t="e">
        <f>T1.PLATEREADER_VALUE("",E539,H539,K539,N539)</f>
        <v>#REF!</v>
      </c>
      <c r="P548" s="11" t="e">
        <f>T1.PLATEREADER_VALUE("",E539,H539,K539,N539)</f>
        <v>#REF!</v>
      </c>
      <c r="Q548" s="11" t="e">
        <f>T1.PLATEREADER_VALUE("",E539,H539,K539,N539)</f>
        <v>#REF!</v>
      </c>
      <c r="R548" s="11" t="e">
        <f>T1.PLATEREADER_VALUE("",E539,H539,K539,N539)</f>
        <v>#REF!</v>
      </c>
      <c r="S548" s="11" t="e">
        <f>T1.PLATEREADER_VALUE("",E539,H539,K539,N539)</f>
        <v>#REF!</v>
      </c>
      <c r="T548" s="11" t="e">
        <f>T1.PLATEREADER_VALUE("",E539,H539,K539,N539)</f>
        <v>#REF!</v>
      </c>
      <c r="U548" s="11" t="e">
        <f>T1.PLATEREADER_VALUE("",E539,H539,K539,N539)</f>
        <v>#REF!</v>
      </c>
      <c r="V548" s="11" t="e">
        <f>T1.PLATEREADER_VALUE("",E539,H539,K539,N539)</f>
        <v>#REF!</v>
      </c>
      <c r="W548" s="11" t="e">
        <f>T1.PLATEREADER_VALUE("",E539,H539,K539,N539)</f>
        <v>#REF!</v>
      </c>
      <c r="X548" s="11" t="e">
        <f>T1.PLATEREADER_VALUE("",E539,H539,K539,N539)</f>
        <v>#REF!</v>
      </c>
      <c r="Y548" s="11" t="e">
        <f>T1.PLATEREADER_VALUE("",E539,H539,K539,N539)</f>
        <v>#REF!</v>
      </c>
      <c r="Z548" s="11" t="e">
        <f>T1.PLATEREADER_VALUE("",E539,H539,K539,N539)</f>
        <v>#REF!</v>
      </c>
    </row>
    <row r="549" spans="1:26" ht="11.25" hidden="1" customHeight="1">
      <c r="B549" s="8" t="s">
        <v>604</v>
      </c>
      <c r="C549" s="11" t="e">
        <f>T1.PLATEREADER_VALUE("",E539,H539,K539,N539)</f>
        <v>#REF!</v>
      </c>
      <c r="D549" s="11" t="e">
        <f>T1.PLATEREADER_VALUE("",E539,H539,K539,N539)</f>
        <v>#REF!</v>
      </c>
      <c r="E549" s="11" t="e">
        <f>T1.PLATEREADER_VALUE("",E539,H539,K539,N539)</f>
        <v>#REF!</v>
      </c>
      <c r="F549" s="11" t="e">
        <f>T1.PLATEREADER_VALUE("",E539,H539,K539,N539)</f>
        <v>#REF!</v>
      </c>
      <c r="G549" s="11" t="e">
        <f>T1.PLATEREADER_VALUE("",E539,H539,K539,N539)</f>
        <v>#REF!</v>
      </c>
      <c r="H549" s="11" t="e">
        <f>T1.PLATEREADER_VALUE("",E539,H539,K539,N539)</f>
        <v>#REF!</v>
      </c>
      <c r="I549" s="11" t="e">
        <f>T1.PLATEREADER_VALUE("",E539,H539,K539,N539)</f>
        <v>#REF!</v>
      </c>
      <c r="J549" s="11" t="e">
        <f>T1.PLATEREADER_VALUE("",E539,H539,K539,N539)</f>
        <v>#REF!</v>
      </c>
      <c r="K549" s="11" t="e">
        <f>T1.PLATEREADER_VALUE("",E539,H539,K539,N539)</f>
        <v>#REF!</v>
      </c>
      <c r="L549" s="11" t="e">
        <f>T1.PLATEREADER_VALUE("",E539,H539,K539,N539)</f>
        <v>#REF!</v>
      </c>
      <c r="M549" s="11" t="e">
        <f>T1.PLATEREADER_VALUE("",E539,H539,K539,N539)</f>
        <v>#REF!</v>
      </c>
      <c r="N549" s="11" t="e">
        <f>T1.PLATEREADER_VALUE("",E539,H539,K539,N539)</f>
        <v>#REF!</v>
      </c>
      <c r="O549" s="11" t="e">
        <f>T1.PLATEREADER_VALUE("",E539,H539,K539,N539)</f>
        <v>#REF!</v>
      </c>
      <c r="P549" s="11" t="e">
        <f>T1.PLATEREADER_VALUE("",E539,H539,K539,N539)</f>
        <v>#REF!</v>
      </c>
      <c r="Q549" s="11" t="e">
        <f>T1.PLATEREADER_VALUE("",E539,H539,K539,N539)</f>
        <v>#REF!</v>
      </c>
      <c r="R549" s="11" t="e">
        <f>T1.PLATEREADER_VALUE("",E539,H539,K539,N539)</f>
        <v>#REF!</v>
      </c>
      <c r="S549" s="11" t="e">
        <f>T1.PLATEREADER_VALUE("",E539,H539,K539,N539)</f>
        <v>#REF!</v>
      </c>
      <c r="T549" s="11" t="e">
        <f>T1.PLATEREADER_VALUE("",E539,H539,K539,N539)</f>
        <v>#REF!</v>
      </c>
      <c r="U549" s="11" t="e">
        <f>T1.PLATEREADER_VALUE("",E539,H539,K539,N539)</f>
        <v>#REF!</v>
      </c>
      <c r="V549" s="11" t="e">
        <f>T1.PLATEREADER_VALUE("",E539,H539,K539,N539)</f>
        <v>#REF!</v>
      </c>
      <c r="W549" s="11" t="e">
        <f>T1.PLATEREADER_VALUE("",E539,H539,K539,N539)</f>
        <v>#REF!</v>
      </c>
      <c r="X549" s="11" t="e">
        <f>T1.PLATEREADER_VALUE("",E539,H539,K539,N539)</f>
        <v>#REF!</v>
      </c>
      <c r="Y549" s="11" t="e">
        <f>T1.PLATEREADER_VALUE("",E539,H539,K539,N539)</f>
        <v>#REF!</v>
      </c>
      <c r="Z549" s="11" t="e">
        <f>T1.PLATEREADER_VALUE("",E539,H539,K539,N539)</f>
        <v>#REF!</v>
      </c>
    </row>
    <row r="550" spans="1:26" ht="11.25" hidden="1" customHeight="1">
      <c r="B550" s="8" t="s">
        <v>605</v>
      </c>
      <c r="C550" s="11" t="e">
        <f>T1.PLATEREADER_VALUE("",E539,H539,K539,N539)</f>
        <v>#REF!</v>
      </c>
      <c r="D550" s="11" t="e">
        <f>T1.PLATEREADER_VALUE("",E539,H539,K539,N539)</f>
        <v>#REF!</v>
      </c>
      <c r="E550" s="11" t="e">
        <f>T1.PLATEREADER_VALUE("",E539,H539,K539,N539)</f>
        <v>#REF!</v>
      </c>
      <c r="F550" s="11" t="e">
        <f>T1.PLATEREADER_VALUE("",E539,H539,K539,N539)</f>
        <v>#REF!</v>
      </c>
      <c r="G550" s="11" t="e">
        <f>T1.PLATEREADER_VALUE("",E539,H539,K539,N539)</f>
        <v>#REF!</v>
      </c>
      <c r="H550" s="11" t="e">
        <f>T1.PLATEREADER_VALUE("",E539,H539,K539,N539)</f>
        <v>#REF!</v>
      </c>
      <c r="I550" s="11" t="e">
        <f>T1.PLATEREADER_VALUE("",E539,H539,K539,N539)</f>
        <v>#REF!</v>
      </c>
      <c r="J550" s="11" t="e">
        <f>T1.PLATEREADER_VALUE("",E539,H539,K539,N539)</f>
        <v>#REF!</v>
      </c>
      <c r="K550" s="11" t="e">
        <f>T1.PLATEREADER_VALUE("",E539,H539,K539,N539)</f>
        <v>#REF!</v>
      </c>
      <c r="L550" s="11" t="e">
        <f>T1.PLATEREADER_VALUE("",E539,H539,K539,N539)</f>
        <v>#REF!</v>
      </c>
      <c r="M550" s="11" t="e">
        <f>T1.PLATEREADER_VALUE("",E539,H539,K539,N539)</f>
        <v>#REF!</v>
      </c>
      <c r="N550" s="11" t="e">
        <f>T1.PLATEREADER_VALUE("",E539,H539,K539,N539)</f>
        <v>#REF!</v>
      </c>
      <c r="O550" s="11" t="e">
        <f>T1.PLATEREADER_VALUE("",E539,H539,K539,N539)</f>
        <v>#REF!</v>
      </c>
      <c r="P550" s="11" t="e">
        <f>T1.PLATEREADER_VALUE("",E539,H539,K539,N539)</f>
        <v>#REF!</v>
      </c>
      <c r="Q550" s="11" t="e">
        <f>T1.PLATEREADER_VALUE("",E539,H539,K539,N539)</f>
        <v>#REF!</v>
      </c>
      <c r="R550" s="11" t="e">
        <f>T1.PLATEREADER_VALUE("",E539,H539,K539,N539)</f>
        <v>#REF!</v>
      </c>
      <c r="S550" s="11" t="e">
        <f>T1.PLATEREADER_VALUE("",E539,H539,K539,N539)</f>
        <v>#REF!</v>
      </c>
      <c r="T550" s="11" t="e">
        <f>T1.PLATEREADER_VALUE("",E539,H539,K539,N539)</f>
        <v>#REF!</v>
      </c>
      <c r="U550" s="11" t="e">
        <f>T1.PLATEREADER_VALUE("",E539,H539,K539,N539)</f>
        <v>#REF!</v>
      </c>
      <c r="V550" s="11" t="e">
        <f>T1.PLATEREADER_VALUE("",E539,H539,K539,N539)</f>
        <v>#REF!</v>
      </c>
      <c r="W550" s="11" t="e">
        <f>T1.PLATEREADER_VALUE("",E539,H539,K539,N539)</f>
        <v>#REF!</v>
      </c>
      <c r="X550" s="11" t="e">
        <f>T1.PLATEREADER_VALUE("",E539,H539,K539,N539)</f>
        <v>#REF!</v>
      </c>
      <c r="Y550" s="11" t="e">
        <f>T1.PLATEREADER_VALUE("",E539,H539,K539,N539)</f>
        <v>#REF!</v>
      </c>
      <c r="Z550" s="11" t="e">
        <f>T1.PLATEREADER_VALUE("",E539,H539,K539,N539)</f>
        <v>#REF!</v>
      </c>
    </row>
    <row r="551" spans="1:26" ht="11.25" hidden="1" customHeight="1">
      <c r="B551" s="8" t="s">
        <v>606</v>
      </c>
      <c r="C551" s="11" t="e">
        <f>T1.PLATEREADER_VALUE("",E539,H539,K539,N539)</f>
        <v>#REF!</v>
      </c>
      <c r="D551" s="11" t="e">
        <f>T1.PLATEREADER_VALUE("",E539,H539,K539,N539)</f>
        <v>#REF!</v>
      </c>
      <c r="E551" s="11" t="e">
        <f>T1.PLATEREADER_VALUE("",E539,H539,K539,N539)</f>
        <v>#REF!</v>
      </c>
      <c r="F551" s="11" t="e">
        <f>T1.PLATEREADER_VALUE("",E539,H539,K539,N539)</f>
        <v>#REF!</v>
      </c>
      <c r="G551" s="11" t="e">
        <f>T1.PLATEREADER_VALUE("",E539,H539,K539,N539)</f>
        <v>#REF!</v>
      </c>
      <c r="H551" s="11" t="e">
        <f>T1.PLATEREADER_VALUE("",E539,H539,K539,N539)</f>
        <v>#REF!</v>
      </c>
      <c r="I551" s="11" t="e">
        <f>T1.PLATEREADER_VALUE("",E539,H539,K539,N539)</f>
        <v>#REF!</v>
      </c>
      <c r="J551" s="11" t="e">
        <f>T1.PLATEREADER_VALUE("",E539,H539,K539,N539)</f>
        <v>#REF!</v>
      </c>
      <c r="K551" s="11" t="e">
        <f>T1.PLATEREADER_VALUE("",E539,H539,K539,N539)</f>
        <v>#REF!</v>
      </c>
      <c r="L551" s="11" t="e">
        <f>T1.PLATEREADER_VALUE("",E539,H539,K539,N539)</f>
        <v>#REF!</v>
      </c>
      <c r="M551" s="11" t="e">
        <f>T1.PLATEREADER_VALUE("",E539,H539,K539,N539)</f>
        <v>#REF!</v>
      </c>
      <c r="N551" s="11" t="e">
        <f>T1.PLATEREADER_VALUE("",E539,H539,K539,N539)</f>
        <v>#REF!</v>
      </c>
      <c r="O551" s="11" t="e">
        <f>T1.PLATEREADER_VALUE("",E539,H539,K539,N539)</f>
        <v>#REF!</v>
      </c>
      <c r="P551" s="11" t="e">
        <f>T1.PLATEREADER_VALUE("",E539,H539,K539,N539)</f>
        <v>#REF!</v>
      </c>
      <c r="Q551" s="11" t="e">
        <f>T1.PLATEREADER_VALUE("",E539,H539,K539,N539)</f>
        <v>#REF!</v>
      </c>
      <c r="R551" s="11" t="e">
        <f>T1.PLATEREADER_VALUE("",E539,H539,K539,N539)</f>
        <v>#REF!</v>
      </c>
      <c r="S551" s="11" t="e">
        <f>T1.PLATEREADER_VALUE("",E539,H539,K539,N539)</f>
        <v>#REF!</v>
      </c>
      <c r="T551" s="11" t="e">
        <f>T1.PLATEREADER_VALUE("",E539,H539,K539,N539)</f>
        <v>#REF!</v>
      </c>
      <c r="U551" s="11" t="e">
        <f>T1.PLATEREADER_VALUE("",E539,H539,K539,N539)</f>
        <v>#REF!</v>
      </c>
      <c r="V551" s="11" t="e">
        <f>T1.PLATEREADER_VALUE("",E539,H539,K539,N539)</f>
        <v>#REF!</v>
      </c>
      <c r="W551" s="11" t="e">
        <f>T1.PLATEREADER_VALUE("",E539,H539,K539,N539)</f>
        <v>#REF!</v>
      </c>
      <c r="X551" s="11" t="e">
        <f>T1.PLATEREADER_VALUE("",E539,H539,K539,N539)</f>
        <v>#REF!</v>
      </c>
      <c r="Y551" s="11" t="e">
        <f>T1.PLATEREADER_VALUE("",E539,H539,K539,N539)</f>
        <v>#REF!</v>
      </c>
      <c r="Z551" s="11" t="e">
        <f>T1.PLATEREADER_VALUE("",E539,H539,K539,N539)</f>
        <v>#REF!</v>
      </c>
    </row>
    <row r="552" spans="1:26" ht="11.25" hidden="1" customHeight="1">
      <c r="B552" s="8" t="s">
        <v>607</v>
      </c>
      <c r="C552" s="11" t="e">
        <f>T1.PLATEREADER_VALUE("",E539,H539,K539,N539)</f>
        <v>#REF!</v>
      </c>
      <c r="D552" s="11" t="e">
        <f>T1.PLATEREADER_VALUE("",E539,H539,K539,N539)</f>
        <v>#REF!</v>
      </c>
      <c r="E552" s="11" t="e">
        <f>T1.PLATEREADER_VALUE("",E539,H539,K539,N539)</f>
        <v>#REF!</v>
      </c>
      <c r="F552" s="11" t="e">
        <f>T1.PLATEREADER_VALUE("",E539,H539,K539,N539)</f>
        <v>#REF!</v>
      </c>
      <c r="G552" s="11" t="e">
        <f>T1.PLATEREADER_VALUE("",E539,H539,K539,N539)</f>
        <v>#REF!</v>
      </c>
      <c r="H552" s="11" t="e">
        <f>T1.PLATEREADER_VALUE("",E539,H539,K539,N539)</f>
        <v>#REF!</v>
      </c>
      <c r="I552" s="11" t="e">
        <f>T1.PLATEREADER_VALUE("",E539,H539,K539,N539)</f>
        <v>#REF!</v>
      </c>
      <c r="J552" s="11" t="e">
        <f>T1.PLATEREADER_VALUE("",E539,H539,K539,N539)</f>
        <v>#REF!</v>
      </c>
      <c r="K552" s="11" t="e">
        <f>T1.PLATEREADER_VALUE("",E539,H539,K539,N539)</f>
        <v>#REF!</v>
      </c>
      <c r="L552" s="11" t="e">
        <f>T1.PLATEREADER_VALUE("",E539,H539,K539,N539)</f>
        <v>#REF!</v>
      </c>
      <c r="M552" s="11" t="e">
        <f>T1.PLATEREADER_VALUE("",E539,H539,K539,N539)</f>
        <v>#REF!</v>
      </c>
      <c r="N552" s="11" t="e">
        <f>T1.PLATEREADER_VALUE("",E539,H539,K539,N539)</f>
        <v>#REF!</v>
      </c>
      <c r="O552" s="11" t="e">
        <f>T1.PLATEREADER_VALUE("",E539,H539,K539,N539)</f>
        <v>#REF!</v>
      </c>
      <c r="P552" s="11" t="e">
        <f>T1.PLATEREADER_VALUE("",E539,H539,K539,N539)</f>
        <v>#REF!</v>
      </c>
      <c r="Q552" s="11" t="e">
        <f>T1.PLATEREADER_VALUE("",E539,H539,K539,N539)</f>
        <v>#REF!</v>
      </c>
      <c r="R552" s="11" t="e">
        <f>T1.PLATEREADER_VALUE("",E539,H539,K539,N539)</f>
        <v>#REF!</v>
      </c>
      <c r="S552" s="11" t="e">
        <f>T1.PLATEREADER_VALUE("",E539,H539,K539,N539)</f>
        <v>#REF!</v>
      </c>
      <c r="T552" s="11" t="e">
        <f>T1.PLATEREADER_VALUE("",E539,H539,K539,N539)</f>
        <v>#REF!</v>
      </c>
      <c r="U552" s="11" t="e">
        <f>T1.PLATEREADER_VALUE("",E539,H539,K539,N539)</f>
        <v>#REF!</v>
      </c>
      <c r="V552" s="11" t="e">
        <f>T1.PLATEREADER_VALUE("",E539,H539,K539,N539)</f>
        <v>#REF!</v>
      </c>
      <c r="W552" s="11" t="e">
        <f>T1.PLATEREADER_VALUE("",E539,H539,K539,N539)</f>
        <v>#REF!</v>
      </c>
      <c r="X552" s="11" t="e">
        <f>T1.PLATEREADER_VALUE("",E539,H539,K539,N539)</f>
        <v>#REF!</v>
      </c>
      <c r="Y552" s="11" t="e">
        <f>T1.PLATEREADER_VALUE("",E539,H539,K539,N539)</f>
        <v>#REF!</v>
      </c>
      <c r="Z552" s="11" t="e">
        <f>T1.PLATEREADER_VALUE("",E539,H539,K539,N539)</f>
        <v>#REF!</v>
      </c>
    </row>
    <row r="553" spans="1:26" ht="11.25" hidden="1" customHeight="1">
      <c r="B553" s="8" t="s">
        <v>608</v>
      </c>
      <c r="C553" s="11" t="e">
        <f>T1.PLATEREADER_VALUE("",E539,H539,K539,N539)</f>
        <v>#REF!</v>
      </c>
      <c r="D553" s="11" t="e">
        <f>T1.PLATEREADER_VALUE("",E539,H539,K539,N539)</f>
        <v>#REF!</v>
      </c>
      <c r="E553" s="11" t="e">
        <f>T1.PLATEREADER_VALUE("",E539,H539,K539,N539)</f>
        <v>#REF!</v>
      </c>
      <c r="F553" s="11" t="e">
        <f>T1.PLATEREADER_VALUE("",E539,H539,K539,N539)</f>
        <v>#REF!</v>
      </c>
      <c r="G553" s="11" t="e">
        <f>T1.PLATEREADER_VALUE("",E539,H539,K539,N539)</f>
        <v>#REF!</v>
      </c>
      <c r="H553" s="11" t="e">
        <f>T1.PLATEREADER_VALUE("",E539,H539,K539,N539)</f>
        <v>#REF!</v>
      </c>
      <c r="I553" s="11" t="e">
        <f>T1.PLATEREADER_VALUE("",E539,H539,K539,N539)</f>
        <v>#REF!</v>
      </c>
      <c r="J553" s="11" t="e">
        <f>T1.PLATEREADER_VALUE("",E539,H539,K539,N539)</f>
        <v>#REF!</v>
      </c>
      <c r="K553" s="11" t="e">
        <f>T1.PLATEREADER_VALUE("",E539,H539,K539,N539)</f>
        <v>#REF!</v>
      </c>
      <c r="L553" s="11" t="e">
        <f>T1.PLATEREADER_VALUE("",E539,H539,K539,N539)</f>
        <v>#REF!</v>
      </c>
      <c r="M553" s="11" t="e">
        <f>T1.PLATEREADER_VALUE("",E539,H539,K539,N539)</f>
        <v>#REF!</v>
      </c>
      <c r="N553" s="11" t="e">
        <f>T1.PLATEREADER_VALUE("",E539,H539,K539,N539)</f>
        <v>#REF!</v>
      </c>
      <c r="O553" s="11" t="e">
        <f>T1.PLATEREADER_VALUE("",E539,H539,K539,N539)</f>
        <v>#REF!</v>
      </c>
      <c r="P553" s="11" t="e">
        <f>T1.PLATEREADER_VALUE("",E539,H539,K539,N539)</f>
        <v>#REF!</v>
      </c>
      <c r="Q553" s="11" t="e">
        <f>T1.PLATEREADER_VALUE("",E539,H539,K539,N539)</f>
        <v>#REF!</v>
      </c>
      <c r="R553" s="11" t="e">
        <f>T1.PLATEREADER_VALUE("",E539,H539,K539,N539)</f>
        <v>#REF!</v>
      </c>
      <c r="S553" s="11" t="e">
        <f>T1.PLATEREADER_VALUE("",E539,H539,K539,N539)</f>
        <v>#REF!</v>
      </c>
      <c r="T553" s="11" t="e">
        <f>T1.PLATEREADER_VALUE("",E539,H539,K539,N539)</f>
        <v>#REF!</v>
      </c>
      <c r="U553" s="11" t="e">
        <f>T1.PLATEREADER_VALUE("",E539,H539,K539,N539)</f>
        <v>#REF!</v>
      </c>
      <c r="V553" s="11" t="e">
        <f>T1.PLATEREADER_VALUE("",E539,H539,K539,N539)</f>
        <v>#REF!</v>
      </c>
      <c r="W553" s="11" t="e">
        <f>T1.PLATEREADER_VALUE("",E539,H539,K539,N539)</f>
        <v>#REF!</v>
      </c>
      <c r="X553" s="11" t="e">
        <f>T1.PLATEREADER_VALUE("",E539,H539,K539,N539)</f>
        <v>#REF!</v>
      </c>
      <c r="Y553" s="11" t="e">
        <f>T1.PLATEREADER_VALUE("",E539,H539,K539,N539)</f>
        <v>#REF!</v>
      </c>
      <c r="Z553" s="11" t="e">
        <f>T1.PLATEREADER_VALUE("",E539,H539,K539,N539)</f>
        <v>#REF!</v>
      </c>
    </row>
    <row r="554" spans="1:26" ht="11.25" hidden="1" customHeight="1">
      <c r="B554" s="8" t="s">
        <v>609</v>
      </c>
      <c r="C554" s="11" t="e">
        <f>T1.PLATEREADER_VALUE("",E539,H539,K539,N539)</f>
        <v>#REF!</v>
      </c>
      <c r="D554" s="11" t="e">
        <f>T1.PLATEREADER_VALUE("",E539,H539,K539,N539)</f>
        <v>#REF!</v>
      </c>
      <c r="E554" s="11" t="e">
        <f>T1.PLATEREADER_VALUE("",E539,H539,K539,N539)</f>
        <v>#REF!</v>
      </c>
      <c r="F554" s="11" t="e">
        <f>T1.PLATEREADER_VALUE("",E539,H539,K539,N539)</f>
        <v>#REF!</v>
      </c>
      <c r="G554" s="11" t="e">
        <f>T1.PLATEREADER_VALUE("",E539,H539,K539,N539)</f>
        <v>#REF!</v>
      </c>
      <c r="H554" s="11" t="e">
        <f>T1.PLATEREADER_VALUE("",E539,H539,K539,N539)</f>
        <v>#REF!</v>
      </c>
      <c r="I554" s="11" t="e">
        <f>T1.PLATEREADER_VALUE("",E539,H539,K539,N539)</f>
        <v>#REF!</v>
      </c>
      <c r="J554" s="11" t="e">
        <f>T1.PLATEREADER_VALUE("",E539,H539,K539,N539)</f>
        <v>#REF!</v>
      </c>
      <c r="K554" s="11" t="e">
        <f>T1.PLATEREADER_VALUE("",E539,H539,K539,N539)</f>
        <v>#REF!</v>
      </c>
      <c r="L554" s="11" t="e">
        <f>T1.PLATEREADER_VALUE("",E539,H539,K539,N539)</f>
        <v>#REF!</v>
      </c>
      <c r="M554" s="11" t="e">
        <f>T1.PLATEREADER_VALUE("",E539,H539,K539,N539)</f>
        <v>#REF!</v>
      </c>
      <c r="N554" s="11" t="e">
        <f>T1.PLATEREADER_VALUE("",E539,H539,K539,N539)</f>
        <v>#REF!</v>
      </c>
      <c r="O554" s="11" t="e">
        <f>T1.PLATEREADER_VALUE("",E539,H539,K539,N539)</f>
        <v>#REF!</v>
      </c>
      <c r="P554" s="11" t="e">
        <f>T1.PLATEREADER_VALUE("",E539,H539,K539,N539)</f>
        <v>#REF!</v>
      </c>
      <c r="Q554" s="11" t="e">
        <f>T1.PLATEREADER_VALUE("",E539,H539,K539,N539)</f>
        <v>#REF!</v>
      </c>
      <c r="R554" s="11" t="e">
        <f>T1.PLATEREADER_VALUE("",E539,H539,K539,N539)</f>
        <v>#REF!</v>
      </c>
      <c r="S554" s="11" t="e">
        <f>T1.PLATEREADER_VALUE("",E539,H539,K539,N539)</f>
        <v>#REF!</v>
      </c>
      <c r="T554" s="11" t="e">
        <f>T1.PLATEREADER_VALUE("",E539,H539,K539,N539)</f>
        <v>#REF!</v>
      </c>
      <c r="U554" s="11" t="e">
        <f>T1.PLATEREADER_VALUE("",E539,H539,K539,N539)</f>
        <v>#REF!</v>
      </c>
      <c r="V554" s="11" t="e">
        <f>T1.PLATEREADER_VALUE("",E539,H539,K539,N539)</f>
        <v>#REF!</v>
      </c>
      <c r="W554" s="11" t="e">
        <f>T1.PLATEREADER_VALUE("",E539,H539,K539,N539)</f>
        <v>#REF!</v>
      </c>
      <c r="X554" s="11" t="e">
        <f>T1.PLATEREADER_VALUE("",E539,H539,K539,N539)</f>
        <v>#REF!</v>
      </c>
      <c r="Y554" s="11" t="e">
        <f>T1.PLATEREADER_VALUE("",E539,H539,K539,N539)</f>
        <v>#REF!</v>
      </c>
      <c r="Z554" s="11" t="e">
        <f>T1.PLATEREADER_VALUE("",E539,H539,K539,N539)</f>
        <v>#REF!</v>
      </c>
    </row>
    <row r="555" spans="1:26" ht="11.25" hidden="1" customHeight="1">
      <c r="B555" s="8" t="s">
        <v>610</v>
      </c>
      <c r="C555" s="11" t="e">
        <f>T1.PLATEREADER_VALUE("",E539,H539,K539,N539)</f>
        <v>#REF!</v>
      </c>
      <c r="D555" s="11" t="e">
        <f>T1.PLATEREADER_VALUE("",E539,H539,K539,N539)</f>
        <v>#REF!</v>
      </c>
      <c r="E555" s="11" t="e">
        <f>T1.PLATEREADER_VALUE("",E539,H539,K539,N539)</f>
        <v>#REF!</v>
      </c>
      <c r="F555" s="11" t="e">
        <f>T1.PLATEREADER_VALUE("",E539,H539,K539,N539)</f>
        <v>#REF!</v>
      </c>
      <c r="G555" s="11" t="e">
        <f>T1.PLATEREADER_VALUE("",E539,H539,K539,N539)</f>
        <v>#REF!</v>
      </c>
      <c r="H555" s="11" t="e">
        <f>T1.PLATEREADER_VALUE("",E539,H539,K539,N539)</f>
        <v>#REF!</v>
      </c>
      <c r="I555" s="11" t="e">
        <f>T1.PLATEREADER_VALUE("",E539,H539,K539,N539)</f>
        <v>#REF!</v>
      </c>
      <c r="J555" s="11" t="e">
        <f>T1.PLATEREADER_VALUE("",E539,H539,K539,N539)</f>
        <v>#REF!</v>
      </c>
      <c r="K555" s="11" t="e">
        <f>T1.PLATEREADER_VALUE("",E539,H539,K539,N539)</f>
        <v>#REF!</v>
      </c>
      <c r="L555" s="11" t="e">
        <f>T1.PLATEREADER_VALUE("",E539,H539,K539,N539)</f>
        <v>#REF!</v>
      </c>
      <c r="M555" s="11" t="e">
        <f>T1.PLATEREADER_VALUE("",E539,H539,K539,N539)</f>
        <v>#REF!</v>
      </c>
      <c r="N555" s="11" t="e">
        <f>T1.PLATEREADER_VALUE("",E539,H539,K539,N539)</f>
        <v>#REF!</v>
      </c>
      <c r="O555" s="11" t="e">
        <f>T1.PLATEREADER_VALUE("",E539,H539,K539,N539)</f>
        <v>#REF!</v>
      </c>
      <c r="P555" s="11" t="e">
        <f>T1.PLATEREADER_VALUE("",E539,H539,K539,N539)</f>
        <v>#REF!</v>
      </c>
      <c r="Q555" s="11" t="e">
        <f>T1.PLATEREADER_VALUE("",E539,H539,K539,N539)</f>
        <v>#REF!</v>
      </c>
      <c r="R555" s="11" t="e">
        <f>T1.PLATEREADER_VALUE("",E539,H539,K539,N539)</f>
        <v>#REF!</v>
      </c>
      <c r="S555" s="11" t="e">
        <f>T1.PLATEREADER_VALUE("",E539,H539,K539,N539)</f>
        <v>#REF!</v>
      </c>
      <c r="T555" s="11" t="e">
        <f>T1.PLATEREADER_VALUE("",E539,H539,K539,N539)</f>
        <v>#REF!</v>
      </c>
      <c r="U555" s="11" t="e">
        <f>T1.PLATEREADER_VALUE("",E539,H539,K539,N539)</f>
        <v>#REF!</v>
      </c>
      <c r="V555" s="11" t="e">
        <f>T1.PLATEREADER_VALUE("",E539,H539,K539,N539)</f>
        <v>#REF!</v>
      </c>
      <c r="W555" s="11" t="e">
        <f>T1.PLATEREADER_VALUE("",E539,H539,K539,N539)</f>
        <v>#REF!</v>
      </c>
      <c r="X555" s="11" t="e">
        <f>T1.PLATEREADER_VALUE("",E539,H539,K539,N539)</f>
        <v>#REF!</v>
      </c>
      <c r="Y555" s="11" t="e">
        <f>T1.PLATEREADER_VALUE("",E539,H539,K539,N539)</f>
        <v>#REF!</v>
      </c>
      <c r="Z555" s="11" t="e">
        <f>T1.PLATEREADER_VALUE("",E539,H539,K539,N539)</f>
        <v>#REF!</v>
      </c>
    </row>
    <row r="556" spans="1:26" ht="11.25" hidden="1" customHeight="1">
      <c r="B556" s="8" t="s">
        <v>611</v>
      </c>
      <c r="C556" s="11" t="e">
        <f>T1.PLATEREADER_VALUE("",E539,H539,K539,N539)</f>
        <v>#REF!</v>
      </c>
      <c r="D556" s="11" t="e">
        <f>T1.PLATEREADER_VALUE("",E539,H539,K539,N539)</f>
        <v>#REF!</v>
      </c>
      <c r="E556" s="11" t="e">
        <f>T1.PLATEREADER_VALUE("",E539,H539,K539,N539)</f>
        <v>#REF!</v>
      </c>
      <c r="F556" s="11" t="e">
        <f>T1.PLATEREADER_VALUE("",E539,H539,K539,N539)</f>
        <v>#REF!</v>
      </c>
      <c r="G556" s="11" t="e">
        <f>T1.PLATEREADER_VALUE("",E539,H539,K539,N539)</f>
        <v>#REF!</v>
      </c>
      <c r="H556" s="11" t="e">
        <f>T1.PLATEREADER_VALUE("",E539,H539,K539,N539)</f>
        <v>#REF!</v>
      </c>
      <c r="I556" s="11" t="e">
        <f>T1.PLATEREADER_VALUE("",E539,H539,K539,N539)</f>
        <v>#REF!</v>
      </c>
      <c r="J556" s="11" t="e">
        <f>T1.PLATEREADER_VALUE("",E539,H539,K539,N539)</f>
        <v>#REF!</v>
      </c>
      <c r="K556" s="11" t="e">
        <f>T1.PLATEREADER_VALUE("",E539,H539,K539,N539)</f>
        <v>#REF!</v>
      </c>
      <c r="L556" s="11" t="e">
        <f>T1.PLATEREADER_VALUE("",E539,H539,K539,N539)</f>
        <v>#REF!</v>
      </c>
      <c r="M556" s="11" t="e">
        <f>T1.PLATEREADER_VALUE("",E539,H539,K539,N539)</f>
        <v>#REF!</v>
      </c>
      <c r="N556" s="11" t="e">
        <f>T1.PLATEREADER_VALUE("",E539,H539,K539,N539)</f>
        <v>#REF!</v>
      </c>
      <c r="O556" s="11" t="e">
        <f>T1.PLATEREADER_VALUE("",E539,H539,K539,N539)</f>
        <v>#REF!</v>
      </c>
      <c r="P556" s="11" t="e">
        <f>T1.PLATEREADER_VALUE("",E539,H539,K539,N539)</f>
        <v>#REF!</v>
      </c>
      <c r="Q556" s="11" t="e">
        <f>T1.PLATEREADER_VALUE("",E539,H539,K539,N539)</f>
        <v>#REF!</v>
      </c>
      <c r="R556" s="11" t="e">
        <f>T1.PLATEREADER_VALUE("",E539,H539,K539,N539)</f>
        <v>#REF!</v>
      </c>
      <c r="S556" s="11" t="e">
        <f>T1.PLATEREADER_VALUE("",E539,H539,K539,N539)</f>
        <v>#REF!</v>
      </c>
      <c r="T556" s="11" t="e">
        <f>T1.PLATEREADER_VALUE("",E539,H539,K539,N539)</f>
        <v>#REF!</v>
      </c>
      <c r="U556" s="11" t="e">
        <f>T1.PLATEREADER_VALUE("",E539,H539,K539,N539)</f>
        <v>#REF!</v>
      </c>
      <c r="V556" s="11" t="e">
        <f>T1.PLATEREADER_VALUE("",E539,H539,K539,N539)</f>
        <v>#REF!</v>
      </c>
      <c r="W556" s="11" t="e">
        <f>T1.PLATEREADER_VALUE("",E539,H539,K539,N539)</f>
        <v>#REF!</v>
      </c>
      <c r="X556" s="11" t="e">
        <f>T1.PLATEREADER_VALUE("",E539,H539,K539,N539)</f>
        <v>#REF!</v>
      </c>
      <c r="Y556" s="11" t="e">
        <f>T1.PLATEREADER_VALUE("",E539,H539,K539,N539)</f>
        <v>#REF!</v>
      </c>
      <c r="Z556" s="11" t="e">
        <f>T1.PLATEREADER_VALUE("",E539,H539,K539,N539)</f>
        <v>#REF!</v>
      </c>
    </row>
    <row r="557" spans="1:26" ht="11.25" hidden="1" customHeight="1">
      <c r="B557" s="8" t="s">
        <v>612</v>
      </c>
      <c r="C557" s="11" t="e">
        <f>T1.PLATEREADER_VALUE("",E539,H539,K539,N539)</f>
        <v>#REF!</v>
      </c>
      <c r="D557" s="11" t="e">
        <f>T1.PLATEREADER_VALUE("",E539,H539,K539,N539)</f>
        <v>#REF!</v>
      </c>
      <c r="E557" s="11" t="e">
        <f>T1.PLATEREADER_VALUE("",E539,H539,K539,N539)</f>
        <v>#REF!</v>
      </c>
      <c r="F557" s="11" t="e">
        <f>T1.PLATEREADER_VALUE("",E539,H539,K539,N539)</f>
        <v>#REF!</v>
      </c>
      <c r="G557" s="11" t="e">
        <f>T1.PLATEREADER_VALUE("",E539,H539,K539,N539)</f>
        <v>#REF!</v>
      </c>
      <c r="H557" s="11" t="e">
        <f>T1.PLATEREADER_VALUE("",E539,H539,K539,N539)</f>
        <v>#REF!</v>
      </c>
      <c r="I557" s="11" t="e">
        <f>T1.PLATEREADER_VALUE("",E539,H539,K539,N539)</f>
        <v>#REF!</v>
      </c>
      <c r="J557" s="11" t="e">
        <f>T1.PLATEREADER_VALUE("",E539,H539,K539,N539)</f>
        <v>#REF!</v>
      </c>
      <c r="K557" s="11" t="e">
        <f>T1.PLATEREADER_VALUE("",E539,H539,K539,N539)</f>
        <v>#REF!</v>
      </c>
      <c r="L557" s="11" t="e">
        <f>T1.PLATEREADER_VALUE("",E539,H539,K539,N539)</f>
        <v>#REF!</v>
      </c>
      <c r="M557" s="11" t="e">
        <f>T1.PLATEREADER_VALUE("",E539,H539,K539,N539)</f>
        <v>#REF!</v>
      </c>
      <c r="N557" s="11" t="e">
        <f>T1.PLATEREADER_VALUE("",E539,H539,K539,N539)</f>
        <v>#REF!</v>
      </c>
      <c r="O557" s="11" t="e">
        <f>T1.PLATEREADER_VALUE("",E539,H539,K539,N539)</f>
        <v>#REF!</v>
      </c>
      <c r="P557" s="11" t="e">
        <f>T1.PLATEREADER_VALUE("",E539,H539,K539,N539)</f>
        <v>#REF!</v>
      </c>
      <c r="Q557" s="11" t="e">
        <f>T1.PLATEREADER_VALUE("",E539,H539,K539,N539)</f>
        <v>#REF!</v>
      </c>
      <c r="R557" s="11" t="e">
        <f>T1.PLATEREADER_VALUE("",E539,H539,K539,N539)</f>
        <v>#REF!</v>
      </c>
      <c r="S557" s="11" t="e">
        <f>T1.PLATEREADER_VALUE("",E539,H539,K539,N539)</f>
        <v>#REF!</v>
      </c>
      <c r="T557" s="11" t="e">
        <f>T1.PLATEREADER_VALUE("",E539,H539,K539,N539)</f>
        <v>#REF!</v>
      </c>
      <c r="U557" s="11" t="e">
        <f>T1.PLATEREADER_VALUE("",E539,H539,K539,N539)</f>
        <v>#REF!</v>
      </c>
      <c r="V557" s="11" t="e">
        <f>T1.PLATEREADER_VALUE("",E539,H539,K539,N539)</f>
        <v>#REF!</v>
      </c>
      <c r="W557" s="11" t="e">
        <f>T1.PLATEREADER_VALUE("",E539,H539,K539,N539)</f>
        <v>#REF!</v>
      </c>
      <c r="X557" s="11" t="e">
        <f>T1.PLATEREADER_VALUE("",E539,H539,K539,N539)</f>
        <v>#REF!</v>
      </c>
      <c r="Y557" s="11" t="e">
        <f>T1.PLATEREADER_VALUE("",E539,H539,K539,N539)</f>
        <v>#REF!</v>
      </c>
      <c r="Z557" s="11" t="e">
        <f>T1.PLATEREADER_VALUE("",E539,H539,K539,N539)</f>
        <v>#REF!</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1479</v>
      </c>
      <c r="D559" s="10">
        <f>T1.Label("RAW_DATA","sb")</f>
        <v>15.061601405352713</v>
      </c>
      <c r="E559" s="10"/>
      <c r="F559" s="94" t="s">
        <v>1480</v>
      </c>
      <c r="G559" s="10">
        <f>T1.Label("RAW_DATA","sn")</f>
        <v>299.08035634745534</v>
      </c>
      <c r="I559" s="94" t="s">
        <v>1478</v>
      </c>
      <c r="J559" s="14">
        <f>T1.Label("RAW_DATA","zprime")</f>
        <v>0.91177104342133841</v>
      </c>
      <c r="K559" s="10"/>
      <c r="L559" s="94" t="s">
        <v>1481</v>
      </c>
      <c r="M559" s="14">
        <f>T1.role("MAX","RAW_DATA","cvp")</f>
        <v>2.4113444658000271</v>
      </c>
      <c r="N559" s="10"/>
      <c r="O559" s="94" t="s">
        <v>1482</v>
      </c>
      <c r="P559" s="14">
        <f>T1.role("MIN","RAW_DATA","cvp")</f>
        <v>5.0359714657605128</v>
      </c>
      <c r="Q559" s="10"/>
      <c r="R559" s="94" t="s">
        <v>1483</v>
      </c>
      <c r="S559" s="10">
        <f>T1.role("MAX","RAW_DATA","avr")</f>
        <v>23087.2303125</v>
      </c>
      <c r="U559" s="94" t="s">
        <v>1484</v>
      </c>
      <c r="V559" s="10">
        <f>T1.role("MIN","RAW_DATA","avr")</f>
        <v>1532.853625</v>
      </c>
      <c r="X559" s="94" t="s">
        <v>1525</v>
      </c>
      <c r="Y559" s="10">
        <f>T1.role("CPD*","RAW_DATA","avr")</f>
        <v>18172.329103125005</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2773</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3782</v>
      </c>
      <c r="D587" s="128" t="s">
        <v>2811</v>
      </c>
      <c r="E587" s="127" t="s">
        <v>1566</v>
      </c>
      <c r="G587" s="128" t="s">
        <v>1564</v>
      </c>
      <c r="H587" s="127" t="s">
        <v>1565</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597</v>
      </c>
      <c r="C590" s="11">
        <f>T1.WELL("",E587,H587)</f>
        <v>107.11156554060292</v>
      </c>
      <c r="D590" s="11">
        <f>T1.WELL("",E587,H587)</f>
        <v>107.11156554060292</v>
      </c>
      <c r="E590" s="11">
        <f>T1.WELL("",E587,H587)</f>
        <v>107.11156554060292</v>
      </c>
      <c r="F590" s="11">
        <f>T1.WELL("",E587,H587)</f>
        <v>107.11156554060292</v>
      </c>
      <c r="G590" s="11">
        <f>T1.WELL("",E587,H587)</f>
        <v>107.11156554060292</v>
      </c>
      <c r="H590" s="11">
        <f>T1.WELL("",E587,H587)</f>
        <v>107.11156554060292</v>
      </c>
      <c r="I590" s="110"/>
      <c r="J590" s="94" t="s">
        <v>1525</v>
      </c>
      <c r="K590" s="10">
        <f>T1.role("CPD*","CPD_RESULT","avr")</f>
        <v>68.768613225990805</v>
      </c>
      <c r="L590" s="110"/>
      <c r="M590" s="94" t="s">
        <v>2779</v>
      </c>
      <c r="N590" s="10">
        <f>K590+2*K591</f>
        <v>80.706455327571888</v>
      </c>
      <c r="O590" s="110"/>
      <c r="P590" s="110"/>
      <c r="Q590" s="110"/>
      <c r="R590" s="110"/>
      <c r="S590" s="110"/>
      <c r="T590" s="110"/>
      <c r="U590" s="110"/>
    </row>
    <row r="591" spans="1:21" ht="11.25" hidden="1" customHeight="1">
      <c r="B591" s="8" t="s">
        <v>598</v>
      </c>
      <c r="C591" s="11">
        <f>T1.WELL("",E587,H587)</f>
        <v>107.11156554060292</v>
      </c>
      <c r="D591" s="11">
        <f>T1.WELL("",E587,H587)</f>
        <v>107.11156554060292</v>
      </c>
      <c r="E591" s="11">
        <f>T1.WELL("",E587,H587)</f>
        <v>107.11156554060292</v>
      </c>
      <c r="F591" s="11">
        <f>T1.WELL("",E587,H587)</f>
        <v>107.11156554060292</v>
      </c>
      <c r="G591" s="11">
        <f>T1.WELL("",E587,H587)</f>
        <v>107.11156554060292</v>
      </c>
      <c r="H591" s="11">
        <f>T1.WELL("",E587,H587)</f>
        <v>107.11156554060292</v>
      </c>
      <c r="I591" s="110"/>
      <c r="J591" s="94" t="s">
        <v>2778</v>
      </c>
      <c r="K591" s="10">
        <f>T1.role("CPD*","CPD_RESULT","sd")</f>
        <v>5.9689210507905441</v>
      </c>
      <c r="L591" s="110"/>
      <c r="M591" s="94" t="s">
        <v>2780</v>
      </c>
      <c r="N591" s="10">
        <f>K590+3*K591</f>
        <v>86.675376378362444</v>
      </c>
      <c r="O591" s="110"/>
      <c r="P591" s="110"/>
      <c r="Q591" s="110"/>
      <c r="R591" s="110"/>
      <c r="S591" s="110"/>
      <c r="T591" s="110"/>
      <c r="U591" s="110"/>
    </row>
    <row r="592" spans="1:21" ht="11.25" hidden="1" customHeight="1">
      <c r="B592" s="8" t="s">
        <v>599</v>
      </c>
      <c r="C592" s="11">
        <f>T1.WELL("",E587,H587)</f>
        <v>107.11156554060292</v>
      </c>
      <c r="D592" s="11">
        <f>T1.WELL("",E587,H587)</f>
        <v>107.11156554060292</v>
      </c>
      <c r="E592" s="11">
        <f>T1.WELL("",E587,H587)</f>
        <v>107.11156554060292</v>
      </c>
      <c r="F592" s="11">
        <f>T1.WELL("",E587,H587)</f>
        <v>107.11156554060292</v>
      </c>
      <c r="G592" s="11">
        <f>T1.WELL("",E587,H587)</f>
        <v>107.11156554060292</v>
      </c>
      <c r="H592" s="11">
        <f>T1.WELL("",E587,H587)</f>
        <v>107.11156554060292</v>
      </c>
      <c r="I592" s="110"/>
      <c r="M592" s="94" t="s">
        <v>2781</v>
      </c>
      <c r="N592" s="10">
        <f>K590+4*K591</f>
        <v>92.644297429152985</v>
      </c>
      <c r="O592" s="110"/>
      <c r="P592" s="110"/>
      <c r="Q592" s="110"/>
      <c r="R592" s="110"/>
      <c r="S592" s="110"/>
      <c r="T592" s="110"/>
      <c r="U592" s="110"/>
    </row>
    <row r="593" spans="1:27" ht="11.25" hidden="1" customHeight="1">
      <c r="B593" s="8" t="s">
        <v>600</v>
      </c>
      <c r="C593" s="11">
        <f>T1.WELL("",E587,H587)</f>
        <v>107.11156554060292</v>
      </c>
      <c r="D593" s="11">
        <f>T1.WELL("",E587,H587)</f>
        <v>107.11156554060292</v>
      </c>
      <c r="E593" s="11">
        <f>T1.WELL("",E587,H587)</f>
        <v>107.11156554060292</v>
      </c>
      <c r="F593" s="11">
        <f>T1.WELL("",E587,H587)</f>
        <v>107.11156554060292</v>
      </c>
      <c r="G593" s="11">
        <f>T1.WELL("",E587,H587)</f>
        <v>107.11156554060292</v>
      </c>
      <c r="H593" s="11">
        <f>T1.WELL("",E587,H587)</f>
        <v>107.11156554060292</v>
      </c>
      <c r="I593" s="110"/>
      <c r="M593" s="110"/>
      <c r="N593" s="110"/>
      <c r="O593" s="110"/>
      <c r="P593" s="110"/>
      <c r="Q593" s="110"/>
      <c r="R593" s="110"/>
      <c r="S593" s="110"/>
      <c r="T593" s="110"/>
      <c r="U593" s="110"/>
    </row>
    <row r="595" spans="1:27" s="127" customFormat="1" ht="11.25" customHeight="1">
      <c r="A595" s="127" t="s">
        <v>2775</v>
      </c>
      <c r="D595" s="128" t="s">
        <v>2811</v>
      </c>
      <c r="E595" s="127" t="s">
        <v>1566</v>
      </c>
      <c r="G595" s="128" t="s">
        <v>1564</v>
      </c>
      <c r="H595" s="127" t="s">
        <v>1565</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597</v>
      </c>
      <c r="C598" s="11">
        <f>T1.WELL("",E595,H595)</f>
        <v>107.11156554060292</v>
      </c>
      <c r="D598" s="11">
        <f>T1.WELL("",E595,H595)</f>
        <v>107.11156554060292</v>
      </c>
      <c r="E598" s="11">
        <f>T1.WELL("",E595,H595)</f>
        <v>107.11156554060292</v>
      </c>
      <c r="F598" s="11">
        <f>T1.WELL("",E595,H595)</f>
        <v>107.11156554060292</v>
      </c>
      <c r="G598" s="11">
        <f>T1.WELL("",E595,H595)</f>
        <v>107.11156554060292</v>
      </c>
      <c r="H598" s="11">
        <f>T1.WELL("",E595,H595)</f>
        <v>107.11156554060292</v>
      </c>
      <c r="I598" s="11">
        <f>T1.WELL("",E595,H595)</f>
        <v>107.11156554060292</v>
      </c>
      <c r="J598" s="11">
        <f>T1.WELL("",E595,H595)</f>
        <v>107.11156554060292</v>
      </c>
      <c r="K598" s="11">
        <f>T1.WELL("",E595,H595)</f>
        <v>107.11156554060292</v>
      </c>
      <c r="L598" s="11">
        <f>T1.WELL("",E595,H595)</f>
        <v>107.11156554060292</v>
      </c>
      <c r="M598" s="11">
        <f>T1.WELL("",E595,H595)</f>
        <v>107.11156554060292</v>
      </c>
      <c r="N598" s="11">
        <f>T1.WELL("",E595,H595)</f>
        <v>107.11156554060292</v>
      </c>
      <c r="O598" s="110"/>
      <c r="P598" s="94" t="s">
        <v>1525</v>
      </c>
      <c r="Q598" s="10">
        <f>T1.role("CPD*","CPD_RESULT","avr")</f>
        <v>68.768613225990805</v>
      </c>
      <c r="R598" s="110"/>
      <c r="S598" s="110"/>
      <c r="T598" s="110"/>
      <c r="U598" s="110"/>
      <c r="V598" s="110"/>
      <c r="W598" s="110"/>
      <c r="X598" s="110"/>
      <c r="Y598" s="110"/>
      <c r="Z598" s="110"/>
      <c r="AA598" s="110"/>
    </row>
    <row r="599" spans="1:27" ht="11.25" hidden="1" customHeight="1">
      <c r="B599" s="8" t="s">
        <v>598</v>
      </c>
      <c r="C599" s="11">
        <f>T1.WELL("",E595,H595)</f>
        <v>107.11156554060292</v>
      </c>
      <c r="D599" s="11">
        <f>T1.WELL("",E595,H595)</f>
        <v>107.11156554060292</v>
      </c>
      <c r="E599" s="11">
        <f>T1.WELL("",E595,H595)</f>
        <v>107.11156554060292</v>
      </c>
      <c r="F599" s="11">
        <f>T1.WELL("",E595,H595)</f>
        <v>107.11156554060292</v>
      </c>
      <c r="G599" s="11">
        <f>T1.WELL("",E595,H595)</f>
        <v>107.11156554060292</v>
      </c>
      <c r="H599" s="11">
        <f>T1.WELL("",E595,H595)</f>
        <v>107.11156554060292</v>
      </c>
      <c r="I599" s="11">
        <f>T1.WELL("",E595,H595)</f>
        <v>107.11156554060292</v>
      </c>
      <c r="J599" s="11">
        <f>T1.WELL("",E595,H595)</f>
        <v>107.11156554060292</v>
      </c>
      <c r="K599" s="11">
        <f>T1.WELL("",E595,H595)</f>
        <v>107.11156554060292</v>
      </c>
      <c r="L599" s="11">
        <f>T1.WELL("",E595,H595)</f>
        <v>107.11156554060292</v>
      </c>
      <c r="M599" s="11">
        <f>T1.WELL("",E595,H595)</f>
        <v>107.11156554060292</v>
      </c>
      <c r="N599" s="11">
        <f>T1.WELL("",E595,H595)</f>
        <v>107.11156554060292</v>
      </c>
      <c r="O599" s="110"/>
      <c r="P599" s="94" t="s">
        <v>2778</v>
      </c>
      <c r="Q599" s="10">
        <f>T1.role("CPD*","CPD_RESULT","sd")</f>
        <v>5.9689210507905441</v>
      </c>
      <c r="R599" s="110"/>
      <c r="S599" s="110"/>
      <c r="T599" s="110"/>
      <c r="U599" s="110"/>
      <c r="V599" s="110"/>
      <c r="W599" s="110"/>
      <c r="X599" s="110"/>
      <c r="Y599" s="110"/>
      <c r="Z599" s="110"/>
      <c r="AA599" s="110"/>
    </row>
    <row r="600" spans="1:27" ht="11.25" hidden="1" customHeight="1">
      <c r="B600" s="8" t="s">
        <v>599</v>
      </c>
      <c r="C600" s="11">
        <f>T1.WELL("",E595,H595)</f>
        <v>107.11156554060292</v>
      </c>
      <c r="D600" s="11">
        <f>T1.WELL("",E595,H595)</f>
        <v>107.11156554060292</v>
      </c>
      <c r="E600" s="11">
        <f>T1.WELL("",E595,H595)</f>
        <v>107.11156554060292</v>
      </c>
      <c r="F600" s="11">
        <f>T1.WELL("",E595,H595)</f>
        <v>107.11156554060292</v>
      </c>
      <c r="G600" s="11">
        <f>T1.WELL("",E595,H595)</f>
        <v>107.11156554060292</v>
      </c>
      <c r="H600" s="11">
        <f>T1.WELL("",E595,H595)</f>
        <v>107.11156554060292</v>
      </c>
      <c r="I600" s="11">
        <f>T1.WELL("",E595,H595)</f>
        <v>107.11156554060292</v>
      </c>
      <c r="J600" s="11">
        <f>T1.WELL("",E595,H595)</f>
        <v>107.11156554060292</v>
      </c>
      <c r="K600" s="11">
        <f>T1.WELL("",E595,H595)</f>
        <v>107.11156554060292</v>
      </c>
      <c r="L600" s="11">
        <f>T1.WELL("",E595,H595)</f>
        <v>107.11156554060292</v>
      </c>
      <c r="M600" s="11">
        <f>T1.WELL("",E595,H595)</f>
        <v>107.11156554060292</v>
      </c>
      <c r="N600" s="11">
        <f>T1.WELL("",E595,H595)</f>
        <v>107.11156554060292</v>
      </c>
      <c r="O600" s="110"/>
      <c r="P600" s="94" t="s">
        <v>2779</v>
      </c>
      <c r="Q600" s="10">
        <f>Q598+2*Q599</f>
        <v>80.706455327571888</v>
      </c>
      <c r="R600" s="110"/>
      <c r="S600" s="110"/>
      <c r="T600" s="110"/>
      <c r="U600" s="110"/>
      <c r="V600" s="110"/>
      <c r="W600" s="110"/>
      <c r="X600" s="110"/>
      <c r="Y600" s="110"/>
      <c r="Z600" s="110"/>
      <c r="AA600" s="110"/>
    </row>
    <row r="601" spans="1:27" ht="11.25" hidden="1" customHeight="1">
      <c r="B601" s="8" t="s">
        <v>600</v>
      </c>
      <c r="C601" s="11">
        <f>T1.WELL("",E595,H595)</f>
        <v>107.11156554060292</v>
      </c>
      <c r="D601" s="11">
        <f>T1.WELL("",E595,H595)</f>
        <v>107.11156554060292</v>
      </c>
      <c r="E601" s="11">
        <f>T1.WELL("",E595,H595)</f>
        <v>107.11156554060292</v>
      </c>
      <c r="F601" s="11">
        <f>T1.WELL("",E595,H595)</f>
        <v>107.11156554060292</v>
      </c>
      <c r="G601" s="11">
        <f>T1.WELL("",E595,H595)</f>
        <v>107.11156554060292</v>
      </c>
      <c r="H601" s="11">
        <f>T1.WELL("",E595,H595)</f>
        <v>107.11156554060292</v>
      </c>
      <c r="I601" s="11">
        <f>T1.WELL("",E595,H595)</f>
        <v>107.11156554060292</v>
      </c>
      <c r="J601" s="11">
        <f>T1.WELL("",E595,H595)</f>
        <v>107.11156554060292</v>
      </c>
      <c r="K601" s="11">
        <f>T1.WELL("",E595,H595)</f>
        <v>107.11156554060292</v>
      </c>
      <c r="L601" s="11">
        <f>T1.WELL("",E595,H595)</f>
        <v>107.11156554060292</v>
      </c>
      <c r="M601" s="11">
        <f>T1.WELL("",E595,H595)</f>
        <v>107.11156554060292</v>
      </c>
      <c r="N601" s="11">
        <f>T1.WELL("",E595,H595)</f>
        <v>107.11156554060292</v>
      </c>
      <c r="O601" s="110"/>
      <c r="P601" s="94" t="s">
        <v>2780</v>
      </c>
      <c r="Q601" s="10">
        <f>Q598+3*Q599</f>
        <v>86.675376378362444</v>
      </c>
      <c r="R601" s="110"/>
      <c r="S601" s="110"/>
      <c r="T601" s="110"/>
      <c r="U601" s="110"/>
      <c r="V601" s="110"/>
      <c r="W601" s="110"/>
      <c r="X601" s="110"/>
      <c r="Y601" s="110"/>
      <c r="Z601" s="110"/>
      <c r="AA601" s="110"/>
    </row>
    <row r="602" spans="1:27" ht="11.25" hidden="1" customHeight="1">
      <c r="B602" s="8" t="s">
        <v>601</v>
      </c>
      <c r="C602" s="11">
        <f>T1.WELL("",E595,H595)</f>
        <v>107.11156554060292</v>
      </c>
      <c r="D602" s="11">
        <f>T1.WELL("",E595,H595)</f>
        <v>107.11156554060292</v>
      </c>
      <c r="E602" s="11">
        <f>T1.WELL("",E595,H595)</f>
        <v>107.11156554060292</v>
      </c>
      <c r="F602" s="11">
        <f>T1.WELL("",E595,H595)</f>
        <v>107.11156554060292</v>
      </c>
      <c r="G602" s="11">
        <f>T1.WELL("",E595,H595)</f>
        <v>107.11156554060292</v>
      </c>
      <c r="H602" s="11">
        <f>T1.WELL("",E595,H595)</f>
        <v>107.11156554060292</v>
      </c>
      <c r="I602" s="11">
        <f>T1.WELL("",E595,H595)</f>
        <v>107.11156554060292</v>
      </c>
      <c r="J602" s="11">
        <f>T1.WELL("",E595,H595)</f>
        <v>107.11156554060292</v>
      </c>
      <c r="K602" s="11">
        <f>T1.WELL("",E595,H595)</f>
        <v>107.11156554060292</v>
      </c>
      <c r="L602" s="11">
        <f>T1.WELL("",E595,H595)</f>
        <v>107.11156554060292</v>
      </c>
      <c r="M602" s="11">
        <f>T1.WELL("",E595,H595)</f>
        <v>107.11156554060292</v>
      </c>
      <c r="N602" s="11">
        <f>T1.WELL("",E595,H595)</f>
        <v>107.11156554060292</v>
      </c>
      <c r="O602" s="110"/>
      <c r="P602" s="94" t="s">
        <v>2781</v>
      </c>
      <c r="Q602" s="10">
        <f>Q598+4*Q599</f>
        <v>92.644297429152985</v>
      </c>
      <c r="R602" s="110"/>
      <c r="S602" s="110"/>
      <c r="T602" s="110"/>
      <c r="U602" s="110"/>
      <c r="V602" s="110"/>
      <c r="W602" s="110"/>
      <c r="X602" s="110"/>
      <c r="Y602" s="110"/>
      <c r="Z602" s="110"/>
      <c r="AA602" s="110"/>
    </row>
    <row r="603" spans="1:27" ht="11.25" hidden="1" customHeight="1">
      <c r="B603" s="8" t="s">
        <v>602</v>
      </c>
      <c r="C603" s="11">
        <f>T1.WELL("",E595,H595)</f>
        <v>107.11156554060292</v>
      </c>
      <c r="D603" s="11">
        <f>T1.WELL("",E595,H595)</f>
        <v>107.11156554060292</v>
      </c>
      <c r="E603" s="11">
        <f>T1.WELL("",E595,H595)</f>
        <v>107.11156554060292</v>
      </c>
      <c r="F603" s="11">
        <f>T1.WELL("",E595,H595)</f>
        <v>107.11156554060292</v>
      </c>
      <c r="G603" s="11">
        <f>T1.WELL("",E595,H595)</f>
        <v>107.11156554060292</v>
      </c>
      <c r="H603" s="11">
        <f>T1.WELL("",E595,H595)</f>
        <v>107.11156554060292</v>
      </c>
      <c r="I603" s="11">
        <f>T1.WELL("",E595,H595)</f>
        <v>107.11156554060292</v>
      </c>
      <c r="J603" s="11">
        <f>T1.WELL("",E595,H595)</f>
        <v>107.11156554060292</v>
      </c>
      <c r="K603" s="11">
        <f>T1.WELL("",E595,H595)</f>
        <v>107.11156554060292</v>
      </c>
      <c r="L603" s="11">
        <f>T1.WELL("",E595,H595)</f>
        <v>107.11156554060292</v>
      </c>
      <c r="M603" s="11">
        <f>T1.WELL("",E595,H595)</f>
        <v>107.11156554060292</v>
      </c>
      <c r="N603" s="11">
        <f>T1.WELL("",E595,H595)</f>
        <v>107.11156554060292</v>
      </c>
      <c r="O603" s="110"/>
      <c r="P603" s="94"/>
      <c r="Q603" s="10"/>
      <c r="R603" s="110"/>
      <c r="S603" s="110"/>
      <c r="T603" s="110"/>
      <c r="U603" s="110"/>
      <c r="V603" s="110"/>
      <c r="W603" s="110"/>
      <c r="X603" s="110"/>
      <c r="Y603" s="110"/>
      <c r="Z603" s="110"/>
      <c r="AA603" s="110"/>
    </row>
    <row r="604" spans="1:27" ht="11.25" hidden="1" customHeight="1">
      <c r="B604" s="8" t="s">
        <v>603</v>
      </c>
      <c r="C604" s="11">
        <f>T1.WELL("",E595,H595)</f>
        <v>107.11156554060292</v>
      </c>
      <c r="D604" s="11">
        <f>T1.WELL("",E595,H595)</f>
        <v>107.11156554060292</v>
      </c>
      <c r="E604" s="11">
        <f>T1.WELL("",E595,H595)</f>
        <v>107.11156554060292</v>
      </c>
      <c r="F604" s="11">
        <f>T1.WELL("",E595,H595)</f>
        <v>107.11156554060292</v>
      </c>
      <c r="G604" s="11">
        <f>T1.WELL("",E595,H595)</f>
        <v>107.11156554060292</v>
      </c>
      <c r="H604" s="11">
        <f>T1.WELL("",E595,H595)</f>
        <v>107.11156554060292</v>
      </c>
      <c r="I604" s="11">
        <f>T1.WELL("",E595,H595)</f>
        <v>107.11156554060292</v>
      </c>
      <c r="J604" s="11">
        <f>T1.WELL("",E595,H595)</f>
        <v>107.11156554060292</v>
      </c>
      <c r="K604" s="11">
        <f>T1.WELL("",E595,H595)</f>
        <v>107.11156554060292</v>
      </c>
      <c r="L604" s="11">
        <f>T1.WELL("",E595,H595)</f>
        <v>107.11156554060292</v>
      </c>
      <c r="M604" s="11">
        <f>T1.WELL("",E595,H595)</f>
        <v>107.11156554060292</v>
      </c>
      <c r="N604" s="11">
        <f>T1.WELL("",E595,H595)</f>
        <v>107.11156554060292</v>
      </c>
      <c r="O604" s="110"/>
      <c r="P604" s="94"/>
      <c r="Q604" s="10"/>
      <c r="R604" s="110"/>
      <c r="S604" s="110"/>
      <c r="T604" s="110"/>
      <c r="U604" s="110"/>
      <c r="V604" s="110"/>
      <c r="W604" s="110"/>
      <c r="X604" s="110"/>
      <c r="Y604" s="110"/>
      <c r="Z604" s="110"/>
      <c r="AA604" s="110"/>
    </row>
    <row r="605" spans="1:27" ht="11.25" hidden="1" customHeight="1">
      <c r="B605" s="8" t="s">
        <v>604</v>
      </c>
      <c r="C605" s="11">
        <f>T1.WELL("",E595,H595)</f>
        <v>107.11156554060292</v>
      </c>
      <c r="D605" s="11">
        <f>T1.WELL("",E595,H595)</f>
        <v>107.11156554060292</v>
      </c>
      <c r="E605" s="11">
        <f>T1.WELL("",E595,H595)</f>
        <v>107.11156554060292</v>
      </c>
      <c r="F605" s="11">
        <f>T1.WELL("",E595,H595)</f>
        <v>107.11156554060292</v>
      </c>
      <c r="G605" s="11">
        <f>T1.WELL("",E595,H595)</f>
        <v>107.11156554060292</v>
      </c>
      <c r="H605" s="11">
        <f>T1.WELL("",E595,H595)</f>
        <v>107.11156554060292</v>
      </c>
      <c r="I605" s="11">
        <f>T1.WELL("",E595,H595)</f>
        <v>107.11156554060292</v>
      </c>
      <c r="J605" s="11">
        <f>T1.WELL("",E595,H595)</f>
        <v>107.11156554060292</v>
      </c>
      <c r="K605" s="11">
        <f>T1.WELL("",E595,H595)</f>
        <v>107.11156554060292</v>
      </c>
      <c r="L605" s="11">
        <f>T1.WELL("",E595,H595)</f>
        <v>107.11156554060292</v>
      </c>
      <c r="M605" s="11">
        <f>T1.WELL("",E595,H595)</f>
        <v>107.11156554060292</v>
      </c>
      <c r="N605" s="11">
        <f>T1.WELL("",E595,H595)</f>
        <v>107.11156554060292</v>
      </c>
      <c r="O605" s="110"/>
      <c r="P605" s="94"/>
      <c r="Q605" s="10"/>
      <c r="R605" s="110"/>
      <c r="S605" s="110"/>
      <c r="T605" s="110"/>
      <c r="U605" s="110"/>
      <c r="V605" s="110"/>
      <c r="W605" s="110"/>
      <c r="X605" s="110"/>
      <c r="Y605" s="110"/>
      <c r="Z605" s="110"/>
      <c r="AA605" s="110"/>
    </row>
    <row r="607" spans="1:27" s="127" customFormat="1" ht="11.25" customHeight="1">
      <c r="A607" s="127" t="s">
        <v>2776</v>
      </c>
      <c r="D607" s="128" t="s">
        <v>2811</v>
      </c>
      <c r="E607" s="127" t="s">
        <v>1566</v>
      </c>
      <c r="G607" s="128" t="s">
        <v>1564</v>
      </c>
      <c r="H607" s="127" t="s">
        <v>1565</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597</v>
      </c>
      <c r="C610" s="11" t="e">
        <f>T1.WELL("",E607,H607)</f>
        <v>#REF!</v>
      </c>
      <c r="D610" s="11">
        <f>T1.WELL("",E607,H607)</f>
        <v>95.619699939884896</v>
      </c>
      <c r="E610" s="11">
        <f>T1.WELL("",E607,H607)</f>
        <v>57.144915350964958</v>
      </c>
      <c r="F610" s="11">
        <f>T1.WELL("",E607,H607)</f>
        <v>59.534221279253124</v>
      </c>
      <c r="G610" s="11">
        <f>T1.WELL("",E607,H607)</f>
        <v>62.452422112055565</v>
      </c>
      <c r="H610" s="11">
        <f>T1.WELL("",E607,H607)</f>
        <v>62.624080984573354</v>
      </c>
      <c r="I610" s="11">
        <f>T1.WELL("",E607,H607)</f>
        <v>60.271890488180922</v>
      </c>
      <c r="J610" s="11">
        <f>T1.WELL("",E607,H607)</f>
        <v>64.558722872138731</v>
      </c>
      <c r="K610" s="11">
        <f>T1.WELL("",E607,H607)</f>
        <v>63.667952506641001</v>
      </c>
      <c r="L610" s="11">
        <f>T1.WELL("",E607,H607)</f>
        <v>60.424991644750847</v>
      </c>
      <c r="M610" s="11">
        <f>T1.WELL("",E607,H607)</f>
        <v>68.404809502334629</v>
      </c>
      <c r="N610" s="11">
        <f>T1.WELL("",E607,H607)</f>
        <v>65.621152110154242</v>
      </c>
      <c r="O610" s="11">
        <f>T1.WELL("",E607,H607)</f>
        <v>63.129778744152787</v>
      </c>
      <c r="P610" s="11">
        <f>T1.WELL("",E607,H607)</f>
        <v>62.772542712156309</v>
      </c>
      <c r="Q610" s="11">
        <f>T1.WELL("",E607,H607)</f>
        <v>73.401474521298425</v>
      </c>
      <c r="R610" s="11">
        <f>T1.WELL("",E607,H607)</f>
        <v>61.770426050971366</v>
      </c>
      <c r="S610" s="11">
        <f>T1.WELL("",E607,H607)</f>
        <v>64.475213150373321</v>
      </c>
      <c r="T610" s="11">
        <f>T1.WELL("",E607,H607)</f>
        <v>67.017620235231391</v>
      </c>
      <c r="U610" s="11">
        <f>T1.WELL("",E607,H607)</f>
        <v>94.770684435269871</v>
      </c>
      <c r="V610" s="11">
        <f>T1.WELL("",E607,H607)</f>
        <v>83.376246843278153</v>
      </c>
      <c r="W610" s="11">
        <f>T1.WELL("",E607,H607)</f>
        <v>65.147930353483574</v>
      </c>
      <c r="X610" s="11">
        <f>T1.WELL("",E607,H607)</f>
        <v>70.334811960913029</v>
      </c>
      <c r="Y610" s="11">
        <f>T1.WELL("",E607,H607)</f>
        <v>65.444853808649469</v>
      </c>
      <c r="Z610" s="11" t="e">
        <f>T1.WELL("",E607,H607)</f>
        <v>#REF!</v>
      </c>
    </row>
    <row r="611" spans="2:26" ht="11.25" hidden="1" customHeight="1">
      <c r="B611" s="8" t="s">
        <v>598</v>
      </c>
      <c r="C611" s="11" t="e">
        <f>T1.WELL("",E607,H607)</f>
        <v>#REF!</v>
      </c>
      <c r="D611" s="11">
        <f>T1.WELL("",E607,H607)</f>
        <v>94.946982736774629</v>
      </c>
      <c r="E611" s="11">
        <f>T1.WELL("",E607,H607)</f>
        <v>68.386251786386765</v>
      </c>
      <c r="F611" s="11">
        <f>T1.WELL("",E607,H607)</f>
        <v>63.16225474706156</v>
      </c>
      <c r="G611" s="11">
        <f>T1.WELL("",E607,H607)</f>
        <v>68.066131186286015</v>
      </c>
      <c r="H611" s="11">
        <f>T1.WELL("",E607,H607)</f>
        <v>78.885279583893791</v>
      </c>
      <c r="I611" s="11">
        <f>T1.WELL("",E607,H607)</f>
        <v>58.026406858488748</v>
      </c>
      <c r="J611" s="11">
        <f>T1.WELL("",E607,H607)</f>
        <v>64.674708596812906</v>
      </c>
      <c r="K611" s="11">
        <f>T1.WELL("",E607,H607)</f>
        <v>58.70840291957294</v>
      </c>
      <c r="L611" s="11">
        <f>T1.WELL("",E607,H607)</f>
        <v>61.598767178453578</v>
      </c>
      <c r="M611" s="11">
        <f>T1.WELL("",E607,H607)</f>
        <v>70.177071375356135</v>
      </c>
      <c r="N611" s="11">
        <f>T1.WELL("",E607,H607)</f>
        <v>65.65826754204997</v>
      </c>
      <c r="O611" s="11">
        <f>T1.WELL("",E607,H607)</f>
        <v>73.962845428721465</v>
      </c>
      <c r="P611" s="11">
        <f>T1.WELL("",E607,H607)</f>
        <v>62.767903283169339</v>
      </c>
      <c r="Q611" s="11">
        <f>T1.WELL("",E607,H607)</f>
        <v>59.585254998109761</v>
      </c>
      <c r="R611" s="11">
        <f>T1.WELL("",E607,H607)</f>
        <v>65.389180660805863</v>
      </c>
      <c r="S611" s="11">
        <f>T1.WELL("",E607,H607)</f>
        <v>63.292158758696644</v>
      </c>
      <c r="T611" s="11">
        <f>T1.WELL("",E607,H607)</f>
        <v>63.598361071836486</v>
      </c>
      <c r="U611" s="11">
        <f>T1.WELL("",E607,H607)</f>
        <v>62.995235303530741</v>
      </c>
      <c r="V611" s="11">
        <f>T1.WELL("",E607,H607)</f>
        <v>65.472690382571287</v>
      </c>
      <c r="W611" s="11">
        <f>T1.WELL("",E607,H607)</f>
        <v>66.502643617678018</v>
      </c>
      <c r="X611" s="11">
        <f>T1.WELL("",E607,H607)</f>
        <v>65.829926414567765</v>
      </c>
      <c r="Y611" s="11">
        <f>T1.WELL("",E607,H607)</f>
        <v>64.322111993803389</v>
      </c>
      <c r="Z611" s="11" t="e">
        <f>T1.WELL("",E607,H607)</f>
        <v>#REF!</v>
      </c>
    </row>
    <row r="612" spans="2:26" ht="11.25" hidden="1" customHeight="1">
      <c r="B612" s="8" t="s">
        <v>599</v>
      </c>
      <c r="C612" s="11" t="e">
        <f>T1.WELL("",E607,H607)</f>
        <v>#REF!</v>
      </c>
      <c r="D612" s="11">
        <f>T1.WELL("",E607,H607)</f>
        <v>95.596502794950055</v>
      </c>
      <c r="E612" s="11">
        <f>T1.WELL("",E607,H607)</f>
        <v>63.779298802328213</v>
      </c>
      <c r="F612" s="11">
        <f>T1.WELL("",E607,H607)</f>
        <v>78.871361296932889</v>
      </c>
      <c r="G612" s="11">
        <f>T1.WELL("",E607,H607)</f>
        <v>72.079237260012746</v>
      </c>
      <c r="H612" s="11">
        <f>T1.WELL("",E607,H607)</f>
        <v>65.166488069431438</v>
      </c>
      <c r="I612" s="11">
        <f>T1.WELL("",E607,H607)</f>
        <v>79.469847636251671</v>
      </c>
      <c r="J612" s="11">
        <f>T1.WELL("",E607,H607)</f>
        <v>65.755695550776295</v>
      </c>
      <c r="K612" s="11">
        <f>T1.WELL("",E607,H607)</f>
        <v>68.112525476155682</v>
      </c>
      <c r="L612" s="11">
        <f>T1.WELL("",E607,H607)</f>
        <v>67.99190032249453</v>
      </c>
      <c r="M612" s="11">
        <f>T1.WELL("",E607,H607)</f>
        <v>95.401646777497419</v>
      </c>
      <c r="N612" s="11">
        <f>T1.WELL("",E607,H607)</f>
        <v>67.5140391368369</v>
      </c>
      <c r="O612" s="11">
        <f>T1.WELL("",E607,H607)</f>
        <v>68.242429487790773</v>
      </c>
      <c r="P612" s="11">
        <f>T1.WELL("",E607,H607)</f>
        <v>66.266032739342691</v>
      </c>
      <c r="Q612" s="11">
        <f>T1.WELL("",E607,H607)</f>
        <v>68.409448931321592</v>
      </c>
      <c r="R612" s="11">
        <f>T1.WELL("",E607,H607)</f>
        <v>68.084688902233879</v>
      </c>
      <c r="S612" s="11">
        <f>T1.WELL("",E607,H607)</f>
        <v>75.716549585795121</v>
      </c>
      <c r="T612" s="11">
        <f>T1.WELL("",E607,H607)</f>
        <v>68.492958653087001</v>
      </c>
      <c r="U612" s="11">
        <f>T1.WELL("",E607,H607)</f>
        <v>65.635070397115143</v>
      </c>
      <c r="V612" s="11">
        <f>T1.WELL("",E607,H607)</f>
        <v>69.750243908555149</v>
      </c>
      <c r="W612" s="11">
        <f>T1.WELL("",E607,H607)</f>
        <v>68.534713513969706</v>
      </c>
      <c r="X612" s="11">
        <f>T1.WELL("",E607,H607)</f>
        <v>69.161036427210291</v>
      </c>
      <c r="Y612" s="11">
        <f>T1.WELL("",E607,H607)</f>
        <v>69.573945607050391</v>
      </c>
      <c r="Z612" s="11" t="e">
        <f>T1.WELL("",E607,H607)</f>
        <v>#REF!</v>
      </c>
    </row>
    <row r="613" spans="2:26" ht="11.25" hidden="1" customHeight="1">
      <c r="B613" s="8" t="s">
        <v>600</v>
      </c>
      <c r="C613" s="11" t="e">
        <f>T1.WELL("",E607,H607)</f>
        <v>#REF!</v>
      </c>
      <c r="D613" s="11">
        <f>T1.WELL("",E607,H607)</f>
        <v>96.459436586525968</v>
      </c>
      <c r="E613" s="11">
        <f>T1.WELL("",E607,H607)</f>
        <v>69.898705636138104</v>
      </c>
      <c r="F613" s="11">
        <f>T1.WELL("",E607,H607)</f>
        <v>69.527551317180723</v>
      </c>
      <c r="G613" s="11">
        <f>T1.WELL("",E607,H607)</f>
        <v>65.68146468698481</v>
      </c>
      <c r="H613" s="11">
        <f>T1.WELL("",E607,H607)</f>
        <v>72.905055619692916</v>
      </c>
      <c r="I613" s="11">
        <f>T1.WELL("",E607,H607)</f>
        <v>65.481969240545226</v>
      </c>
      <c r="J613" s="11">
        <f>T1.WELL("",E607,H607)</f>
        <v>84.605695524824483</v>
      </c>
      <c r="K613" s="11">
        <f>T1.WELL("",E607,H607)</f>
        <v>64.169010837233472</v>
      </c>
      <c r="L613" s="11">
        <f>T1.WELL("",E607,H607)</f>
        <v>66.906273939544178</v>
      </c>
      <c r="M613" s="11">
        <f>T1.WELL("",E607,H607)</f>
        <v>64.558722872138731</v>
      </c>
      <c r="N613" s="11">
        <f>T1.WELL("",E607,H607)</f>
        <v>68.868752401031358</v>
      </c>
      <c r="O613" s="11">
        <f>T1.WELL("",E607,H607)</f>
        <v>82.058649010979423</v>
      </c>
      <c r="P613" s="11">
        <f>T1.WELL("",E607,H607)</f>
        <v>69.133199853288488</v>
      </c>
      <c r="Q613" s="11">
        <f>T1.WELL("",E607,H607)</f>
        <v>68.247068916777735</v>
      </c>
      <c r="R613" s="11">
        <f>T1.WELL("",E607,H607)</f>
        <v>69.917263352085968</v>
      </c>
      <c r="S613" s="11">
        <f>T1.WELL("",E607,H607)</f>
        <v>68.265626632725599</v>
      </c>
      <c r="T613" s="11">
        <f>T1.WELL("",E607,H607)</f>
        <v>70.223465665225817</v>
      </c>
      <c r="U613" s="11">
        <f>T1.WELL("",E607,H607)</f>
        <v>69.06360841848398</v>
      </c>
      <c r="V613" s="11">
        <f>T1.WELL("",E607,H607)</f>
        <v>68.878031259005297</v>
      </c>
      <c r="W613" s="11">
        <f>T1.WELL("",E607,H607)</f>
        <v>65.653628113063007</v>
      </c>
      <c r="X613" s="11">
        <f>T1.WELL("",E607,H607)</f>
        <v>69.007935270640374</v>
      </c>
      <c r="Y613" s="11">
        <f>T1.WELL("",E607,H607)</f>
        <v>65.783532124698098</v>
      </c>
      <c r="Z613" s="11" t="e">
        <f>T1.WELL("",E607,H607)</f>
        <v>#REF!</v>
      </c>
    </row>
    <row r="614" spans="2:26" ht="11.25" hidden="1" customHeight="1">
      <c r="B614" s="8" t="s">
        <v>601</v>
      </c>
      <c r="C614" s="11" t="e">
        <f>T1.WELL("",E607,H607)</f>
        <v>#REF!</v>
      </c>
      <c r="D614" s="11">
        <f>T1.WELL("",E607,H607)</f>
        <v>96.723884038783112</v>
      </c>
      <c r="E614" s="11">
        <f>T1.WELL("",E607,H607)</f>
        <v>64.229323414064041</v>
      </c>
      <c r="F614" s="11">
        <f>T1.WELL("",E607,H607)</f>
        <v>59.715159009744845</v>
      </c>
      <c r="G614" s="11">
        <f>T1.WELL("",E607,H607)</f>
        <v>66.442331040847449</v>
      </c>
      <c r="H614" s="11">
        <f>T1.WELL("",E607,H607)</f>
        <v>65.885599562411372</v>
      </c>
      <c r="I614" s="11">
        <f>T1.WELL("",E607,H607)</f>
        <v>67.91766945870306</v>
      </c>
      <c r="J614" s="11">
        <f>T1.WELL("",E607,H607)</f>
        <v>69.791998769437853</v>
      </c>
      <c r="K614" s="11">
        <f>T1.WELL("",E607,H607)</f>
        <v>68.933704406848904</v>
      </c>
      <c r="L614" s="11">
        <f>T1.WELL("",E607,H607)</f>
        <v>67.13360595990558</v>
      </c>
      <c r="M614" s="11">
        <f>T1.WELL("",E607,H607)</f>
        <v>65.110814921587831</v>
      </c>
      <c r="N614" s="11">
        <f>T1.WELL("",E607,H607)</f>
        <v>66.456249327808351</v>
      </c>
      <c r="O614" s="11">
        <f>T1.WELL("",E607,H607)</f>
        <v>69.88014792019024</v>
      </c>
      <c r="P614" s="11">
        <f>T1.WELL("",E607,H607)</f>
        <v>67.750650015172226</v>
      </c>
      <c r="Q614" s="11">
        <f>T1.WELL("",E607,H607)</f>
        <v>65.792810982672023</v>
      </c>
      <c r="R614" s="11">
        <f>T1.WELL("",E607,H607)</f>
        <v>67.824880878963711</v>
      </c>
      <c r="S614" s="11">
        <f>T1.WELL("",E607,H607)</f>
        <v>67.328461977358216</v>
      </c>
      <c r="T614" s="11">
        <f>T1.WELL("",E607,H607)</f>
        <v>68.511516369034865</v>
      </c>
      <c r="U614" s="11">
        <f>T1.WELL("",E607,H607)</f>
        <v>71.137433175658373</v>
      </c>
      <c r="V614" s="11">
        <f>T1.WELL("",E607,H607)</f>
        <v>67.231033968631891</v>
      </c>
      <c r="W614" s="11">
        <f>T1.WELL("",E607,H607)</f>
        <v>70.928658871244849</v>
      </c>
      <c r="X614" s="11">
        <f>T1.WELL("",E607,H607)</f>
        <v>68.678535812565698</v>
      </c>
      <c r="Y614" s="11">
        <f>T1.WELL("",E607,H607)</f>
        <v>69.295579867832345</v>
      </c>
      <c r="Z614" s="11" t="e">
        <f>T1.WELL("",E607,H607)</f>
        <v>#REF!</v>
      </c>
    </row>
    <row r="615" spans="2:26" ht="11.25" hidden="1" customHeight="1">
      <c r="B615" s="8" t="s">
        <v>602</v>
      </c>
      <c r="C615" s="11" t="e">
        <f>T1.WELL("",E607,H607)</f>
        <v>#REF!</v>
      </c>
      <c r="D615" s="11">
        <f>T1.WELL("",E607,H607)</f>
        <v>96.533667450317452</v>
      </c>
      <c r="E615" s="11">
        <f>T1.WELL("",E607,H607)</f>
        <v>68.154280337038387</v>
      </c>
      <c r="F615" s="11">
        <f>T1.WELL("",E607,H607)</f>
        <v>66.057258434929167</v>
      </c>
      <c r="G615" s="11">
        <f>T1.WELL("",E607,H607)</f>
        <v>63.598361071836486</v>
      </c>
      <c r="H615" s="11">
        <f>T1.WELL("",E607,H607)</f>
        <v>66.748533353987298</v>
      </c>
      <c r="I615" s="11">
        <f>T1.WELL("",E607,H607)</f>
        <v>66.470167614769252</v>
      </c>
      <c r="J615" s="11">
        <f>T1.WELL("",E607,H607)</f>
        <v>65.607233823193326</v>
      </c>
      <c r="K615" s="11">
        <f>T1.WELL("",E607,H607)</f>
        <v>66.845961362713609</v>
      </c>
      <c r="L615" s="11">
        <f>T1.WELL("",E607,H607)</f>
        <v>68.446564363217334</v>
      </c>
      <c r="M615" s="11">
        <f>T1.WELL("",E607,H607)</f>
        <v>67.481563133928134</v>
      </c>
      <c r="N615" s="11">
        <f>T1.WELL("",E607,H607)</f>
        <v>68.9058678329271</v>
      </c>
      <c r="O615" s="11">
        <f>T1.WELL("",E607,H607)</f>
        <v>66.233556736433925</v>
      </c>
      <c r="P615" s="11">
        <f>T1.WELL("",E607,H607)</f>
        <v>79.288909905759937</v>
      </c>
      <c r="Q615" s="11">
        <f>T1.WELL("",E607,H607)</f>
        <v>71.986448680273384</v>
      </c>
      <c r="R615" s="11">
        <f>T1.WELL("",E607,H607)</f>
        <v>68.284184348673477</v>
      </c>
      <c r="S615" s="11">
        <f>T1.WELL("",E607,H607)</f>
        <v>67.810962592002809</v>
      </c>
      <c r="T615" s="11">
        <f>T1.WELL("",E607,H607)</f>
        <v>69.058968989497018</v>
      </c>
      <c r="U615" s="11">
        <f>T1.WELL("",E607,H607)</f>
        <v>74.153062017187125</v>
      </c>
      <c r="V615" s="11">
        <f>T1.WELL("",E607,H607)</f>
        <v>69.003295841653411</v>
      </c>
      <c r="W615" s="11">
        <f>T1.WELL("",E607,H607)</f>
        <v>68.687814670539638</v>
      </c>
      <c r="X615" s="11">
        <f>T1.WELL("",E607,H607)</f>
        <v>70.288417671043362</v>
      </c>
      <c r="Y615" s="11">
        <f>T1.WELL("",E607,H607)</f>
        <v>68.789882108252911</v>
      </c>
      <c r="Z615" s="11" t="e">
        <f>T1.WELL("",E607,H607)</f>
        <v>#REF!</v>
      </c>
    </row>
    <row r="616" spans="2:26" ht="11.25" hidden="1" customHeight="1">
      <c r="B616" s="8" t="s">
        <v>603</v>
      </c>
      <c r="C616" s="11" t="e">
        <f>T1.WELL("",E607,H607)</f>
        <v>#REF!</v>
      </c>
      <c r="D616" s="11">
        <f>T1.WELL("",E607,H607)</f>
        <v>95.837753102272359</v>
      </c>
      <c r="E616" s="11">
        <f>T1.WELL("",E607,H607)</f>
        <v>61.250810004431031</v>
      </c>
      <c r="F616" s="11">
        <f>T1.WELL("",E607,H607)</f>
        <v>62.512734688886141</v>
      </c>
      <c r="G616" s="11">
        <f>T1.WELL("",E607,H607)</f>
        <v>63.190091320983363</v>
      </c>
      <c r="H616" s="11">
        <f>T1.WELL("",E607,H607)</f>
        <v>66.191801875551221</v>
      </c>
      <c r="I616" s="11">
        <f>T1.WELL("",E607,H607)</f>
        <v>64.632953735930201</v>
      </c>
      <c r="J616" s="11">
        <f>T1.WELL("",E607,H607)</f>
        <v>65.1711274984184</v>
      </c>
      <c r="K616" s="11">
        <f>T1.WELL("",E607,H607)</f>
        <v>66.641826487287048</v>
      </c>
      <c r="L616" s="11">
        <f>T1.WELL("",E607,H607)</f>
        <v>65.913436136333189</v>
      </c>
      <c r="M616" s="11">
        <f>T1.WELL("",E607,H607)</f>
        <v>68.242429487790773</v>
      </c>
      <c r="N616" s="11">
        <f>T1.WELL("",E607,H607)</f>
        <v>67.773847160107067</v>
      </c>
      <c r="O616" s="11">
        <f>T1.WELL("",E607,H607)</f>
        <v>68.256347774751674</v>
      </c>
      <c r="P616" s="11">
        <f>T1.WELL("",E607,H607)</f>
        <v>69.894066207151127</v>
      </c>
      <c r="Q616" s="11">
        <f>T1.WELL("",E607,H607)</f>
        <v>93.963423791537565</v>
      </c>
      <c r="R616" s="11">
        <f>T1.WELL("",E607,H607)</f>
        <v>67.639303719485014</v>
      </c>
      <c r="S616" s="11">
        <f>T1.WELL("",E607,H607)</f>
        <v>68.358415212464948</v>
      </c>
      <c r="T616" s="11">
        <f>T1.WELL("",E607,H607)</f>
        <v>68.103246618181743</v>
      </c>
      <c r="U616" s="11">
        <f>T1.WELL("",E607,H607)</f>
        <v>70.265220526108521</v>
      </c>
      <c r="V616" s="11">
        <f>T1.WELL("",E607,H607)</f>
        <v>69.555387891102527</v>
      </c>
      <c r="W616" s="11">
        <f>T1.WELL("",E607,H607)</f>
        <v>80.555474019202023</v>
      </c>
      <c r="X616" s="11">
        <f>T1.WELL("",E607,H607)</f>
        <v>74.75618778549287</v>
      </c>
      <c r="Y616" s="11">
        <f>T1.WELL("",E607,H607)</f>
        <v>69.355892444662928</v>
      </c>
      <c r="Z616" s="11" t="e">
        <f>T1.WELL("",E607,H607)</f>
        <v>#REF!</v>
      </c>
    </row>
    <row r="617" spans="2:26" ht="11.25" hidden="1" customHeight="1">
      <c r="B617" s="8" t="s">
        <v>604</v>
      </c>
      <c r="C617" s="11" t="e">
        <f>T1.WELL("",E607,H607)</f>
        <v>#REF!</v>
      </c>
      <c r="D617" s="11">
        <f>T1.WELL("",E607,H607)</f>
        <v>97.336288665062796</v>
      </c>
      <c r="E617" s="11">
        <f>T1.WELL("",E607,H607)</f>
        <v>75.447462704551015</v>
      </c>
      <c r="F617" s="11">
        <f>T1.WELL("",E607,H607)</f>
        <v>68.404809502334629</v>
      </c>
      <c r="G617" s="11">
        <f>T1.WELL("",E607,H607)</f>
        <v>68.567189516878486</v>
      </c>
      <c r="H617" s="11">
        <f>T1.WELL("",E607,H607)</f>
        <v>63.487014776149273</v>
      </c>
      <c r="I617" s="11">
        <f>T1.WELL("",E607,H607)</f>
        <v>66.646465916274011</v>
      </c>
      <c r="J617" s="11">
        <f>T1.WELL("",E607,H607)</f>
        <v>67.630024861511089</v>
      </c>
      <c r="K617" s="11">
        <f>T1.WELL("",E607,H607)</f>
        <v>64.702545170734709</v>
      </c>
      <c r="L617" s="11">
        <f>T1.WELL("",E607,H607)</f>
        <v>66.590792768430404</v>
      </c>
      <c r="M617" s="11">
        <f>T1.WELL("",E607,H607)</f>
        <v>63.088023883270083</v>
      </c>
      <c r="N617" s="11">
        <f>T1.WELL("",E607,H607)</f>
        <v>67.193918536736163</v>
      </c>
      <c r="O617" s="11">
        <f>T1.WELL("",E607,H607)</f>
        <v>63.816414234223956</v>
      </c>
      <c r="P617" s="11">
        <f>T1.WELL("",E607,H607)</f>
        <v>67.050096238140171</v>
      </c>
      <c r="Q617" s="11">
        <f>T1.WELL("",E607,H607)</f>
        <v>68.994016983679472</v>
      </c>
      <c r="R617" s="11">
        <f>T1.WELL("",E607,H607)</f>
        <v>68.896588974953161</v>
      </c>
      <c r="S617" s="11">
        <f>T1.WELL("",E607,H607)</f>
        <v>73.559215106855305</v>
      </c>
      <c r="T617" s="11">
        <f>T1.WELL("",E607,H607)</f>
        <v>68.766684963318085</v>
      </c>
      <c r="U617" s="11">
        <f>T1.WELL("",E607,H607)</f>
        <v>68.107886047168719</v>
      </c>
      <c r="V617" s="11">
        <f>T1.WELL("",E607,H607)</f>
        <v>61.589488320479646</v>
      </c>
      <c r="W617" s="11">
        <f>T1.WELL("",E607,H607)</f>
        <v>64.312833135829464</v>
      </c>
      <c r="X617" s="11">
        <f>T1.WELL("",E607,H607)</f>
        <v>68.520795227008804</v>
      </c>
      <c r="Y617" s="11">
        <f>T1.WELL("",E607,H607)</f>
        <v>65.727858976854492</v>
      </c>
      <c r="Z617" s="11" t="e">
        <f>T1.WELL("",E607,H607)</f>
        <v>#REF!</v>
      </c>
    </row>
    <row r="618" spans="2:26" ht="11.25" hidden="1" customHeight="1">
      <c r="B618" s="8" t="s">
        <v>605</v>
      </c>
      <c r="C618" s="11" t="e">
        <f>T1.WELL("",E607,H607)</f>
        <v>#REF!</v>
      </c>
      <c r="D618" s="11">
        <f>T1.WELL("",E607,H607)</f>
        <v>96.482633731460808</v>
      </c>
      <c r="E618" s="11">
        <f>T1.WELL("",E607,H607)</f>
        <v>63.955597103832972</v>
      </c>
      <c r="F618" s="11">
        <f>T1.WELL("",E607,H607)</f>
        <v>65.97838814215072</v>
      </c>
      <c r="G618" s="11">
        <f>T1.WELL("",E607,H607)</f>
        <v>66.16860473061638</v>
      </c>
      <c r="H618" s="11">
        <f>T1.WELL("",E607,H607)</f>
        <v>82.954058805464115</v>
      </c>
      <c r="I618" s="11">
        <f>T1.WELL("",E607,H607)</f>
        <v>65.853123559502606</v>
      </c>
      <c r="J618" s="11">
        <f>T1.WELL("",E607,H607)</f>
        <v>67.347019693306081</v>
      </c>
      <c r="K618" s="11">
        <f>T1.WELL("",E607,H607)</f>
        <v>65.110814921587831</v>
      </c>
      <c r="L618" s="11">
        <f>T1.WELL("",E607,H607)</f>
        <v>67.458365988993293</v>
      </c>
      <c r="M618" s="11">
        <f>T1.WELL("",E607,H607)</f>
        <v>81.919466141370407</v>
      </c>
      <c r="N618" s="11">
        <f>T1.WELL("",E607,H607)</f>
        <v>66.154686443655478</v>
      </c>
      <c r="O618" s="11">
        <f>T1.WELL("",E607,H607)</f>
        <v>86.716635713894618</v>
      </c>
      <c r="P618" s="11">
        <f>T1.WELL("",E607,H607)</f>
        <v>72.705560173253332</v>
      </c>
      <c r="Q618" s="11">
        <f>T1.WELL("",E607,H607)</f>
        <v>66.414494466925646</v>
      </c>
      <c r="R618" s="11">
        <f>T1.WELL("",E607,H607)</f>
        <v>68.896588974953161</v>
      </c>
      <c r="S618" s="11">
        <f>T1.WELL("",E607,H607)</f>
        <v>67.894472313768219</v>
      </c>
      <c r="T618" s="11">
        <f>T1.WELL("",E607,H607)</f>
        <v>74.681956921701399</v>
      </c>
      <c r="U618" s="11">
        <f>T1.WELL("",E607,H607)</f>
        <v>74.538134623105407</v>
      </c>
      <c r="V618" s="11">
        <f>T1.WELL("",E607,H607)</f>
        <v>69.003295841653411</v>
      </c>
      <c r="W618" s="11">
        <f>T1.WELL("",E607,H607)</f>
        <v>69.564666749076451</v>
      </c>
      <c r="X618" s="11">
        <f>T1.WELL("",E607,H607)</f>
        <v>72.631329309461847</v>
      </c>
      <c r="Y618" s="11">
        <f>T1.WELL("",E607,H607)</f>
        <v>69.676013044763664</v>
      </c>
      <c r="Z618" s="11" t="e">
        <f>T1.WELL("",E607,H607)</f>
        <v>#REF!</v>
      </c>
    </row>
    <row r="619" spans="2:26" ht="11.25" hidden="1" customHeight="1">
      <c r="B619" s="8" t="s">
        <v>606</v>
      </c>
      <c r="C619" s="11" t="e">
        <f>T1.WELL("",E607,H607)</f>
        <v>#REF!</v>
      </c>
      <c r="D619" s="11">
        <f>T1.WELL("",E607,H607)</f>
        <v>96.955855488131476</v>
      </c>
      <c r="E619" s="11">
        <f>T1.WELL("",E607,H607)</f>
        <v>64.470573721386344</v>
      </c>
      <c r="F619" s="11">
        <f>T1.WELL("",E607,H607)</f>
        <v>67.416611128110588</v>
      </c>
      <c r="G619" s="11">
        <f>T1.WELL("",E607,H607)</f>
        <v>66.581513910456465</v>
      </c>
      <c r="H619" s="11">
        <f>T1.WELL("",E607,H607)</f>
        <v>67.597548858602323</v>
      </c>
      <c r="I619" s="11">
        <f>T1.WELL("",E607,H607)</f>
        <v>64.971632051978816</v>
      </c>
      <c r="J619" s="11">
        <f>T1.WELL("",E607,H607)</f>
        <v>65.987667000124645</v>
      </c>
      <c r="K619" s="11">
        <f>T1.WELL("",E607,H607)</f>
        <v>67.305264832423376</v>
      </c>
      <c r="L619" s="11">
        <f>T1.WELL("",E607,H607)</f>
        <v>67.231033968631891</v>
      </c>
      <c r="M619" s="11">
        <f>T1.WELL("",E607,H607)</f>
        <v>91.537002431353656</v>
      </c>
      <c r="N619" s="11">
        <f>T1.WELL("",E607,H607)</f>
        <v>67.592909429615347</v>
      </c>
      <c r="O619" s="11">
        <f>T1.WELL("",E607,H607)</f>
        <v>68.21459291386897</v>
      </c>
      <c r="P619" s="11">
        <f>T1.WELL("",E607,H607)</f>
        <v>67.616106574550173</v>
      </c>
      <c r="Q619" s="11">
        <f>T1.WELL("",E607,H607)</f>
        <v>70.580701697222295</v>
      </c>
      <c r="R619" s="11">
        <f>T1.WELL("",E607,H607)</f>
        <v>68.4790403661261</v>
      </c>
      <c r="S619" s="11">
        <f>T1.WELL("",E607,H607)</f>
        <v>71.568900071446336</v>
      </c>
      <c r="T619" s="11">
        <f>T1.WELL("",E607,H607)</f>
        <v>69.406926163519557</v>
      </c>
      <c r="U619" s="11">
        <f>T1.WELL("",E607,H607)</f>
        <v>68.061491757299052</v>
      </c>
      <c r="V619" s="11">
        <f>T1.WELL("",E607,H607)</f>
        <v>68.330578638543145</v>
      </c>
      <c r="W619" s="11">
        <f>T1.WELL("",E607,H607)</f>
        <v>65.95519099721588</v>
      </c>
      <c r="X619" s="11">
        <f>T1.WELL("",E607,H607)</f>
        <v>71.935414961416754</v>
      </c>
      <c r="Y619" s="11">
        <f>T1.WELL("",E607,H607)</f>
        <v>68.961540980770707</v>
      </c>
      <c r="Z619" s="11" t="e">
        <f>T1.WELL("",E607,H607)</f>
        <v>#REF!</v>
      </c>
    </row>
    <row r="620" spans="2:26" ht="11.25" hidden="1" customHeight="1">
      <c r="B620" s="8" t="s">
        <v>607</v>
      </c>
      <c r="C620" s="11" t="e">
        <f>T1.WELL("",E607,H607)</f>
        <v>#REF!</v>
      </c>
      <c r="D620" s="11">
        <f>T1.WELL("",E607,H607)</f>
        <v>96.510470305382611</v>
      </c>
      <c r="E620" s="11">
        <f>T1.WELL("",E607,H607)</f>
        <v>78.509485835949434</v>
      </c>
      <c r="F620" s="11">
        <f>T1.WELL("",E607,H607)</f>
        <v>93.787125490032793</v>
      </c>
      <c r="G620" s="11">
        <f>T1.WELL("",E607,H607)</f>
        <v>78.982707592620102</v>
      </c>
      <c r="H620" s="11">
        <f>T1.WELL("",E607,H607)</f>
        <v>65.208242930314157</v>
      </c>
      <c r="I620" s="11">
        <f>T1.WELL("",E607,H607)</f>
        <v>69.058968989497018</v>
      </c>
      <c r="J620" s="11">
        <f>T1.WELL("",E607,H607)</f>
        <v>66.372739606042941</v>
      </c>
      <c r="K620" s="11">
        <f>T1.WELL("",E607,H607)</f>
        <v>68.738848389396267</v>
      </c>
      <c r="L620" s="11">
        <f>T1.WELL("",E607,H607)</f>
        <v>64.257159987985858</v>
      </c>
      <c r="M620" s="11">
        <f>T1.WELL("",E607,H607)</f>
        <v>83.53862685782201</v>
      </c>
      <c r="N620" s="11">
        <f>T1.WELL("",E607,H607)</f>
        <v>67.286707116475498</v>
      </c>
      <c r="O620" s="11">
        <f>T1.WELL("",E607,H607)</f>
        <v>70.993610877062395</v>
      </c>
      <c r="P620" s="11">
        <f>T1.WELL("",E607,H607)</f>
        <v>71.69416465409445</v>
      </c>
      <c r="Q620" s="11">
        <f>T1.WELL("",E607,H607)</f>
        <v>93.926308359641823</v>
      </c>
      <c r="R620" s="11">
        <f>T1.WELL("",E607,H607)</f>
        <v>67.24031282660583</v>
      </c>
      <c r="S620" s="11">
        <f>T1.WELL("",E607,H607)</f>
        <v>66.085095008850971</v>
      </c>
      <c r="T620" s="11">
        <f>T1.WELL("",E607,H607)</f>
        <v>67.899111742755196</v>
      </c>
      <c r="U620" s="11">
        <f>T1.WELL("",E607,H607)</f>
        <v>69.346613586688989</v>
      </c>
      <c r="V620" s="11">
        <f>T1.WELL("",E607,H607)</f>
        <v>69.365171302636867</v>
      </c>
      <c r="W620" s="11">
        <f>T1.WELL("",E607,H607)</f>
        <v>70.914740584283948</v>
      </c>
      <c r="X620" s="11">
        <f>T1.WELL("",E607,H607)</f>
        <v>68.729569531422342</v>
      </c>
      <c r="Y620" s="11">
        <f>T1.WELL("",E607,H607)</f>
        <v>69.161036427210291</v>
      </c>
      <c r="Z620" s="11" t="e">
        <f>T1.WELL("",E607,H607)</f>
        <v>#REF!</v>
      </c>
    </row>
    <row r="621" spans="2:26" ht="11.25" hidden="1" customHeight="1">
      <c r="B621" s="8" t="s">
        <v>608</v>
      </c>
      <c r="C621" s="11" t="e">
        <f>T1.WELL("",E607,H607)</f>
        <v>#REF!</v>
      </c>
      <c r="D621" s="11">
        <f>T1.WELL("",E607,H607)</f>
        <v>97.64249097820263</v>
      </c>
      <c r="E621" s="11">
        <f>T1.WELL("",E607,H607)</f>
        <v>64.646872022891102</v>
      </c>
      <c r="F621" s="11">
        <f>T1.WELL("",E607,H607)</f>
        <v>67.328461977358216</v>
      </c>
      <c r="G621" s="11">
        <f>T1.WELL("",E607,H607)</f>
        <v>68.437285505243395</v>
      </c>
      <c r="H621" s="11">
        <f>T1.WELL("",E607,H607)</f>
        <v>77.781095484995575</v>
      </c>
      <c r="I621" s="11">
        <f>T1.WELL("",E607,H607)</f>
        <v>46.585574976627356</v>
      </c>
      <c r="J621" s="11">
        <f>T1.WELL("",E607,H607)</f>
        <v>65.797450411658986</v>
      </c>
      <c r="K621" s="11">
        <f>T1.WELL("",E607,H607)</f>
        <v>64.521607440242974</v>
      </c>
      <c r="L621" s="11">
        <f>T1.WELL("",E607,H607)</f>
        <v>63.746822799419441</v>
      </c>
      <c r="M621" s="11">
        <f>T1.WELL("",E607,H607)</f>
        <v>67.824880878963711</v>
      </c>
      <c r="N621" s="11">
        <f>T1.WELL("",E607,H607)</f>
        <v>67.746010586185264</v>
      </c>
      <c r="O621" s="11">
        <f>T1.WELL("",E607,H607)</f>
        <v>67.53723628177174</v>
      </c>
      <c r="P621" s="11">
        <f>T1.WELL("",E607,H607)</f>
        <v>68.622862664722092</v>
      </c>
      <c r="Q621" s="11">
        <f>T1.WELL("",E607,H607)</f>
        <v>84.939734411886135</v>
      </c>
      <c r="R621" s="11">
        <f>T1.WELL("",E607,H607)</f>
        <v>67.718174012263461</v>
      </c>
      <c r="S621" s="11">
        <f>T1.WELL("",E607,H607)</f>
        <v>69.174954714171207</v>
      </c>
      <c r="T621" s="11">
        <f>T1.WELL("",E607,H607)</f>
        <v>70.733802853792213</v>
      </c>
      <c r="U621" s="11">
        <f>T1.WELL("",E607,H607)</f>
        <v>68.117164905142658</v>
      </c>
      <c r="V621" s="11">
        <f>T1.WELL("",E607,H607)</f>
        <v>72.63596873844881</v>
      </c>
      <c r="W621" s="11">
        <f>T1.WELL("",E607,H607)</f>
        <v>66.154686443655478</v>
      </c>
      <c r="X621" s="11">
        <f>T1.WELL("",E607,H607)</f>
        <v>67.820241449976749</v>
      </c>
      <c r="Y621" s="11">
        <f>T1.WELL("",E607,H607)</f>
        <v>65.839205272541705</v>
      </c>
      <c r="Z621" s="11" t="e">
        <f>T1.WELL("",E607,H607)</f>
        <v>#REF!</v>
      </c>
    </row>
    <row r="622" spans="2:26" ht="11.25" hidden="1" customHeight="1">
      <c r="B622" s="8" t="s">
        <v>609</v>
      </c>
      <c r="C622" s="11" t="e">
        <f>T1.WELL("",E607,H607)</f>
        <v>#REF!</v>
      </c>
      <c r="D622" s="11">
        <f>T1.WELL("",E607,H607)</f>
        <v>95.758882809493912</v>
      </c>
      <c r="E622" s="11">
        <f>T1.WELL("",E607,H607)</f>
        <v>60.56417451435987</v>
      </c>
      <c r="F622" s="11">
        <f>T1.WELL("",E607,H607)</f>
        <v>69.699210189698505</v>
      </c>
      <c r="G622" s="11">
        <f>T1.WELL("",E607,H607)</f>
        <v>77.173330287702854</v>
      </c>
      <c r="H622" s="11">
        <f>T1.WELL("",E607,H607)</f>
        <v>64.628314306943224</v>
      </c>
      <c r="I622" s="11">
        <f>T1.WELL("",E607,H607)</f>
        <v>73.716955692412199</v>
      </c>
      <c r="J622" s="11">
        <f>T1.WELL("",E607,H607)</f>
        <v>62.503455830912202</v>
      </c>
      <c r="K622" s="11">
        <f>T1.WELL("",E607,H607)</f>
        <v>66.307787600225396</v>
      </c>
      <c r="L622" s="11">
        <f>T1.WELL("",E607,H607)</f>
        <v>70.525028549378689</v>
      </c>
      <c r="M622" s="11">
        <f>T1.WELL("",E607,H607)</f>
        <v>67.546515139745679</v>
      </c>
      <c r="N622" s="11">
        <f>T1.WELL("",E607,H607)</f>
        <v>67.277428258501573</v>
      </c>
      <c r="O622" s="11">
        <f>T1.WELL("",E607,H607)</f>
        <v>75.642318722003637</v>
      </c>
      <c r="P622" s="11">
        <f>T1.WELL("",E607,H607)</f>
        <v>75.410347272655272</v>
      </c>
      <c r="Q622" s="11">
        <f>T1.WELL("",E607,H607)</f>
        <v>67.258870542553694</v>
      </c>
      <c r="R622" s="11">
        <f>T1.WELL("",E607,H607)</f>
        <v>67.054735667127147</v>
      </c>
      <c r="S622" s="11">
        <f>T1.WELL("",E607,H607)</f>
        <v>64.326751422790352</v>
      </c>
      <c r="T622" s="11">
        <f>T1.WELL("",E607,H607)</f>
        <v>68.09860718919478</v>
      </c>
      <c r="U622" s="11">
        <f>T1.WELL("",E607,H607)</f>
        <v>66.632547629313109</v>
      </c>
      <c r="V622" s="11">
        <f>T1.WELL("",E607,H607)</f>
        <v>68.066131186286015</v>
      </c>
      <c r="W622" s="11">
        <f>T1.WELL("",E607,H607)</f>
        <v>68.734208960409305</v>
      </c>
      <c r="X622" s="11">
        <f>T1.WELL("",E607,H607)</f>
        <v>67.968703177559689</v>
      </c>
      <c r="Y622" s="11">
        <f>T1.WELL("",E607,H607)</f>
        <v>67.99190032249453</v>
      </c>
      <c r="Z622" s="11" t="e">
        <f>T1.WELL("",E607,H607)</f>
        <v>#REF!</v>
      </c>
    </row>
    <row r="623" spans="2:26" ht="11.25" hidden="1" customHeight="1">
      <c r="B623" s="8" t="s">
        <v>610</v>
      </c>
      <c r="C623" s="11" t="e">
        <f>T1.WELL("",E607,H607)</f>
        <v>#REF!</v>
      </c>
      <c r="D623" s="11">
        <f>T1.WELL("",E607,H607)</f>
        <v>96.459436586525968</v>
      </c>
      <c r="E623" s="11">
        <f>T1.WELL("",E607,H607)</f>
        <v>78.249677812679266</v>
      </c>
      <c r="F623" s="11">
        <f>T1.WELL("",E607,H607)</f>
        <v>80.819921471459168</v>
      </c>
      <c r="G623" s="11">
        <f>T1.WELL("",E607,H607)</f>
        <v>64.549444014164791</v>
      </c>
      <c r="H623" s="11">
        <f>T1.WELL("",E607,H607)</f>
        <v>73.610248825711949</v>
      </c>
      <c r="I623" s="11">
        <f>T1.WELL("",E607,H607)</f>
        <v>55.697413507031158</v>
      </c>
      <c r="J623" s="11">
        <f>T1.WELL("",E607,H607)</f>
        <v>66.864519078661488</v>
      </c>
      <c r="K623" s="11">
        <f>T1.WELL("",E607,H607)</f>
        <v>66.219638449473024</v>
      </c>
      <c r="L623" s="11">
        <f>T1.WELL("",E607,H607)</f>
        <v>69.829114201333596</v>
      </c>
      <c r="M623" s="11">
        <f>T1.WELL("",E607,H607)</f>
        <v>67.411971699123626</v>
      </c>
      <c r="N623" s="11">
        <f>T1.WELL("",E607,H607)</f>
        <v>66.558316765521639</v>
      </c>
      <c r="O623" s="11">
        <f>T1.WELL("",E607,H607)</f>
        <v>67.263509971540657</v>
      </c>
      <c r="P623" s="11">
        <f>T1.WELL("",E607,H607)</f>
        <v>67.458365988993293</v>
      </c>
      <c r="Q623" s="11">
        <f>T1.WELL("",E607,H607)</f>
        <v>67.667140293406817</v>
      </c>
      <c r="R623" s="11">
        <f>T1.WELL("",E607,H607)</f>
        <v>73.70767683443826</v>
      </c>
      <c r="S623" s="11">
        <f>T1.WELL("",E607,H607)</f>
        <v>67.342380264319104</v>
      </c>
      <c r="T623" s="11">
        <f>T1.WELL("",E607,H607)</f>
        <v>68.636780951682994</v>
      </c>
      <c r="U623" s="11">
        <f>T1.WELL("",E607,H607)</f>
        <v>68.414088360308568</v>
      </c>
      <c r="V623" s="11">
        <f>T1.WELL("",E607,H607)</f>
        <v>68.748127247370206</v>
      </c>
      <c r="W623" s="11">
        <f>T1.WELL("",E607,H607)</f>
        <v>68.001179180468469</v>
      </c>
      <c r="X623" s="11">
        <f>T1.WELL("",E607,H607)</f>
        <v>68.418727789295531</v>
      </c>
      <c r="Y623" s="11">
        <f>T1.WELL("",E607,H607)</f>
        <v>67.286707116475498</v>
      </c>
      <c r="Z623" s="11" t="e">
        <f>T1.WELL("",E607,H607)</f>
        <v>#REF!</v>
      </c>
    </row>
    <row r="624" spans="2:26" ht="11.25" hidden="1" customHeight="1">
      <c r="B624" s="8" t="s">
        <v>611</v>
      </c>
      <c r="C624" s="11" t="e">
        <f>T1.WELL("",E607,H607)</f>
        <v>#REF!</v>
      </c>
      <c r="D624" s="11">
        <f>T1.WELL("",E607,H607)</f>
        <v>95.82847424429842</v>
      </c>
      <c r="E624" s="11">
        <f>T1.WELL("",E607,H607)</f>
        <v>70.487913117482947</v>
      </c>
      <c r="F624" s="11">
        <f>T1.WELL("",E607,H607)</f>
        <v>72.366881857204703</v>
      </c>
      <c r="G624" s="11">
        <f>T1.WELL("",E607,H607)</f>
        <v>76.537728516488329</v>
      </c>
      <c r="H624" s="11">
        <f>T1.WELL("",E607,H607)</f>
        <v>63.816414234223956</v>
      </c>
      <c r="I624" s="11">
        <f>T1.WELL("",E607,H607)</f>
        <v>66.010864145059486</v>
      </c>
      <c r="J624" s="11">
        <f>T1.WELL("",E607,H607)</f>
        <v>65.839205272541705</v>
      </c>
      <c r="K624" s="11">
        <f>T1.WELL("",E607,H607)</f>
        <v>69.184233572145132</v>
      </c>
      <c r="L624" s="11">
        <f>T1.WELL("",E607,H607)</f>
        <v>66.999062519283527</v>
      </c>
      <c r="M624" s="11">
        <f>T1.WELL("",E607,H607)</f>
        <v>64.400982286581836</v>
      </c>
      <c r="N624" s="11">
        <f>T1.WELL("",E607,H607)</f>
        <v>67.017620235231391</v>
      </c>
      <c r="O624" s="11">
        <f>T1.WELL("",E607,H607)</f>
        <v>73.81438370113851</v>
      </c>
      <c r="P624" s="11">
        <f>T1.WELL("",E607,H607)</f>
        <v>65.398459518779816</v>
      </c>
      <c r="Q624" s="11">
        <f>T1.WELL("",E607,H607)</f>
        <v>68.047573470338136</v>
      </c>
      <c r="R624" s="11">
        <f>T1.WELL("",E607,H607)</f>
        <v>67.068653954088035</v>
      </c>
      <c r="S624" s="11">
        <f>T1.WELL("",E607,H607)</f>
        <v>69.235267291001776</v>
      </c>
      <c r="T624" s="11">
        <f>T1.WELL("",E607,H607)</f>
        <v>66.219638449473024</v>
      </c>
      <c r="U624" s="11">
        <f>T1.WELL("",E607,H607)</f>
        <v>69.972936499929574</v>
      </c>
      <c r="V624" s="11">
        <f>T1.WELL("",E607,H607)</f>
        <v>68.548631800930607</v>
      </c>
      <c r="W624" s="11">
        <f>T1.WELL("",E607,H607)</f>
        <v>65.27783436511865</v>
      </c>
      <c r="X624" s="11">
        <f>T1.WELL("",E607,H607)</f>
        <v>68.729569531422342</v>
      </c>
      <c r="Y624" s="11">
        <f>T1.WELL("",E607,H607)</f>
        <v>68.423367218282493</v>
      </c>
      <c r="Z624" s="11" t="e">
        <f>T1.WELL("",E607,H607)</f>
        <v>#REF!</v>
      </c>
    </row>
    <row r="625" spans="1:53" ht="11.25" hidden="1" customHeight="1">
      <c r="B625" s="8" t="s">
        <v>612</v>
      </c>
      <c r="C625" s="11" t="e">
        <f>T1.WELL("",E607,H607)</f>
        <v>#REF!</v>
      </c>
      <c r="D625" s="11">
        <f>T1.WELL("",E607,H607)</f>
        <v>96.798114902574582</v>
      </c>
      <c r="E625" s="11">
        <f>T1.WELL("",E607,H607)</f>
        <v>67.110408814970754</v>
      </c>
      <c r="F625" s="11">
        <f>T1.WELL("",E607,H607)</f>
        <v>66.641826487287048</v>
      </c>
      <c r="G625" s="11">
        <f>T1.WELL("",E607,H607)</f>
        <v>66.957307658400822</v>
      </c>
      <c r="H625" s="11">
        <f>T1.WELL("",E607,H607)</f>
        <v>66.94338937143992</v>
      </c>
      <c r="I625" s="11">
        <f>T1.WELL("",E607,H607)</f>
        <v>62.266844952576868</v>
      </c>
      <c r="J625" s="11">
        <f>T1.WELL("",E607,H607)</f>
        <v>64.721102886682587</v>
      </c>
      <c r="K625" s="11">
        <f>T1.WELL("",E607,H607)</f>
        <v>77.869244635747947</v>
      </c>
      <c r="L625" s="11">
        <f>T1.WELL("",E607,H607)</f>
        <v>65.008747483874544</v>
      </c>
      <c r="M625" s="11">
        <f>T1.WELL("",E607,H607)</f>
        <v>64.526246869229951</v>
      </c>
      <c r="N625" s="11">
        <f>T1.WELL("",E607,H607)</f>
        <v>68.673896383578722</v>
      </c>
      <c r="O625" s="11">
        <f>T1.WELL("",E607,H607)</f>
        <v>81.761725555813527</v>
      </c>
      <c r="P625" s="11">
        <f>T1.WELL("",E607,H607)</f>
        <v>77.168690858715877</v>
      </c>
      <c r="Q625" s="11">
        <f>T1.WELL("",E607,H607)</f>
        <v>76.941358838354489</v>
      </c>
      <c r="R625" s="11">
        <f>T1.WELL("",E607,H607)</f>
        <v>68.919786119888002</v>
      </c>
      <c r="S625" s="11">
        <f>T1.WELL("",E607,H607)</f>
        <v>67.88519345579428</v>
      </c>
      <c r="T625" s="11">
        <f>T1.WELL("",E607,H607)</f>
        <v>69.680652473750641</v>
      </c>
      <c r="U625" s="11">
        <f>T1.WELL("",E607,H607)</f>
        <v>81.859153564539838</v>
      </c>
      <c r="V625" s="11">
        <f>T1.WELL("",E607,H607)</f>
        <v>69.188873001132094</v>
      </c>
      <c r="W625" s="11">
        <f>T1.WELL("",E607,H607)</f>
        <v>68.414088360308568</v>
      </c>
      <c r="X625" s="11">
        <f>T1.WELL("",E607,H607)</f>
        <v>66.085095008850971</v>
      </c>
      <c r="Y625" s="11">
        <f>T1.WELL("",E607,H607)</f>
        <v>65.839205272541705</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1525</v>
      </c>
      <c r="D627" s="10">
        <f>T1.role("CPD*","CPD_RESULT","avr")</f>
        <v>68.768613225990805</v>
      </c>
      <c r="E627" s="10"/>
      <c r="F627" s="94" t="s">
        <v>2778</v>
      </c>
      <c r="G627" s="10">
        <f>T1.role("CPD*","CPD_RESULT","sd")</f>
        <v>5.9689210507905441</v>
      </c>
      <c r="H627" s="10"/>
      <c r="I627" s="94" t="s">
        <v>2779</v>
      </c>
      <c r="J627" s="10">
        <f>D627+2*G627</f>
        <v>80.706455327571888</v>
      </c>
      <c r="K627" s="10"/>
      <c r="L627" s="94" t="s">
        <v>2780</v>
      </c>
      <c r="M627" s="10">
        <f>D627+3*G627</f>
        <v>86.675376378362444</v>
      </c>
      <c r="N627" s="10"/>
      <c r="O627" s="94" t="s">
        <v>2781</v>
      </c>
      <c r="P627" s="10">
        <f>D627+4*G627</f>
        <v>92.644297429152985</v>
      </c>
      <c r="Q627" s="10"/>
      <c r="R627" s="10"/>
      <c r="S627" s="10"/>
      <c r="T627" s="10"/>
      <c r="U627" s="10"/>
      <c r="V627" s="10"/>
      <c r="W627" s="10"/>
      <c r="X627" s="10"/>
      <c r="Y627" s="10"/>
      <c r="Z627" s="10"/>
    </row>
    <row r="629" spans="1:53" s="127" customFormat="1" ht="11.25" customHeight="1">
      <c r="A629" s="127" t="s">
        <v>2782</v>
      </c>
      <c r="D629" s="128" t="s">
        <v>2811</v>
      </c>
      <c r="E629" s="127" t="s">
        <v>1566</v>
      </c>
      <c r="G629" s="128" t="s">
        <v>1564</v>
      </c>
      <c r="H629" s="127" t="s">
        <v>1565</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f>T1.WELL("",E629,H629)</f>
        <v>107.11156554060292</v>
      </c>
      <c r="D632" s="11">
        <f>T1.WELL("",E629,H629)</f>
        <v>107.11156554060292</v>
      </c>
      <c r="E632" s="11">
        <f>T1.WELL("",E629,H629)</f>
        <v>107.11156554060292</v>
      </c>
      <c r="F632" s="11">
        <f>T1.WELL("",E629,H629)</f>
        <v>107.11156554060292</v>
      </c>
      <c r="G632" s="11">
        <f>T1.WELL("",E629,H629)</f>
        <v>107.11156554060292</v>
      </c>
      <c r="H632" s="11">
        <f>T1.WELL("",E629,H629)</f>
        <v>107.11156554060292</v>
      </c>
      <c r="I632" s="11">
        <f>T1.WELL("",E629,H629)</f>
        <v>107.11156554060292</v>
      </c>
      <c r="J632" s="11">
        <f>T1.WELL("",E629,H629)</f>
        <v>107.11156554060292</v>
      </c>
      <c r="K632" s="11">
        <f>T1.WELL("",E629,H629)</f>
        <v>107.11156554060292</v>
      </c>
      <c r="L632" s="11">
        <f>T1.WELL("",E629,H629)</f>
        <v>107.11156554060292</v>
      </c>
      <c r="M632" s="11">
        <f>T1.WELL("",E629,H629)</f>
        <v>107.11156554060292</v>
      </c>
      <c r="N632" s="11">
        <f>T1.WELL("",E629,H629)</f>
        <v>107.11156554060292</v>
      </c>
      <c r="O632" s="11">
        <f>T1.WELL("",E629,H629)</f>
        <v>107.11156554060292</v>
      </c>
      <c r="P632" s="11">
        <f>T1.WELL("",E629,H629)</f>
        <v>107.11156554060292</v>
      </c>
      <c r="Q632" s="11">
        <f>T1.WELL("",E629,H629)</f>
        <v>107.11156554060292</v>
      </c>
      <c r="R632" s="11">
        <f>T1.WELL("",E629,H629)</f>
        <v>107.11156554060292</v>
      </c>
      <c r="S632" s="11">
        <f>T1.WELL("",E629,H629)</f>
        <v>107.11156554060292</v>
      </c>
      <c r="T632" s="11">
        <f>T1.WELL("",E629,H629)</f>
        <v>107.11156554060292</v>
      </c>
      <c r="U632" s="11">
        <f>T1.WELL("",E629,H629)</f>
        <v>107.11156554060292</v>
      </c>
      <c r="V632" s="11">
        <f>T1.WELL("",E629,H629)</f>
        <v>107.11156554060292</v>
      </c>
      <c r="W632" s="11">
        <f>T1.WELL("",E629,H629)</f>
        <v>107.11156554060292</v>
      </c>
      <c r="X632" s="11">
        <f>T1.WELL("",E629,H629)</f>
        <v>107.11156554060292</v>
      </c>
      <c r="Y632" s="11">
        <f>T1.WELL("",E629,H629)</f>
        <v>107.11156554060292</v>
      </c>
      <c r="Z632" s="11">
        <f>T1.WELL("",E629,H629)</f>
        <v>107.11156554060292</v>
      </c>
      <c r="AA632" s="11">
        <f>T1.WELL("",E629,H629)</f>
        <v>107.11156554060292</v>
      </c>
      <c r="AB632" s="11">
        <f>T1.WELL("",E629,H629)</f>
        <v>107.11156554060292</v>
      </c>
      <c r="AC632" s="11">
        <f>T1.WELL("",E629,H629)</f>
        <v>107.11156554060292</v>
      </c>
      <c r="AD632" s="11">
        <f>T1.WELL("",E629,H629)</f>
        <v>107.11156554060292</v>
      </c>
      <c r="AE632" s="11">
        <f>T1.WELL("",E629,H629)</f>
        <v>107.11156554060292</v>
      </c>
      <c r="AF632" s="11">
        <f>T1.WELL("",E629,H629)</f>
        <v>107.11156554060292</v>
      </c>
      <c r="AG632" s="11">
        <f>T1.WELL("",E629,H629)</f>
        <v>107.11156554060292</v>
      </c>
      <c r="AH632" s="11">
        <f>T1.WELL("",E629,H629)</f>
        <v>107.11156554060292</v>
      </c>
      <c r="AI632" s="11">
        <f>T1.WELL("",E629,H629)</f>
        <v>107.11156554060292</v>
      </c>
      <c r="AJ632" s="11">
        <f>T1.WELL("",E629,H629)</f>
        <v>107.11156554060292</v>
      </c>
      <c r="AK632" s="11">
        <f>T1.WELL("",E629,H629)</f>
        <v>107.11156554060292</v>
      </c>
      <c r="AL632" s="11">
        <f>T1.WELL("",E629,H629)</f>
        <v>107.11156554060292</v>
      </c>
      <c r="AM632" s="11">
        <f>T1.WELL("",E629,H629)</f>
        <v>107.11156554060292</v>
      </c>
      <c r="AN632" s="11">
        <f>T1.WELL("",E629,H629)</f>
        <v>107.11156554060292</v>
      </c>
      <c r="AO632" s="11">
        <f>T1.WELL("",E629,H629)</f>
        <v>107.11156554060292</v>
      </c>
      <c r="AP632" s="11">
        <f>T1.WELL("",E629,H629)</f>
        <v>107.11156554060292</v>
      </c>
      <c r="AQ632" s="11">
        <f>T1.WELL("",E629,H629)</f>
        <v>107.11156554060292</v>
      </c>
      <c r="AR632" s="11">
        <f>T1.WELL("",E629,H629)</f>
        <v>107.11156554060292</v>
      </c>
      <c r="AS632" s="11">
        <f>T1.WELL("",E629,H629)</f>
        <v>107.11156554060292</v>
      </c>
      <c r="AT632" s="11">
        <f>T1.WELL("",E629,H629)</f>
        <v>107.11156554060292</v>
      </c>
      <c r="AU632" s="11">
        <f>T1.WELL("",E629,H629)</f>
        <v>107.11156554060292</v>
      </c>
      <c r="AV632" s="11">
        <f>T1.WELL("",E629,H629)</f>
        <v>107.11156554060292</v>
      </c>
      <c r="AW632" s="11">
        <f>T1.WELL("",E629,H629)</f>
        <v>107.11156554060292</v>
      </c>
      <c r="AX632" s="11">
        <f>T1.WELL("",E629,H629)</f>
        <v>107.11156554060292</v>
      </c>
      <c r="AY632" s="110"/>
      <c r="AZ632" s="110"/>
      <c r="BA632" s="110"/>
    </row>
    <row r="633" spans="1:53" ht="11.25" hidden="1" customHeight="1">
      <c r="B633" s="97" t="s">
        <v>504</v>
      </c>
      <c r="C633" s="11">
        <f>T1.WELL("",E629,H629)</f>
        <v>107.11156554060292</v>
      </c>
      <c r="D633" s="11">
        <f>T1.WELL("",E629,H629)</f>
        <v>107.11156554060292</v>
      </c>
      <c r="E633" s="11">
        <f>T1.WELL("",E629,H629)</f>
        <v>107.11156554060292</v>
      </c>
      <c r="F633" s="11">
        <f>T1.WELL("",E629,H629)</f>
        <v>107.11156554060292</v>
      </c>
      <c r="G633" s="11">
        <f>T1.WELL("",E629,H629)</f>
        <v>107.11156554060292</v>
      </c>
      <c r="H633" s="11">
        <f>T1.WELL("",E629,H629)</f>
        <v>107.11156554060292</v>
      </c>
      <c r="I633" s="11">
        <f>T1.WELL("",E629,H629)</f>
        <v>107.11156554060292</v>
      </c>
      <c r="J633" s="11">
        <f>T1.WELL("",E629,H629)</f>
        <v>107.11156554060292</v>
      </c>
      <c r="K633" s="11">
        <f>T1.WELL("",E629,H629)</f>
        <v>107.11156554060292</v>
      </c>
      <c r="L633" s="11">
        <f>T1.WELL("",E629,H629)</f>
        <v>107.11156554060292</v>
      </c>
      <c r="M633" s="11">
        <f>T1.WELL("",E629,H629)</f>
        <v>107.11156554060292</v>
      </c>
      <c r="N633" s="11">
        <f>T1.WELL("",E629,H629)</f>
        <v>107.11156554060292</v>
      </c>
      <c r="O633" s="11">
        <f>T1.WELL("",E629,H629)</f>
        <v>107.11156554060292</v>
      </c>
      <c r="P633" s="11">
        <f>T1.WELL("",E629,H629)</f>
        <v>107.11156554060292</v>
      </c>
      <c r="Q633" s="11">
        <f>T1.WELL("",E629,H629)</f>
        <v>107.11156554060292</v>
      </c>
      <c r="R633" s="11">
        <f>T1.WELL("",E629,H629)</f>
        <v>107.11156554060292</v>
      </c>
      <c r="S633" s="11">
        <f>T1.WELL("",E629,H629)</f>
        <v>107.11156554060292</v>
      </c>
      <c r="T633" s="11">
        <f>T1.WELL("",E629,H629)</f>
        <v>107.11156554060292</v>
      </c>
      <c r="U633" s="11">
        <f>T1.WELL("",E629,H629)</f>
        <v>107.11156554060292</v>
      </c>
      <c r="V633" s="11">
        <f>T1.WELL("",E629,H629)</f>
        <v>107.11156554060292</v>
      </c>
      <c r="W633" s="11">
        <f>T1.WELL("",E629,H629)</f>
        <v>107.11156554060292</v>
      </c>
      <c r="X633" s="11">
        <f>T1.WELL("",E629,H629)</f>
        <v>107.11156554060292</v>
      </c>
      <c r="Y633" s="11">
        <f>T1.WELL("",E629,H629)</f>
        <v>107.11156554060292</v>
      </c>
      <c r="Z633" s="11">
        <f>T1.WELL("",E629,H629)</f>
        <v>107.11156554060292</v>
      </c>
      <c r="AA633" s="11">
        <f>T1.WELL("",E629,H629)</f>
        <v>107.11156554060292</v>
      </c>
      <c r="AB633" s="11">
        <f>T1.WELL("",E629,H629)</f>
        <v>107.11156554060292</v>
      </c>
      <c r="AC633" s="11">
        <f>T1.WELL("",E629,H629)</f>
        <v>107.11156554060292</v>
      </c>
      <c r="AD633" s="11">
        <f>T1.WELL("",E629,H629)</f>
        <v>107.11156554060292</v>
      </c>
      <c r="AE633" s="11">
        <f>T1.WELL("",E629,H629)</f>
        <v>107.11156554060292</v>
      </c>
      <c r="AF633" s="11">
        <f>T1.WELL("",E629,H629)</f>
        <v>107.11156554060292</v>
      </c>
      <c r="AG633" s="11">
        <f>T1.WELL("",E629,H629)</f>
        <v>107.11156554060292</v>
      </c>
      <c r="AH633" s="11">
        <f>T1.WELL("",E629,H629)</f>
        <v>107.11156554060292</v>
      </c>
      <c r="AI633" s="11">
        <f>T1.WELL("",E629,H629)</f>
        <v>107.11156554060292</v>
      </c>
      <c r="AJ633" s="11">
        <f>T1.WELL("",E629,H629)</f>
        <v>107.11156554060292</v>
      </c>
      <c r="AK633" s="11">
        <f>T1.WELL("",E629,H629)</f>
        <v>107.11156554060292</v>
      </c>
      <c r="AL633" s="11">
        <f>T1.WELL("",E629,H629)</f>
        <v>107.11156554060292</v>
      </c>
      <c r="AM633" s="11">
        <f>T1.WELL("",E629,H629)</f>
        <v>107.11156554060292</v>
      </c>
      <c r="AN633" s="11">
        <f>T1.WELL("",E629,H629)</f>
        <v>107.11156554060292</v>
      </c>
      <c r="AO633" s="11">
        <f>T1.WELL("",E629,H629)</f>
        <v>107.11156554060292</v>
      </c>
      <c r="AP633" s="11">
        <f>T1.WELL("",E629,H629)</f>
        <v>107.11156554060292</v>
      </c>
      <c r="AQ633" s="11">
        <f>T1.WELL("",E629,H629)</f>
        <v>107.11156554060292</v>
      </c>
      <c r="AR633" s="11">
        <f>T1.WELL("",E629,H629)</f>
        <v>107.11156554060292</v>
      </c>
      <c r="AS633" s="11">
        <f>T1.WELL("",E629,H629)</f>
        <v>107.11156554060292</v>
      </c>
      <c r="AT633" s="11">
        <f>T1.WELL("",E629,H629)</f>
        <v>107.11156554060292</v>
      </c>
      <c r="AU633" s="11">
        <f>T1.WELL("",E629,H629)</f>
        <v>107.11156554060292</v>
      </c>
      <c r="AV633" s="11">
        <f>T1.WELL("",E629,H629)</f>
        <v>107.11156554060292</v>
      </c>
      <c r="AW633" s="11">
        <f>T1.WELL("",E629,H629)</f>
        <v>107.11156554060292</v>
      </c>
      <c r="AX633" s="11">
        <f>T1.WELL("",E629,H629)</f>
        <v>107.11156554060292</v>
      </c>
      <c r="AY633" s="110"/>
      <c r="AZ633" s="110"/>
      <c r="BA633" s="110"/>
    </row>
    <row r="634" spans="1:53" ht="11.25" hidden="1" customHeight="1">
      <c r="B634" s="97" t="s">
        <v>505</v>
      </c>
      <c r="C634" s="11">
        <f>T1.WELL("",E629,H629)</f>
        <v>107.11156554060292</v>
      </c>
      <c r="D634" s="11">
        <f>T1.WELL("",E629,H629)</f>
        <v>107.11156554060292</v>
      </c>
      <c r="E634" s="11">
        <f>T1.WELL("",E629,H629)</f>
        <v>107.11156554060292</v>
      </c>
      <c r="F634" s="11">
        <f>T1.WELL("",E629,H629)</f>
        <v>107.11156554060292</v>
      </c>
      <c r="G634" s="11">
        <f>T1.WELL("",E629,H629)</f>
        <v>107.11156554060292</v>
      </c>
      <c r="H634" s="11">
        <f>T1.WELL("",E629,H629)</f>
        <v>107.11156554060292</v>
      </c>
      <c r="I634" s="11">
        <f>T1.WELL("",E629,H629)</f>
        <v>107.11156554060292</v>
      </c>
      <c r="J634" s="11">
        <f>T1.WELL("",E629,H629)</f>
        <v>107.11156554060292</v>
      </c>
      <c r="K634" s="11">
        <f>T1.WELL("",E629,H629)</f>
        <v>107.11156554060292</v>
      </c>
      <c r="L634" s="11">
        <f>T1.WELL("",E629,H629)</f>
        <v>107.11156554060292</v>
      </c>
      <c r="M634" s="11">
        <f>T1.WELL("",E629,H629)</f>
        <v>107.11156554060292</v>
      </c>
      <c r="N634" s="11">
        <f>T1.WELL("",E629,H629)</f>
        <v>107.11156554060292</v>
      </c>
      <c r="O634" s="11">
        <f>T1.WELL("",E629,H629)</f>
        <v>107.11156554060292</v>
      </c>
      <c r="P634" s="11">
        <f>T1.WELL("",E629,H629)</f>
        <v>107.11156554060292</v>
      </c>
      <c r="Q634" s="11">
        <f>T1.WELL("",E629,H629)</f>
        <v>107.11156554060292</v>
      </c>
      <c r="R634" s="11">
        <f>T1.WELL("",E629,H629)</f>
        <v>107.11156554060292</v>
      </c>
      <c r="S634" s="11">
        <f>T1.WELL("",E629,H629)</f>
        <v>107.11156554060292</v>
      </c>
      <c r="T634" s="11">
        <f>T1.WELL("",E629,H629)</f>
        <v>107.11156554060292</v>
      </c>
      <c r="U634" s="11">
        <f>T1.WELL("",E629,H629)</f>
        <v>107.11156554060292</v>
      </c>
      <c r="V634" s="11">
        <f>T1.WELL("",E629,H629)</f>
        <v>107.11156554060292</v>
      </c>
      <c r="W634" s="11">
        <f>T1.WELL("",E629,H629)</f>
        <v>107.11156554060292</v>
      </c>
      <c r="X634" s="11">
        <f>T1.WELL("",E629,H629)</f>
        <v>107.11156554060292</v>
      </c>
      <c r="Y634" s="11">
        <f>T1.WELL("",E629,H629)</f>
        <v>107.11156554060292</v>
      </c>
      <c r="Z634" s="11">
        <f>T1.WELL("",E629,H629)</f>
        <v>107.11156554060292</v>
      </c>
      <c r="AA634" s="11">
        <f>T1.WELL("",E629,H629)</f>
        <v>107.11156554060292</v>
      </c>
      <c r="AB634" s="11">
        <f>T1.WELL("",E629,H629)</f>
        <v>107.11156554060292</v>
      </c>
      <c r="AC634" s="11">
        <f>T1.WELL("",E629,H629)</f>
        <v>107.11156554060292</v>
      </c>
      <c r="AD634" s="11">
        <f>T1.WELL("",E629,H629)</f>
        <v>107.11156554060292</v>
      </c>
      <c r="AE634" s="11">
        <f>T1.WELL("",E629,H629)</f>
        <v>107.11156554060292</v>
      </c>
      <c r="AF634" s="11">
        <f>T1.WELL("",E629,H629)</f>
        <v>107.11156554060292</v>
      </c>
      <c r="AG634" s="11">
        <f>T1.WELL("",E629,H629)</f>
        <v>107.11156554060292</v>
      </c>
      <c r="AH634" s="11">
        <f>T1.WELL("",E629,H629)</f>
        <v>107.11156554060292</v>
      </c>
      <c r="AI634" s="11">
        <f>T1.WELL("",E629,H629)</f>
        <v>107.11156554060292</v>
      </c>
      <c r="AJ634" s="11">
        <f>T1.WELL("",E629,H629)</f>
        <v>107.11156554060292</v>
      </c>
      <c r="AK634" s="11">
        <f>T1.WELL("",E629,H629)</f>
        <v>107.11156554060292</v>
      </c>
      <c r="AL634" s="11">
        <f>T1.WELL("",E629,H629)</f>
        <v>107.11156554060292</v>
      </c>
      <c r="AM634" s="11">
        <f>T1.WELL("",E629,H629)</f>
        <v>107.11156554060292</v>
      </c>
      <c r="AN634" s="11">
        <f>T1.WELL("",E629,H629)</f>
        <v>107.11156554060292</v>
      </c>
      <c r="AO634" s="11">
        <f>T1.WELL("",E629,H629)</f>
        <v>107.11156554060292</v>
      </c>
      <c r="AP634" s="11">
        <f>T1.WELL("",E629,H629)</f>
        <v>107.11156554060292</v>
      </c>
      <c r="AQ634" s="11">
        <f>T1.WELL("",E629,H629)</f>
        <v>107.11156554060292</v>
      </c>
      <c r="AR634" s="11">
        <f>T1.WELL("",E629,H629)</f>
        <v>107.11156554060292</v>
      </c>
      <c r="AS634" s="11">
        <f>T1.WELL("",E629,H629)</f>
        <v>107.11156554060292</v>
      </c>
      <c r="AT634" s="11">
        <f>T1.WELL("",E629,H629)</f>
        <v>107.11156554060292</v>
      </c>
      <c r="AU634" s="11">
        <f>T1.WELL("",E629,H629)</f>
        <v>107.11156554060292</v>
      </c>
      <c r="AV634" s="11">
        <f>T1.WELL("",E629,H629)</f>
        <v>107.11156554060292</v>
      </c>
      <c r="AW634" s="11">
        <f>T1.WELL("",E629,H629)</f>
        <v>107.11156554060292</v>
      </c>
      <c r="AX634" s="11">
        <f>T1.WELL("",E629,H629)</f>
        <v>107.11156554060292</v>
      </c>
      <c r="AY634" s="110"/>
      <c r="AZ634" s="110"/>
      <c r="BA634" s="110"/>
    </row>
    <row r="635" spans="1:53" ht="11.25" hidden="1" customHeight="1">
      <c r="B635" s="97" t="s">
        <v>506</v>
      </c>
      <c r="C635" s="11">
        <f>T1.WELL("",E629,H629)</f>
        <v>107.11156554060292</v>
      </c>
      <c r="D635" s="11">
        <f>T1.WELL("",E629,H629)</f>
        <v>107.11156554060292</v>
      </c>
      <c r="E635" s="11">
        <f>T1.WELL("",E629,H629)</f>
        <v>107.11156554060292</v>
      </c>
      <c r="F635" s="11">
        <f>T1.WELL("",E629,H629)</f>
        <v>107.11156554060292</v>
      </c>
      <c r="G635" s="11">
        <f>T1.WELL("",E629,H629)</f>
        <v>107.11156554060292</v>
      </c>
      <c r="H635" s="11">
        <f>T1.WELL("",E629,H629)</f>
        <v>107.11156554060292</v>
      </c>
      <c r="I635" s="11">
        <f>T1.WELL("",E629,H629)</f>
        <v>107.11156554060292</v>
      </c>
      <c r="J635" s="11">
        <f>T1.WELL("",E629,H629)</f>
        <v>107.11156554060292</v>
      </c>
      <c r="K635" s="11">
        <f>T1.WELL("",E629,H629)</f>
        <v>107.11156554060292</v>
      </c>
      <c r="L635" s="11">
        <f>T1.WELL("",E629,H629)</f>
        <v>107.11156554060292</v>
      </c>
      <c r="M635" s="11">
        <f>T1.WELL("",E629,H629)</f>
        <v>107.11156554060292</v>
      </c>
      <c r="N635" s="11">
        <f>T1.WELL("",E629,H629)</f>
        <v>107.11156554060292</v>
      </c>
      <c r="O635" s="11">
        <f>T1.WELL("",E629,H629)</f>
        <v>107.11156554060292</v>
      </c>
      <c r="P635" s="11">
        <f>T1.WELL("",E629,H629)</f>
        <v>107.11156554060292</v>
      </c>
      <c r="Q635" s="11">
        <f>T1.WELL("",E629,H629)</f>
        <v>107.11156554060292</v>
      </c>
      <c r="R635" s="11">
        <f>T1.WELL("",E629,H629)</f>
        <v>107.11156554060292</v>
      </c>
      <c r="S635" s="11">
        <f>T1.WELL("",E629,H629)</f>
        <v>107.11156554060292</v>
      </c>
      <c r="T635" s="11">
        <f>T1.WELL("",E629,H629)</f>
        <v>107.11156554060292</v>
      </c>
      <c r="U635" s="11">
        <f>T1.WELL("",E629,H629)</f>
        <v>107.11156554060292</v>
      </c>
      <c r="V635" s="11">
        <f>T1.WELL("",E629,H629)</f>
        <v>107.11156554060292</v>
      </c>
      <c r="W635" s="11">
        <f>T1.WELL("",E629,H629)</f>
        <v>107.11156554060292</v>
      </c>
      <c r="X635" s="11">
        <f>T1.WELL("",E629,H629)</f>
        <v>107.11156554060292</v>
      </c>
      <c r="Y635" s="11">
        <f>T1.WELL("",E629,H629)</f>
        <v>107.11156554060292</v>
      </c>
      <c r="Z635" s="11">
        <f>T1.WELL("",E629,H629)</f>
        <v>107.11156554060292</v>
      </c>
      <c r="AA635" s="11">
        <f>T1.WELL("",E629,H629)</f>
        <v>107.11156554060292</v>
      </c>
      <c r="AB635" s="11">
        <f>T1.WELL("",E629,H629)</f>
        <v>107.11156554060292</v>
      </c>
      <c r="AC635" s="11">
        <f>T1.WELL("",E629,H629)</f>
        <v>107.11156554060292</v>
      </c>
      <c r="AD635" s="11">
        <f>T1.WELL("",E629,H629)</f>
        <v>107.11156554060292</v>
      </c>
      <c r="AE635" s="11">
        <f>T1.WELL("",E629,H629)</f>
        <v>107.11156554060292</v>
      </c>
      <c r="AF635" s="11">
        <f>T1.WELL("",E629,H629)</f>
        <v>107.11156554060292</v>
      </c>
      <c r="AG635" s="11">
        <f>T1.WELL("",E629,H629)</f>
        <v>107.11156554060292</v>
      </c>
      <c r="AH635" s="11">
        <f>T1.WELL("",E629,H629)</f>
        <v>107.11156554060292</v>
      </c>
      <c r="AI635" s="11">
        <f>T1.WELL("",E629,H629)</f>
        <v>107.11156554060292</v>
      </c>
      <c r="AJ635" s="11">
        <f>T1.WELL("",E629,H629)</f>
        <v>107.11156554060292</v>
      </c>
      <c r="AK635" s="11">
        <f>T1.WELL("",E629,H629)</f>
        <v>107.11156554060292</v>
      </c>
      <c r="AL635" s="11">
        <f>T1.WELL("",E629,H629)</f>
        <v>107.11156554060292</v>
      </c>
      <c r="AM635" s="11">
        <f>T1.WELL("",E629,H629)</f>
        <v>107.11156554060292</v>
      </c>
      <c r="AN635" s="11">
        <f>T1.WELL("",E629,H629)</f>
        <v>107.11156554060292</v>
      </c>
      <c r="AO635" s="11">
        <f>T1.WELL("",E629,H629)</f>
        <v>107.11156554060292</v>
      </c>
      <c r="AP635" s="11">
        <f>T1.WELL("",E629,H629)</f>
        <v>107.11156554060292</v>
      </c>
      <c r="AQ635" s="11">
        <f>T1.WELL("",E629,H629)</f>
        <v>107.11156554060292</v>
      </c>
      <c r="AR635" s="11">
        <f>T1.WELL("",E629,H629)</f>
        <v>107.11156554060292</v>
      </c>
      <c r="AS635" s="11">
        <f>T1.WELL("",E629,H629)</f>
        <v>107.11156554060292</v>
      </c>
      <c r="AT635" s="11">
        <f>T1.WELL("",E629,H629)</f>
        <v>107.11156554060292</v>
      </c>
      <c r="AU635" s="11">
        <f>T1.WELL("",E629,H629)</f>
        <v>107.11156554060292</v>
      </c>
      <c r="AV635" s="11">
        <f>T1.WELL("",E629,H629)</f>
        <v>107.11156554060292</v>
      </c>
      <c r="AW635" s="11">
        <f>T1.WELL("",E629,H629)</f>
        <v>107.11156554060292</v>
      </c>
      <c r="AX635" s="11">
        <f>T1.WELL("",E629,H629)</f>
        <v>107.11156554060292</v>
      </c>
      <c r="AY635" s="110"/>
      <c r="AZ635" s="110"/>
      <c r="BA635" s="110"/>
    </row>
    <row r="636" spans="1:53" ht="11.25" hidden="1" customHeight="1">
      <c r="B636" s="97" t="s">
        <v>507</v>
      </c>
      <c r="C636" s="11">
        <f>T1.WELL("",E629,H629)</f>
        <v>107.11156554060292</v>
      </c>
      <c r="D636" s="11">
        <f>T1.WELL("",E629,H629)</f>
        <v>107.11156554060292</v>
      </c>
      <c r="E636" s="11">
        <f>T1.WELL("",E629,H629)</f>
        <v>107.11156554060292</v>
      </c>
      <c r="F636" s="11">
        <f>T1.WELL("",E629,H629)</f>
        <v>107.11156554060292</v>
      </c>
      <c r="G636" s="11">
        <f>T1.WELL("",E629,H629)</f>
        <v>107.11156554060292</v>
      </c>
      <c r="H636" s="11">
        <f>T1.WELL("",E629,H629)</f>
        <v>107.11156554060292</v>
      </c>
      <c r="I636" s="11">
        <f>T1.WELL("",E629,H629)</f>
        <v>107.11156554060292</v>
      </c>
      <c r="J636" s="11">
        <f>T1.WELL("",E629,H629)</f>
        <v>107.11156554060292</v>
      </c>
      <c r="K636" s="11">
        <f>T1.WELL("",E629,H629)</f>
        <v>107.11156554060292</v>
      </c>
      <c r="L636" s="11">
        <f>T1.WELL("",E629,H629)</f>
        <v>107.11156554060292</v>
      </c>
      <c r="M636" s="11">
        <f>T1.WELL("",E629,H629)</f>
        <v>107.11156554060292</v>
      </c>
      <c r="N636" s="11">
        <f>T1.WELL("",E629,H629)</f>
        <v>107.11156554060292</v>
      </c>
      <c r="O636" s="11">
        <f>T1.WELL("",E629,H629)</f>
        <v>107.11156554060292</v>
      </c>
      <c r="P636" s="11">
        <f>T1.WELL("",E629,H629)</f>
        <v>107.11156554060292</v>
      </c>
      <c r="Q636" s="11">
        <f>T1.WELL("",E629,H629)</f>
        <v>107.11156554060292</v>
      </c>
      <c r="R636" s="11">
        <f>T1.WELL("",E629,H629)</f>
        <v>107.11156554060292</v>
      </c>
      <c r="S636" s="11">
        <f>T1.WELL("",E629,H629)</f>
        <v>107.11156554060292</v>
      </c>
      <c r="T636" s="11">
        <f>T1.WELL("",E629,H629)</f>
        <v>107.11156554060292</v>
      </c>
      <c r="U636" s="11">
        <f>T1.WELL("",E629,H629)</f>
        <v>107.11156554060292</v>
      </c>
      <c r="V636" s="11">
        <f>T1.WELL("",E629,H629)</f>
        <v>107.11156554060292</v>
      </c>
      <c r="W636" s="11">
        <f>T1.WELL("",E629,H629)</f>
        <v>107.11156554060292</v>
      </c>
      <c r="X636" s="11">
        <f>T1.WELL("",E629,H629)</f>
        <v>107.11156554060292</v>
      </c>
      <c r="Y636" s="11">
        <f>T1.WELL("",E629,H629)</f>
        <v>107.11156554060292</v>
      </c>
      <c r="Z636" s="11">
        <f>T1.WELL("",E629,H629)</f>
        <v>107.11156554060292</v>
      </c>
      <c r="AA636" s="11">
        <f>T1.WELL("",E629,H629)</f>
        <v>107.11156554060292</v>
      </c>
      <c r="AB636" s="11">
        <f>T1.WELL("",E629,H629)</f>
        <v>107.11156554060292</v>
      </c>
      <c r="AC636" s="11">
        <f>T1.WELL("",E629,H629)</f>
        <v>107.11156554060292</v>
      </c>
      <c r="AD636" s="11">
        <f>T1.WELL("",E629,H629)</f>
        <v>107.11156554060292</v>
      </c>
      <c r="AE636" s="11">
        <f>T1.WELL("",E629,H629)</f>
        <v>107.11156554060292</v>
      </c>
      <c r="AF636" s="11">
        <f>T1.WELL("",E629,H629)</f>
        <v>107.11156554060292</v>
      </c>
      <c r="AG636" s="11">
        <f>T1.WELL("",E629,H629)</f>
        <v>107.11156554060292</v>
      </c>
      <c r="AH636" s="11">
        <f>T1.WELL("",E629,H629)</f>
        <v>107.11156554060292</v>
      </c>
      <c r="AI636" s="11">
        <f>T1.WELL("",E629,H629)</f>
        <v>107.11156554060292</v>
      </c>
      <c r="AJ636" s="11">
        <f>T1.WELL("",E629,H629)</f>
        <v>107.11156554060292</v>
      </c>
      <c r="AK636" s="11">
        <f>T1.WELL("",E629,H629)</f>
        <v>107.11156554060292</v>
      </c>
      <c r="AL636" s="11">
        <f>T1.WELL("",E629,H629)</f>
        <v>107.11156554060292</v>
      </c>
      <c r="AM636" s="11">
        <f>T1.WELL("",E629,H629)</f>
        <v>107.11156554060292</v>
      </c>
      <c r="AN636" s="11">
        <f>T1.WELL("",E629,H629)</f>
        <v>107.11156554060292</v>
      </c>
      <c r="AO636" s="11">
        <f>T1.WELL("",E629,H629)</f>
        <v>107.11156554060292</v>
      </c>
      <c r="AP636" s="11">
        <f>T1.WELL("",E629,H629)</f>
        <v>107.11156554060292</v>
      </c>
      <c r="AQ636" s="11">
        <f>T1.WELL("",E629,H629)</f>
        <v>107.11156554060292</v>
      </c>
      <c r="AR636" s="11">
        <f>T1.WELL("",E629,H629)</f>
        <v>107.11156554060292</v>
      </c>
      <c r="AS636" s="11">
        <f>T1.WELL("",E629,H629)</f>
        <v>107.11156554060292</v>
      </c>
      <c r="AT636" s="11">
        <f>T1.WELL("",E629,H629)</f>
        <v>107.11156554060292</v>
      </c>
      <c r="AU636" s="11">
        <f>T1.WELL("",E629,H629)</f>
        <v>107.11156554060292</v>
      </c>
      <c r="AV636" s="11">
        <f>T1.WELL("",E629,H629)</f>
        <v>107.11156554060292</v>
      </c>
      <c r="AW636" s="11">
        <f>T1.WELL("",E629,H629)</f>
        <v>107.11156554060292</v>
      </c>
      <c r="AX636" s="11">
        <f>T1.WELL("",E629,H629)</f>
        <v>107.11156554060292</v>
      </c>
      <c r="AY636" s="110"/>
      <c r="AZ636" s="110"/>
      <c r="BA636" s="110"/>
    </row>
    <row r="637" spans="1:53" ht="11.25" hidden="1" customHeight="1">
      <c r="B637" s="97" t="s">
        <v>508</v>
      </c>
      <c r="C637" s="11">
        <f>T1.WELL("",E629,H629)</f>
        <v>107.11156554060292</v>
      </c>
      <c r="D637" s="11">
        <f>T1.WELL("",E629,H629)</f>
        <v>107.11156554060292</v>
      </c>
      <c r="E637" s="11">
        <f>T1.WELL("",E629,H629)</f>
        <v>107.11156554060292</v>
      </c>
      <c r="F637" s="11">
        <f>T1.WELL("",E629,H629)</f>
        <v>107.11156554060292</v>
      </c>
      <c r="G637" s="11">
        <f>T1.WELL("",E629,H629)</f>
        <v>107.11156554060292</v>
      </c>
      <c r="H637" s="11">
        <f>T1.WELL("",E629,H629)</f>
        <v>107.11156554060292</v>
      </c>
      <c r="I637" s="11">
        <f>T1.WELL("",E629,H629)</f>
        <v>107.11156554060292</v>
      </c>
      <c r="J637" s="11">
        <f>T1.WELL("",E629,H629)</f>
        <v>107.11156554060292</v>
      </c>
      <c r="K637" s="11">
        <f>T1.WELL("",E629,H629)</f>
        <v>107.11156554060292</v>
      </c>
      <c r="L637" s="11">
        <f>T1.WELL("",E629,H629)</f>
        <v>107.11156554060292</v>
      </c>
      <c r="M637" s="11">
        <f>T1.WELL("",E629,H629)</f>
        <v>107.11156554060292</v>
      </c>
      <c r="N637" s="11">
        <f>T1.WELL("",E629,H629)</f>
        <v>107.11156554060292</v>
      </c>
      <c r="O637" s="11">
        <f>T1.WELL("",E629,H629)</f>
        <v>107.11156554060292</v>
      </c>
      <c r="P637" s="11">
        <f>T1.WELL("",E629,H629)</f>
        <v>107.11156554060292</v>
      </c>
      <c r="Q637" s="11">
        <f>T1.WELL("",E629,H629)</f>
        <v>107.11156554060292</v>
      </c>
      <c r="R637" s="11">
        <f>T1.WELL("",E629,H629)</f>
        <v>107.11156554060292</v>
      </c>
      <c r="S637" s="11">
        <f>T1.WELL("",E629,H629)</f>
        <v>107.11156554060292</v>
      </c>
      <c r="T637" s="11">
        <f>T1.WELL("",E629,H629)</f>
        <v>107.11156554060292</v>
      </c>
      <c r="U637" s="11">
        <f>T1.WELL("",E629,H629)</f>
        <v>107.11156554060292</v>
      </c>
      <c r="V637" s="11">
        <f>T1.WELL("",E629,H629)</f>
        <v>107.11156554060292</v>
      </c>
      <c r="W637" s="11">
        <f>T1.WELL("",E629,H629)</f>
        <v>107.11156554060292</v>
      </c>
      <c r="X637" s="11">
        <f>T1.WELL("",E629,H629)</f>
        <v>107.11156554060292</v>
      </c>
      <c r="Y637" s="11">
        <f>T1.WELL("",E629,H629)</f>
        <v>107.11156554060292</v>
      </c>
      <c r="Z637" s="11">
        <f>T1.WELL("",E629,H629)</f>
        <v>107.11156554060292</v>
      </c>
      <c r="AA637" s="11">
        <f>T1.WELL("",E629,H629)</f>
        <v>107.11156554060292</v>
      </c>
      <c r="AB637" s="11">
        <f>T1.WELL("",E629,H629)</f>
        <v>107.11156554060292</v>
      </c>
      <c r="AC637" s="11">
        <f>T1.WELL("",E629,H629)</f>
        <v>107.11156554060292</v>
      </c>
      <c r="AD637" s="11">
        <f>T1.WELL("",E629,H629)</f>
        <v>107.11156554060292</v>
      </c>
      <c r="AE637" s="11">
        <f>T1.WELL("",E629,H629)</f>
        <v>107.11156554060292</v>
      </c>
      <c r="AF637" s="11">
        <f>T1.WELL("",E629,H629)</f>
        <v>107.11156554060292</v>
      </c>
      <c r="AG637" s="11">
        <f>T1.WELL("",E629,H629)</f>
        <v>107.11156554060292</v>
      </c>
      <c r="AH637" s="11">
        <f>T1.WELL("",E629,H629)</f>
        <v>107.11156554060292</v>
      </c>
      <c r="AI637" s="11">
        <f>T1.WELL("",E629,H629)</f>
        <v>107.11156554060292</v>
      </c>
      <c r="AJ637" s="11">
        <f>T1.WELL("",E629,H629)</f>
        <v>107.11156554060292</v>
      </c>
      <c r="AK637" s="11">
        <f>T1.WELL("",E629,H629)</f>
        <v>107.11156554060292</v>
      </c>
      <c r="AL637" s="11">
        <f>T1.WELL("",E629,H629)</f>
        <v>107.11156554060292</v>
      </c>
      <c r="AM637" s="11">
        <f>T1.WELL("",E629,H629)</f>
        <v>107.11156554060292</v>
      </c>
      <c r="AN637" s="11">
        <f>T1.WELL("",E629,H629)</f>
        <v>107.11156554060292</v>
      </c>
      <c r="AO637" s="11">
        <f>T1.WELL("",E629,H629)</f>
        <v>107.11156554060292</v>
      </c>
      <c r="AP637" s="11">
        <f>T1.WELL("",E629,H629)</f>
        <v>107.11156554060292</v>
      </c>
      <c r="AQ637" s="11">
        <f>T1.WELL("",E629,H629)</f>
        <v>107.11156554060292</v>
      </c>
      <c r="AR637" s="11">
        <f>T1.WELL("",E629,H629)</f>
        <v>107.11156554060292</v>
      </c>
      <c r="AS637" s="11">
        <f>T1.WELL("",E629,H629)</f>
        <v>107.11156554060292</v>
      </c>
      <c r="AT637" s="11">
        <f>T1.WELL("",E629,H629)</f>
        <v>107.11156554060292</v>
      </c>
      <c r="AU637" s="11">
        <f>T1.WELL("",E629,H629)</f>
        <v>107.11156554060292</v>
      </c>
      <c r="AV637" s="11">
        <f>T1.WELL("",E629,H629)</f>
        <v>107.11156554060292</v>
      </c>
      <c r="AW637" s="11">
        <f>T1.WELL("",E629,H629)</f>
        <v>107.11156554060292</v>
      </c>
      <c r="AX637" s="11">
        <f>T1.WELL("",E629,H629)</f>
        <v>107.11156554060292</v>
      </c>
      <c r="AY637" s="110"/>
      <c r="AZ637" s="110"/>
      <c r="BA637" s="110"/>
    </row>
    <row r="638" spans="1:53" ht="11.25" hidden="1" customHeight="1">
      <c r="B638" s="97" t="s">
        <v>509</v>
      </c>
      <c r="C638" s="11">
        <f>T1.WELL("",E629,H629)</f>
        <v>107.11156554060292</v>
      </c>
      <c r="D638" s="11">
        <f>T1.WELL("",E629,H629)</f>
        <v>107.11156554060292</v>
      </c>
      <c r="E638" s="11">
        <f>T1.WELL("",E629,H629)</f>
        <v>107.11156554060292</v>
      </c>
      <c r="F638" s="11">
        <f>T1.WELL("",E629,H629)</f>
        <v>107.11156554060292</v>
      </c>
      <c r="G638" s="11">
        <f>T1.WELL("",E629,H629)</f>
        <v>107.11156554060292</v>
      </c>
      <c r="H638" s="11">
        <f>T1.WELL("",E629,H629)</f>
        <v>107.11156554060292</v>
      </c>
      <c r="I638" s="11">
        <f>T1.WELL("",E629,H629)</f>
        <v>107.11156554060292</v>
      </c>
      <c r="J638" s="11">
        <f>T1.WELL("",E629,H629)</f>
        <v>107.11156554060292</v>
      </c>
      <c r="K638" s="11">
        <f>T1.WELL("",E629,H629)</f>
        <v>107.11156554060292</v>
      </c>
      <c r="L638" s="11">
        <f>T1.WELL("",E629,H629)</f>
        <v>107.11156554060292</v>
      </c>
      <c r="M638" s="11">
        <f>T1.WELL("",E629,H629)</f>
        <v>107.11156554060292</v>
      </c>
      <c r="N638" s="11">
        <f>T1.WELL("",E629,H629)</f>
        <v>107.11156554060292</v>
      </c>
      <c r="O638" s="11">
        <f>T1.WELL("",E629,H629)</f>
        <v>107.11156554060292</v>
      </c>
      <c r="P638" s="11">
        <f>T1.WELL("",E629,H629)</f>
        <v>107.11156554060292</v>
      </c>
      <c r="Q638" s="11">
        <f>T1.WELL("",E629,H629)</f>
        <v>107.11156554060292</v>
      </c>
      <c r="R638" s="11">
        <f>T1.WELL("",E629,H629)</f>
        <v>107.11156554060292</v>
      </c>
      <c r="S638" s="11">
        <f>T1.WELL("",E629,H629)</f>
        <v>107.11156554060292</v>
      </c>
      <c r="T638" s="11">
        <f>T1.WELL("",E629,H629)</f>
        <v>107.11156554060292</v>
      </c>
      <c r="U638" s="11">
        <f>T1.WELL("",E629,H629)</f>
        <v>107.11156554060292</v>
      </c>
      <c r="V638" s="11">
        <f>T1.WELL("",E629,H629)</f>
        <v>107.11156554060292</v>
      </c>
      <c r="W638" s="11">
        <f>T1.WELL("",E629,H629)</f>
        <v>107.11156554060292</v>
      </c>
      <c r="X638" s="11">
        <f>T1.WELL("",E629,H629)</f>
        <v>107.11156554060292</v>
      </c>
      <c r="Y638" s="11">
        <f>T1.WELL("",E629,H629)</f>
        <v>107.11156554060292</v>
      </c>
      <c r="Z638" s="11">
        <f>T1.WELL("",E629,H629)</f>
        <v>107.11156554060292</v>
      </c>
      <c r="AA638" s="11">
        <f>T1.WELL("",E629,H629)</f>
        <v>107.11156554060292</v>
      </c>
      <c r="AB638" s="11">
        <f>T1.WELL("",E629,H629)</f>
        <v>107.11156554060292</v>
      </c>
      <c r="AC638" s="11">
        <f>T1.WELL("",E629,H629)</f>
        <v>107.11156554060292</v>
      </c>
      <c r="AD638" s="11">
        <f>T1.WELL("",E629,H629)</f>
        <v>107.11156554060292</v>
      </c>
      <c r="AE638" s="11">
        <f>T1.WELL("",E629,H629)</f>
        <v>107.11156554060292</v>
      </c>
      <c r="AF638" s="11">
        <f>T1.WELL("",E629,H629)</f>
        <v>107.11156554060292</v>
      </c>
      <c r="AG638" s="11">
        <f>T1.WELL("",E629,H629)</f>
        <v>107.11156554060292</v>
      </c>
      <c r="AH638" s="11">
        <f>T1.WELL("",E629,H629)</f>
        <v>107.11156554060292</v>
      </c>
      <c r="AI638" s="11">
        <f>T1.WELL("",E629,H629)</f>
        <v>107.11156554060292</v>
      </c>
      <c r="AJ638" s="11">
        <f>T1.WELL("",E629,H629)</f>
        <v>107.11156554060292</v>
      </c>
      <c r="AK638" s="11">
        <f>T1.WELL("",E629,H629)</f>
        <v>107.11156554060292</v>
      </c>
      <c r="AL638" s="11">
        <f>T1.WELL("",E629,H629)</f>
        <v>107.11156554060292</v>
      </c>
      <c r="AM638" s="11">
        <f>T1.WELL("",E629,H629)</f>
        <v>107.11156554060292</v>
      </c>
      <c r="AN638" s="11">
        <f>T1.WELL("",E629,H629)</f>
        <v>107.11156554060292</v>
      </c>
      <c r="AO638" s="11">
        <f>T1.WELL("",E629,H629)</f>
        <v>107.11156554060292</v>
      </c>
      <c r="AP638" s="11">
        <f>T1.WELL("",E629,H629)</f>
        <v>107.11156554060292</v>
      </c>
      <c r="AQ638" s="11">
        <f>T1.WELL("",E629,H629)</f>
        <v>107.11156554060292</v>
      </c>
      <c r="AR638" s="11">
        <f>T1.WELL("",E629,H629)</f>
        <v>107.11156554060292</v>
      </c>
      <c r="AS638" s="11">
        <f>T1.WELL("",E629,H629)</f>
        <v>107.11156554060292</v>
      </c>
      <c r="AT638" s="11">
        <f>T1.WELL("",E629,H629)</f>
        <v>107.11156554060292</v>
      </c>
      <c r="AU638" s="11">
        <f>T1.WELL("",E629,H629)</f>
        <v>107.11156554060292</v>
      </c>
      <c r="AV638" s="11">
        <f>T1.WELL("",E629,H629)</f>
        <v>107.11156554060292</v>
      </c>
      <c r="AW638" s="11">
        <f>T1.WELL("",E629,H629)</f>
        <v>107.11156554060292</v>
      </c>
      <c r="AX638" s="11">
        <f>T1.WELL("",E629,H629)</f>
        <v>107.11156554060292</v>
      </c>
      <c r="AY638" s="110"/>
      <c r="AZ638" s="110"/>
      <c r="BA638" s="110"/>
    </row>
    <row r="639" spans="1:53" ht="11.25" hidden="1" customHeight="1">
      <c r="B639" s="97" t="s">
        <v>510</v>
      </c>
      <c r="C639" s="11">
        <f>T1.WELL("",E629,H629)</f>
        <v>107.11156554060292</v>
      </c>
      <c r="D639" s="11">
        <f>T1.WELL("",E629,H629)</f>
        <v>107.11156554060292</v>
      </c>
      <c r="E639" s="11">
        <f>T1.WELL("",E629,H629)</f>
        <v>107.11156554060292</v>
      </c>
      <c r="F639" s="11">
        <f>T1.WELL("",E629,H629)</f>
        <v>107.11156554060292</v>
      </c>
      <c r="G639" s="11">
        <f>T1.WELL("",E629,H629)</f>
        <v>107.11156554060292</v>
      </c>
      <c r="H639" s="11">
        <f>T1.WELL("",E629,H629)</f>
        <v>107.11156554060292</v>
      </c>
      <c r="I639" s="11">
        <f>T1.WELL("",E629,H629)</f>
        <v>107.11156554060292</v>
      </c>
      <c r="J639" s="11">
        <f>T1.WELL("",E629,H629)</f>
        <v>107.11156554060292</v>
      </c>
      <c r="K639" s="11">
        <f>T1.WELL("",E629,H629)</f>
        <v>107.11156554060292</v>
      </c>
      <c r="L639" s="11">
        <f>T1.WELL("",E629,H629)</f>
        <v>107.11156554060292</v>
      </c>
      <c r="M639" s="11">
        <f>T1.WELL("",E629,H629)</f>
        <v>107.11156554060292</v>
      </c>
      <c r="N639" s="11">
        <f>T1.WELL("",E629,H629)</f>
        <v>107.11156554060292</v>
      </c>
      <c r="O639" s="11">
        <f>T1.WELL("",E629,H629)</f>
        <v>107.11156554060292</v>
      </c>
      <c r="P639" s="11">
        <f>T1.WELL("",E629,H629)</f>
        <v>107.11156554060292</v>
      </c>
      <c r="Q639" s="11">
        <f>T1.WELL("",E629,H629)</f>
        <v>107.11156554060292</v>
      </c>
      <c r="R639" s="11">
        <f>T1.WELL("",E629,H629)</f>
        <v>107.11156554060292</v>
      </c>
      <c r="S639" s="11">
        <f>T1.WELL("",E629,H629)</f>
        <v>107.11156554060292</v>
      </c>
      <c r="T639" s="11">
        <f>T1.WELL("",E629,H629)</f>
        <v>107.11156554060292</v>
      </c>
      <c r="U639" s="11">
        <f>T1.WELL("",E629,H629)</f>
        <v>107.11156554060292</v>
      </c>
      <c r="V639" s="11">
        <f>T1.WELL("",E629,H629)</f>
        <v>107.11156554060292</v>
      </c>
      <c r="W639" s="11">
        <f>T1.WELL("",E629,H629)</f>
        <v>107.11156554060292</v>
      </c>
      <c r="X639" s="11">
        <f>T1.WELL("",E629,H629)</f>
        <v>107.11156554060292</v>
      </c>
      <c r="Y639" s="11">
        <f>T1.WELL("",E629,H629)</f>
        <v>107.11156554060292</v>
      </c>
      <c r="Z639" s="11">
        <f>T1.WELL("",E629,H629)</f>
        <v>107.11156554060292</v>
      </c>
      <c r="AA639" s="11">
        <f>T1.WELL("",E629,H629)</f>
        <v>107.11156554060292</v>
      </c>
      <c r="AB639" s="11">
        <f>T1.WELL("",E629,H629)</f>
        <v>107.11156554060292</v>
      </c>
      <c r="AC639" s="11">
        <f>T1.WELL("",E629,H629)</f>
        <v>107.11156554060292</v>
      </c>
      <c r="AD639" s="11">
        <f>T1.WELL("",E629,H629)</f>
        <v>107.11156554060292</v>
      </c>
      <c r="AE639" s="11">
        <f>T1.WELL("",E629,H629)</f>
        <v>107.11156554060292</v>
      </c>
      <c r="AF639" s="11">
        <f>T1.WELL("",E629,H629)</f>
        <v>107.11156554060292</v>
      </c>
      <c r="AG639" s="11">
        <f>T1.WELL("",E629,H629)</f>
        <v>107.11156554060292</v>
      </c>
      <c r="AH639" s="11">
        <f>T1.WELL("",E629,H629)</f>
        <v>107.11156554060292</v>
      </c>
      <c r="AI639" s="11">
        <f>T1.WELL("",E629,H629)</f>
        <v>107.11156554060292</v>
      </c>
      <c r="AJ639" s="11">
        <f>T1.WELL("",E629,H629)</f>
        <v>107.11156554060292</v>
      </c>
      <c r="AK639" s="11">
        <f>T1.WELL("",E629,H629)</f>
        <v>107.11156554060292</v>
      </c>
      <c r="AL639" s="11">
        <f>T1.WELL("",E629,H629)</f>
        <v>107.11156554060292</v>
      </c>
      <c r="AM639" s="11">
        <f>T1.WELL("",E629,H629)</f>
        <v>107.11156554060292</v>
      </c>
      <c r="AN639" s="11">
        <f>T1.WELL("",E629,H629)</f>
        <v>107.11156554060292</v>
      </c>
      <c r="AO639" s="11">
        <f>T1.WELL("",E629,H629)</f>
        <v>107.11156554060292</v>
      </c>
      <c r="AP639" s="11">
        <f>T1.WELL("",E629,H629)</f>
        <v>107.11156554060292</v>
      </c>
      <c r="AQ639" s="11">
        <f>T1.WELL("",E629,H629)</f>
        <v>107.11156554060292</v>
      </c>
      <c r="AR639" s="11">
        <f>T1.WELL("",E629,H629)</f>
        <v>107.11156554060292</v>
      </c>
      <c r="AS639" s="11">
        <f>T1.WELL("",E629,H629)</f>
        <v>107.11156554060292</v>
      </c>
      <c r="AT639" s="11">
        <f>T1.WELL("",E629,H629)</f>
        <v>107.11156554060292</v>
      </c>
      <c r="AU639" s="11">
        <f>T1.WELL("",E629,H629)</f>
        <v>107.11156554060292</v>
      </c>
      <c r="AV639" s="11">
        <f>T1.WELL("",E629,H629)</f>
        <v>107.11156554060292</v>
      </c>
      <c r="AW639" s="11">
        <f>T1.WELL("",E629,H629)</f>
        <v>107.11156554060292</v>
      </c>
      <c r="AX639" s="11">
        <f>T1.WELL("",E629,H629)</f>
        <v>107.11156554060292</v>
      </c>
      <c r="AY639" s="110"/>
      <c r="AZ639" s="110"/>
      <c r="BA639" s="110"/>
    </row>
    <row r="640" spans="1:53" ht="11.25" hidden="1" customHeight="1">
      <c r="B640" s="97" t="s">
        <v>511</v>
      </c>
      <c r="C640" s="11">
        <f>T1.WELL("",E629,H629)</f>
        <v>107.11156554060292</v>
      </c>
      <c r="D640" s="11">
        <f>T1.WELL("",E629,H629)</f>
        <v>107.11156554060292</v>
      </c>
      <c r="E640" s="11">
        <f>T1.WELL("",E629,H629)</f>
        <v>107.11156554060292</v>
      </c>
      <c r="F640" s="11">
        <f>T1.WELL("",E629,H629)</f>
        <v>107.11156554060292</v>
      </c>
      <c r="G640" s="11">
        <f>T1.WELL("",E629,H629)</f>
        <v>107.11156554060292</v>
      </c>
      <c r="H640" s="11">
        <f>T1.WELL("",E629,H629)</f>
        <v>107.11156554060292</v>
      </c>
      <c r="I640" s="11">
        <f>T1.WELL("",E629,H629)</f>
        <v>107.11156554060292</v>
      </c>
      <c r="J640" s="11">
        <f>T1.WELL("",E629,H629)</f>
        <v>107.11156554060292</v>
      </c>
      <c r="K640" s="11">
        <f>T1.WELL("",E629,H629)</f>
        <v>107.11156554060292</v>
      </c>
      <c r="L640" s="11">
        <f>T1.WELL("",E629,H629)</f>
        <v>107.11156554060292</v>
      </c>
      <c r="M640" s="11">
        <f>T1.WELL("",E629,H629)</f>
        <v>107.11156554060292</v>
      </c>
      <c r="N640" s="11">
        <f>T1.WELL("",E629,H629)</f>
        <v>107.11156554060292</v>
      </c>
      <c r="O640" s="11">
        <f>T1.WELL("",E629,H629)</f>
        <v>107.11156554060292</v>
      </c>
      <c r="P640" s="11">
        <f>T1.WELL("",E629,H629)</f>
        <v>107.11156554060292</v>
      </c>
      <c r="Q640" s="11">
        <f>T1.WELL("",E629,H629)</f>
        <v>107.11156554060292</v>
      </c>
      <c r="R640" s="11">
        <f>T1.WELL("",E629,H629)</f>
        <v>107.11156554060292</v>
      </c>
      <c r="S640" s="11">
        <f>T1.WELL("",E629,H629)</f>
        <v>107.11156554060292</v>
      </c>
      <c r="T640" s="11">
        <f>T1.WELL("",E629,H629)</f>
        <v>107.11156554060292</v>
      </c>
      <c r="U640" s="11">
        <f>T1.WELL("",E629,H629)</f>
        <v>107.11156554060292</v>
      </c>
      <c r="V640" s="11">
        <f>T1.WELL("",E629,H629)</f>
        <v>107.11156554060292</v>
      </c>
      <c r="W640" s="11">
        <f>T1.WELL("",E629,H629)</f>
        <v>107.11156554060292</v>
      </c>
      <c r="X640" s="11">
        <f>T1.WELL("",E629,H629)</f>
        <v>107.11156554060292</v>
      </c>
      <c r="Y640" s="11">
        <f>T1.WELL("",E629,H629)</f>
        <v>107.11156554060292</v>
      </c>
      <c r="Z640" s="11">
        <f>T1.WELL("",E629,H629)</f>
        <v>107.11156554060292</v>
      </c>
      <c r="AA640" s="11">
        <f>T1.WELL("",E629,H629)</f>
        <v>107.11156554060292</v>
      </c>
      <c r="AB640" s="11">
        <f>T1.WELL("",E629,H629)</f>
        <v>107.11156554060292</v>
      </c>
      <c r="AC640" s="11">
        <f>T1.WELL("",E629,H629)</f>
        <v>107.11156554060292</v>
      </c>
      <c r="AD640" s="11">
        <f>T1.WELL("",E629,H629)</f>
        <v>107.11156554060292</v>
      </c>
      <c r="AE640" s="11">
        <f>T1.WELL("",E629,H629)</f>
        <v>107.11156554060292</v>
      </c>
      <c r="AF640" s="11">
        <f>T1.WELL("",E629,H629)</f>
        <v>107.11156554060292</v>
      </c>
      <c r="AG640" s="11">
        <f>T1.WELL("",E629,H629)</f>
        <v>107.11156554060292</v>
      </c>
      <c r="AH640" s="11">
        <f>T1.WELL("",E629,H629)</f>
        <v>107.11156554060292</v>
      </c>
      <c r="AI640" s="11">
        <f>T1.WELL("",E629,H629)</f>
        <v>107.11156554060292</v>
      </c>
      <c r="AJ640" s="11">
        <f>T1.WELL("",E629,H629)</f>
        <v>107.11156554060292</v>
      </c>
      <c r="AK640" s="11">
        <f>T1.WELL("",E629,H629)</f>
        <v>107.11156554060292</v>
      </c>
      <c r="AL640" s="11">
        <f>T1.WELL("",E629,H629)</f>
        <v>107.11156554060292</v>
      </c>
      <c r="AM640" s="11">
        <f>T1.WELL("",E629,H629)</f>
        <v>107.11156554060292</v>
      </c>
      <c r="AN640" s="11">
        <f>T1.WELL("",E629,H629)</f>
        <v>107.11156554060292</v>
      </c>
      <c r="AO640" s="11">
        <f>T1.WELL("",E629,H629)</f>
        <v>107.11156554060292</v>
      </c>
      <c r="AP640" s="11">
        <f>T1.WELL("",E629,H629)</f>
        <v>107.11156554060292</v>
      </c>
      <c r="AQ640" s="11">
        <f>T1.WELL("",E629,H629)</f>
        <v>107.11156554060292</v>
      </c>
      <c r="AR640" s="11">
        <f>T1.WELL("",E629,H629)</f>
        <v>107.11156554060292</v>
      </c>
      <c r="AS640" s="11">
        <f>T1.WELL("",E629,H629)</f>
        <v>107.11156554060292</v>
      </c>
      <c r="AT640" s="11">
        <f>T1.WELL("",E629,H629)</f>
        <v>107.11156554060292</v>
      </c>
      <c r="AU640" s="11">
        <f>T1.WELL("",E629,H629)</f>
        <v>107.11156554060292</v>
      </c>
      <c r="AV640" s="11">
        <f>T1.WELL("",E629,H629)</f>
        <v>107.11156554060292</v>
      </c>
      <c r="AW640" s="11">
        <f>T1.WELL("",E629,H629)</f>
        <v>107.11156554060292</v>
      </c>
      <c r="AX640" s="11">
        <f>T1.WELL("",E629,H629)</f>
        <v>107.11156554060292</v>
      </c>
      <c r="AY640" s="110"/>
      <c r="AZ640" s="110"/>
      <c r="BA640" s="110"/>
    </row>
    <row r="641" spans="2:53" ht="11.25" hidden="1" customHeight="1">
      <c r="B641" s="97" t="s">
        <v>512</v>
      </c>
      <c r="C641" s="11">
        <f>T1.WELL("",E629,H629)</f>
        <v>107.11156554060292</v>
      </c>
      <c r="D641" s="11">
        <f>T1.WELL("",E629,H629)</f>
        <v>107.11156554060292</v>
      </c>
      <c r="E641" s="11">
        <f>T1.WELL("",E629,H629)</f>
        <v>107.11156554060292</v>
      </c>
      <c r="F641" s="11">
        <f>T1.WELL("",E629,H629)</f>
        <v>107.11156554060292</v>
      </c>
      <c r="G641" s="11">
        <f>T1.WELL("",E629,H629)</f>
        <v>107.11156554060292</v>
      </c>
      <c r="H641" s="11">
        <f>T1.WELL("",E629,H629)</f>
        <v>107.11156554060292</v>
      </c>
      <c r="I641" s="11">
        <f>T1.WELL("",E629,H629)</f>
        <v>107.11156554060292</v>
      </c>
      <c r="J641" s="11">
        <f>T1.WELL("",E629,H629)</f>
        <v>107.11156554060292</v>
      </c>
      <c r="K641" s="11">
        <f>T1.WELL("",E629,H629)</f>
        <v>107.11156554060292</v>
      </c>
      <c r="L641" s="11">
        <f>T1.WELL("",E629,H629)</f>
        <v>107.11156554060292</v>
      </c>
      <c r="M641" s="11">
        <f>T1.WELL("",E629,H629)</f>
        <v>107.11156554060292</v>
      </c>
      <c r="N641" s="11">
        <f>T1.WELL("",E629,H629)</f>
        <v>107.11156554060292</v>
      </c>
      <c r="O641" s="11">
        <f>T1.WELL("",E629,H629)</f>
        <v>107.11156554060292</v>
      </c>
      <c r="P641" s="11">
        <f>T1.WELL("",E629,H629)</f>
        <v>107.11156554060292</v>
      </c>
      <c r="Q641" s="11">
        <f>T1.WELL("",E629,H629)</f>
        <v>107.11156554060292</v>
      </c>
      <c r="R641" s="11">
        <f>T1.WELL("",E629,H629)</f>
        <v>107.11156554060292</v>
      </c>
      <c r="S641" s="11">
        <f>T1.WELL("",E629,H629)</f>
        <v>107.11156554060292</v>
      </c>
      <c r="T641" s="11">
        <f>T1.WELL("",E629,H629)</f>
        <v>107.11156554060292</v>
      </c>
      <c r="U641" s="11">
        <f>T1.WELL("",E629,H629)</f>
        <v>107.11156554060292</v>
      </c>
      <c r="V641" s="11">
        <f>T1.WELL("",E629,H629)</f>
        <v>107.11156554060292</v>
      </c>
      <c r="W641" s="11">
        <f>T1.WELL("",E629,H629)</f>
        <v>107.11156554060292</v>
      </c>
      <c r="X641" s="11">
        <f>T1.WELL("",E629,H629)</f>
        <v>107.11156554060292</v>
      </c>
      <c r="Y641" s="11">
        <f>T1.WELL("",E629,H629)</f>
        <v>107.11156554060292</v>
      </c>
      <c r="Z641" s="11">
        <f>T1.WELL("",E629,H629)</f>
        <v>107.11156554060292</v>
      </c>
      <c r="AA641" s="11">
        <f>T1.WELL("",E629,H629)</f>
        <v>107.11156554060292</v>
      </c>
      <c r="AB641" s="11">
        <f>T1.WELL("",E629,H629)</f>
        <v>107.11156554060292</v>
      </c>
      <c r="AC641" s="11">
        <f>T1.WELL("",E629,H629)</f>
        <v>107.11156554060292</v>
      </c>
      <c r="AD641" s="11">
        <f>T1.WELL("",E629,H629)</f>
        <v>107.11156554060292</v>
      </c>
      <c r="AE641" s="11">
        <f>T1.WELL("",E629,H629)</f>
        <v>107.11156554060292</v>
      </c>
      <c r="AF641" s="11">
        <f>T1.WELL("",E629,H629)</f>
        <v>107.11156554060292</v>
      </c>
      <c r="AG641" s="11">
        <f>T1.WELL("",E629,H629)</f>
        <v>107.11156554060292</v>
      </c>
      <c r="AH641" s="11">
        <f>T1.WELL("",E629,H629)</f>
        <v>107.11156554060292</v>
      </c>
      <c r="AI641" s="11">
        <f>T1.WELL("",E629,H629)</f>
        <v>107.11156554060292</v>
      </c>
      <c r="AJ641" s="11">
        <f>T1.WELL("",E629,H629)</f>
        <v>107.11156554060292</v>
      </c>
      <c r="AK641" s="11">
        <f>T1.WELL("",E629,H629)</f>
        <v>107.11156554060292</v>
      </c>
      <c r="AL641" s="11">
        <f>T1.WELL("",E629,H629)</f>
        <v>107.11156554060292</v>
      </c>
      <c r="AM641" s="11">
        <f>T1.WELL("",E629,H629)</f>
        <v>107.11156554060292</v>
      </c>
      <c r="AN641" s="11">
        <f>T1.WELL("",E629,H629)</f>
        <v>107.11156554060292</v>
      </c>
      <c r="AO641" s="11">
        <f>T1.WELL("",E629,H629)</f>
        <v>107.11156554060292</v>
      </c>
      <c r="AP641" s="11">
        <f>T1.WELL("",E629,H629)</f>
        <v>107.11156554060292</v>
      </c>
      <c r="AQ641" s="11">
        <f>T1.WELL("",E629,H629)</f>
        <v>107.11156554060292</v>
      </c>
      <c r="AR641" s="11">
        <f>T1.WELL("",E629,H629)</f>
        <v>107.11156554060292</v>
      </c>
      <c r="AS641" s="11">
        <f>T1.WELL("",E629,H629)</f>
        <v>107.11156554060292</v>
      </c>
      <c r="AT641" s="11">
        <f>T1.WELL("",E629,H629)</f>
        <v>107.11156554060292</v>
      </c>
      <c r="AU641" s="11">
        <f>T1.WELL("",E629,H629)</f>
        <v>107.11156554060292</v>
      </c>
      <c r="AV641" s="11">
        <f>T1.WELL("",E629,H629)</f>
        <v>107.11156554060292</v>
      </c>
      <c r="AW641" s="11">
        <f>T1.WELL("",E629,H629)</f>
        <v>107.11156554060292</v>
      </c>
      <c r="AX641" s="11">
        <f>T1.WELL("",E629,H629)</f>
        <v>107.11156554060292</v>
      </c>
      <c r="AY641" s="110"/>
      <c r="AZ641" s="110"/>
      <c r="BA641" s="110"/>
    </row>
    <row r="642" spans="2:53" ht="11.25" hidden="1" customHeight="1">
      <c r="B642" s="97" t="s">
        <v>513</v>
      </c>
      <c r="C642" s="11">
        <f>T1.WELL("",E629,H629)</f>
        <v>107.11156554060292</v>
      </c>
      <c r="D642" s="11">
        <f>T1.WELL("",E629,H629)</f>
        <v>107.11156554060292</v>
      </c>
      <c r="E642" s="11">
        <f>T1.WELL("",E629,H629)</f>
        <v>107.11156554060292</v>
      </c>
      <c r="F642" s="11">
        <f>T1.WELL("",E629,H629)</f>
        <v>107.11156554060292</v>
      </c>
      <c r="G642" s="11">
        <f>T1.WELL("",E629,H629)</f>
        <v>107.11156554060292</v>
      </c>
      <c r="H642" s="11">
        <f>T1.WELL("",E629,H629)</f>
        <v>107.11156554060292</v>
      </c>
      <c r="I642" s="11">
        <f>T1.WELL("",E629,H629)</f>
        <v>107.11156554060292</v>
      </c>
      <c r="J642" s="11">
        <f>T1.WELL("",E629,H629)</f>
        <v>107.11156554060292</v>
      </c>
      <c r="K642" s="11">
        <f>T1.WELL("",E629,H629)</f>
        <v>107.11156554060292</v>
      </c>
      <c r="L642" s="11">
        <f>T1.WELL("",E629,H629)</f>
        <v>107.11156554060292</v>
      </c>
      <c r="M642" s="11">
        <f>T1.WELL("",E629,H629)</f>
        <v>107.11156554060292</v>
      </c>
      <c r="N642" s="11">
        <f>T1.WELL("",E629,H629)</f>
        <v>107.11156554060292</v>
      </c>
      <c r="O642" s="11">
        <f>T1.WELL("",E629,H629)</f>
        <v>107.11156554060292</v>
      </c>
      <c r="P642" s="11">
        <f>T1.WELL("",E629,H629)</f>
        <v>107.11156554060292</v>
      </c>
      <c r="Q642" s="11">
        <f>T1.WELL("",E629,H629)</f>
        <v>107.11156554060292</v>
      </c>
      <c r="R642" s="11">
        <f>T1.WELL("",E629,H629)</f>
        <v>107.11156554060292</v>
      </c>
      <c r="S642" s="11">
        <f>T1.WELL("",E629,H629)</f>
        <v>107.11156554060292</v>
      </c>
      <c r="T642" s="11">
        <f>T1.WELL("",E629,H629)</f>
        <v>107.11156554060292</v>
      </c>
      <c r="U642" s="11">
        <f>T1.WELL("",E629,H629)</f>
        <v>107.11156554060292</v>
      </c>
      <c r="V642" s="11">
        <f>T1.WELL("",E629,H629)</f>
        <v>107.11156554060292</v>
      </c>
      <c r="W642" s="11">
        <f>T1.WELL("",E629,H629)</f>
        <v>107.11156554060292</v>
      </c>
      <c r="X642" s="11">
        <f>T1.WELL("",E629,H629)</f>
        <v>107.11156554060292</v>
      </c>
      <c r="Y642" s="11">
        <f>T1.WELL("",E629,H629)</f>
        <v>107.11156554060292</v>
      </c>
      <c r="Z642" s="11">
        <f>T1.WELL("",E629,H629)</f>
        <v>107.11156554060292</v>
      </c>
      <c r="AA642" s="11">
        <f>T1.WELL("",E629,H629)</f>
        <v>107.11156554060292</v>
      </c>
      <c r="AB642" s="11">
        <f>T1.WELL("",E629,H629)</f>
        <v>107.11156554060292</v>
      </c>
      <c r="AC642" s="11">
        <f>T1.WELL("",E629,H629)</f>
        <v>107.11156554060292</v>
      </c>
      <c r="AD642" s="11">
        <f>T1.WELL("",E629,H629)</f>
        <v>107.11156554060292</v>
      </c>
      <c r="AE642" s="11">
        <f>T1.WELL("",E629,H629)</f>
        <v>107.11156554060292</v>
      </c>
      <c r="AF642" s="11">
        <f>T1.WELL("",E629,H629)</f>
        <v>107.11156554060292</v>
      </c>
      <c r="AG642" s="11">
        <f>T1.WELL("",E629,H629)</f>
        <v>107.11156554060292</v>
      </c>
      <c r="AH642" s="11">
        <f>T1.WELL("",E629,H629)</f>
        <v>107.11156554060292</v>
      </c>
      <c r="AI642" s="11">
        <f>T1.WELL("",E629,H629)</f>
        <v>107.11156554060292</v>
      </c>
      <c r="AJ642" s="11">
        <f>T1.WELL("",E629,H629)</f>
        <v>107.11156554060292</v>
      </c>
      <c r="AK642" s="11">
        <f>T1.WELL("",E629,H629)</f>
        <v>107.11156554060292</v>
      </c>
      <c r="AL642" s="11">
        <f>T1.WELL("",E629,H629)</f>
        <v>107.11156554060292</v>
      </c>
      <c r="AM642" s="11">
        <f>T1.WELL("",E629,H629)</f>
        <v>107.11156554060292</v>
      </c>
      <c r="AN642" s="11">
        <f>T1.WELL("",E629,H629)</f>
        <v>107.11156554060292</v>
      </c>
      <c r="AO642" s="11">
        <f>T1.WELL("",E629,H629)</f>
        <v>107.11156554060292</v>
      </c>
      <c r="AP642" s="11">
        <f>T1.WELL("",E629,H629)</f>
        <v>107.11156554060292</v>
      </c>
      <c r="AQ642" s="11">
        <f>T1.WELL("",E629,H629)</f>
        <v>107.11156554060292</v>
      </c>
      <c r="AR642" s="11">
        <f>T1.WELL("",E629,H629)</f>
        <v>107.11156554060292</v>
      </c>
      <c r="AS642" s="11">
        <f>T1.WELL("",E629,H629)</f>
        <v>107.11156554060292</v>
      </c>
      <c r="AT642" s="11">
        <f>T1.WELL("",E629,H629)</f>
        <v>107.11156554060292</v>
      </c>
      <c r="AU642" s="11">
        <f>T1.WELL("",E629,H629)</f>
        <v>107.11156554060292</v>
      </c>
      <c r="AV642" s="11">
        <f>T1.WELL("",E629,H629)</f>
        <v>107.11156554060292</v>
      </c>
      <c r="AW642" s="11">
        <f>T1.WELL("",E629,H629)</f>
        <v>107.11156554060292</v>
      </c>
      <c r="AX642" s="11">
        <f>T1.WELL("",E629,H629)</f>
        <v>107.11156554060292</v>
      </c>
      <c r="AY642" s="110"/>
      <c r="AZ642" s="110"/>
      <c r="BA642" s="110"/>
    </row>
    <row r="643" spans="2:53" ht="11.25" hidden="1" customHeight="1">
      <c r="B643" s="97" t="s">
        <v>514</v>
      </c>
      <c r="C643" s="11">
        <f>T1.WELL("",E629,H629)</f>
        <v>107.11156554060292</v>
      </c>
      <c r="D643" s="11">
        <f>T1.WELL("",E629,H629)</f>
        <v>107.11156554060292</v>
      </c>
      <c r="E643" s="11">
        <f>T1.WELL("",E629,H629)</f>
        <v>107.11156554060292</v>
      </c>
      <c r="F643" s="11">
        <f>T1.WELL("",E629,H629)</f>
        <v>107.11156554060292</v>
      </c>
      <c r="G643" s="11">
        <f>T1.WELL("",E629,H629)</f>
        <v>107.11156554060292</v>
      </c>
      <c r="H643" s="11">
        <f>T1.WELL("",E629,H629)</f>
        <v>107.11156554060292</v>
      </c>
      <c r="I643" s="11">
        <f>T1.WELL("",E629,H629)</f>
        <v>107.11156554060292</v>
      </c>
      <c r="J643" s="11">
        <f>T1.WELL("",E629,H629)</f>
        <v>107.11156554060292</v>
      </c>
      <c r="K643" s="11">
        <f>T1.WELL("",E629,H629)</f>
        <v>107.11156554060292</v>
      </c>
      <c r="L643" s="11">
        <f>T1.WELL("",E629,H629)</f>
        <v>107.11156554060292</v>
      </c>
      <c r="M643" s="11">
        <f>T1.WELL("",E629,H629)</f>
        <v>107.11156554060292</v>
      </c>
      <c r="N643" s="11">
        <f>T1.WELL("",E629,H629)</f>
        <v>107.11156554060292</v>
      </c>
      <c r="O643" s="11">
        <f>T1.WELL("",E629,H629)</f>
        <v>107.11156554060292</v>
      </c>
      <c r="P643" s="11">
        <f>T1.WELL("",E629,H629)</f>
        <v>107.11156554060292</v>
      </c>
      <c r="Q643" s="11">
        <f>T1.WELL("",E629,H629)</f>
        <v>107.11156554060292</v>
      </c>
      <c r="R643" s="11">
        <f>T1.WELL("",E629,H629)</f>
        <v>107.11156554060292</v>
      </c>
      <c r="S643" s="11">
        <f>T1.WELL("",E629,H629)</f>
        <v>107.11156554060292</v>
      </c>
      <c r="T643" s="11">
        <f>T1.WELL("",E629,H629)</f>
        <v>107.11156554060292</v>
      </c>
      <c r="U643" s="11">
        <f>T1.WELL("",E629,H629)</f>
        <v>107.11156554060292</v>
      </c>
      <c r="V643" s="11">
        <f>T1.WELL("",E629,H629)</f>
        <v>107.11156554060292</v>
      </c>
      <c r="W643" s="11">
        <f>T1.WELL("",E629,H629)</f>
        <v>107.11156554060292</v>
      </c>
      <c r="X643" s="11">
        <f>T1.WELL("",E629,H629)</f>
        <v>107.11156554060292</v>
      </c>
      <c r="Y643" s="11">
        <f>T1.WELL("",E629,H629)</f>
        <v>107.11156554060292</v>
      </c>
      <c r="Z643" s="11">
        <f>T1.WELL("",E629,H629)</f>
        <v>107.11156554060292</v>
      </c>
      <c r="AA643" s="11">
        <f>T1.WELL("",E629,H629)</f>
        <v>107.11156554060292</v>
      </c>
      <c r="AB643" s="11">
        <f>T1.WELL("",E629,H629)</f>
        <v>107.11156554060292</v>
      </c>
      <c r="AC643" s="11">
        <f>T1.WELL("",E629,H629)</f>
        <v>107.11156554060292</v>
      </c>
      <c r="AD643" s="11">
        <f>T1.WELL("",E629,H629)</f>
        <v>107.11156554060292</v>
      </c>
      <c r="AE643" s="11">
        <f>T1.WELL("",E629,H629)</f>
        <v>107.11156554060292</v>
      </c>
      <c r="AF643" s="11">
        <f>T1.WELL("",E629,H629)</f>
        <v>107.11156554060292</v>
      </c>
      <c r="AG643" s="11">
        <f>T1.WELL("",E629,H629)</f>
        <v>107.11156554060292</v>
      </c>
      <c r="AH643" s="11">
        <f>T1.WELL("",E629,H629)</f>
        <v>107.11156554060292</v>
      </c>
      <c r="AI643" s="11">
        <f>T1.WELL("",E629,H629)</f>
        <v>107.11156554060292</v>
      </c>
      <c r="AJ643" s="11">
        <f>T1.WELL("",E629,H629)</f>
        <v>107.11156554060292</v>
      </c>
      <c r="AK643" s="11">
        <f>T1.WELL("",E629,H629)</f>
        <v>107.11156554060292</v>
      </c>
      <c r="AL643" s="11">
        <f>T1.WELL("",E629,H629)</f>
        <v>107.11156554060292</v>
      </c>
      <c r="AM643" s="11">
        <f>T1.WELL("",E629,H629)</f>
        <v>107.11156554060292</v>
      </c>
      <c r="AN643" s="11">
        <f>T1.WELL("",E629,H629)</f>
        <v>107.11156554060292</v>
      </c>
      <c r="AO643" s="11">
        <f>T1.WELL("",E629,H629)</f>
        <v>107.11156554060292</v>
      </c>
      <c r="AP643" s="11">
        <f>T1.WELL("",E629,H629)</f>
        <v>107.11156554060292</v>
      </c>
      <c r="AQ643" s="11">
        <f>T1.WELL("",E629,H629)</f>
        <v>107.11156554060292</v>
      </c>
      <c r="AR643" s="11">
        <f>T1.WELL("",E629,H629)</f>
        <v>107.11156554060292</v>
      </c>
      <c r="AS643" s="11">
        <f>T1.WELL("",E629,H629)</f>
        <v>107.11156554060292</v>
      </c>
      <c r="AT643" s="11">
        <f>T1.WELL("",E629,H629)</f>
        <v>107.11156554060292</v>
      </c>
      <c r="AU643" s="11">
        <f>T1.WELL("",E629,H629)</f>
        <v>107.11156554060292</v>
      </c>
      <c r="AV643" s="11">
        <f>T1.WELL("",E629,H629)</f>
        <v>107.11156554060292</v>
      </c>
      <c r="AW643" s="11">
        <f>T1.WELL("",E629,H629)</f>
        <v>107.11156554060292</v>
      </c>
      <c r="AX643" s="11">
        <f>T1.WELL("",E629,H629)</f>
        <v>107.11156554060292</v>
      </c>
      <c r="AY643" s="110"/>
      <c r="AZ643" s="110"/>
      <c r="BA643" s="110"/>
    </row>
    <row r="644" spans="2:53" ht="11.25" hidden="1" customHeight="1">
      <c r="B644" s="97" t="s">
        <v>515</v>
      </c>
      <c r="C644" s="11">
        <f>T1.WELL("",E629,H629)</f>
        <v>107.11156554060292</v>
      </c>
      <c r="D644" s="11">
        <f>T1.WELL("",E629,H629)</f>
        <v>107.11156554060292</v>
      </c>
      <c r="E644" s="11">
        <f>T1.WELL("",E629,H629)</f>
        <v>107.11156554060292</v>
      </c>
      <c r="F644" s="11">
        <f>T1.WELL("",E629,H629)</f>
        <v>107.11156554060292</v>
      </c>
      <c r="G644" s="11">
        <f>T1.WELL("",E629,H629)</f>
        <v>107.11156554060292</v>
      </c>
      <c r="H644" s="11">
        <f>T1.WELL("",E629,H629)</f>
        <v>107.11156554060292</v>
      </c>
      <c r="I644" s="11">
        <f>T1.WELL("",E629,H629)</f>
        <v>107.11156554060292</v>
      </c>
      <c r="J644" s="11">
        <f>T1.WELL("",E629,H629)</f>
        <v>107.11156554060292</v>
      </c>
      <c r="K644" s="11">
        <f>T1.WELL("",E629,H629)</f>
        <v>107.11156554060292</v>
      </c>
      <c r="L644" s="11">
        <f>T1.WELL("",E629,H629)</f>
        <v>107.11156554060292</v>
      </c>
      <c r="M644" s="11">
        <f>T1.WELL("",E629,H629)</f>
        <v>107.11156554060292</v>
      </c>
      <c r="N644" s="11">
        <f>T1.WELL("",E629,H629)</f>
        <v>107.11156554060292</v>
      </c>
      <c r="O644" s="11">
        <f>T1.WELL("",E629,H629)</f>
        <v>107.11156554060292</v>
      </c>
      <c r="P644" s="11">
        <f>T1.WELL("",E629,H629)</f>
        <v>107.11156554060292</v>
      </c>
      <c r="Q644" s="11">
        <f>T1.WELL("",E629,H629)</f>
        <v>107.11156554060292</v>
      </c>
      <c r="R644" s="11">
        <f>T1.WELL("",E629,H629)</f>
        <v>107.11156554060292</v>
      </c>
      <c r="S644" s="11">
        <f>T1.WELL("",E629,H629)</f>
        <v>107.11156554060292</v>
      </c>
      <c r="T644" s="11">
        <f>T1.WELL("",E629,H629)</f>
        <v>107.11156554060292</v>
      </c>
      <c r="U644" s="11">
        <f>T1.WELL("",E629,H629)</f>
        <v>107.11156554060292</v>
      </c>
      <c r="V644" s="11">
        <f>T1.WELL("",E629,H629)</f>
        <v>107.11156554060292</v>
      </c>
      <c r="W644" s="11">
        <f>T1.WELL("",E629,H629)</f>
        <v>107.11156554060292</v>
      </c>
      <c r="X644" s="11">
        <f>T1.WELL("",E629,H629)</f>
        <v>107.11156554060292</v>
      </c>
      <c r="Y644" s="11">
        <f>T1.WELL("",E629,H629)</f>
        <v>107.11156554060292</v>
      </c>
      <c r="Z644" s="11">
        <f>T1.WELL("",E629,H629)</f>
        <v>107.11156554060292</v>
      </c>
      <c r="AA644" s="11">
        <f>T1.WELL("",E629,H629)</f>
        <v>107.11156554060292</v>
      </c>
      <c r="AB644" s="11">
        <f>T1.WELL("",E629,H629)</f>
        <v>107.11156554060292</v>
      </c>
      <c r="AC644" s="11">
        <f>T1.WELL("",E629,H629)</f>
        <v>107.11156554060292</v>
      </c>
      <c r="AD644" s="11">
        <f>T1.WELL("",E629,H629)</f>
        <v>107.11156554060292</v>
      </c>
      <c r="AE644" s="11">
        <f>T1.WELL("",E629,H629)</f>
        <v>107.11156554060292</v>
      </c>
      <c r="AF644" s="11">
        <f>T1.WELL("",E629,H629)</f>
        <v>107.11156554060292</v>
      </c>
      <c r="AG644" s="11">
        <f>T1.WELL("",E629,H629)</f>
        <v>107.11156554060292</v>
      </c>
      <c r="AH644" s="11">
        <f>T1.WELL("",E629,H629)</f>
        <v>107.11156554060292</v>
      </c>
      <c r="AI644" s="11">
        <f>T1.WELL("",E629,H629)</f>
        <v>107.11156554060292</v>
      </c>
      <c r="AJ644" s="11">
        <f>T1.WELL("",E629,H629)</f>
        <v>107.11156554060292</v>
      </c>
      <c r="AK644" s="11">
        <f>T1.WELL("",E629,H629)</f>
        <v>107.11156554060292</v>
      </c>
      <c r="AL644" s="11">
        <f>T1.WELL("",E629,H629)</f>
        <v>107.11156554060292</v>
      </c>
      <c r="AM644" s="11">
        <f>T1.WELL("",E629,H629)</f>
        <v>107.11156554060292</v>
      </c>
      <c r="AN644" s="11">
        <f>T1.WELL("",E629,H629)</f>
        <v>107.11156554060292</v>
      </c>
      <c r="AO644" s="11">
        <f>T1.WELL("",E629,H629)</f>
        <v>107.11156554060292</v>
      </c>
      <c r="AP644" s="11">
        <f>T1.WELL("",E629,H629)</f>
        <v>107.11156554060292</v>
      </c>
      <c r="AQ644" s="11">
        <f>T1.WELL("",E629,H629)</f>
        <v>107.11156554060292</v>
      </c>
      <c r="AR644" s="11">
        <f>T1.WELL("",E629,H629)</f>
        <v>107.11156554060292</v>
      </c>
      <c r="AS644" s="11">
        <f>T1.WELL("",E629,H629)</f>
        <v>107.11156554060292</v>
      </c>
      <c r="AT644" s="11">
        <f>T1.WELL("",E629,H629)</f>
        <v>107.11156554060292</v>
      </c>
      <c r="AU644" s="11">
        <f>T1.WELL("",E629,H629)</f>
        <v>107.11156554060292</v>
      </c>
      <c r="AV644" s="11">
        <f>T1.WELL("",E629,H629)</f>
        <v>107.11156554060292</v>
      </c>
      <c r="AW644" s="11">
        <f>T1.WELL("",E629,H629)</f>
        <v>107.11156554060292</v>
      </c>
      <c r="AX644" s="11">
        <f>T1.WELL("",E629,H629)</f>
        <v>107.11156554060292</v>
      </c>
      <c r="AY644" s="110"/>
      <c r="AZ644" s="110"/>
      <c r="BA644" s="110"/>
    </row>
    <row r="645" spans="2:53" ht="11.25" hidden="1" customHeight="1">
      <c r="B645" s="97" t="s">
        <v>516</v>
      </c>
      <c r="C645" s="11">
        <f>T1.WELL("",E629,H629)</f>
        <v>107.11156554060292</v>
      </c>
      <c r="D645" s="11">
        <f>T1.WELL("",E629,H629)</f>
        <v>107.11156554060292</v>
      </c>
      <c r="E645" s="11">
        <f>T1.WELL("",E629,H629)</f>
        <v>107.11156554060292</v>
      </c>
      <c r="F645" s="11">
        <f>T1.WELL("",E629,H629)</f>
        <v>107.11156554060292</v>
      </c>
      <c r="G645" s="11">
        <f>T1.WELL("",E629,H629)</f>
        <v>107.11156554060292</v>
      </c>
      <c r="H645" s="11">
        <f>T1.WELL("",E629,H629)</f>
        <v>107.11156554060292</v>
      </c>
      <c r="I645" s="11">
        <f>T1.WELL("",E629,H629)</f>
        <v>107.11156554060292</v>
      </c>
      <c r="J645" s="11">
        <f>T1.WELL("",E629,H629)</f>
        <v>107.11156554060292</v>
      </c>
      <c r="K645" s="11">
        <f>T1.WELL("",E629,H629)</f>
        <v>107.11156554060292</v>
      </c>
      <c r="L645" s="11">
        <f>T1.WELL("",E629,H629)</f>
        <v>107.11156554060292</v>
      </c>
      <c r="M645" s="11">
        <f>T1.WELL("",E629,H629)</f>
        <v>107.11156554060292</v>
      </c>
      <c r="N645" s="11">
        <f>T1.WELL("",E629,H629)</f>
        <v>107.11156554060292</v>
      </c>
      <c r="O645" s="11">
        <f>T1.WELL("",E629,H629)</f>
        <v>107.11156554060292</v>
      </c>
      <c r="P645" s="11">
        <f>T1.WELL("",E629,H629)</f>
        <v>107.11156554060292</v>
      </c>
      <c r="Q645" s="11">
        <f>T1.WELL("",E629,H629)</f>
        <v>107.11156554060292</v>
      </c>
      <c r="R645" s="11">
        <f>T1.WELL("",E629,H629)</f>
        <v>107.11156554060292</v>
      </c>
      <c r="S645" s="11">
        <f>T1.WELL("",E629,H629)</f>
        <v>107.11156554060292</v>
      </c>
      <c r="T645" s="11">
        <f>T1.WELL("",E629,H629)</f>
        <v>107.11156554060292</v>
      </c>
      <c r="U645" s="11">
        <f>T1.WELL("",E629,H629)</f>
        <v>107.11156554060292</v>
      </c>
      <c r="V645" s="11">
        <f>T1.WELL("",E629,H629)</f>
        <v>107.11156554060292</v>
      </c>
      <c r="W645" s="11">
        <f>T1.WELL("",E629,H629)</f>
        <v>107.11156554060292</v>
      </c>
      <c r="X645" s="11">
        <f>T1.WELL("",E629,H629)</f>
        <v>107.11156554060292</v>
      </c>
      <c r="Y645" s="11">
        <f>T1.WELL("",E629,H629)</f>
        <v>107.11156554060292</v>
      </c>
      <c r="Z645" s="11">
        <f>T1.WELL("",E629,H629)</f>
        <v>107.11156554060292</v>
      </c>
      <c r="AA645" s="11">
        <f>T1.WELL("",E629,H629)</f>
        <v>107.11156554060292</v>
      </c>
      <c r="AB645" s="11">
        <f>T1.WELL("",E629,H629)</f>
        <v>107.11156554060292</v>
      </c>
      <c r="AC645" s="11">
        <f>T1.WELL("",E629,H629)</f>
        <v>107.11156554060292</v>
      </c>
      <c r="AD645" s="11">
        <f>T1.WELL("",E629,H629)</f>
        <v>107.11156554060292</v>
      </c>
      <c r="AE645" s="11">
        <f>T1.WELL("",E629,H629)</f>
        <v>107.11156554060292</v>
      </c>
      <c r="AF645" s="11">
        <f>T1.WELL("",E629,H629)</f>
        <v>107.11156554060292</v>
      </c>
      <c r="AG645" s="11">
        <f>T1.WELL("",E629,H629)</f>
        <v>107.11156554060292</v>
      </c>
      <c r="AH645" s="11">
        <f>T1.WELL("",E629,H629)</f>
        <v>107.11156554060292</v>
      </c>
      <c r="AI645" s="11">
        <f>T1.WELL("",E629,H629)</f>
        <v>107.11156554060292</v>
      </c>
      <c r="AJ645" s="11">
        <f>T1.WELL("",E629,H629)</f>
        <v>107.11156554060292</v>
      </c>
      <c r="AK645" s="11">
        <f>T1.WELL("",E629,H629)</f>
        <v>107.11156554060292</v>
      </c>
      <c r="AL645" s="11">
        <f>T1.WELL("",E629,H629)</f>
        <v>107.11156554060292</v>
      </c>
      <c r="AM645" s="11">
        <f>T1.WELL("",E629,H629)</f>
        <v>107.11156554060292</v>
      </c>
      <c r="AN645" s="11">
        <f>T1.WELL("",E629,H629)</f>
        <v>107.11156554060292</v>
      </c>
      <c r="AO645" s="11">
        <f>T1.WELL("",E629,H629)</f>
        <v>107.11156554060292</v>
      </c>
      <c r="AP645" s="11">
        <f>T1.WELL("",E629,H629)</f>
        <v>107.11156554060292</v>
      </c>
      <c r="AQ645" s="11">
        <f>T1.WELL("",E629,H629)</f>
        <v>107.11156554060292</v>
      </c>
      <c r="AR645" s="11">
        <f>T1.WELL("",E629,H629)</f>
        <v>107.11156554060292</v>
      </c>
      <c r="AS645" s="11">
        <f>T1.WELL("",E629,H629)</f>
        <v>107.11156554060292</v>
      </c>
      <c r="AT645" s="11">
        <f>T1.WELL("",E629,H629)</f>
        <v>107.11156554060292</v>
      </c>
      <c r="AU645" s="11">
        <f>T1.WELL("",E629,H629)</f>
        <v>107.11156554060292</v>
      </c>
      <c r="AV645" s="11">
        <f>T1.WELL("",E629,H629)</f>
        <v>107.11156554060292</v>
      </c>
      <c r="AW645" s="11">
        <f>T1.WELL("",E629,H629)</f>
        <v>107.11156554060292</v>
      </c>
      <c r="AX645" s="11">
        <f>T1.WELL("",E629,H629)</f>
        <v>107.11156554060292</v>
      </c>
      <c r="AY645" s="110"/>
      <c r="AZ645" s="110"/>
      <c r="BA645" s="110"/>
    </row>
    <row r="646" spans="2:53" ht="11.25" hidden="1" customHeight="1">
      <c r="B646" s="97" t="s">
        <v>517</v>
      </c>
      <c r="C646" s="11">
        <f>T1.WELL("",E629,H629)</f>
        <v>107.11156554060292</v>
      </c>
      <c r="D646" s="11">
        <f>T1.WELL("",E629,H629)</f>
        <v>107.11156554060292</v>
      </c>
      <c r="E646" s="11">
        <f>T1.WELL("",E629,H629)</f>
        <v>107.11156554060292</v>
      </c>
      <c r="F646" s="11">
        <f>T1.WELL("",E629,H629)</f>
        <v>107.11156554060292</v>
      </c>
      <c r="G646" s="11">
        <f>T1.WELL("",E629,H629)</f>
        <v>107.11156554060292</v>
      </c>
      <c r="H646" s="11">
        <f>T1.WELL("",E629,H629)</f>
        <v>107.11156554060292</v>
      </c>
      <c r="I646" s="11">
        <f>T1.WELL("",E629,H629)</f>
        <v>107.11156554060292</v>
      </c>
      <c r="J646" s="11">
        <f>T1.WELL("",E629,H629)</f>
        <v>107.11156554060292</v>
      </c>
      <c r="K646" s="11">
        <f>T1.WELL("",E629,H629)</f>
        <v>107.11156554060292</v>
      </c>
      <c r="L646" s="11">
        <f>T1.WELL("",E629,H629)</f>
        <v>107.11156554060292</v>
      </c>
      <c r="M646" s="11">
        <f>T1.WELL("",E629,H629)</f>
        <v>107.11156554060292</v>
      </c>
      <c r="N646" s="11">
        <f>T1.WELL("",E629,H629)</f>
        <v>107.11156554060292</v>
      </c>
      <c r="O646" s="11">
        <f>T1.WELL("",E629,H629)</f>
        <v>107.11156554060292</v>
      </c>
      <c r="P646" s="11">
        <f>T1.WELL("",E629,H629)</f>
        <v>107.11156554060292</v>
      </c>
      <c r="Q646" s="11">
        <f>T1.WELL("",E629,H629)</f>
        <v>107.11156554060292</v>
      </c>
      <c r="R646" s="11">
        <f>T1.WELL("",E629,H629)</f>
        <v>107.11156554060292</v>
      </c>
      <c r="S646" s="11">
        <f>T1.WELL("",E629,H629)</f>
        <v>107.11156554060292</v>
      </c>
      <c r="T646" s="11">
        <f>T1.WELL("",E629,H629)</f>
        <v>107.11156554060292</v>
      </c>
      <c r="U646" s="11">
        <f>T1.WELL("",E629,H629)</f>
        <v>107.11156554060292</v>
      </c>
      <c r="V646" s="11">
        <f>T1.WELL("",E629,H629)</f>
        <v>107.11156554060292</v>
      </c>
      <c r="W646" s="11">
        <f>T1.WELL("",E629,H629)</f>
        <v>107.11156554060292</v>
      </c>
      <c r="X646" s="11">
        <f>T1.WELL("",E629,H629)</f>
        <v>107.11156554060292</v>
      </c>
      <c r="Y646" s="11">
        <f>T1.WELL("",E629,H629)</f>
        <v>107.11156554060292</v>
      </c>
      <c r="Z646" s="11">
        <f>T1.WELL("",E629,H629)</f>
        <v>107.11156554060292</v>
      </c>
      <c r="AA646" s="11">
        <f>T1.WELL("",E629,H629)</f>
        <v>107.11156554060292</v>
      </c>
      <c r="AB646" s="11">
        <f>T1.WELL("",E629,H629)</f>
        <v>107.11156554060292</v>
      </c>
      <c r="AC646" s="11">
        <f>T1.WELL("",E629,H629)</f>
        <v>107.11156554060292</v>
      </c>
      <c r="AD646" s="11">
        <f>T1.WELL("",E629,H629)</f>
        <v>107.11156554060292</v>
      </c>
      <c r="AE646" s="11">
        <f>T1.WELL("",E629,H629)</f>
        <v>107.11156554060292</v>
      </c>
      <c r="AF646" s="11">
        <f>T1.WELL("",E629,H629)</f>
        <v>107.11156554060292</v>
      </c>
      <c r="AG646" s="11">
        <f>T1.WELL("",E629,H629)</f>
        <v>107.11156554060292</v>
      </c>
      <c r="AH646" s="11">
        <f>T1.WELL("",E629,H629)</f>
        <v>107.11156554060292</v>
      </c>
      <c r="AI646" s="11">
        <f>T1.WELL("",E629,H629)</f>
        <v>107.11156554060292</v>
      </c>
      <c r="AJ646" s="11">
        <f>T1.WELL("",E629,H629)</f>
        <v>107.11156554060292</v>
      </c>
      <c r="AK646" s="11">
        <f>T1.WELL("",E629,H629)</f>
        <v>107.11156554060292</v>
      </c>
      <c r="AL646" s="11">
        <f>T1.WELL("",E629,H629)</f>
        <v>107.11156554060292</v>
      </c>
      <c r="AM646" s="11">
        <f>T1.WELL("",E629,H629)</f>
        <v>107.11156554060292</v>
      </c>
      <c r="AN646" s="11">
        <f>T1.WELL("",E629,H629)</f>
        <v>107.11156554060292</v>
      </c>
      <c r="AO646" s="11">
        <f>T1.WELL("",E629,H629)</f>
        <v>107.11156554060292</v>
      </c>
      <c r="AP646" s="11">
        <f>T1.WELL("",E629,H629)</f>
        <v>107.11156554060292</v>
      </c>
      <c r="AQ646" s="11">
        <f>T1.WELL("",E629,H629)</f>
        <v>107.11156554060292</v>
      </c>
      <c r="AR646" s="11">
        <f>T1.WELL("",E629,H629)</f>
        <v>107.11156554060292</v>
      </c>
      <c r="AS646" s="11">
        <f>T1.WELL("",E629,H629)</f>
        <v>107.11156554060292</v>
      </c>
      <c r="AT646" s="11">
        <f>T1.WELL("",E629,H629)</f>
        <v>107.11156554060292</v>
      </c>
      <c r="AU646" s="11">
        <f>T1.WELL("",E629,H629)</f>
        <v>107.11156554060292</v>
      </c>
      <c r="AV646" s="11">
        <f>T1.WELL("",E629,H629)</f>
        <v>107.11156554060292</v>
      </c>
      <c r="AW646" s="11">
        <f>T1.WELL("",E629,H629)</f>
        <v>107.11156554060292</v>
      </c>
      <c r="AX646" s="11">
        <f>T1.WELL("",E629,H629)</f>
        <v>107.11156554060292</v>
      </c>
      <c r="AY646" s="110"/>
      <c r="AZ646" s="110"/>
      <c r="BA646" s="110"/>
    </row>
    <row r="647" spans="2:53" ht="11.25" hidden="1" customHeight="1">
      <c r="B647" s="97" t="s">
        <v>518</v>
      </c>
      <c r="C647" s="11">
        <f>T1.WELL("",E629,H629)</f>
        <v>107.11156554060292</v>
      </c>
      <c r="D647" s="11">
        <f>T1.WELL("",E629,H629)</f>
        <v>107.11156554060292</v>
      </c>
      <c r="E647" s="11">
        <f>T1.WELL("",E629,H629)</f>
        <v>107.11156554060292</v>
      </c>
      <c r="F647" s="11">
        <f>T1.WELL("",E629,H629)</f>
        <v>107.11156554060292</v>
      </c>
      <c r="G647" s="11">
        <f>T1.WELL("",E629,H629)</f>
        <v>107.11156554060292</v>
      </c>
      <c r="H647" s="11">
        <f>T1.WELL("",E629,H629)</f>
        <v>107.11156554060292</v>
      </c>
      <c r="I647" s="11">
        <f>T1.WELL("",E629,H629)</f>
        <v>107.11156554060292</v>
      </c>
      <c r="J647" s="11">
        <f>T1.WELL("",E629,H629)</f>
        <v>107.11156554060292</v>
      </c>
      <c r="K647" s="11">
        <f>T1.WELL("",E629,H629)</f>
        <v>107.11156554060292</v>
      </c>
      <c r="L647" s="11">
        <f>T1.WELL("",E629,H629)</f>
        <v>107.11156554060292</v>
      </c>
      <c r="M647" s="11">
        <f>T1.WELL("",E629,H629)</f>
        <v>107.11156554060292</v>
      </c>
      <c r="N647" s="11">
        <f>T1.WELL("",E629,H629)</f>
        <v>107.11156554060292</v>
      </c>
      <c r="O647" s="11">
        <f>T1.WELL("",E629,H629)</f>
        <v>107.11156554060292</v>
      </c>
      <c r="P647" s="11">
        <f>T1.WELL("",E629,H629)</f>
        <v>107.11156554060292</v>
      </c>
      <c r="Q647" s="11">
        <f>T1.WELL("",E629,H629)</f>
        <v>107.11156554060292</v>
      </c>
      <c r="R647" s="11">
        <f>T1.WELL("",E629,H629)</f>
        <v>107.11156554060292</v>
      </c>
      <c r="S647" s="11">
        <f>T1.WELL("",E629,H629)</f>
        <v>107.11156554060292</v>
      </c>
      <c r="T647" s="11">
        <f>T1.WELL("",E629,H629)</f>
        <v>107.11156554060292</v>
      </c>
      <c r="U647" s="11">
        <f>T1.WELL("",E629,H629)</f>
        <v>107.11156554060292</v>
      </c>
      <c r="V647" s="11">
        <f>T1.WELL("",E629,H629)</f>
        <v>107.11156554060292</v>
      </c>
      <c r="W647" s="11">
        <f>T1.WELL("",E629,H629)</f>
        <v>107.11156554060292</v>
      </c>
      <c r="X647" s="11">
        <f>T1.WELL("",E629,H629)</f>
        <v>107.11156554060292</v>
      </c>
      <c r="Y647" s="11">
        <f>T1.WELL("",E629,H629)</f>
        <v>107.11156554060292</v>
      </c>
      <c r="Z647" s="11">
        <f>T1.WELL("",E629,H629)</f>
        <v>107.11156554060292</v>
      </c>
      <c r="AA647" s="11">
        <f>T1.WELL("",E629,H629)</f>
        <v>107.11156554060292</v>
      </c>
      <c r="AB647" s="11">
        <f>T1.WELL("",E629,H629)</f>
        <v>107.11156554060292</v>
      </c>
      <c r="AC647" s="11">
        <f>T1.WELL("",E629,H629)</f>
        <v>107.11156554060292</v>
      </c>
      <c r="AD647" s="11">
        <f>T1.WELL("",E629,H629)</f>
        <v>107.11156554060292</v>
      </c>
      <c r="AE647" s="11">
        <f>T1.WELL("",E629,H629)</f>
        <v>107.11156554060292</v>
      </c>
      <c r="AF647" s="11">
        <f>T1.WELL("",E629,H629)</f>
        <v>107.11156554060292</v>
      </c>
      <c r="AG647" s="11">
        <f>T1.WELL("",E629,H629)</f>
        <v>107.11156554060292</v>
      </c>
      <c r="AH647" s="11">
        <f>T1.WELL("",E629,H629)</f>
        <v>107.11156554060292</v>
      </c>
      <c r="AI647" s="11">
        <f>T1.WELL("",E629,H629)</f>
        <v>107.11156554060292</v>
      </c>
      <c r="AJ647" s="11">
        <f>T1.WELL("",E629,H629)</f>
        <v>107.11156554060292</v>
      </c>
      <c r="AK647" s="11">
        <f>T1.WELL("",E629,H629)</f>
        <v>107.11156554060292</v>
      </c>
      <c r="AL647" s="11">
        <f>T1.WELL("",E629,H629)</f>
        <v>107.11156554060292</v>
      </c>
      <c r="AM647" s="11">
        <f>T1.WELL("",E629,H629)</f>
        <v>107.11156554060292</v>
      </c>
      <c r="AN647" s="11">
        <f>T1.WELL("",E629,H629)</f>
        <v>107.11156554060292</v>
      </c>
      <c r="AO647" s="11">
        <f>T1.WELL("",E629,H629)</f>
        <v>107.11156554060292</v>
      </c>
      <c r="AP647" s="11">
        <f>T1.WELL("",E629,H629)</f>
        <v>107.11156554060292</v>
      </c>
      <c r="AQ647" s="11">
        <f>T1.WELL("",E629,H629)</f>
        <v>107.11156554060292</v>
      </c>
      <c r="AR647" s="11">
        <f>T1.WELL("",E629,H629)</f>
        <v>107.11156554060292</v>
      </c>
      <c r="AS647" s="11">
        <f>T1.WELL("",E629,H629)</f>
        <v>107.11156554060292</v>
      </c>
      <c r="AT647" s="11">
        <f>T1.WELL("",E629,H629)</f>
        <v>107.11156554060292</v>
      </c>
      <c r="AU647" s="11">
        <f>T1.WELL("",E629,H629)</f>
        <v>107.11156554060292</v>
      </c>
      <c r="AV647" s="11">
        <f>T1.WELL("",E629,H629)</f>
        <v>107.11156554060292</v>
      </c>
      <c r="AW647" s="11">
        <f>T1.WELL("",E629,H629)</f>
        <v>107.11156554060292</v>
      </c>
      <c r="AX647" s="11">
        <f>T1.WELL("",E629,H629)</f>
        <v>107.11156554060292</v>
      </c>
      <c r="AY647" s="110"/>
      <c r="AZ647" s="110"/>
      <c r="BA647" s="110"/>
    </row>
    <row r="648" spans="2:53" ht="11.25" hidden="1" customHeight="1">
      <c r="B648" s="97" t="s">
        <v>1962</v>
      </c>
      <c r="C648" s="11">
        <f>T1.WELL("",E629,H629)</f>
        <v>107.11156554060292</v>
      </c>
      <c r="D648" s="11">
        <f>T1.WELL("",E629,H629)</f>
        <v>107.11156554060292</v>
      </c>
      <c r="E648" s="11">
        <f>T1.WELL("",E629,H629)</f>
        <v>107.11156554060292</v>
      </c>
      <c r="F648" s="11">
        <f>T1.WELL("",E629,H629)</f>
        <v>107.11156554060292</v>
      </c>
      <c r="G648" s="11">
        <f>T1.WELL("",E629,H629)</f>
        <v>107.11156554060292</v>
      </c>
      <c r="H648" s="11">
        <f>T1.WELL("",E629,H629)</f>
        <v>107.11156554060292</v>
      </c>
      <c r="I648" s="11">
        <f>T1.WELL("",E629,H629)</f>
        <v>107.11156554060292</v>
      </c>
      <c r="J648" s="11">
        <f>T1.WELL("",E629,H629)</f>
        <v>107.11156554060292</v>
      </c>
      <c r="K648" s="11">
        <f>T1.WELL("",E629,H629)</f>
        <v>107.11156554060292</v>
      </c>
      <c r="L648" s="11">
        <f>T1.WELL("",E629,H629)</f>
        <v>107.11156554060292</v>
      </c>
      <c r="M648" s="11">
        <f>T1.WELL("",E629,H629)</f>
        <v>107.11156554060292</v>
      </c>
      <c r="N648" s="11">
        <f>T1.WELL("",E629,H629)</f>
        <v>107.11156554060292</v>
      </c>
      <c r="O648" s="11">
        <f>T1.WELL("",E629,H629)</f>
        <v>107.11156554060292</v>
      </c>
      <c r="P648" s="11">
        <f>T1.WELL("",E629,H629)</f>
        <v>107.11156554060292</v>
      </c>
      <c r="Q648" s="11">
        <f>T1.WELL("",E629,H629)</f>
        <v>107.11156554060292</v>
      </c>
      <c r="R648" s="11">
        <f>T1.WELL("",E629,H629)</f>
        <v>107.11156554060292</v>
      </c>
      <c r="S648" s="11">
        <f>T1.WELL("",E629,H629)</f>
        <v>107.11156554060292</v>
      </c>
      <c r="T648" s="11">
        <f>T1.WELL("",E629,H629)</f>
        <v>107.11156554060292</v>
      </c>
      <c r="U648" s="11">
        <f>T1.WELL("",E629,H629)</f>
        <v>107.11156554060292</v>
      </c>
      <c r="V648" s="11">
        <f>T1.WELL("",E629,H629)</f>
        <v>107.11156554060292</v>
      </c>
      <c r="W648" s="11">
        <f>T1.WELL("",E629,H629)</f>
        <v>107.11156554060292</v>
      </c>
      <c r="X648" s="11">
        <f>T1.WELL("",E629,H629)</f>
        <v>107.11156554060292</v>
      </c>
      <c r="Y648" s="11">
        <f>T1.WELL("",E629,H629)</f>
        <v>107.11156554060292</v>
      </c>
      <c r="Z648" s="11">
        <f>T1.WELL("",E629,H629)</f>
        <v>107.11156554060292</v>
      </c>
      <c r="AA648" s="11">
        <f>T1.WELL("",E629,H629)</f>
        <v>107.11156554060292</v>
      </c>
      <c r="AB648" s="11">
        <f>T1.WELL("",E629,H629)</f>
        <v>107.11156554060292</v>
      </c>
      <c r="AC648" s="11">
        <f>T1.WELL("",E629,H629)</f>
        <v>107.11156554060292</v>
      </c>
      <c r="AD648" s="11">
        <f>T1.WELL("",E629,H629)</f>
        <v>107.11156554060292</v>
      </c>
      <c r="AE648" s="11">
        <f>T1.WELL("",E629,H629)</f>
        <v>107.11156554060292</v>
      </c>
      <c r="AF648" s="11">
        <f>T1.WELL("",E629,H629)</f>
        <v>107.11156554060292</v>
      </c>
      <c r="AG648" s="11">
        <f>T1.WELL("",E629,H629)</f>
        <v>107.11156554060292</v>
      </c>
      <c r="AH648" s="11">
        <f>T1.WELL("",E629,H629)</f>
        <v>107.11156554060292</v>
      </c>
      <c r="AI648" s="11">
        <f>T1.WELL("",E629,H629)</f>
        <v>107.11156554060292</v>
      </c>
      <c r="AJ648" s="11">
        <f>T1.WELL("",E629,H629)</f>
        <v>107.11156554060292</v>
      </c>
      <c r="AK648" s="11">
        <f>T1.WELL("",E629,H629)</f>
        <v>107.11156554060292</v>
      </c>
      <c r="AL648" s="11">
        <f>T1.WELL("",E629,H629)</f>
        <v>107.11156554060292</v>
      </c>
      <c r="AM648" s="11">
        <f>T1.WELL("",E629,H629)</f>
        <v>107.11156554060292</v>
      </c>
      <c r="AN648" s="11">
        <f>T1.WELL("",E629,H629)</f>
        <v>107.11156554060292</v>
      </c>
      <c r="AO648" s="11">
        <f>T1.WELL("",E629,H629)</f>
        <v>107.11156554060292</v>
      </c>
      <c r="AP648" s="11">
        <f>T1.WELL("",E629,H629)</f>
        <v>107.11156554060292</v>
      </c>
      <c r="AQ648" s="11">
        <f>T1.WELL("",E629,H629)</f>
        <v>107.11156554060292</v>
      </c>
      <c r="AR648" s="11">
        <f>T1.WELL("",E629,H629)</f>
        <v>107.11156554060292</v>
      </c>
      <c r="AS648" s="11">
        <f>T1.WELL("",E629,H629)</f>
        <v>107.11156554060292</v>
      </c>
      <c r="AT648" s="11">
        <f>T1.WELL("",E629,H629)</f>
        <v>107.11156554060292</v>
      </c>
      <c r="AU648" s="11">
        <f>T1.WELL("",E629,H629)</f>
        <v>107.11156554060292</v>
      </c>
      <c r="AV648" s="11">
        <f>T1.WELL("",E629,H629)</f>
        <v>107.11156554060292</v>
      </c>
      <c r="AW648" s="11">
        <f>T1.WELL("",E629,H629)</f>
        <v>107.11156554060292</v>
      </c>
      <c r="AX648" s="11">
        <f>T1.WELL("",E629,H629)</f>
        <v>107.11156554060292</v>
      </c>
      <c r="AY648" s="110"/>
      <c r="AZ648" s="110"/>
      <c r="BA648" s="110"/>
    </row>
    <row r="649" spans="2:53" ht="11.25" hidden="1" customHeight="1">
      <c r="B649" s="97" t="s">
        <v>2011</v>
      </c>
      <c r="C649" s="11">
        <f>T1.WELL("",E629,H629)</f>
        <v>107.11156554060292</v>
      </c>
      <c r="D649" s="11">
        <f>T1.WELL("",E629,H629)</f>
        <v>107.11156554060292</v>
      </c>
      <c r="E649" s="11">
        <f>T1.WELL("",E629,H629)</f>
        <v>107.11156554060292</v>
      </c>
      <c r="F649" s="11">
        <f>T1.WELL("",E629,H629)</f>
        <v>107.11156554060292</v>
      </c>
      <c r="G649" s="11">
        <f>T1.WELL("",E629,H629)</f>
        <v>107.11156554060292</v>
      </c>
      <c r="H649" s="11">
        <f>T1.WELL("",E629,H629)</f>
        <v>107.11156554060292</v>
      </c>
      <c r="I649" s="11">
        <f>T1.WELL("",E629,H629)</f>
        <v>107.11156554060292</v>
      </c>
      <c r="J649" s="11">
        <f>T1.WELL("",E629,H629)</f>
        <v>107.11156554060292</v>
      </c>
      <c r="K649" s="11">
        <f>T1.WELL("",E629,H629)</f>
        <v>107.11156554060292</v>
      </c>
      <c r="L649" s="11">
        <f>T1.WELL("",E629,H629)</f>
        <v>107.11156554060292</v>
      </c>
      <c r="M649" s="11">
        <f>T1.WELL("",E629,H629)</f>
        <v>107.11156554060292</v>
      </c>
      <c r="N649" s="11">
        <f>T1.WELL("",E629,H629)</f>
        <v>107.11156554060292</v>
      </c>
      <c r="O649" s="11">
        <f>T1.WELL("",E629,H629)</f>
        <v>107.11156554060292</v>
      </c>
      <c r="P649" s="11">
        <f>T1.WELL("",E629,H629)</f>
        <v>107.11156554060292</v>
      </c>
      <c r="Q649" s="11">
        <f>T1.WELL("",E629,H629)</f>
        <v>107.11156554060292</v>
      </c>
      <c r="R649" s="11">
        <f>T1.WELL("",E629,H629)</f>
        <v>107.11156554060292</v>
      </c>
      <c r="S649" s="11">
        <f>T1.WELL("",E629,H629)</f>
        <v>107.11156554060292</v>
      </c>
      <c r="T649" s="11">
        <f>T1.WELL("",E629,H629)</f>
        <v>107.11156554060292</v>
      </c>
      <c r="U649" s="11">
        <f>T1.WELL("",E629,H629)</f>
        <v>107.11156554060292</v>
      </c>
      <c r="V649" s="11">
        <f>T1.WELL("",E629,H629)</f>
        <v>107.11156554060292</v>
      </c>
      <c r="W649" s="11">
        <f>T1.WELL("",E629,H629)</f>
        <v>107.11156554060292</v>
      </c>
      <c r="X649" s="11">
        <f>T1.WELL("",E629,H629)</f>
        <v>107.11156554060292</v>
      </c>
      <c r="Y649" s="11">
        <f>T1.WELL("",E629,H629)</f>
        <v>107.11156554060292</v>
      </c>
      <c r="Z649" s="11">
        <f>T1.WELL("",E629,H629)</f>
        <v>107.11156554060292</v>
      </c>
      <c r="AA649" s="11">
        <f>T1.WELL("",E629,H629)</f>
        <v>107.11156554060292</v>
      </c>
      <c r="AB649" s="11">
        <f>T1.WELL("",E629,H629)</f>
        <v>107.11156554060292</v>
      </c>
      <c r="AC649" s="11">
        <f>T1.WELL("",E629,H629)</f>
        <v>107.11156554060292</v>
      </c>
      <c r="AD649" s="11">
        <f>T1.WELL("",E629,H629)</f>
        <v>107.11156554060292</v>
      </c>
      <c r="AE649" s="11">
        <f>T1.WELL("",E629,H629)</f>
        <v>107.11156554060292</v>
      </c>
      <c r="AF649" s="11">
        <f>T1.WELL("",E629,H629)</f>
        <v>107.11156554060292</v>
      </c>
      <c r="AG649" s="11">
        <f>T1.WELL("",E629,H629)</f>
        <v>107.11156554060292</v>
      </c>
      <c r="AH649" s="11">
        <f>T1.WELL("",E629,H629)</f>
        <v>107.11156554060292</v>
      </c>
      <c r="AI649" s="11">
        <f>T1.WELL("",E629,H629)</f>
        <v>107.11156554060292</v>
      </c>
      <c r="AJ649" s="11">
        <f>T1.WELL("",E629,H629)</f>
        <v>107.11156554060292</v>
      </c>
      <c r="AK649" s="11">
        <f>T1.WELL("",E629,H629)</f>
        <v>107.11156554060292</v>
      </c>
      <c r="AL649" s="11">
        <f>T1.WELL("",E629,H629)</f>
        <v>107.11156554060292</v>
      </c>
      <c r="AM649" s="11">
        <f>T1.WELL("",E629,H629)</f>
        <v>107.11156554060292</v>
      </c>
      <c r="AN649" s="11">
        <f>T1.WELL("",E629,H629)</f>
        <v>107.11156554060292</v>
      </c>
      <c r="AO649" s="11">
        <f>T1.WELL("",E629,H629)</f>
        <v>107.11156554060292</v>
      </c>
      <c r="AP649" s="11">
        <f>T1.WELL("",E629,H629)</f>
        <v>107.11156554060292</v>
      </c>
      <c r="AQ649" s="11">
        <f>T1.WELL("",E629,H629)</f>
        <v>107.11156554060292</v>
      </c>
      <c r="AR649" s="11">
        <f>T1.WELL("",E629,H629)</f>
        <v>107.11156554060292</v>
      </c>
      <c r="AS649" s="11">
        <f>T1.WELL("",E629,H629)</f>
        <v>107.11156554060292</v>
      </c>
      <c r="AT649" s="11">
        <f>T1.WELL("",E629,H629)</f>
        <v>107.11156554060292</v>
      </c>
      <c r="AU649" s="11">
        <f>T1.WELL("",E629,H629)</f>
        <v>107.11156554060292</v>
      </c>
      <c r="AV649" s="11">
        <f>T1.WELL("",E629,H629)</f>
        <v>107.11156554060292</v>
      </c>
      <c r="AW649" s="11">
        <f>T1.WELL("",E629,H629)</f>
        <v>107.11156554060292</v>
      </c>
      <c r="AX649" s="11">
        <f>T1.WELL("",E629,H629)</f>
        <v>107.11156554060292</v>
      </c>
      <c r="AY649" s="110"/>
      <c r="AZ649" s="110"/>
      <c r="BA649" s="110"/>
    </row>
    <row r="650" spans="2:53" ht="11.25" hidden="1" customHeight="1">
      <c r="B650" s="97" t="s">
        <v>2060</v>
      </c>
      <c r="C650" s="11">
        <f>T1.WELL("",E629,H629)</f>
        <v>107.11156554060292</v>
      </c>
      <c r="D650" s="11">
        <f>T1.WELL("",E629,H629)</f>
        <v>107.11156554060292</v>
      </c>
      <c r="E650" s="11">
        <f>T1.WELL("",E629,H629)</f>
        <v>107.11156554060292</v>
      </c>
      <c r="F650" s="11">
        <f>T1.WELL("",E629,H629)</f>
        <v>107.11156554060292</v>
      </c>
      <c r="G650" s="11">
        <f>T1.WELL("",E629,H629)</f>
        <v>107.11156554060292</v>
      </c>
      <c r="H650" s="11">
        <f>T1.WELL("",E629,H629)</f>
        <v>107.11156554060292</v>
      </c>
      <c r="I650" s="11">
        <f>T1.WELL("",E629,H629)</f>
        <v>107.11156554060292</v>
      </c>
      <c r="J650" s="11">
        <f>T1.WELL("",E629,H629)</f>
        <v>107.11156554060292</v>
      </c>
      <c r="K650" s="11">
        <f>T1.WELL("",E629,H629)</f>
        <v>107.11156554060292</v>
      </c>
      <c r="L650" s="11">
        <f>T1.WELL("",E629,H629)</f>
        <v>107.11156554060292</v>
      </c>
      <c r="M650" s="11">
        <f>T1.WELL("",E629,H629)</f>
        <v>107.11156554060292</v>
      </c>
      <c r="N650" s="11">
        <f>T1.WELL("",E629,H629)</f>
        <v>107.11156554060292</v>
      </c>
      <c r="O650" s="11">
        <f>T1.WELL("",E629,H629)</f>
        <v>107.11156554060292</v>
      </c>
      <c r="P650" s="11">
        <f>T1.WELL("",E629,H629)</f>
        <v>107.11156554060292</v>
      </c>
      <c r="Q650" s="11">
        <f>T1.WELL("",E629,H629)</f>
        <v>107.11156554060292</v>
      </c>
      <c r="R650" s="11">
        <f>T1.WELL("",E629,H629)</f>
        <v>107.11156554060292</v>
      </c>
      <c r="S650" s="11">
        <f>T1.WELL("",E629,H629)</f>
        <v>107.11156554060292</v>
      </c>
      <c r="T650" s="11">
        <f>T1.WELL("",E629,H629)</f>
        <v>107.11156554060292</v>
      </c>
      <c r="U650" s="11">
        <f>T1.WELL("",E629,H629)</f>
        <v>107.11156554060292</v>
      </c>
      <c r="V650" s="11">
        <f>T1.WELL("",E629,H629)</f>
        <v>107.11156554060292</v>
      </c>
      <c r="W650" s="11">
        <f>T1.WELL("",E629,H629)</f>
        <v>107.11156554060292</v>
      </c>
      <c r="X650" s="11">
        <f>T1.WELL("",E629,H629)</f>
        <v>107.11156554060292</v>
      </c>
      <c r="Y650" s="11">
        <f>T1.WELL("",E629,H629)</f>
        <v>107.11156554060292</v>
      </c>
      <c r="Z650" s="11">
        <f>T1.WELL("",E629,H629)</f>
        <v>107.11156554060292</v>
      </c>
      <c r="AA650" s="11">
        <f>T1.WELL("",E629,H629)</f>
        <v>107.11156554060292</v>
      </c>
      <c r="AB650" s="11">
        <f>T1.WELL("",E629,H629)</f>
        <v>107.11156554060292</v>
      </c>
      <c r="AC650" s="11">
        <f>T1.WELL("",E629,H629)</f>
        <v>107.11156554060292</v>
      </c>
      <c r="AD650" s="11">
        <f>T1.WELL("",E629,H629)</f>
        <v>107.11156554060292</v>
      </c>
      <c r="AE650" s="11">
        <f>T1.WELL("",E629,H629)</f>
        <v>107.11156554060292</v>
      </c>
      <c r="AF650" s="11">
        <f>T1.WELL("",E629,H629)</f>
        <v>107.11156554060292</v>
      </c>
      <c r="AG650" s="11">
        <f>T1.WELL("",E629,H629)</f>
        <v>107.11156554060292</v>
      </c>
      <c r="AH650" s="11">
        <f>T1.WELL("",E629,H629)</f>
        <v>107.11156554060292</v>
      </c>
      <c r="AI650" s="11">
        <f>T1.WELL("",E629,H629)</f>
        <v>107.11156554060292</v>
      </c>
      <c r="AJ650" s="11">
        <f>T1.WELL("",E629,H629)</f>
        <v>107.11156554060292</v>
      </c>
      <c r="AK650" s="11">
        <f>T1.WELL("",E629,H629)</f>
        <v>107.11156554060292</v>
      </c>
      <c r="AL650" s="11">
        <f>T1.WELL("",E629,H629)</f>
        <v>107.11156554060292</v>
      </c>
      <c r="AM650" s="11">
        <f>T1.WELL("",E629,H629)</f>
        <v>107.11156554060292</v>
      </c>
      <c r="AN650" s="11">
        <f>T1.WELL("",E629,H629)</f>
        <v>107.11156554060292</v>
      </c>
      <c r="AO650" s="11">
        <f>T1.WELL("",E629,H629)</f>
        <v>107.11156554060292</v>
      </c>
      <c r="AP650" s="11">
        <f>T1.WELL("",E629,H629)</f>
        <v>107.11156554060292</v>
      </c>
      <c r="AQ650" s="11">
        <f>T1.WELL("",E629,H629)</f>
        <v>107.11156554060292</v>
      </c>
      <c r="AR650" s="11">
        <f>T1.WELL("",E629,H629)</f>
        <v>107.11156554060292</v>
      </c>
      <c r="AS650" s="11">
        <f>T1.WELL("",E629,H629)</f>
        <v>107.11156554060292</v>
      </c>
      <c r="AT650" s="11">
        <f>T1.WELL("",E629,H629)</f>
        <v>107.11156554060292</v>
      </c>
      <c r="AU650" s="11">
        <f>T1.WELL("",E629,H629)</f>
        <v>107.11156554060292</v>
      </c>
      <c r="AV650" s="11">
        <f>T1.WELL("",E629,H629)</f>
        <v>107.11156554060292</v>
      </c>
      <c r="AW650" s="11">
        <f>T1.WELL("",E629,H629)</f>
        <v>107.11156554060292</v>
      </c>
      <c r="AX650" s="11">
        <f>T1.WELL("",E629,H629)</f>
        <v>107.11156554060292</v>
      </c>
      <c r="AY650" s="110"/>
      <c r="AZ650" s="110"/>
      <c r="BA650" s="110"/>
    </row>
    <row r="651" spans="2:53" ht="11.25" hidden="1" customHeight="1">
      <c r="B651" s="97" t="s">
        <v>2109</v>
      </c>
      <c r="C651" s="11">
        <f>T1.WELL("",E629,H629)</f>
        <v>107.11156554060292</v>
      </c>
      <c r="D651" s="11">
        <f>T1.WELL("",E629,H629)</f>
        <v>107.11156554060292</v>
      </c>
      <c r="E651" s="11">
        <f>T1.WELL("",E629,H629)</f>
        <v>107.11156554060292</v>
      </c>
      <c r="F651" s="11">
        <f>T1.WELL("",E629,H629)</f>
        <v>107.11156554060292</v>
      </c>
      <c r="G651" s="11">
        <f>T1.WELL("",E629,H629)</f>
        <v>107.11156554060292</v>
      </c>
      <c r="H651" s="11">
        <f>T1.WELL("",E629,H629)</f>
        <v>107.11156554060292</v>
      </c>
      <c r="I651" s="11">
        <f>T1.WELL("",E629,H629)</f>
        <v>107.11156554060292</v>
      </c>
      <c r="J651" s="11">
        <f>T1.WELL("",E629,H629)</f>
        <v>107.11156554060292</v>
      </c>
      <c r="K651" s="11">
        <f>T1.WELL("",E629,H629)</f>
        <v>107.11156554060292</v>
      </c>
      <c r="L651" s="11">
        <f>T1.WELL("",E629,H629)</f>
        <v>107.11156554060292</v>
      </c>
      <c r="M651" s="11">
        <f>T1.WELL("",E629,H629)</f>
        <v>107.11156554060292</v>
      </c>
      <c r="N651" s="11">
        <f>T1.WELL("",E629,H629)</f>
        <v>107.11156554060292</v>
      </c>
      <c r="O651" s="11">
        <f>T1.WELL("",E629,H629)</f>
        <v>107.11156554060292</v>
      </c>
      <c r="P651" s="11">
        <f>T1.WELL("",E629,H629)</f>
        <v>107.11156554060292</v>
      </c>
      <c r="Q651" s="11">
        <f>T1.WELL("",E629,H629)</f>
        <v>107.11156554060292</v>
      </c>
      <c r="R651" s="11">
        <f>T1.WELL("",E629,H629)</f>
        <v>107.11156554060292</v>
      </c>
      <c r="S651" s="11">
        <f>T1.WELL("",E629,H629)</f>
        <v>107.11156554060292</v>
      </c>
      <c r="T651" s="11">
        <f>T1.WELL("",E629,H629)</f>
        <v>107.11156554060292</v>
      </c>
      <c r="U651" s="11">
        <f>T1.WELL("",E629,H629)</f>
        <v>107.11156554060292</v>
      </c>
      <c r="V651" s="11">
        <f>T1.WELL("",E629,H629)</f>
        <v>107.11156554060292</v>
      </c>
      <c r="W651" s="11">
        <f>T1.WELL("",E629,H629)</f>
        <v>107.11156554060292</v>
      </c>
      <c r="X651" s="11">
        <f>T1.WELL("",E629,H629)</f>
        <v>107.11156554060292</v>
      </c>
      <c r="Y651" s="11">
        <f>T1.WELL("",E629,H629)</f>
        <v>107.11156554060292</v>
      </c>
      <c r="Z651" s="11">
        <f>T1.WELL("",E629,H629)</f>
        <v>107.11156554060292</v>
      </c>
      <c r="AA651" s="11">
        <f>T1.WELL("",E629,H629)</f>
        <v>107.11156554060292</v>
      </c>
      <c r="AB651" s="11">
        <f>T1.WELL("",E629,H629)</f>
        <v>107.11156554060292</v>
      </c>
      <c r="AC651" s="11">
        <f>T1.WELL("",E629,H629)</f>
        <v>107.11156554060292</v>
      </c>
      <c r="AD651" s="11">
        <f>T1.WELL("",E629,H629)</f>
        <v>107.11156554060292</v>
      </c>
      <c r="AE651" s="11">
        <f>T1.WELL("",E629,H629)</f>
        <v>107.11156554060292</v>
      </c>
      <c r="AF651" s="11">
        <f>T1.WELL("",E629,H629)</f>
        <v>107.11156554060292</v>
      </c>
      <c r="AG651" s="11">
        <f>T1.WELL("",E629,H629)</f>
        <v>107.11156554060292</v>
      </c>
      <c r="AH651" s="11">
        <f>T1.WELL("",E629,H629)</f>
        <v>107.11156554060292</v>
      </c>
      <c r="AI651" s="11">
        <f>T1.WELL("",E629,H629)</f>
        <v>107.11156554060292</v>
      </c>
      <c r="AJ651" s="11">
        <f>T1.WELL("",E629,H629)</f>
        <v>107.11156554060292</v>
      </c>
      <c r="AK651" s="11">
        <f>T1.WELL("",E629,H629)</f>
        <v>107.11156554060292</v>
      </c>
      <c r="AL651" s="11">
        <f>T1.WELL("",E629,H629)</f>
        <v>107.11156554060292</v>
      </c>
      <c r="AM651" s="11">
        <f>T1.WELL("",E629,H629)</f>
        <v>107.11156554060292</v>
      </c>
      <c r="AN651" s="11">
        <f>T1.WELL("",E629,H629)</f>
        <v>107.11156554060292</v>
      </c>
      <c r="AO651" s="11">
        <f>T1.WELL("",E629,H629)</f>
        <v>107.11156554060292</v>
      </c>
      <c r="AP651" s="11">
        <f>T1.WELL("",E629,H629)</f>
        <v>107.11156554060292</v>
      </c>
      <c r="AQ651" s="11">
        <f>T1.WELL("",E629,H629)</f>
        <v>107.11156554060292</v>
      </c>
      <c r="AR651" s="11">
        <f>T1.WELL("",E629,H629)</f>
        <v>107.11156554060292</v>
      </c>
      <c r="AS651" s="11">
        <f>T1.WELL("",E629,H629)</f>
        <v>107.11156554060292</v>
      </c>
      <c r="AT651" s="11">
        <f>T1.WELL("",E629,H629)</f>
        <v>107.11156554060292</v>
      </c>
      <c r="AU651" s="11">
        <f>T1.WELL("",E629,H629)</f>
        <v>107.11156554060292</v>
      </c>
      <c r="AV651" s="11">
        <f>T1.WELL("",E629,H629)</f>
        <v>107.11156554060292</v>
      </c>
      <c r="AW651" s="11">
        <f>T1.WELL("",E629,H629)</f>
        <v>107.11156554060292</v>
      </c>
      <c r="AX651" s="11">
        <f>T1.WELL("",E629,H629)</f>
        <v>107.11156554060292</v>
      </c>
      <c r="AY651" s="110"/>
      <c r="AZ651" s="110"/>
      <c r="BA651" s="110"/>
    </row>
    <row r="652" spans="2:53" ht="11.25" hidden="1" customHeight="1">
      <c r="B652" s="97" t="s">
        <v>2158</v>
      </c>
      <c r="C652" s="11">
        <f>T1.WELL("",E629,H629)</f>
        <v>107.11156554060292</v>
      </c>
      <c r="D652" s="11">
        <f>T1.WELL("",E629,H629)</f>
        <v>107.11156554060292</v>
      </c>
      <c r="E652" s="11">
        <f>T1.WELL("",E629,H629)</f>
        <v>107.11156554060292</v>
      </c>
      <c r="F652" s="11">
        <f>T1.WELL("",E629,H629)</f>
        <v>107.11156554060292</v>
      </c>
      <c r="G652" s="11">
        <f>T1.WELL("",E629,H629)</f>
        <v>107.11156554060292</v>
      </c>
      <c r="H652" s="11">
        <f>T1.WELL("",E629,H629)</f>
        <v>107.11156554060292</v>
      </c>
      <c r="I652" s="11">
        <f>T1.WELL("",E629,H629)</f>
        <v>107.11156554060292</v>
      </c>
      <c r="J652" s="11">
        <f>T1.WELL("",E629,H629)</f>
        <v>107.11156554060292</v>
      </c>
      <c r="K652" s="11">
        <f>T1.WELL("",E629,H629)</f>
        <v>107.11156554060292</v>
      </c>
      <c r="L652" s="11">
        <f>T1.WELL("",E629,H629)</f>
        <v>107.11156554060292</v>
      </c>
      <c r="M652" s="11">
        <f>T1.WELL("",E629,H629)</f>
        <v>107.11156554060292</v>
      </c>
      <c r="N652" s="11">
        <f>T1.WELL("",E629,H629)</f>
        <v>107.11156554060292</v>
      </c>
      <c r="O652" s="11">
        <f>T1.WELL("",E629,H629)</f>
        <v>107.11156554060292</v>
      </c>
      <c r="P652" s="11">
        <f>T1.WELL("",E629,H629)</f>
        <v>107.11156554060292</v>
      </c>
      <c r="Q652" s="11">
        <f>T1.WELL("",E629,H629)</f>
        <v>107.11156554060292</v>
      </c>
      <c r="R652" s="11">
        <f>T1.WELL("",E629,H629)</f>
        <v>107.11156554060292</v>
      </c>
      <c r="S652" s="11">
        <f>T1.WELL("",E629,H629)</f>
        <v>107.11156554060292</v>
      </c>
      <c r="T652" s="11">
        <f>T1.WELL("",E629,H629)</f>
        <v>107.11156554060292</v>
      </c>
      <c r="U652" s="11">
        <f>T1.WELL("",E629,H629)</f>
        <v>107.11156554060292</v>
      </c>
      <c r="V652" s="11">
        <f>T1.WELL("",E629,H629)</f>
        <v>107.11156554060292</v>
      </c>
      <c r="W652" s="11">
        <f>T1.WELL("",E629,H629)</f>
        <v>107.11156554060292</v>
      </c>
      <c r="X652" s="11">
        <f>T1.WELL("",E629,H629)</f>
        <v>107.11156554060292</v>
      </c>
      <c r="Y652" s="11">
        <f>T1.WELL("",E629,H629)</f>
        <v>107.11156554060292</v>
      </c>
      <c r="Z652" s="11">
        <f>T1.WELL("",E629,H629)</f>
        <v>107.11156554060292</v>
      </c>
      <c r="AA652" s="11">
        <f>T1.WELL("",E629,H629)</f>
        <v>107.11156554060292</v>
      </c>
      <c r="AB652" s="11">
        <f>T1.WELL("",E629,H629)</f>
        <v>107.11156554060292</v>
      </c>
      <c r="AC652" s="11">
        <f>T1.WELL("",E629,H629)</f>
        <v>107.11156554060292</v>
      </c>
      <c r="AD652" s="11">
        <f>T1.WELL("",E629,H629)</f>
        <v>107.11156554060292</v>
      </c>
      <c r="AE652" s="11">
        <f>T1.WELL("",E629,H629)</f>
        <v>107.11156554060292</v>
      </c>
      <c r="AF652" s="11">
        <f>T1.WELL("",E629,H629)</f>
        <v>107.11156554060292</v>
      </c>
      <c r="AG652" s="11">
        <f>T1.WELL("",E629,H629)</f>
        <v>107.11156554060292</v>
      </c>
      <c r="AH652" s="11">
        <f>T1.WELL("",E629,H629)</f>
        <v>107.11156554060292</v>
      </c>
      <c r="AI652" s="11">
        <f>T1.WELL("",E629,H629)</f>
        <v>107.11156554060292</v>
      </c>
      <c r="AJ652" s="11">
        <f>T1.WELL("",E629,H629)</f>
        <v>107.11156554060292</v>
      </c>
      <c r="AK652" s="11">
        <f>T1.WELL("",E629,H629)</f>
        <v>107.11156554060292</v>
      </c>
      <c r="AL652" s="11">
        <f>T1.WELL("",E629,H629)</f>
        <v>107.11156554060292</v>
      </c>
      <c r="AM652" s="11">
        <f>T1.WELL("",E629,H629)</f>
        <v>107.11156554060292</v>
      </c>
      <c r="AN652" s="11">
        <f>T1.WELL("",E629,H629)</f>
        <v>107.11156554060292</v>
      </c>
      <c r="AO652" s="11">
        <f>T1.WELL("",E629,H629)</f>
        <v>107.11156554060292</v>
      </c>
      <c r="AP652" s="11">
        <f>T1.WELL("",E629,H629)</f>
        <v>107.11156554060292</v>
      </c>
      <c r="AQ652" s="11">
        <f>T1.WELL("",E629,H629)</f>
        <v>107.11156554060292</v>
      </c>
      <c r="AR652" s="11">
        <f>T1.WELL("",E629,H629)</f>
        <v>107.11156554060292</v>
      </c>
      <c r="AS652" s="11">
        <f>T1.WELL("",E629,H629)</f>
        <v>107.11156554060292</v>
      </c>
      <c r="AT652" s="11">
        <f>T1.WELL("",E629,H629)</f>
        <v>107.11156554060292</v>
      </c>
      <c r="AU652" s="11">
        <f>T1.WELL("",E629,H629)</f>
        <v>107.11156554060292</v>
      </c>
      <c r="AV652" s="11">
        <f>T1.WELL("",E629,H629)</f>
        <v>107.11156554060292</v>
      </c>
      <c r="AW652" s="11">
        <f>T1.WELL("",E629,H629)</f>
        <v>107.11156554060292</v>
      </c>
      <c r="AX652" s="11">
        <f>T1.WELL("",E629,H629)</f>
        <v>107.11156554060292</v>
      </c>
      <c r="AY652" s="110"/>
      <c r="AZ652" s="110"/>
      <c r="BA652" s="110"/>
    </row>
    <row r="653" spans="2:53" ht="11.25" hidden="1" customHeight="1">
      <c r="B653" s="97" t="s">
        <v>2207</v>
      </c>
      <c r="C653" s="11">
        <f>T1.WELL("",E629,H629)</f>
        <v>107.11156554060292</v>
      </c>
      <c r="D653" s="11">
        <f>T1.WELL("",E629,H629)</f>
        <v>107.11156554060292</v>
      </c>
      <c r="E653" s="11">
        <f>T1.WELL("",E629,H629)</f>
        <v>107.11156554060292</v>
      </c>
      <c r="F653" s="11">
        <f>T1.WELL("",E629,H629)</f>
        <v>107.11156554060292</v>
      </c>
      <c r="G653" s="11">
        <f>T1.WELL("",E629,H629)</f>
        <v>107.11156554060292</v>
      </c>
      <c r="H653" s="11">
        <f>T1.WELL("",E629,H629)</f>
        <v>107.11156554060292</v>
      </c>
      <c r="I653" s="11">
        <f>T1.WELL("",E629,H629)</f>
        <v>107.11156554060292</v>
      </c>
      <c r="J653" s="11">
        <f>T1.WELL("",E629,H629)</f>
        <v>107.11156554060292</v>
      </c>
      <c r="K653" s="11">
        <f>T1.WELL("",E629,H629)</f>
        <v>107.11156554060292</v>
      </c>
      <c r="L653" s="11">
        <f>T1.WELL("",E629,H629)</f>
        <v>107.11156554060292</v>
      </c>
      <c r="M653" s="11">
        <f>T1.WELL("",E629,H629)</f>
        <v>107.11156554060292</v>
      </c>
      <c r="N653" s="11">
        <f>T1.WELL("",E629,H629)</f>
        <v>107.11156554060292</v>
      </c>
      <c r="O653" s="11">
        <f>T1.WELL("",E629,H629)</f>
        <v>107.11156554060292</v>
      </c>
      <c r="P653" s="11">
        <f>T1.WELL("",E629,H629)</f>
        <v>107.11156554060292</v>
      </c>
      <c r="Q653" s="11">
        <f>T1.WELL("",E629,H629)</f>
        <v>107.11156554060292</v>
      </c>
      <c r="R653" s="11">
        <f>T1.WELL("",E629,H629)</f>
        <v>107.11156554060292</v>
      </c>
      <c r="S653" s="11">
        <f>T1.WELL("",E629,H629)</f>
        <v>107.11156554060292</v>
      </c>
      <c r="T653" s="11">
        <f>T1.WELL("",E629,H629)</f>
        <v>107.11156554060292</v>
      </c>
      <c r="U653" s="11">
        <f>T1.WELL("",E629,H629)</f>
        <v>107.11156554060292</v>
      </c>
      <c r="V653" s="11">
        <f>T1.WELL("",E629,H629)</f>
        <v>107.11156554060292</v>
      </c>
      <c r="W653" s="11">
        <f>T1.WELL("",E629,H629)</f>
        <v>107.11156554060292</v>
      </c>
      <c r="X653" s="11">
        <f>T1.WELL("",E629,H629)</f>
        <v>107.11156554060292</v>
      </c>
      <c r="Y653" s="11">
        <f>T1.WELL("",E629,H629)</f>
        <v>107.11156554060292</v>
      </c>
      <c r="Z653" s="11">
        <f>T1.WELL("",E629,H629)</f>
        <v>107.11156554060292</v>
      </c>
      <c r="AA653" s="11">
        <f>T1.WELL("",E629,H629)</f>
        <v>107.11156554060292</v>
      </c>
      <c r="AB653" s="11">
        <f>T1.WELL("",E629,H629)</f>
        <v>107.11156554060292</v>
      </c>
      <c r="AC653" s="11">
        <f>T1.WELL("",E629,H629)</f>
        <v>107.11156554060292</v>
      </c>
      <c r="AD653" s="11">
        <f>T1.WELL("",E629,H629)</f>
        <v>107.11156554060292</v>
      </c>
      <c r="AE653" s="11">
        <f>T1.WELL("",E629,H629)</f>
        <v>107.11156554060292</v>
      </c>
      <c r="AF653" s="11">
        <f>T1.WELL("",E629,H629)</f>
        <v>107.11156554060292</v>
      </c>
      <c r="AG653" s="11">
        <f>T1.WELL("",E629,H629)</f>
        <v>107.11156554060292</v>
      </c>
      <c r="AH653" s="11">
        <f>T1.WELL("",E629,H629)</f>
        <v>107.11156554060292</v>
      </c>
      <c r="AI653" s="11">
        <f>T1.WELL("",E629,H629)</f>
        <v>107.11156554060292</v>
      </c>
      <c r="AJ653" s="11">
        <f>T1.WELL("",E629,H629)</f>
        <v>107.11156554060292</v>
      </c>
      <c r="AK653" s="11">
        <f>T1.WELL("",E629,H629)</f>
        <v>107.11156554060292</v>
      </c>
      <c r="AL653" s="11">
        <f>T1.WELL("",E629,H629)</f>
        <v>107.11156554060292</v>
      </c>
      <c r="AM653" s="11">
        <f>T1.WELL("",E629,H629)</f>
        <v>107.11156554060292</v>
      </c>
      <c r="AN653" s="11">
        <f>T1.WELL("",E629,H629)</f>
        <v>107.11156554060292</v>
      </c>
      <c r="AO653" s="11">
        <f>T1.WELL("",E629,H629)</f>
        <v>107.11156554060292</v>
      </c>
      <c r="AP653" s="11">
        <f>T1.WELL("",E629,H629)</f>
        <v>107.11156554060292</v>
      </c>
      <c r="AQ653" s="11">
        <f>T1.WELL("",E629,H629)</f>
        <v>107.11156554060292</v>
      </c>
      <c r="AR653" s="11">
        <f>T1.WELL("",E629,H629)</f>
        <v>107.11156554060292</v>
      </c>
      <c r="AS653" s="11">
        <f>T1.WELL("",E629,H629)</f>
        <v>107.11156554060292</v>
      </c>
      <c r="AT653" s="11">
        <f>T1.WELL("",E629,H629)</f>
        <v>107.11156554060292</v>
      </c>
      <c r="AU653" s="11">
        <f>T1.WELL("",E629,H629)</f>
        <v>107.11156554060292</v>
      </c>
      <c r="AV653" s="11">
        <f>T1.WELL("",E629,H629)</f>
        <v>107.11156554060292</v>
      </c>
      <c r="AW653" s="11">
        <f>T1.WELL("",E629,H629)</f>
        <v>107.11156554060292</v>
      </c>
      <c r="AX653" s="11">
        <f>T1.WELL("",E629,H629)</f>
        <v>107.11156554060292</v>
      </c>
      <c r="AY653" s="110"/>
      <c r="AZ653" s="110"/>
      <c r="BA653" s="110"/>
    </row>
    <row r="654" spans="2:53" ht="11.25" hidden="1" customHeight="1">
      <c r="B654" s="97" t="s">
        <v>2256</v>
      </c>
      <c r="C654" s="11">
        <f>T1.WELL("",E629,H629)</f>
        <v>107.11156554060292</v>
      </c>
      <c r="D654" s="11">
        <f>T1.WELL("",E629,H629)</f>
        <v>107.11156554060292</v>
      </c>
      <c r="E654" s="11">
        <f>T1.WELL("",E629,H629)</f>
        <v>107.11156554060292</v>
      </c>
      <c r="F654" s="11">
        <f>T1.WELL("",E629,H629)</f>
        <v>107.11156554060292</v>
      </c>
      <c r="G654" s="11">
        <f>T1.WELL("",E629,H629)</f>
        <v>107.11156554060292</v>
      </c>
      <c r="H654" s="11">
        <f>T1.WELL("",E629,H629)</f>
        <v>107.11156554060292</v>
      </c>
      <c r="I654" s="11">
        <f>T1.WELL("",E629,H629)</f>
        <v>107.11156554060292</v>
      </c>
      <c r="J654" s="11">
        <f>T1.WELL("",E629,H629)</f>
        <v>107.11156554060292</v>
      </c>
      <c r="K654" s="11">
        <f>T1.WELL("",E629,H629)</f>
        <v>107.11156554060292</v>
      </c>
      <c r="L654" s="11">
        <f>T1.WELL("",E629,H629)</f>
        <v>107.11156554060292</v>
      </c>
      <c r="M654" s="11">
        <f>T1.WELL("",E629,H629)</f>
        <v>107.11156554060292</v>
      </c>
      <c r="N654" s="11">
        <f>T1.WELL("",E629,H629)</f>
        <v>107.11156554060292</v>
      </c>
      <c r="O654" s="11">
        <f>T1.WELL("",E629,H629)</f>
        <v>107.11156554060292</v>
      </c>
      <c r="P654" s="11">
        <f>T1.WELL("",E629,H629)</f>
        <v>107.11156554060292</v>
      </c>
      <c r="Q654" s="11">
        <f>T1.WELL("",E629,H629)</f>
        <v>107.11156554060292</v>
      </c>
      <c r="R654" s="11">
        <f>T1.WELL("",E629,H629)</f>
        <v>107.11156554060292</v>
      </c>
      <c r="S654" s="11">
        <f>T1.WELL("",E629,H629)</f>
        <v>107.11156554060292</v>
      </c>
      <c r="T654" s="11">
        <f>T1.WELL("",E629,H629)</f>
        <v>107.11156554060292</v>
      </c>
      <c r="U654" s="11">
        <f>T1.WELL("",E629,H629)</f>
        <v>107.11156554060292</v>
      </c>
      <c r="V654" s="11">
        <f>T1.WELL("",E629,H629)</f>
        <v>107.11156554060292</v>
      </c>
      <c r="W654" s="11">
        <f>T1.WELL("",E629,H629)</f>
        <v>107.11156554060292</v>
      </c>
      <c r="X654" s="11">
        <f>T1.WELL("",E629,H629)</f>
        <v>107.11156554060292</v>
      </c>
      <c r="Y654" s="11">
        <f>T1.WELL("",E629,H629)</f>
        <v>107.11156554060292</v>
      </c>
      <c r="Z654" s="11">
        <f>T1.WELL("",E629,H629)</f>
        <v>107.11156554060292</v>
      </c>
      <c r="AA654" s="11">
        <f>T1.WELL("",E629,H629)</f>
        <v>107.11156554060292</v>
      </c>
      <c r="AB654" s="11">
        <f>T1.WELL("",E629,H629)</f>
        <v>107.11156554060292</v>
      </c>
      <c r="AC654" s="11">
        <f>T1.WELL("",E629,H629)</f>
        <v>107.11156554060292</v>
      </c>
      <c r="AD654" s="11">
        <f>T1.WELL("",E629,H629)</f>
        <v>107.11156554060292</v>
      </c>
      <c r="AE654" s="11">
        <f>T1.WELL("",E629,H629)</f>
        <v>107.11156554060292</v>
      </c>
      <c r="AF654" s="11">
        <f>T1.WELL("",E629,H629)</f>
        <v>107.11156554060292</v>
      </c>
      <c r="AG654" s="11">
        <f>T1.WELL("",E629,H629)</f>
        <v>107.11156554060292</v>
      </c>
      <c r="AH654" s="11">
        <f>T1.WELL("",E629,H629)</f>
        <v>107.11156554060292</v>
      </c>
      <c r="AI654" s="11">
        <f>T1.WELL("",E629,H629)</f>
        <v>107.11156554060292</v>
      </c>
      <c r="AJ654" s="11">
        <f>T1.WELL("",E629,H629)</f>
        <v>107.11156554060292</v>
      </c>
      <c r="AK654" s="11">
        <f>T1.WELL("",E629,H629)</f>
        <v>107.11156554060292</v>
      </c>
      <c r="AL654" s="11">
        <f>T1.WELL("",E629,H629)</f>
        <v>107.11156554060292</v>
      </c>
      <c r="AM654" s="11">
        <f>T1.WELL("",E629,H629)</f>
        <v>107.11156554060292</v>
      </c>
      <c r="AN654" s="11">
        <f>T1.WELL("",E629,H629)</f>
        <v>107.11156554060292</v>
      </c>
      <c r="AO654" s="11">
        <f>T1.WELL("",E629,H629)</f>
        <v>107.11156554060292</v>
      </c>
      <c r="AP654" s="11">
        <f>T1.WELL("",E629,H629)</f>
        <v>107.11156554060292</v>
      </c>
      <c r="AQ654" s="11">
        <f>T1.WELL("",E629,H629)</f>
        <v>107.11156554060292</v>
      </c>
      <c r="AR654" s="11">
        <f>T1.WELL("",E629,H629)</f>
        <v>107.11156554060292</v>
      </c>
      <c r="AS654" s="11">
        <f>T1.WELL("",E629,H629)</f>
        <v>107.11156554060292</v>
      </c>
      <c r="AT654" s="11">
        <f>T1.WELL("",E629,H629)</f>
        <v>107.11156554060292</v>
      </c>
      <c r="AU654" s="11">
        <f>T1.WELL("",E629,H629)</f>
        <v>107.11156554060292</v>
      </c>
      <c r="AV654" s="11">
        <f>T1.WELL("",E629,H629)</f>
        <v>107.11156554060292</v>
      </c>
      <c r="AW654" s="11">
        <f>T1.WELL("",E629,H629)</f>
        <v>107.11156554060292</v>
      </c>
      <c r="AX654" s="11">
        <f>T1.WELL("",E629,H629)</f>
        <v>107.11156554060292</v>
      </c>
      <c r="AY654" s="110"/>
      <c r="AZ654" s="110"/>
      <c r="BA654" s="110"/>
    </row>
    <row r="655" spans="2:53" ht="11.25" hidden="1" customHeight="1">
      <c r="B655" s="97" t="s">
        <v>2305</v>
      </c>
      <c r="C655" s="11">
        <f>T1.WELL("",E629,H629)</f>
        <v>107.11156554060292</v>
      </c>
      <c r="D655" s="11">
        <f>T1.WELL("",E629,H629)</f>
        <v>107.11156554060292</v>
      </c>
      <c r="E655" s="11">
        <f>T1.WELL("",E629,H629)</f>
        <v>107.11156554060292</v>
      </c>
      <c r="F655" s="11">
        <f>T1.WELL("",E629,H629)</f>
        <v>107.11156554060292</v>
      </c>
      <c r="G655" s="11">
        <f>T1.WELL("",E629,H629)</f>
        <v>107.11156554060292</v>
      </c>
      <c r="H655" s="11">
        <f>T1.WELL("",E629,H629)</f>
        <v>107.11156554060292</v>
      </c>
      <c r="I655" s="11">
        <f>T1.WELL("",E629,H629)</f>
        <v>107.11156554060292</v>
      </c>
      <c r="J655" s="11">
        <f>T1.WELL("",E629,H629)</f>
        <v>107.11156554060292</v>
      </c>
      <c r="K655" s="11">
        <f>T1.WELL("",E629,H629)</f>
        <v>107.11156554060292</v>
      </c>
      <c r="L655" s="11">
        <f>T1.WELL("",E629,H629)</f>
        <v>107.11156554060292</v>
      </c>
      <c r="M655" s="11">
        <f>T1.WELL("",E629,H629)</f>
        <v>107.11156554060292</v>
      </c>
      <c r="N655" s="11">
        <f>T1.WELL("",E629,H629)</f>
        <v>107.11156554060292</v>
      </c>
      <c r="O655" s="11">
        <f>T1.WELL("",E629,H629)</f>
        <v>107.11156554060292</v>
      </c>
      <c r="P655" s="11">
        <f>T1.WELL("",E629,H629)</f>
        <v>107.11156554060292</v>
      </c>
      <c r="Q655" s="11">
        <f>T1.WELL("",E629,H629)</f>
        <v>107.11156554060292</v>
      </c>
      <c r="R655" s="11">
        <f>T1.WELL("",E629,H629)</f>
        <v>107.11156554060292</v>
      </c>
      <c r="S655" s="11">
        <f>T1.WELL("",E629,H629)</f>
        <v>107.11156554060292</v>
      </c>
      <c r="T655" s="11">
        <f>T1.WELL("",E629,H629)</f>
        <v>107.11156554060292</v>
      </c>
      <c r="U655" s="11">
        <f>T1.WELL("",E629,H629)</f>
        <v>107.11156554060292</v>
      </c>
      <c r="V655" s="11">
        <f>T1.WELL("",E629,H629)</f>
        <v>107.11156554060292</v>
      </c>
      <c r="W655" s="11">
        <f>T1.WELL("",E629,H629)</f>
        <v>107.11156554060292</v>
      </c>
      <c r="X655" s="11">
        <f>T1.WELL("",E629,H629)</f>
        <v>107.11156554060292</v>
      </c>
      <c r="Y655" s="11">
        <f>T1.WELL("",E629,H629)</f>
        <v>107.11156554060292</v>
      </c>
      <c r="Z655" s="11">
        <f>T1.WELL("",E629,H629)</f>
        <v>107.11156554060292</v>
      </c>
      <c r="AA655" s="11">
        <f>T1.WELL("",E629,H629)</f>
        <v>107.11156554060292</v>
      </c>
      <c r="AB655" s="11">
        <f>T1.WELL("",E629,H629)</f>
        <v>107.11156554060292</v>
      </c>
      <c r="AC655" s="11">
        <f>T1.WELL("",E629,H629)</f>
        <v>107.11156554060292</v>
      </c>
      <c r="AD655" s="11">
        <f>T1.WELL("",E629,H629)</f>
        <v>107.11156554060292</v>
      </c>
      <c r="AE655" s="11">
        <f>T1.WELL("",E629,H629)</f>
        <v>107.11156554060292</v>
      </c>
      <c r="AF655" s="11">
        <f>T1.WELL("",E629,H629)</f>
        <v>107.11156554060292</v>
      </c>
      <c r="AG655" s="11">
        <f>T1.WELL("",E629,H629)</f>
        <v>107.11156554060292</v>
      </c>
      <c r="AH655" s="11">
        <f>T1.WELL("",E629,H629)</f>
        <v>107.11156554060292</v>
      </c>
      <c r="AI655" s="11">
        <f>T1.WELL("",E629,H629)</f>
        <v>107.11156554060292</v>
      </c>
      <c r="AJ655" s="11">
        <f>T1.WELL("",E629,H629)</f>
        <v>107.11156554060292</v>
      </c>
      <c r="AK655" s="11">
        <f>T1.WELL("",E629,H629)</f>
        <v>107.11156554060292</v>
      </c>
      <c r="AL655" s="11">
        <f>T1.WELL("",E629,H629)</f>
        <v>107.11156554060292</v>
      </c>
      <c r="AM655" s="11">
        <f>T1.WELL("",E629,H629)</f>
        <v>107.11156554060292</v>
      </c>
      <c r="AN655" s="11">
        <f>T1.WELL("",E629,H629)</f>
        <v>107.11156554060292</v>
      </c>
      <c r="AO655" s="11">
        <f>T1.WELL("",E629,H629)</f>
        <v>107.11156554060292</v>
      </c>
      <c r="AP655" s="11">
        <f>T1.WELL("",E629,H629)</f>
        <v>107.11156554060292</v>
      </c>
      <c r="AQ655" s="11">
        <f>T1.WELL("",E629,H629)</f>
        <v>107.11156554060292</v>
      </c>
      <c r="AR655" s="11">
        <f>T1.WELL("",E629,H629)</f>
        <v>107.11156554060292</v>
      </c>
      <c r="AS655" s="11">
        <f>T1.WELL("",E629,H629)</f>
        <v>107.11156554060292</v>
      </c>
      <c r="AT655" s="11">
        <f>T1.WELL("",E629,H629)</f>
        <v>107.11156554060292</v>
      </c>
      <c r="AU655" s="11">
        <f>T1.WELL("",E629,H629)</f>
        <v>107.11156554060292</v>
      </c>
      <c r="AV655" s="11">
        <f>T1.WELL("",E629,H629)</f>
        <v>107.11156554060292</v>
      </c>
      <c r="AW655" s="11">
        <f>T1.WELL("",E629,H629)</f>
        <v>107.11156554060292</v>
      </c>
      <c r="AX655" s="11">
        <f>T1.WELL("",E629,H629)</f>
        <v>107.11156554060292</v>
      </c>
      <c r="AY655" s="110"/>
      <c r="AZ655" s="110"/>
      <c r="BA655" s="110"/>
    </row>
    <row r="656" spans="2:53" ht="11.25" hidden="1" customHeight="1">
      <c r="B656" s="97" t="s">
        <v>2354</v>
      </c>
      <c r="C656" s="11">
        <f>T1.WELL("",E629,H629)</f>
        <v>107.11156554060292</v>
      </c>
      <c r="D656" s="11">
        <f>T1.WELL("",E629,H629)</f>
        <v>107.11156554060292</v>
      </c>
      <c r="E656" s="11">
        <f>T1.WELL("",E629,H629)</f>
        <v>107.11156554060292</v>
      </c>
      <c r="F656" s="11">
        <f>T1.WELL("",E629,H629)</f>
        <v>107.11156554060292</v>
      </c>
      <c r="G656" s="11">
        <f>T1.WELL("",E629,H629)</f>
        <v>107.11156554060292</v>
      </c>
      <c r="H656" s="11">
        <f>T1.WELL("",E629,H629)</f>
        <v>107.11156554060292</v>
      </c>
      <c r="I656" s="11">
        <f>T1.WELL("",E629,H629)</f>
        <v>107.11156554060292</v>
      </c>
      <c r="J656" s="11">
        <f>T1.WELL("",E629,H629)</f>
        <v>107.11156554060292</v>
      </c>
      <c r="K656" s="11">
        <f>T1.WELL("",E629,H629)</f>
        <v>107.11156554060292</v>
      </c>
      <c r="L656" s="11">
        <f>T1.WELL("",E629,H629)</f>
        <v>107.11156554060292</v>
      </c>
      <c r="M656" s="11">
        <f>T1.WELL("",E629,H629)</f>
        <v>107.11156554060292</v>
      </c>
      <c r="N656" s="11">
        <f>T1.WELL("",E629,H629)</f>
        <v>107.11156554060292</v>
      </c>
      <c r="O656" s="11">
        <f>T1.WELL("",E629,H629)</f>
        <v>107.11156554060292</v>
      </c>
      <c r="P656" s="11">
        <f>T1.WELL("",E629,H629)</f>
        <v>107.11156554060292</v>
      </c>
      <c r="Q656" s="11">
        <f>T1.WELL("",E629,H629)</f>
        <v>107.11156554060292</v>
      </c>
      <c r="R656" s="11">
        <f>T1.WELL("",E629,H629)</f>
        <v>107.11156554060292</v>
      </c>
      <c r="S656" s="11">
        <f>T1.WELL("",E629,H629)</f>
        <v>107.11156554060292</v>
      </c>
      <c r="T656" s="11">
        <f>T1.WELL("",E629,H629)</f>
        <v>107.11156554060292</v>
      </c>
      <c r="U656" s="11">
        <f>T1.WELL("",E629,H629)</f>
        <v>107.11156554060292</v>
      </c>
      <c r="V656" s="11">
        <f>T1.WELL("",E629,H629)</f>
        <v>107.11156554060292</v>
      </c>
      <c r="W656" s="11">
        <f>T1.WELL("",E629,H629)</f>
        <v>107.11156554060292</v>
      </c>
      <c r="X656" s="11">
        <f>T1.WELL("",E629,H629)</f>
        <v>107.11156554060292</v>
      </c>
      <c r="Y656" s="11">
        <f>T1.WELL("",E629,H629)</f>
        <v>107.11156554060292</v>
      </c>
      <c r="Z656" s="11">
        <f>T1.WELL("",E629,H629)</f>
        <v>107.11156554060292</v>
      </c>
      <c r="AA656" s="11">
        <f>T1.WELL("",E629,H629)</f>
        <v>107.11156554060292</v>
      </c>
      <c r="AB656" s="11">
        <f>T1.WELL("",E629,H629)</f>
        <v>107.11156554060292</v>
      </c>
      <c r="AC656" s="11">
        <f>T1.WELL("",E629,H629)</f>
        <v>107.11156554060292</v>
      </c>
      <c r="AD656" s="11">
        <f>T1.WELL("",E629,H629)</f>
        <v>107.11156554060292</v>
      </c>
      <c r="AE656" s="11">
        <f>T1.WELL("",E629,H629)</f>
        <v>107.11156554060292</v>
      </c>
      <c r="AF656" s="11">
        <f>T1.WELL("",E629,H629)</f>
        <v>107.11156554060292</v>
      </c>
      <c r="AG656" s="11">
        <f>T1.WELL("",E629,H629)</f>
        <v>107.11156554060292</v>
      </c>
      <c r="AH656" s="11">
        <f>T1.WELL("",E629,H629)</f>
        <v>107.11156554060292</v>
      </c>
      <c r="AI656" s="11">
        <f>T1.WELL("",E629,H629)</f>
        <v>107.11156554060292</v>
      </c>
      <c r="AJ656" s="11">
        <f>T1.WELL("",E629,H629)</f>
        <v>107.11156554060292</v>
      </c>
      <c r="AK656" s="11">
        <f>T1.WELL("",E629,H629)</f>
        <v>107.11156554060292</v>
      </c>
      <c r="AL656" s="11">
        <f>T1.WELL("",E629,H629)</f>
        <v>107.11156554060292</v>
      </c>
      <c r="AM656" s="11">
        <f>T1.WELL("",E629,H629)</f>
        <v>107.11156554060292</v>
      </c>
      <c r="AN656" s="11">
        <f>T1.WELL("",E629,H629)</f>
        <v>107.11156554060292</v>
      </c>
      <c r="AO656" s="11">
        <f>T1.WELL("",E629,H629)</f>
        <v>107.11156554060292</v>
      </c>
      <c r="AP656" s="11">
        <f>T1.WELL("",E629,H629)</f>
        <v>107.11156554060292</v>
      </c>
      <c r="AQ656" s="11">
        <f>T1.WELL("",E629,H629)</f>
        <v>107.11156554060292</v>
      </c>
      <c r="AR656" s="11">
        <f>T1.WELL("",E629,H629)</f>
        <v>107.11156554060292</v>
      </c>
      <c r="AS656" s="11">
        <f>T1.WELL("",E629,H629)</f>
        <v>107.11156554060292</v>
      </c>
      <c r="AT656" s="11">
        <f>T1.WELL("",E629,H629)</f>
        <v>107.11156554060292</v>
      </c>
      <c r="AU656" s="11">
        <f>T1.WELL("",E629,H629)</f>
        <v>107.11156554060292</v>
      </c>
      <c r="AV656" s="11">
        <f>T1.WELL("",E629,H629)</f>
        <v>107.11156554060292</v>
      </c>
      <c r="AW656" s="11">
        <f>T1.WELL("",E629,H629)</f>
        <v>107.11156554060292</v>
      </c>
      <c r="AX656" s="11">
        <f>T1.WELL("",E629,H629)</f>
        <v>107.11156554060292</v>
      </c>
      <c r="AY656" s="110"/>
      <c r="AZ656" s="110"/>
      <c r="BA656" s="110"/>
    </row>
    <row r="657" spans="1:53" ht="11.25" hidden="1" customHeight="1">
      <c r="B657" s="97" t="s">
        <v>2403</v>
      </c>
      <c r="C657" s="11">
        <f>T1.WELL("",E629,H629)</f>
        <v>107.11156554060292</v>
      </c>
      <c r="D657" s="11">
        <f>T1.WELL("",E629,H629)</f>
        <v>107.11156554060292</v>
      </c>
      <c r="E657" s="11">
        <f>T1.WELL("",E629,H629)</f>
        <v>107.11156554060292</v>
      </c>
      <c r="F657" s="11">
        <f>T1.WELL("",E629,H629)</f>
        <v>107.11156554060292</v>
      </c>
      <c r="G657" s="11">
        <f>T1.WELL("",E629,H629)</f>
        <v>107.11156554060292</v>
      </c>
      <c r="H657" s="11">
        <f>T1.WELL("",E629,H629)</f>
        <v>107.11156554060292</v>
      </c>
      <c r="I657" s="11">
        <f>T1.WELL("",E629,H629)</f>
        <v>107.11156554060292</v>
      </c>
      <c r="J657" s="11">
        <f>T1.WELL("",E629,H629)</f>
        <v>107.11156554060292</v>
      </c>
      <c r="K657" s="11">
        <f>T1.WELL("",E629,H629)</f>
        <v>107.11156554060292</v>
      </c>
      <c r="L657" s="11">
        <f>T1.WELL("",E629,H629)</f>
        <v>107.11156554060292</v>
      </c>
      <c r="M657" s="11">
        <f>T1.WELL("",E629,H629)</f>
        <v>107.11156554060292</v>
      </c>
      <c r="N657" s="11">
        <f>T1.WELL("",E629,H629)</f>
        <v>107.11156554060292</v>
      </c>
      <c r="O657" s="11">
        <f>T1.WELL("",E629,H629)</f>
        <v>107.11156554060292</v>
      </c>
      <c r="P657" s="11">
        <f>T1.WELL("",E629,H629)</f>
        <v>107.11156554060292</v>
      </c>
      <c r="Q657" s="11">
        <f>T1.WELL("",E629,H629)</f>
        <v>107.11156554060292</v>
      </c>
      <c r="R657" s="11">
        <f>T1.WELL("",E629,H629)</f>
        <v>107.11156554060292</v>
      </c>
      <c r="S657" s="11">
        <f>T1.WELL("",E629,H629)</f>
        <v>107.11156554060292</v>
      </c>
      <c r="T657" s="11">
        <f>T1.WELL("",E629,H629)</f>
        <v>107.11156554060292</v>
      </c>
      <c r="U657" s="11">
        <f>T1.WELL("",E629,H629)</f>
        <v>107.11156554060292</v>
      </c>
      <c r="V657" s="11">
        <f>T1.WELL("",E629,H629)</f>
        <v>107.11156554060292</v>
      </c>
      <c r="W657" s="11">
        <f>T1.WELL("",E629,H629)</f>
        <v>107.11156554060292</v>
      </c>
      <c r="X657" s="11">
        <f>T1.WELL("",E629,H629)</f>
        <v>107.11156554060292</v>
      </c>
      <c r="Y657" s="11">
        <f>T1.WELL("",E629,H629)</f>
        <v>107.11156554060292</v>
      </c>
      <c r="Z657" s="11">
        <f>T1.WELL("",E629,H629)</f>
        <v>107.11156554060292</v>
      </c>
      <c r="AA657" s="11">
        <f>T1.WELL("",E629,H629)</f>
        <v>107.11156554060292</v>
      </c>
      <c r="AB657" s="11">
        <f>T1.WELL("",E629,H629)</f>
        <v>107.11156554060292</v>
      </c>
      <c r="AC657" s="11">
        <f>T1.WELL("",E629,H629)</f>
        <v>107.11156554060292</v>
      </c>
      <c r="AD657" s="11">
        <f>T1.WELL("",E629,H629)</f>
        <v>107.11156554060292</v>
      </c>
      <c r="AE657" s="11">
        <f>T1.WELL("",E629,H629)</f>
        <v>107.11156554060292</v>
      </c>
      <c r="AF657" s="11">
        <f>T1.WELL("",E629,H629)</f>
        <v>107.11156554060292</v>
      </c>
      <c r="AG657" s="11">
        <f>T1.WELL("",E629,H629)</f>
        <v>107.11156554060292</v>
      </c>
      <c r="AH657" s="11">
        <f>T1.WELL("",E629,H629)</f>
        <v>107.11156554060292</v>
      </c>
      <c r="AI657" s="11">
        <f>T1.WELL("",E629,H629)</f>
        <v>107.11156554060292</v>
      </c>
      <c r="AJ657" s="11">
        <f>T1.WELL("",E629,H629)</f>
        <v>107.11156554060292</v>
      </c>
      <c r="AK657" s="11">
        <f>T1.WELL("",E629,H629)</f>
        <v>107.11156554060292</v>
      </c>
      <c r="AL657" s="11">
        <f>T1.WELL("",E629,H629)</f>
        <v>107.11156554060292</v>
      </c>
      <c r="AM657" s="11">
        <f>T1.WELL("",E629,H629)</f>
        <v>107.11156554060292</v>
      </c>
      <c r="AN657" s="11">
        <f>T1.WELL("",E629,H629)</f>
        <v>107.11156554060292</v>
      </c>
      <c r="AO657" s="11">
        <f>T1.WELL("",E629,H629)</f>
        <v>107.11156554060292</v>
      </c>
      <c r="AP657" s="11">
        <f>T1.WELL("",E629,H629)</f>
        <v>107.11156554060292</v>
      </c>
      <c r="AQ657" s="11">
        <f>T1.WELL("",E629,H629)</f>
        <v>107.11156554060292</v>
      </c>
      <c r="AR657" s="11">
        <f>T1.WELL("",E629,H629)</f>
        <v>107.11156554060292</v>
      </c>
      <c r="AS657" s="11">
        <f>T1.WELL("",E629,H629)</f>
        <v>107.11156554060292</v>
      </c>
      <c r="AT657" s="11">
        <f>T1.WELL("",E629,H629)</f>
        <v>107.11156554060292</v>
      </c>
      <c r="AU657" s="11">
        <f>T1.WELL("",E629,H629)</f>
        <v>107.11156554060292</v>
      </c>
      <c r="AV657" s="11">
        <f>T1.WELL("",E629,H629)</f>
        <v>107.11156554060292</v>
      </c>
      <c r="AW657" s="11">
        <f>T1.WELL("",E629,H629)</f>
        <v>107.11156554060292</v>
      </c>
      <c r="AX657" s="11">
        <f>T1.WELL("",E629,H629)</f>
        <v>107.11156554060292</v>
      </c>
      <c r="AY657" s="110"/>
      <c r="AZ657" s="110"/>
      <c r="BA657" s="110"/>
    </row>
    <row r="658" spans="1:53" ht="11.25" hidden="1" customHeight="1">
      <c r="B658" s="97" t="s">
        <v>2452</v>
      </c>
      <c r="C658" s="11">
        <f>T1.WELL("",E629,H629)</f>
        <v>107.11156554060292</v>
      </c>
      <c r="D658" s="11">
        <f>T1.WELL("",E629,H629)</f>
        <v>107.11156554060292</v>
      </c>
      <c r="E658" s="11">
        <f>T1.WELL("",E629,H629)</f>
        <v>107.11156554060292</v>
      </c>
      <c r="F658" s="11">
        <f>T1.WELL("",E629,H629)</f>
        <v>107.11156554060292</v>
      </c>
      <c r="G658" s="11">
        <f>T1.WELL("",E629,H629)</f>
        <v>107.11156554060292</v>
      </c>
      <c r="H658" s="11">
        <f>T1.WELL("",E629,H629)</f>
        <v>107.11156554060292</v>
      </c>
      <c r="I658" s="11">
        <f>T1.WELL("",E629,H629)</f>
        <v>107.11156554060292</v>
      </c>
      <c r="J658" s="11">
        <f>T1.WELL("",E629,H629)</f>
        <v>107.11156554060292</v>
      </c>
      <c r="K658" s="11">
        <f>T1.WELL("",E629,H629)</f>
        <v>107.11156554060292</v>
      </c>
      <c r="L658" s="11">
        <f>T1.WELL("",E629,H629)</f>
        <v>107.11156554060292</v>
      </c>
      <c r="M658" s="11">
        <f>T1.WELL("",E629,H629)</f>
        <v>107.11156554060292</v>
      </c>
      <c r="N658" s="11">
        <f>T1.WELL("",E629,H629)</f>
        <v>107.11156554060292</v>
      </c>
      <c r="O658" s="11">
        <f>T1.WELL("",E629,H629)</f>
        <v>107.11156554060292</v>
      </c>
      <c r="P658" s="11">
        <f>T1.WELL("",E629,H629)</f>
        <v>107.11156554060292</v>
      </c>
      <c r="Q658" s="11">
        <f>T1.WELL("",E629,H629)</f>
        <v>107.11156554060292</v>
      </c>
      <c r="R658" s="11">
        <f>T1.WELL("",E629,H629)</f>
        <v>107.11156554060292</v>
      </c>
      <c r="S658" s="11">
        <f>T1.WELL("",E629,H629)</f>
        <v>107.11156554060292</v>
      </c>
      <c r="T658" s="11">
        <f>T1.WELL("",E629,H629)</f>
        <v>107.11156554060292</v>
      </c>
      <c r="U658" s="11">
        <f>T1.WELL("",E629,H629)</f>
        <v>107.11156554060292</v>
      </c>
      <c r="V658" s="11">
        <f>T1.WELL("",E629,H629)</f>
        <v>107.11156554060292</v>
      </c>
      <c r="W658" s="11">
        <f>T1.WELL("",E629,H629)</f>
        <v>107.11156554060292</v>
      </c>
      <c r="X658" s="11">
        <f>T1.WELL("",E629,H629)</f>
        <v>107.11156554060292</v>
      </c>
      <c r="Y658" s="11">
        <f>T1.WELL("",E629,H629)</f>
        <v>107.11156554060292</v>
      </c>
      <c r="Z658" s="11">
        <f>T1.WELL("",E629,H629)</f>
        <v>107.11156554060292</v>
      </c>
      <c r="AA658" s="11">
        <f>T1.WELL("",E629,H629)</f>
        <v>107.11156554060292</v>
      </c>
      <c r="AB658" s="11">
        <f>T1.WELL("",E629,H629)</f>
        <v>107.11156554060292</v>
      </c>
      <c r="AC658" s="11">
        <f>T1.WELL("",E629,H629)</f>
        <v>107.11156554060292</v>
      </c>
      <c r="AD658" s="11">
        <f>T1.WELL("",E629,H629)</f>
        <v>107.11156554060292</v>
      </c>
      <c r="AE658" s="11">
        <f>T1.WELL("",E629,H629)</f>
        <v>107.11156554060292</v>
      </c>
      <c r="AF658" s="11">
        <f>T1.WELL("",E629,H629)</f>
        <v>107.11156554060292</v>
      </c>
      <c r="AG658" s="11">
        <f>T1.WELL("",E629,H629)</f>
        <v>107.11156554060292</v>
      </c>
      <c r="AH658" s="11">
        <f>T1.WELL("",E629,H629)</f>
        <v>107.11156554060292</v>
      </c>
      <c r="AI658" s="11">
        <f>T1.WELL("",E629,H629)</f>
        <v>107.11156554060292</v>
      </c>
      <c r="AJ658" s="11">
        <f>T1.WELL("",E629,H629)</f>
        <v>107.11156554060292</v>
      </c>
      <c r="AK658" s="11">
        <f>T1.WELL("",E629,H629)</f>
        <v>107.11156554060292</v>
      </c>
      <c r="AL658" s="11">
        <f>T1.WELL("",E629,H629)</f>
        <v>107.11156554060292</v>
      </c>
      <c r="AM658" s="11">
        <f>T1.WELL("",E629,H629)</f>
        <v>107.11156554060292</v>
      </c>
      <c r="AN658" s="11">
        <f>T1.WELL("",E629,H629)</f>
        <v>107.11156554060292</v>
      </c>
      <c r="AO658" s="11">
        <f>T1.WELL("",E629,H629)</f>
        <v>107.11156554060292</v>
      </c>
      <c r="AP658" s="11">
        <f>T1.WELL("",E629,H629)</f>
        <v>107.11156554060292</v>
      </c>
      <c r="AQ658" s="11">
        <f>T1.WELL("",E629,H629)</f>
        <v>107.11156554060292</v>
      </c>
      <c r="AR658" s="11">
        <f>T1.WELL("",E629,H629)</f>
        <v>107.11156554060292</v>
      </c>
      <c r="AS658" s="11">
        <f>T1.WELL("",E629,H629)</f>
        <v>107.11156554060292</v>
      </c>
      <c r="AT658" s="11">
        <f>T1.WELL("",E629,H629)</f>
        <v>107.11156554060292</v>
      </c>
      <c r="AU658" s="11">
        <f>T1.WELL("",E629,H629)</f>
        <v>107.11156554060292</v>
      </c>
      <c r="AV658" s="11">
        <f>T1.WELL("",E629,H629)</f>
        <v>107.11156554060292</v>
      </c>
      <c r="AW658" s="11">
        <f>T1.WELL("",E629,H629)</f>
        <v>107.11156554060292</v>
      </c>
      <c r="AX658" s="11">
        <f>T1.WELL("",E629,H629)</f>
        <v>107.11156554060292</v>
      </c>
      <c r="AY658" s="110"/>
      <c r="AZ658" s="110"/>
      <c r="BA658" s="110"/>
    </row>
    <row r="659" spans="1:53" ht="11.25" hidden="1" customHeight="1">
      <c r="B659" s="97" t="s">
        <v>2501</v>
      </c>
      <c r="C659" s="11">
        <f>T1.WELL("",E629,H629)</f>
        <v>107.11156554060292</v>
      </c>
      <c r="D659" s="11">
        <f>T1.WELL("",E629,H629)</f>
        <v>107.11156554060292</v>
      </c>
      <c r="E659" s="11">
        <f>T1.WELL("",E629,H629)</f>
        <v>107.11156554060292</v>
      </c>
      <c r="F659" s="11">
        <f>T1.WELL("",E629,H629)</f>
        <v>107.11156554060292</v>
      </c>
      <c r="G659" s="11">
        <f>T1.WELL("",E629,H629)</f>
        <v>107.11156554060292</v>
      </c>
      <c r="H659" s="11">
        <f>T1.WELL("",E629,H629)</f>
        <v>107.11156554060292</v>
      </c>
      <c r="I659" s="11">
        <f>T1.WELL("",E629,H629)</f>
        <v>107.11156554060292</v>
      </c>
      <c r="J659" s="11">
        <f>T1.WELL("",E629,H629)</f>
        <v>107.11156554060292</v>
      </c>
      <c r="K659" s="11">
        <f>T1.WELL("",E629,H629)</f>
        <v>107.11156554060292</v>
      </c>
      <c r="L659" s="11">
        <f>T1.WELL("",E629,H629)</f>
        <v>107.11156554060292</v>
      </c>
      <c r="M659" s="11">
        <f>T1.WELL("",E629,H629)</f>
        <v>107.11156554060292</v>
      </c>
      <c r="N659" s="11">
        <f>T1.WELL("",E629,H629)</f>
        <v>107.11156554060292</v>
      </c>
      <c r="O659" s="11">
        <f>T1.WELL("",E629,H629)</f>
        <v>107.11156554060292</v>
      </c>
      <c r="P659" s="11">
        <f>T1.WELL("",E629,H629)</f>
        <v>107.11156554060292</v>
      </c>
      <c r="Q659" s="11">
        <f>T1.WELL("",E629,H629)</f>
        <v>107.11156554060292</v>
      </c>
      <c r="R659" s="11">
        <f>T1.WELL("",E629,H629)</f>
        <v>107.11156554060292</v>
      </c>
      <c r="S659" s="11">
        <f>T1.WELL("",E629,H629)</f>
        <v>107.11156554060292</v>
      </c>
      <c r="T659" s="11">
        <f>T1.WELL("",E629,H629)</f>
        <v>107.11156554060292</v>
      </c>
      <c r="U659" s="11">
        <f>T1.WELL("",E629,H629)</f>
        <v>107.11156554060292</v>
      </c>
      <c r="V659" s="11">
        <f>T1.WELL("",E629,H629)</f>
        <v>107.11156554060292</v>
      </c>
      <c r="W659" s="11">
        <f>T1.WELL("",E629,H629)</f>
        <v>107.11156554060292</v>
      </c>
      <c r="X659" s="11">
        <f>T1.WELL("",E629,H629)</f>
        <v>107.11156554060292</v>
      </c>
      <c r="Y659" s="11">
        <f>T1.WELL("",E629,H629)</f>
        <v>107.11156554060292</v>
      </c>
      <c r="Z659" s="11">
        <f>T1.WELL("",E629,H629)</f>
        <v>107.11156554060292</v>
      </c>
      <c r="AA659" s="11">
        <f>T1.WELL("",E629,H629)</f>
        <v>107.11156554060292</v>
      </c>
      <c r="AB659" s="11">
        <f>T1.WELL("",E629,H629)</f>
        <v>107.11156554060292</v>
      </c>
      <c r="AC659" s="11">
        <f>T1.WELL("",E629,H629)</f>
        <v>107.11156554060292</v>
      </c>
      <c r="AD659" s="11">
        <f>T1.WELL("",E629,H629)</f>
        <v>107.11156554060292</v>
      </c>
      <c r="AE659" s="11">
        <f>T1.WELL("",E629,H629)</f>
        <v>107.11156554060292</v>
      </c>
      <c r="AF659" s="11">
        <f>T1.WELL("",E629,H629)</f>
        <v>107.11156554060292</v>
      </c>
      <c r="AG659" s="11">
        <f>T1.WELL("",E629,H629)</f>
        <v>107.11156554060292</v>
      </c>
      <c r="AH659" s="11">
        <f>T1.WELL("",E629,H629)</f>
        <v>107.11156554060292</v>
      </c>
      <c r="AI659" s="11">
        <f>T1.WELL("",E629,H629)</f>
        <v>107.11156554060292</v>
      </c>
      <c r="AJ659" s="11">
        <f>T1.WELL("",E629,H629)</f>
        <v>107.11156554060292</v>
      </c>
      <c r="AK659" s="11">
        <f>T1.WELL("",E629,H629)</f>
        <v>107.11156554060292</v>
      </c>
      <c r="AL659" s="11">
        <f>T1.WELL("",E629,H629)</f>
        <v>107.11156554060292</v>
      </c>
      <c r="AM659" s="11">
        <f>T1.WELL("",E629,H629)</f>
        <v>107.11156554060292</v>
      </c>
      <c r="AN659" s="11">
        <f>T1.WELL("",E629,H629)</f>
        <v>107.11156554060292</v>
      </c>
      <c r="AO659" s="11">
        <f>T1.WELL("",E629,H629)</f>
        <v>107.11156554060292</v>
      </c>
      <c r="AP659" s="11">
        <f>T1.WELL("",E629,H629)</f>
        <v>107.11156554060292</v>
      </c>
      <c r="AQ659" s="11">
        <f>T1.WELL("",E629,H629)</f>
        <v>107.11156554060292</v>
      </c>
      <c r="AR659" s="11">
        <f>T1.WELL("",E629,H629)</f>
        <v>107.11156554060292</v>
      </c>
      <c r="AS659" s="11">
        <f>T1.WELL("",E629,H629)</f>
        <v>107.11156554060292</v>
      </c>
      <c r="AT659" s="11">
        <f>T1.WELL("",E629,H629)</f>
        <v>107.11156554060292</v>
      </c>
      <c r="AU659" s="11">
        <f>T1.WELL("",E629,H629)</f>
        <v>107.11156554060292</v>
      </c>
      <c r="AV659" s="11">
        <f>T1.WELL("",E629,H629)</f>
        <v>107.11156554060292</v>
      </c>
      <c r="AW659" s="11">
        <f>T1.WELL("",E629,H629)</f>
        <v>107.11156554060292</v>
      </c>
      <c r="AX659" s="11">
        <f>T1.WELL("",E629,H629)</f>
        <v>107.11156554060292</v>
      </c>
      <c r="AY659" s="110"/>
      <c r="AZ659" s="110"/>
      <c r="BA659" s="110"/>
    </row>
    <row r="660" spans="1:53" ht="11.25" hidden="1" customHeight="1">
      <c r="B660" s="97" t="s">
        <v>2550</v>
      </c>
      <c r="C660" s="11">
        <f>T1.WELL("",E629,H629)</f>
        <v>107.11156554060292</v>
      </c>
      <c r="D660" s="11">
        <f>T1.WELL("",E629,H629)</f>
        <v>107.11156554060292</v>
      </c>
      <c r="E660" s="11">
        <f>T1.WELL("",E629,H629)</f>
        <v>107.11156554060292</v>
      </c>
      <c r="F660" s="11">
        <f>T1.WELL("",E629,H629)</f>
        <v>107.11156554060292</v>
      </c>
      <c r="G660" s="11">
        <f>T1.WELL("",E629,H629)</f>
        <v>107.11156554060292</v>
      </c>
      <c r="H660" s="11">
        <f>T1.WELL("",E629,H629)</f>
        <v>107.11156554060292</v>
      </c>
      <c r="I660" s="11">
        <f>T1.WELL("",E629,H629)</f>
        <v>107.11156554060292</v>
      </c>
      <c r="J660" s="11">
        <f>T1.WELL("",E629,H629)</f>
        <v>107.11156554060292</v>
      </c>
      <c r="K660" s="11">
        <f>T1.WELL("",E629,H629)</f>
        <v>107.11156554060292</v>
      </c>
      <c r="L660" s="11">
        <f>T1.WELL("",E629,H629)</f>
        <v>107.11156554060292</v>
      </c>
      <c r="M660" s="11">
        <f>T1.WELL("",E629,H629)</f>
        <v>107.11156554060292</v>
      </c>
      <c r="N660" s="11">
        <f>T1.WELL("",E629,H629)</f>
        <v>107.11156554060292</v>
      </c>
      <c r="O660" s="11">
        <f>T1.WELL("",E629,H629)</f>
        <v>107.11156554060292</v>
      </c>
      <c r="P660" s="11">
        <f>T1.WELL("",E629,H629)</f>
        <v>107.11156554060292</v>
      </c>
      <c r="Q660" s="11">
        <f>T1.WELL("",E629,H629)</f>
        <v>107.11156554060292</v>
      </c>
      <c r="R660" s="11">
        <f>T1.WELL("",E629,H629)</f>
        <v>107.11156554060292</v>
      </c>
      <c r="S660" s="11">
        <f>T1.WELL("",E629,H629)</f>
        <v>107.11156554060292</v>
      </c>
      <c r="T660" s="11">
        <f>T1.WELL("",E629,H629)</f>
        <v>107.11156554060292</v>
      </c>
      <c r="U660" s="11">
        <f>T1.WELL("",E629,H629)</f>
        <v>107.11156554060292</v>
      </c>
      <c r="V660" s="11">
        <f>T1.WELL("",E629,H629)</f>
        <v>107.11156554060292</v>
      </c>
      <c r="W660" s="11">
        <f>T1.WELL("",E629,H629)</f>
        <v>107.11156554060292</v>
      </c>
      <c r="X660" s="11">
        <f>T1.WELL("",E629,H629)</f>
        <v>107.11156554060292</v>
      </c>
      <c r="Y660" s="11">
        <f>T1.WELL("",E629,H629)</f>
        <v>107.11156554060292</v>
      </c>
      <c r="Z660" s="11">
        <f>T1.WELL("",E629,H629)</f>
        <v>107.11156554060292</v>
      </c>
      <c r="AA660" s="11">
        <f>T1.WELL("",E629,H629)</f>
        <v>107.11156554060292</v>
      </c>
      <c r="AB660" s="11">
        <f>T1.WELL("",E629,H629)</f>
        <v>107.11156554060292</v>
      </c>
      <c r="AC660" s="11">
        <f>T1.WELL("",E629,H629)</f>
        <v>107.11156554060292</v>
      </c>
      <c r="AD660" s="11">
        <f>T1.WELL("",E629,H629)</f>
        <v>107.11156554060292</v>
      </c>
      <c r="AE660" s="11">
        <f>T1.WELL("",E629,H629)</f>
        <v>107.11156554060292</v>
      </c>
      <c r="AF660" s="11">
        <f>T1.WELL("",E629,H629)</f>
        <v>107.11156554060292</v>
      </c>
      <c r="AG660" s="11">
        <f>T1.WELL("",E629,H629)</f>
        <v>107.11156554060292</v>
      </c>
      <c r="AH660" s="11">
        <f>T1.WELL("",E629,H629)</f>
        <v>107.11156554060292</v>
      </c>
      <c r="AI660" s="11">
        <f>T1.WELL("",E629,H629)</f>
        <v>107.11156554060292</v>
      </c>
      <c r="AJ660" s="11">
        <f>T1.WELL("",E629,H629)</f>
        <v>107.11156554060292</v>
      </c>
      <c r="AK660" s="11">
        <f>T1.WELL("",E629,H629)</f>
        <v>107.11156554060292</v>
      </c>
      <c r="AL660" s="11">
        <f>T1.WELL("",E629,H629)</f>
        <v>107.11156554060292</v>
      </c>
      <c r="AM660" s="11">
        <f>T1.WELL("",E629,H629)</f>
        <v>107.11156554060292</v>
      </c>
      <c r="AN660" s="11">
        <f>T1.WELL("",E629,H629)</f>
        <v>107.11156554060292</v>
      </c>
      <c r="AO660" s="11">
        <f>T1.WELL("",E629,H629)</f>
        <v>107.11156554060292</v>
      </c>
      <c r="AP660" s="11">
        <f>T1.WELL("",E629,H629)</f>
        <v>107.11156554060292</v>
      </c>
      <c r="AQ660" s="11">
        <f>T1.WELL("",E629,H629)</f>
        <v>107.11156554060292</v>
      </c>
      <c r="AR660" s="11">
        <f>T1.WELL("",E629,H629)</f>
        <v>107.11156554060292</v>
      </c>
      <c r="AS660" s="11">
        <f>T1.WELL("",E629,H629)</f>
        <v>107.11156554060292</v>
      </c>
      <c r="AT660" s="11">
        <f>T1.WELL("",E629,H629)</f>
        <v>107.11156554060292</v>
      </c>
      <c r="AU660" s="11">
        <f>T1.WELL("",E629,H629)</f>
        <v>107.11156554060292</v>
      </c>
      <c r="AV660" s="11">
        <f>T1.WELL("",E629,H629)</f>
        <v>107.11156554060292</v>
      </c>
      <c r="AW660" s="11">
        <f>T1.WELL("",E629,H629)</f>
        <v>107.11156554060292</v>
      </c>
      <c r="AX660" s="11">
        <f>T1.WELL("",E629,H629)</f>
        <v>107.11156554060292</v>
      </c>
      <c r="AY660" s="110"/>
      <c r="AZ660" s="110"/>
      <c r="BA660" s="110"/>
    </row>
    <row r="661" spans="1:53" ht="11.25" hidden="1" customHeight="1">
      <c r="B661" s="97" t="s">
        <v>2599</v>
      </c>
      <c r="C661" s="11">
        <f>T1.WELL("",E629,H629)</f>
        <v>107.11156554060292</v>
      </c>
      <c r="D661" s="11">
        <f>T1.WELL("",E629,H629)</f>
        <v>107.11156554060292</v>
      </c>
      <c r="E661" s="11">
        <f>T1.WELL("",E629,H629)</f>
        <v>107.11156554060292</v>
      </c>
      <c r="F661" s="11">
        <f>T1.WELL("",E629,H629)</f>
        <v>107.11156554060292</v>
      </c>
      <c r="G661" s="11">
        <f>T1.WELL("",E629,H629)</f>
        <v>107.11156554060292</v>
      </c>
      <c r="H661" s="11">
        <f>T1.WELL("",E629,H629)</f>
        <v>107.11156554060292</v>
      </c>
      <c r="I661" s="11">
        <f>T1.WELL("",E629,H629)</f>
        <v>107.11156554060292</v>
      </c>
      <c r="J661" s="11">
        <f>T1.WELL("",E629,H629)</f>
        <v>107.11156554060292</v>
      </c>
      <c r="K661" s="11">
        <f>T1.WELL("",E629,H629)</f>
        <v>107.11156554060292</v>
      </c>
      <c r="L661" s="11">
        <f>T1.WELL("",E629,H629)</f>
        <v>107.11156554060292</v>
      </c>
      <c r="M661" s="11">
        <f>T1.WELL("",E629,H629)</f>
        <v>107.11156554060292</v>
      </c>
      <c r="N661" s="11">
        <f>T1.WELL("",E629,H629)</f>
        <v>107.11156554060292</v>
      </c>
      <c r="O661" s="11">
        <f>T1.WELL("",E629,H629)</f>
        <v>107.11156554060292</v>
      </c>
      <c r="P661" s="11">
        <f>T1.WELL("",E629,H629)</f>
        <v>107.11156554060292</v>
      </c>
      <c r="Q661" s="11">
        <f>T1.WELL("",E629,H629)</f>
        <v>107.11156554060292</v>
      </c>
      <c r="R661" s="11">
        <f>T1.WELL("",E629,H629)</f>
        <v>107.11156554060292</v>
      </c>
      <c r="S661" s="11">
        <f>T1.WELL("",E629,H629)</f>
        <v>107.11156554060292</v>
      </c>
      <c r="T661" s="11">
        <f>T1.WELL("",E629,H629)</f>
        <v>107.11156554060292</v>
      </c>
      <c r="U661" s="11">
        <f>T1.WELL("",E629,H629)</f>
        <v>107.11156554060292</v>
      </c>
      <c r="V661" s="11">
        <f>T1.WELL("",E629,H629)</f>
        <v>107.11156554060292</v>
      </c>
      <c r="W661" s="11">
        <f>T1.WELL("",E629,H629)</f>
        <v>107.11156554060292</v>
      </c>
      <c r="X661" s="11">
        <f>T1.WELL("",E629,H629)</f>
        <v>107.11156554060292</v>
      </c>
      <c r="Y661" s="11">
        <f>T1.WELL("",E629,H629)</f>
        <v>107.11156554060292</v>
      </c>
      <c r="Z661" s="11">
        <f>T1.WELL("",E629,H629)</f>
        <v>107.11156554060292</v>
      </c>
      <c r="AA661" s="11">
        <f>T1.WELL("",E629,H629)</f>
        <v>107.11156554060292</v>
      </c>
      <c r="AB661" s="11">
        <f>T1.WELL("",E629,H629)</f>
        <v>107.11156554060292</v>
      </c>
      <c r="AC661" s="11">
        <f>T1.WELL("",E629,H629)</f>
        <v>107.11156554060292</v>
      </c>
      <c r="AD661" s="11">
        <f>T1.WELL("",E629,H629)</f>
        <v>107.11156554060292</v>
      </c>
      <c r="AE661" s="11">
        <f>T1.WELL("",E629,H629)</f>
        <v>107.11156554060292</v>
      </c>
      <c r="AF661" s="11">
        <f>T1.WELL("",E629,H629)</f>
        <v>107.11156554060292</v>
      </c>
      <c r="AG661" s="11">
        <f>T1.WELL("",E629,H629)</f>
        <v>107.11156554060292</v>
      </c>
      <c r="AH661" s="11">
        <f>T1.WELL("",E629,H629)</f>
        <v>107.11156554060292</v>
      </c>
      <c r="AI661" s="11">
        <f>T1.WELL("",E629,H629)</f>
        <v>107.11156554060292</v>
      </c>
      <c r="AJ661" s="11">
        <f>T1.WELL("",E629,H629)</f>
        <v>107.11156554060292</v>
      </c>
      <c r="AK661" s="11">
        <f>T1.WELL("",E629,H629)</f>
        <v>107.11156554060292</v>
      </c>
      <c r="AL661" s="11">
        <f>T1.WELL("",E629,H629)</f>
        <v>107.11156554060292</v>
      </c>
      <c r="AM661" s="11">
        <f>T1.WELL("",E629,H629)</f>
        <v>107.11156554060292</v>
      </c>
      <c r="AN661" s="11">
        <f>T1.WELL("",E629,H629)</f>
        <v>107.11156554060292</v>
      </c>
      <c r="AO661" s="11">
        <f>T1.WELL("",E629,H629)</f>
        <v>107.11156554060292</v>
      </c>
      <c r="AP661" s="11">
        <f>T1.WELL("",E629,H629)</f>
        <v>107.11156554060292</v>
      </c>
      <c r="AQ661" s="11">
        <f>T1.WELL("",E629,H629)</f>
        <v>107.11156554060292</v>
      </c>
      <c r="AR661" s="11">
        <f>T1.WELL("",E629,H629)</f>
        <v>107.11156554060292</v>
      </c>
      <c r="AS661" s="11">
        <f>T1.WELL("",E629,H629)</f>
        <v>107.11156554060292</v>
      </c>
      <c r="AT661" s="11">
        <f>T1.WELL("",E629,H629)</f>
        <v>107.11156554060292</v>
      </c>
      <c r="AU661" s="11">
        <f>T1.WELL("",E629,H629)</f>
        <v>107.11156554060292</v>
      </c>
      <c r="AV661" s="11">
        <f>T1.WELL("",E629,H629)</f>
        <v>107.11156554060292</v>
      </c>
      <c r="AW661" s="11">
        <f>T1.WELL("",E629,H629)</f>
        <v>107.11156554060292</v>
      </c>
      <c r="AX661" s="11">
        <f>T1.WELL("",E629,H629)</f>
        <v>107.11156554060292</v>
      </c>
      <c r="AY661" s="110"/>
      <c r="AZ661" s="110"/>
      <c r="BA661" s="110"/>
    </row>
    <row r="662" spans="1:53" ht="11.25" hidden="1" customHeight="1">
      <c r="B662" s="97" t="s">
        <v>2648</v>
      </c>
      <c r="C662" s="11">
        <f>T1.WELL("",E629,H629)</f>
        <v>107.11156554060292</v>
      </c>
      <c r="D662" s="11">
        <f>T1.WELL("",E629,H629)</f>
        <v>107.11156554060292</v>
      </c>
      <c r="E662" s="11">
        <f>T1.WELL("",E629,H629)</f>
        <v>107.11156554060292</v>
      </c>
      <c r="F662" s="11">
        <f>T1.WELL("",E629,H629)</f>
        <v>107.11156554060292</v>
      </c>
      <c r="G662" s="11">
        <f>T1.WELL("",E629,H629)</f>
        <v>107.11156554060292</v>
      </c>
      <c r="H662" s="11">
        <f>T1.WELL("",E629,H629)</f>
        <v>107.11156554060292</v>
      </c>
      <c r="I662" s="11">
        <f>T1.WELL("",E629,H629)</f>
        <v>107.11156554060292</v>
      </c>
      <c r="J662" s="11">
        <f>T1.WELL("",E629,H629)</f>
        <v>107.11156554060292</v>
      </c>
      <c r="K662" s="11">
        <f>T1.WELL("",E629,H629)</f>
        <v>107.11156554060292</v>
      </c>
      <c r="L662" s="11">
        <f>T1.WELL("",E629,H629)</f>
        <v>107.11156554060292</v>
      </c>
      <c r="M662" s="11">
        <f>T1.WELL("",E629,H629)</f>
        <v>107.11156554060292</v>
      </c>
      <c r="N662" s="11">
        <f>T1.WELL("",E629,H629)</f>
        <v>107.11156554060292</v>
      </c>
      <c r="O662" s="11">
        <f>T1.WELL("",E629,H629)</f>
        <v>107.11156554060292</v>
      </c>
      <c r="P662" s="11">
        <f>T1.WELL("",E629,H629)</f>
        <v>107.11156554060292</v>
      </c>
      <c r="Q662" s="11">
        <f>T1.WELL("",E629,H629)</f>
        <v>107.11156554060292</v>
      </c>
      <c r="R662" s="11">
        <f>T1.WELL("",E629,H629)</f>
        <v>107.11156554060292</v>
      </c>
      <c r="S662" s="11">
        <f>T1.WELL("",E629,H629)</f>
        <v>107.11156554060292</v>
      </c>
      <c r="T662" s="11">
        <f>T1.WELL("",E629,H629)</f>
        <v>107.11156554060292</v>
      </c>
      <c r="U662" s="11">
        <f>T1.WELL("",E629,H629)</f>
        <v>107.11156554060292</v>
      </c>
      <c r="V662" s="11">
        <f>T1.WELL("",E629,H629)</f>
        <v>107.11156554060292</v>
      </c>
      <c r="W662" s="11">
        <f>T1.WELL("",E629,H629)</f>
        <v>107.11156554060292</v>
      </c>
      <c r="X662" s="11">
        <f>T1.WELL("",E629,H629)</f>
        <v>107.11156554060292</v>
      </c>
      <c r="Y662" s="11">
        <f>T1.WELL("",E629,H629)</f>
        <v>107.11156554060292</v>
      </c>
      <c r="Z662" s="11">
        <f>T1.WELL("",E629,H629)</f>
        <v>107.11156554060292</v>
      </c>
      <c r="AA662" s="11">
        <f>T1.WELL("",E629,H629)</f>
        <v>107.11156554060292</v>
      </c>
      <c r="AB662" s="11">
        <f>T1.WELL("",E629,H629)</f>
        <v>107.11156554060292</v>
      </c>
      <c r="AC662" s="11">
        <f>T1.WELL("",E629,H629)</f>
        <v>107.11156554060292</v>
      </c>
      <c r="AD662" s="11">
        <f>T1.WELL("",E629,H629)</f>
        <v>107.11156554060292</v>
      </c>
      <c r="AE662" s="11">
        <f>T1.WELL("",E629,H629)</f>
        <v>107.11156554060292</v>
      </c>
      <c r="AF662" s="11">
        <f>T1.WELL("",E629,H629)</f>
        <v>107.11156554060292</v>
      </c>
      <c r="AG662" s="11">
        <f>T1.WELL("",E629,H629)</f>
        <v>107.11156554060292</v>
      </c>
      <c r="AH662" s="11">
        <f>T1.WELL("",E629,H629)</f>
        <v>107.11156554060292</v>
      </c>
      <c r="AI662" s="11">
        <f>T1.WELL("",E629,H629)</f>
        <v>107.11156554060292</v>
      </c>
      <c r="AJ662" s="11">
        <f>T1.WELL("",E629,H629)</f>
        <v>107.11156554060292</v>
      </c>
      <c r="AK662" s="11">
        <f>T1.WELL("",E629,H629)</f>
        <v>107.11156554060292</v>
      </c>
      <c r="AL662" s="11">
        <f>T1.WELL("",E629,H629)</f>
        <v>107.11156554060292</v>
      </c>
      <c r="AM662" s="11">
        <f>T1.WELL("",E629,H629)</f>
        <v>107.11156554060292</v>
      </c>
      <c r="AN662" s="11">
        <f>T1.WELL("",E629,H629)</f>
        <v>107.11156554060292</v>
      </c>
      <c r="AO662" s="11">
        <f>T1.WELL("",E629,H629)</f>
        <v>107.11156554060292</v>
      </c>
      <c r="AP662" s="11">
        <f>T1.WELL("",E629,H629)</f>
        <v>107.11156554060292</v>
      </c>
      <c r="AQ662" s="11">
        <f>T1.WELL("",E629,H629)</f>
        <v>107.11156554060292</v>
      </c>
      <c r="AR662" s="11">
        <f>T1.WELL("",E629,H629)</f>
        <v>107.11156554060292</v>
      </c>
      <c r="AS662" s="11">
        <f>T1.WELL("",E629,H629)</f>
        <v>107.11156554060292</v>
      </c>
      <c r="AT662" s="11">
        <f>T1.WELL("",E629,H629)</f>
        <v>107.11156554060292</v>
      </c>
      <c r="AU662" s="11">
        <f>T1.WELL("",E629,H629)</f>
        <v>107.11156554060292</v>
      </c>
      <c r="AV662" s="11">
        <f>T1.WELL("",E629,H629)</f>
        <v>107.11156554060292</v>
      </c>
      <c r="AW662" s="11">
        <f>T1.WELL("",E629,H629)</f>
        <v>107.11156554060292</v>
      </c>
      <c r="AX662" s="11">
        <f>T1.WELL("",E629,H629)</f>
        <v>107.11156554060292</v>
      </c>
      <c r="AY662" s="110"/>
      <c r="AZ662" s="110"/>
      <c r="BA662" s="110"/>
    </row>
    <row r="663" spans="1:53" ht="11.25" hidden="1" customHeight="1">
      <c r="B663" s="97" t="s">
        <v>2697</v>
      </c>
      <c r="C663" s="11">
        <f>T1.WELL("",E629,H629)</f>
        <v>107.11156554060292</v>
      </c>
      <c r="D663" s="11">
        <f>T1.WELL("",E629,H629)</f>
        <v>107.11156554060292</v>
      </c>
      <c r="E663" s="11">
        <f>T1.WELL("",E629,H629)</f>
        <v>107.11156554060292</v>
      </c>
      <c r="F663" s="11">
        <f>T1.WELL("",E629,H629)</f>
        <v>107.11156554060292</v>
      </c>
      <c r="G663" s="11">
        <f>T1.WELL("",E629,H629)</f>
        <v>107.11156554060292</v>
      </c>
      <c r="H663" s="11">
        <f>T1.WELL("",E629,H629)</f>
        <v>107.11156554060292</v>
      </c>
      <c r="I663" s="11">
        <f>T1.WELL("",E629,H629)</f>
        <v>107.11156554060292</v>
      </c>
      <c r="J663" s="11">
        <f>T1.WELL("",E629,H629)</f>
        <v>107.11156554060292</v>
      </c>
      <c r="K663" s="11">
        <f>T1.WELL("",E629,H629)</f>
        <v>107.11156554060292</v>
      </c>
      <c r="L663" s="11">
        <f>T1.WELL("",E629,H629)</f>
        <v>107.11156554060292</v>
      </c>
      <c r="M663" s="11">
        <f>T1.WELL("",E629,H629)</f>
        <v>107.11156554060292</v>
      </c>
      <c r="N663" s="11">
        <f>T1.WELL("",E629,H629)</f>
        <v>107.11156554060292</v>
      </c>
      <c r="O663" s="11">
        <f>T1.WELL("",E629,H629)</f>
        <v>107.11156554060292</v>
      </c>
      <c r="P663" s="11">
        <f>T1.WELL("",E629,H629)</f>
        <v>107.11156554060292</v>
      </c>
      <c r="Q663" s="11">
        <f>T1.WELL("",E629,H629)</f>
        <v>107.11156554060292</v>
      </c>
      <c r="R663" s="11">
        <f>T1.WELL("",E629,H629)</f>
        <v>107.11156554060292</v>
      </c>
      <c r="S663" s="11">
        <f>T1.WELL("",E629,H629)</f>
        <v>107.11156554060292</v>
      </c>
      <c r="T663" s="11">
        <f>T1.WELL("",E629,H629)</f>
        <v>107.11156554060292</v>
      </c>
      <c r="U663" s="11">
        <f>T1.WELL("",E629,H629)</f>
        <v>107.11156554060292</v>
      </c>
      <c r="V663" s="11">
        <f>T1.WELL("",E629,H629)</f>
        <v>107.11156554060292</v>
      </c>
      <c r="W663" s="11">
        <f>T1.WELL("",E629,H629)</f>
        <v>107.11156554060292</v>
      </c>
      <c r="X663" s="11">
        <f>T1.WELL("",E629,H629)</f>
        <v>107.11156554060292</v>
      </c>
      <c r="Y663" s="11">
        <f>T1.WELL("",E629,H629)</f>
        <v>107.11156554060292</v>
      </c>
      <c r="Z663" s="11">
        <f>T1.WELL("",E629,H629)</f>
        <v>107.11156554060292</v>
      </c>
      <c r="AA663" s="11">
        <f>T1.WELL("",E629,H629)</f>
        <v>107.11156554060292</v>
      </c>
      <c r="AB663" s="11">
        <f>T1.WELL("",E629,H629)</f>
        <v>107.11156554060292</v>
      </c>
      <c r="AC663" s="11">
        <f>T1.WELL("",E629,H629)</f>
        <v>107.11156554060292</v>
      </c>
      <c r="AD663" s="11">
        <f>T1.WELL("",E629,H629)</f>
        <v>107.11156554060292</v>
      </c>
      <c r="AE663" s="11">
        <f>T1.WELL("",E629,H629)</f>
        <v>107.11156554060292</v>
      </c>
      <c r="AF663" s="11">
        <f>T1.WELL("",E629,H629)</f>
        <v>107.11156554060292</v>
      </c>
      <c r="AG663" s="11">
        <f>T1.WELL("",E629,H629)</f>
        <v>107.11156554060292</v>
      </c>
      <c r="AH663" s="11">
        <f>T1.WELL("",E629,H629)</f>
        <v>107.11156554060292</v>
      </c>
      <c r="AI663" s="11">
        <f>T1.WELL("",E629,H629)</f>
        <v>107.11156554060292</v>
      </c>
      <c r="AJ663" s="11">
        <f>T1.WELL("",E629,H629)</f>
        <v>107.11156554060292</v>
      </c>
      <c r="AK663" s="11">
        <f>T1.WELL("",E629,H629)</f>
        <v>107.11156554060292</v>
      </c>
      <c r="AL663" s="11">
        <f>T1.WELL("",E629,H629)</f>
        <v>107.11156554060292</v>
      </c>
      <c r="AM663" s="11">
        <f>T1.WELL("",E629,H629)</f>
        <v>107.11156554060292</v>
      </c>
      <c r="AN663" s="11">
        <f>T1.WELL("",E629,H629)</f>
        <v>107.11156554060292</v>
      </c>
      <c r="AO663" s="11">
        <f>T1.WELL("",E629,H629)</f>
        <v>107.11156554060292</v>
      </c>
      <c r="AP663" s="11">
        <f>T1.WELL("",E629,H629)</f>
        <v>107.11156554060292</v>
      </c>
      <c r="AQ663" s="11">
        <f>T1.WELL("",E629,H629)</f>
        <v>107.11156554060292</v>
      </c>
      <c r="AR663" s="11">
        <f>T1.WELL("",E629,H629)</f>
        <v>107.11156554060292</v>
      </c>
      <c r="AS663" s="11">
        <f>T1.WELL("",E629,H629)</f>
        <v>107.11156554060292</v>
      </c>
      <c r="AT663" s="11">
        <f>T1.WELL("",E629,H629)</f>
        <v>107.11156554060292</v>
      </c>
      <c r="AU663" s="11">
        <f>T1.WELL("",E629,H629)</f>
        <v>107.11156554060292</v>
      </c>
      <c r="AV663" s="11">
        <f>T1.WELL("",E629,H629)</f>
        <v>107.11156554060292</v>
      </c>
      <c r="AW663" s="11">
        <f>T1.WELL("",E629,H629)</f>
        <v>107.11156554060292</v>
      </c>
      <c r="AX663" s="11">
        <f>T1.WELL("",E629,H629)</f>
        <v>107.11156554060292</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1525</v>
      </c>
      <c r="D665" s="10">
        <f>T1.role("CPD*","CPD_RESULT","avr")</f>
        <v>68.768613225990805</v>
      </c>
      <c r="E665" s="10"/>
      <c r="F665" s="94" t="s">
        <v>2778</v>
      </c>
      <c r="G665" s="10">
        <f>T1.role("CPD*","CPD_RESULT","sd")</f>
        <v>5.9689210507905441</v>
      </c>
      <c r="H665" s="10"/>
      <c r="I665" s="94" t="s">
        <v>2779</v>
      </c>
      <c r="J665" s="10">
        <f>D665+2*G665</f>
        <v>80.706455327571888</v>
      </c>
      <c r="K665" s="10"/>
      <c r="L665" s="94" t="s">
        <v>2780</v>
      </c>
      <c r="M665" s="10">
        <f>D665+3*G665</f>
        <v>86.675376378362444</v>
      </c>
      <c r="N665" s="10"/>
      <c r="O665" s="94" t="s">
        <v>2781</v>
      </c>
      <c r="P665" s="10">
        <f>D665+4*G665</f>
        <v>92.644297429152985</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2784</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3783</v>
      </c>
      <c r="D693" s="128" t="s">
        <v>2811</v>
      </c>
      <c r="E693" s="129" t="s">
        <v>1557</v>
      </c>
      <c r="G693" s="128" t="s">
        <v>1564</v>
      </c>
      <c r="H693" s="127" t="s">
        <v>1570</v>
      </c>
      <c r="I693" s="128"/>
      <c r="J693" s="128" t="s">
        <v>1552</v>
      </c>
      <c r="K693" s="129">
        <f>T1.role("CPD*",E693,"+2sd")</f>
        <v>80.706455327571888</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597</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598</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599</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600</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2774</v>
      </c>
      <c r="D701" s="128" t="s">
        <v>2811</v>
      </c>
      <c r="E701" s="129" t="s">
        <v>1557</v>
      </c>
      <c r="G701" s="128" t="s">
        <v>1564</v>
      </c>
      <c r="H701" s="127" t="s">
        <v>1570</v>
      </c>
      <c r="I701" s="128"/>
      <c r="J701" s="128" t="s">
        <v>1552</v>
      </c>
      <c r="K701" s="129">
        <f>T1.role("CPD*",E701,"+2sd")</f>
        <v>80.706455327571888</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597</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598</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599</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600</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601</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602</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603</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604</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2777</v>
      </c>
      <c r="D713" s="128" t="s">
        <v>2811</v>
      </c>
      <c r="E713" s="129" t="s">
        <v>1557</v>
      </c>
      <c r="G713" s="128" t="s">
        <v>1564</v>
      </c>
      <c r="H713" s="127" t="s">
        <v>1570</v>
      </c>
      <c r="I713" s="128"/>
      <c r="J713" s="128" t="s">
        <v>1552</v>
      </c>
      <c r="K713" s="129">
        <f>T1.role("CPD*",E713,"+2sd")</f>
        <v>80.706455327571888</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597</v>
      </c>
      <c r="C716" s="11" t="str">
        <f>T1.WELL("",E713,H713,K713)</f>
        <v>hit</v>
      </c>
      <c r="D716" s="11" t="str">
        <f>T1.WELL("",E713,H713,K713)</f>
        <v>hit</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hit</v>
      </c>
      <c r="V716" s="11" t="str">
        <f>T1.WELL("",E713,H713,K713)</f>
        <v/>
      </c>
      <c r="W716" s="11" t="str">
        <f>T1.WELL("",E713,H713,K713)</f>
        <v/>
      </c>
      <c r="X716" s="11" t="str">
        <f>T1.WELL("",E713,H713,K713)</f>
        <v/>
      </c>
      <c r="Y716" s="11" t="str">
        <f>T1.WELL("",E713,H713,K713)</f>
        <v/>
      </c>
      <c r="Z716" s="11" t="str">
        <f>T1.WELL("",E713,H713,K713)</f>
        <v>hit</v>
      </c>
    </row>
    <row r="717" spans="1:27" ht="11.25" hidden="1" customHeight="1">
      <c r="B717" s="8" t="s">
        <v>598</v>
      </c>
      <c r="C717" s="11" t="str">
        <f>T1.WELL("",E713,H713,K713)</f>
        <v>hit</v>
      </c>
      <c r="D717" s="11" t="str">
        <f>T1.WELL("",E713,H713,K713)</f>
        <v>hit</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hit</v>
      </c>
    </row>
    <row r="718" spans="1:27" ht="11.25" hidden="1" customHeight="1">
      <c r="B718" s="8" t="s">
        <v>599</v>
      </c>
      <c r="C718" s="11" t="str">
        <f>T1.WELL("",E713,H713,K713)</f>
        <v>hit</v>
      </c>
      <c r="D718" s="11" t="str">
        <f>T1.WELL("",E713,H713,K713)</f>
        <v>hit</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hit</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hit</v>
      </c>
    </row>
    <row r="719" spans="1:27" ht="11.25" hidden="1" customHeight="1">
      <c r="B719" s="8" t="s">
        <v>600</v>
      </c>
      <c r="C719" s="11" t="str">
        <f>T1.WELL("",E713,H713,K713)</f>
        <v>hit</v>
      </c>
      <c r="D719" s="11" t="str">
        <f>T1.WELL("",E713,H713,K713)</f>
        <v>hit</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hit</v>
      </c>
    </row>
    <row r="720" spans="1:27" ht="11.25" hidden="1" customHeight="1">
      <c r="B720" s="8" t="s">
        <v>601</v>
      </c>
      <c r="C720" s="11" t="str">
        <f>T1.WELL("",E713,H713,K713)</f>
        <v>hit</v>
      </c>
      <c r="D720" s="11" t="str">
        <f>T1.WELL("",E713,H713,K713)</f>
        <v>hit</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hit</v>
      </c>
    </row>
    <row r="721" spans="1:53" ht="11.25" hidden="1" customHeight="1">
      <c r="B721" s="8" t="s">
        <v>602</v>
      </c>
      <c r="C721" s="11" t="str">
        <f>T1.WELL("",E713,H713,K713)</f>
        <v>hit</v>
      </c>
      <c r="D721" s="11" t="str">
        <f>T1.WELL("",E713,H713,K713)</f>
        <v>hit</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hit</v>
      </c>
    </row>
    <row r="722" spans="1:53" ht="11.25" hidden="1" customHeight="1">
      <c r="B722" s="8" t="s">
        <v>603</v>
      </c>
      <c r="C722" s="11" t="str">
        <f>T1.WELL("",E713,H713,K713)</f>
        <v>hit</v>
      </c>
      <c r="D722" s="11" t="str">
        <f>T1.WELL("",E713,H713,K713)</f>
        <v>hit</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hit</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hit</v>
      </c>
    </row>
    <row r="723" spans="1:53" ht="11.25" hidden="1" customHeight="1">
      <c r="B723" s="8" t="s">
        <v>604</v>
      </c>
      <c r="C723" s="11" t="str">
        <f>T1.WELL("",E713,H713,K713)</f>
        <v>hit</v>
      </c>
      <c r="D723" s="11" t="str">
        <f>T1.WELL("",E713,H713,K713)</f>
        <v>hit</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hit</v>
      </c>
    </row>
    <row r="724" spans="1:53" ht="11.25" hidden="1" customHeight="1">
      <c r="B724" s="8" t="s">
        <v>605</v>
      </c>
      <c r="C724" s="11" t="str">
        <f>T1.WELL("",E713,H713,K713)</f>
        <v>hit</v>
      </c>
      <c r="D724" s="11" t="str">
        <f>T1.WELL("",E713,H713,K713)</f>
        <v>hit</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hit</v>
      </c>
    </row>
    <row r="725" spans="1:53" ht="11.25" hidden="1" customHeight="1">
      <c r="B725" s="8" t="s">
        <v>606</v>
      </c>
      <c r="C725" s="11" t="str">
        <f>T1.WELL("",E713,H713,K713)</f>
        <v>hit</v>
      </c>
      <c r="D725" s="11" t="str">
        <f>T1.WELL("",E713,H713,K713)</f>
        <v>hit</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hit</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hit</v>
      </c>
    </row>
    <row r="726" spans="1:53" ht="11.25" hidden="1" customHeight="1">
      <c r="B726" s="8" t="s">
        <v>607</v>
      </c>
      <c r="C726" s="11" t="str">
        <f>T1.WELL("",E713,H713,K713)</f>
        <v>hit</v>
      </c>
      <c r="D726" s="11" t="str">
        <f>T1.WELL("",E713,H713,K713)</f>
        <v>hit</v>
      </c>
      <c r="E726" s="11" t="str">
        <f>T1.WELL("",E713,H713,K713)</f>
        <v/>
      </c>
      <c r="F726" s="11" t="str">
        <f>T1.WELL("",E713,H713,K713)</f>
        <v>hit</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hit</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hit</v>
      </c>
    </row>
    <row r="727" spans="1:53" ht="11.25" hidden="1" customHeight="1">
      <c r="B727" s="8" t="s">
        <v>608</v>
      </c>
      <c r="C727" s="11" t="str">
        <f>T1.WELL("",E713,H713,K713)</f>
        <v>hit</v>
      </c>
      <c r="D727" s="11" t="str">
        <f>T1.WELL("",E713,H713,K713)</f>
        <v>hit</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hit</v>
      </c>
    </row>
    <row r="728" spans="1:53" ht="11.25" hidden="1" customHeight="1">
      <c r="B728" s="8" t="s">
        <v>609</v>
      </c>
      <c r="C728" s="11" t="str">
        <f>T1.WELL("",E713,H713,K713)</f>
        <v>hit</v>
      </c>
      <c r="D728" s="11" t="str">
        <f>T1.WELL("",E713,H713,K713)</f>
        <v>hit</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hit</v>
      </c>
    </row>
    <row r="729" spans="1:53" ht="11.25" hidden="1" customHeight="1">
      <c r="B729" s="8" t="s">
        <v>610</v>
      </c>
      <c r="C729" s="11" t="str">
        <f>T1.WELL("",E713,H713,K713)</f>
        <v>hit</v>
      </c>
      <c r="D729" s="11" t="str">
        <f>T1.WELL("",E713,H713,K713)</f>
        <v>hit</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hit</v>
      </c>
    </row>
    <row r="730" spans="1:53" ht="11.25" hidden="1" customHeight="1">
      <c r="B730" s="8" t="s">
        <v>611</v>
      </c>
      <c r="C730" s="11" t="str">
        <f>T1.WELL("",E713,H713,K713)</f>
        <v>hit</v>
      </c>
      <c r="D730" s="11" t="str">
        <f>T1.WELL("",E713,H713,K713)</f>
        <v>hit</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hit</v>
      </c>
    </row>
    <row r="731" spans="1:53" ht="11.25" hidden="1" customHeight="1">
      <c r="B731" s="8" t="s">
        <v>612</v>
      </c>
      <c r="C731" s="11" t="str">
        <f>T1.WELL("",E713,H713,K713)</f>
        <v>hit</v>
      </c>
      <c r="D731" s="11" t="str">
        <f>T1.WELL("",E713,H713,K713)</f>
        <v>hit</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hit</v>
      </c>
    </row>
    <row r="732" spans="1:53" ht="11.25" customHeight="1">
      <c r="D732" s="92"/>
      <c r="E732" s="10"/>
      <c r="F732" s="15"/>
      <c r="G732" s="92"/>
    </row>
    <row r="733" spans="1:53" s="127" customFormat="1" ht="11.25" customHeight="1">
      <c r="A733" s="127" t="s">
        <v>2783</v>
      </c>
      <c r="D733" s="128" t="s">
        <v>2811</v>
      </c>
      <c r="E733" s="129" t="s">
        <v>1557</v>
      </c>
      <c r="G733" s="128" t="s">
        <v>1564</v>
      </c>
      <c r="H733" s="127" t="s">
        <v>1570</v>
      </c>
      <c r="I733" s="128"/>
      <c r="J733" s="128" t="s">
        <v>1552</v>
      </c>
      <c r="K733" s="129">
        <f>T1.role("CPD*",E733,"+2sd")</f>
        <v>80.706455327571888</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1962</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2011</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2060</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2109</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2158</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2207</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2256</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2305</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2354</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2403</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2452</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2501</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2550</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2599</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2648</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2697</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3786</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8" t="s">
        <v>1559</v>
      </c>
      <c r="C771" s="238"/>
      <c r="D771" s="137" t="s">
        <v>1571</v>
      </c>
      <c r="E771" s="239" t="s">
        <v>1556</v>
      </c>
      <c r="F771" s="239"/>
      <c r="G771" s="240" t="s">
        <v>1566</v>
      </c>
      <c r="H771" s="241"/>
      <c r="I771"/>
      <c r="J771"/>
      <c r="K771"/>
      <c r="M771" s="110"/>
      <c r="N771" s="110"/>
      <c r="O771" s="110"/>
      <c r="P771" s="110"/>
      <c r="Q771" s="110"/>
      <c r="R771" s="110"/>
      <c r="S771" s="110"/>
      <c r="T771" s="110"/>
      <c r="U771" s="110"/>
      <c r="V771" s="110"/>
      <c r="W771" s="110"/>
      <c r="X771" s="110"/>
      <c r="Y771" s="110"/>
    </row>
    <row r="772" spans="1:26" ht="11.25" hidden="1" customHeight="1">
      <c r="B772" s="238" t="s">
        <v>1561</v>
      </c>
      <c r="C772" s="238"/>
      <c r="D772" s="137" t="str">
        <f>T1.role(B772,"well")</f>
        <v>A3</v>
      </c>
      <c r="E772" s="239" t="str">
        <f>T1.role(B772,"cpdid")</f>
        <v>T-005361</v>
      </c>
      <c r="F772" s="239"/>
      <c r="G772" s="242">
        <f t="shared" ref="G772:G775" si="0">T1.role(B772,"RAW_DATA","avr")</f>
        <v>14035.651</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8" t="s">
        <v>1569</v>
      </c>
      <c r="C773" s="238"/>
      <c r="D773" s="137" t="str">
        <f t="shared" ref="D773:D775" si="1">T1.role(B773,"well")</f>
        <v>B3</v>
      </c>
      <c r="E773" s="239" t="str">
        <f t="shared" ref="E773:E775" si="2">T1.role(B773,"cpdid")</f>
        <v>T-005917</v>
      </c>
      <c r="F773" s="239"/>
      <c r="G773" s="242">
        <f t="shared" si="0"/>
        <v>13989.645</v>
      </c>
      <c r="H773" s="243"/>
      <c r="I773"/>
      <c r="J773"/>
      <c r="K773"/>
      <c r="M773" s="110"/>
      <c r="N773" s="110"/>
      <c r="O773" s="110"/>
      <c r="P773" s="110"/>
      <c r="Q773" s="110"/>
      <c r="R773" s="110"/>
      <c r="S773" s="110"/>
      <c r="T773" s="110"/>
      <c r="U773" s="110"/>
      <c r="V773" s="110"/>
      <c r="W773" s="110"/>
      <c r="X773" s="110"/>
      <c r="Y773" s="110"/>
    </row>
    <row r="774" spans="1:26" ht="11.25" hidden="1" customHeight="1">
      <c r="B774" s="238" t="s">
        <v>923</v>
      </c>
      <c r="C774" s="238"/>
      <c r="D774" s="137" t="str">
        <f t="shared" si="1"/>
        <v>C3</v>
      </c>
      <c r="E774" s="239" t="str">
        <f t="shared" si="2"/>
        <v>T-006097</v>
      </c>
      <c r="F774" s="239"/>
      <c r="G774" s="242">
        <f t="shared" si="0"/>
        <v>13912.906999999999</v>
      </c>
      <c r="H774" s="243"/>
      <c r="I774"/>
      <c r="J774"/>
      <c r="K774"/>
      <c r="M774" s="110"/>
      <c r="N774" s="110"/>
      <c r="O774" s="110"/>
      <c r="P774" s="110"/>
      <c r="Q774" s="110"/>
      <c r="R774" s="110"/>
      <c r="S774" s="110"/>
      <c r="T774" s="110"/>
      <c r="U774" s="110"/>
      <c r="V774" s="110"/>
      <c r="W774" s="110"/>
      <c r="X774" s="110"/>
      <c r="Y774" s="110"/>
    </row>
    <row r="775" spans="1:26" ht="11.25" hidden="1" customHeight="1">
      <c r="B775" s="238" t="s">
        <v>924</v>
      </c>
      <c r="C775" s="238"/>
      <c r="D775" s="137" t="str">
        <f t="shared" si="1"/>
        <v>D3</v>
      </c>
      <c r="E775" s="239" t="str">
        <f t="shared" si="2"/>
        <v>T-006585</v>
      </c>
      <c r="F775" s="239"/>
      <c r="G775" s="242">
        <f t="shared" si="0"/>
        <v>13591.754999999999</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2797</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8" t="s">
        <v>1559</v>
      </c>
      <c r="C779" s="238"/>
      <c r="D779" s="239" t="s">
        <v>1571</v>
      </c>
      <c r="E779" s="239"/>
      <c r="F779" s="239" t="s">
        <v>1556</v>
      </c>
      <c r="G779" s="239"/>
      <c r="H779" s="240" t="s">
        <v>1566</v>
      </c>
      <c r="I779" s="241"/>
      <c r="J779" s="113" t="s">
        <v>1560</v>
      </c>
      <c r="K779" s="113" t="s">
        <v>1234</v>
      </c>
      <c r="R779" s="110"/>
      <c r="S779" s="110"/>
      <c r="T779" s="110"/>
      <c r="U779" s="110"/>
      <c r="V779" s="110"/>
      <c r="W779" s="110"/>
      <c r="X779" s="110"/>
      <c r="Y779" s="110"/>
    </row>
    <row r="780" spans="1:26" ht="11.25" hidden="1" customHeight="1">
      <c r="B780" s="238" t="s">
        <v>1561</v>
      </c>
      <c r="C780" s="238"/>
      <c r="D780" s="239" t="str">
        <f>T1.role(B780,"well")</f>
        <v>A3</v>
      </c>
      <c r="E780" s="239"/>
      <c r="F780" s="239" t="str">
        <f t="shared" ref="F780:F799" si="3">T1.role(B780,"cpdid")</f>
        <v>T-005361</v>
      </c>
      <c r="G780" s="239"/>
      <c r="H780" s="242">
        <f t="shared" ref="H780:H799" si="4">T1.role(B780,"RAW_DATA","avr")</f>
        <v>14035.651</v>
      </c>
      <c r="I780" s="243"/>
      <c r="J780" s="111">
        <f t="shared" ref="J780:J799" si="5">T1.role(B780,"CPD_RESULT","avr")</f>
        <v>57.144915350964958</v>
      </c>
      <c r="K780" s="111" t="str">
        <f t="shared" ref="K780:K799" si="6">T1.role(B780,"CPD_HIT","val",1)</f>
        <v/>
      </c>
      <c r="R780" s="110"/>
      <c r="S780" s="110"/>
      <c r="T780" s="110"/>
      <c r="U780" s="110"/>
      <c r="V780" s="110"/>
      <c r="W780" s="110"/>
      <c r="X780" s="110"/>
      <c r="Y780" s="110"/>
    </row>
    <row r="781" spans="1:26" ht="11.25" hidden="1" customHeight="1">
      <c r="A781" s="110"/>
      <c r="B781" s="238" t="s">
        <v>1569</v>
      </c>
      <c r="C781" s="238"/>
      <c r="D781" s="239" t="str">
        <f t="shared" ref="D781:D787" si="7">T1.role(B781,"well")</f>
        <v>B3</v>
      </c>
      <c r="E781" s="239"/>
      <c r="F781" s="239" t="str">
        <f t="shared" si="3"/>
        <v>T-005917</v>
      </c>
      <c r="G781" s="239"/>
      <c r="H781" s="242">
        <f t="shared" si="4"/>
        <v>13989.645</v>
      </c>
      <c r="I781" s="243"/>
      <c r="J781" s="111">
        <f t="shared" si="5"/>
        <v>68.386251786386765</v>
      </c>
      <c r="K781" s="111" t="str">
        <f t="shared" si="6"/>
        <v/>
      </c>
      <c r="R781" s="110"/>
      <c r="S781" s="110"/>
      <c r="T781" s="110"/>
      <c r="U781" s="110"/>
      <c r="V781" s="110"/>
      <c r="W781" s="110"/>
      <c r="X781" s="110"/>
      <c r="Y781" s="110"/>
    </row>
    <row r="782" spans="1:26" ht="11.25" hidden="1" customHeight="1">
      <c r="B782" s="238" t="s">
        <v>923</v>
      </c>
      <c r="C782" s="238"/>
      <c r="D782" s="239" t="str">
        <f t="shared" si="7"/>
        <v>C3</v>
      </c>
      <c r="E782" s="239"/>
      <c r="F782" s="239" t="str">
        <f t="shared" si="3"/>
        <v>T-006097</v>
      </c>
      <c r="G782" s="239"/>
      <c r="H782" s="242">
        <f t="shared" si="4"/>
        <v>13912.906999999999</v>
      </c>
      <c r="I782" s="243"/>
      <c r="J782" s="111">
        <f t="shared" si="5"/>
        <v>63.779298802328213</v>
      </c>
      <c r="K782" s="111" t="str">
        <f t="shared" si="6"/>
        <v/>
      </c>
      <c r="R782" s="110"/>
      <c r="S782" s="110"/>
      <c r="T782" s="110"/>
      <c r="U782" s="110"/>
      <c r="V782" s="110"/>
      <c r="W782" s="110"/>
      <c r="X782" s="110"/>
      <c r="Y782" s="110"/>
    </row>
    <row r="783" spans="1:26" ht="11.25" hidden="1" customHeight="1">
      <c r="B783" s="238" t="s">
        <v>924</v>
      </c>
      <c r="C783" s="238"/>
      <c r="D783" s="239" t="str">
        <f t="shared" si="7"/>
        <v>D3</v>
      </c>
      <c r="E783" s="239"/>
      <c r="F783" s="239" t="str">
        <f t="shared" si="3"/>
        <v>T-006585</v>
      </c>
      <c r="G783" s="239"/>
      <c r="H783" s="242">
        <f t="shared" si="4"/>
        <v>13591.754999999999</v>
      </c>
      <c r="I783" s="243"/>
      <c r="J783" s="111">
        <f t="shared" si="5"/>
        <v>69.898705636138104</v>
      </c>
      <c r="K783" s="111" t="str">
        <f t="shared" si="6"/>
        <v/>
      </c>
      <c r="R783" s="110"/>
      <c r="S783" s="110"/>
      <c r="T783" s="110"/>
      <c r="U783" s="110"/>
      <c r="V783" s="110"/>
      <c r="W783" s="110"/>
      <c r="X783" s="110"/>
      <c r="Y783" s="110"/>
    </row>
    <row r="784" spans="1:26" ht="11.25" hidden="1" customHeight="1">
      <c r="B784" s="238" t="s">
        <v>925</v>
      </c>
      <c r="C784" s="238"/>
      <c r="D784" s="239" t="str">
        <f t="shared" si="7"/>
        <v>E3</v>
      </c>
      <c r="E784" s="239"/>
      <c r="F784" s="239" t="str">
        <f t="shared" si="3"/>
        <v>T-009083</v>
      </c>
      <c r="G784" s="239"/>
      <c r="H784" s="242">
        <f t="shared" si="4"/>
        <v>4631.5079999999998</v>
      </c>
      <c r="I784" s="243"/>
      <c r="J784" s="111">
        <f t="shared" si="5"/>
        <v>64.229323414064041</v>
      </c>
      <c r="K784" s="111" t="str">
        <f t="shared" si="6"/>
        <v/>
      </c>
      <c r="R784" s="110"/>
      <c r="S784" s="110"/>
      <c r="T784" s="110"/>
      <c r="U784" s="110"/>
      <c r="V784" s="110"/>
      <c r="W784" s="110"/>
      <c r="X784" s="110"/>
      <c r="Y784" s="110"/>
    </row>
    <row r="785" spans="2:26" ht="11.25" hidden="1" customHeight="1">
      <c r="B785" s="238" t="s">
        <v>926</v>
      </c>
      <c r="C785" s="238"/>
      <c r="D785" s="239" t="str">
        <f t="shared" si="7"/>
        <v>F3</v>
      </c>
      <c r="E785" s="239"/>
      <c r="F785" s="239" t="str">
        <f t="shared" si="3"/>
        <v>T-009857</v>
      </c>
      <c r="G785" s="239"/>
      <c r="H785" s="242">
        <f t="shared" si="4"/>
        <v>4585.415</v>
      </c>
      <c r="I785" s="243"/>
      <c r="J785" s="111">
        <f t="shared" si="5"/>
        <v>68.154280337038387</v>
      </c>
      <c r="K785" s="111" t="str">
        <f t="shared" si="6"/>
        <v/>
      </c>
      <c r="R785" s="110"/>
      <c r="S785" s="110"/>
      <c r="T785" s="110"/>
      <c r="U785" s="110"/>
      <c r="V785" s="110"/>
      <c r="W785" s="110"/>
      <c r="X785" s="110"/>
      <c r="Y785" s="110"/>
    </row>
    <row r="786" spans="2:26" ht="11.25" hidden="1" customHeight="1">
      <c r="B786" s="238" t="s">
        <v>927</v>
      </c>
      <c r="C786" s="238"/>
      <c r="D786" s="239" t="str">
        <f t="shared" si="7"/>
        <v>G3</v>
      </c>
      <c r="E786" s="239"/>
      <c r="F786" s="239" t="str">
        <f t="shared" si="3"/>
        <v>T-009990</v>
      </c>
      <c r="G786" s="239"/>
      <c r="H786" s="242">
        <f t="shared" si="4"/>
        <v>4851.4139999999998</v>
      </c>
      <c r="I786" s="243"/>
      <c r="J786" s="111">
        <f t="shared" si="5"/>
        <v>61.250810004431031</v>
      </c>
      <c r="K786" s="111" t="str">
        <f t="shared" si="6"/>
        <v/>
      </c>
      <c r="R786" s="110"/>
      <c r="S786" s="110"/>
      <c r="T786" s="110"/>
      <c r="U786" s="110"/>
      <c r="V786" s="110"/>
      <c r="W786" s="110"/>
      <c r="X786" s="110"/>
      <c r="Y786" s="110"/>
    </row>
    <row r="787" spans="2:26" ht="11.25" hidden="1" customHeight="1">
      <c r="B787" s="238" t="s">
        <v>928</v>
      </c>
      <c r="C787" s="238"/>
      <c r="D787" s="239" t="str">
        <f t="shared" si="7"/>
        <v>H3</v>
      </c>
      <c r="E787" s="239"/>
      <c r="F787" s="239" t="str">
        <f t="shared" si="3"/>
        <v>T-010162</v>
      </c>
      <c r="G787" s="239"/>
      <c r="H787" s="242">
        <f t="shared" si="4"/>
        <v>4190.1779999999999</v>
      </c>
      <c r="I787" s="243"/>
      <c r="J787" s="111">
        <f t="shared" si="5"/>
        <v>75.447462704551015</v>
      </c>
      <c r="K787" s="111" t="str">
        <f t="shared" si="6"/>
        <v/>
      </c>
      <c r="R787" s="110"/>
      <c r="S787" s="110"/>
      <c r="T787" s="110"/>
      <c r="U787" s="110"/>
      <c r="V787" s="110"/>
      <c r="W787" s="110"/>
      <c r="X787" s="110"/>
      <c r="Y787" s="110"/>
    </row>
    <row r="788" spans="2:26" ht="11.25" hidden="1" customHeight="1">
      <c r="B788" s="238" t="s">
        <v>929</v>
      </c>
      <c r="C788" s="238"/>
      <c r="D788" s="239" t="str">
        <f>T1.role(B788,"well")</f>
        <v>I3</v>
      </c>
      <c r="E788" s="239"/>
      <c r="F788" s="239" t="e">
        <f t="shared" si="3"/>
        <v>#REF!</v>
      </c>
      <c r="G788" s="239"/>
      <c r="H788" s="242">
        <f t="shared" si="4"/>
        <v>14865.367</v>
      </c>
      <c r="I788" s="243"/>
      <c r="J788" s="111">
        <f t="shared" si="5"/>
        <v>63.955597103832972</v>
      </c>
      <c r="K788" s="111" t="str">
        <f t="shared" si="6"/>
        <v/>
      </c>
      <c r="R788" s="110"/>
      <c r="S788" s="110"/>
      <c r="T788" s="110"/>
      <c r="U788" s="110"/>
      <c r="V788" s="110"/>
      <c r="W788" s="110"/>
      <c r="X788" s="110"/>
      <c r="Y788" s="110"/>
    </row>
    <row r="789" spans="2:26" ht="11.25" hidden="1" customHeight="1">
      <c r="B789" s="238" t="s">
        <v>2</v>
      </c>
      <c r="C789" s="238"/>
      <c r="D789" s="239" t="str">
        <f t="shared" ref="D789:D799" si="8">T1.role(B789,"well")</f>
        <v>J3</v>
      </c>
      <c r="E789" s="239"/>
      <c r="F789" s="239" t="e">
        <f t="shared" si="3"/>
        <v>#REF!</v>
      </c>
      <c r="G789" s="239"/>
      <c r="H789" s="242">
        <f t="shared" si="4"/>
        <v>14973.106</v>
      </c>
      <c r="I789" s="243"/>
      <c r="J789" s="111">
        <f t="shared" si="5"/>
        <v>64.470573721386344</v>
      </c>
      <c r="K789" s="111" t="str">
        <f t="shared" si="6"/>
        <v/>
      </c>
      <c r="R789" s="110"/>
      <c r="S789" s="110"/>
      <c r="T789" s="110"/>
      <c r="U789" s="110"/>
      <c r="V789" s="110"/>
      <c r="W789" s="110"/>
      <c r="X789" s="110"/>
      <c r="Y789" s="110"/>
    </row>
    <row r="790" spans="2:26" ht="11.25" hidden="1" customHeight="1">
      <c r="B790" s="238" t="s">
        <v>4</v>
      </c>
      <c r="C790" s="238"/>
      <c r="D790" s="239" t="str">
        <f t="shared" si="8"/>
        <v>K3</v>
      </c>
      <c r="E790" s="239"/>
      <c r="F790" s="239" t="e">
        <f t="shared" si="3"/>
        <v>#REF!</v>
      </c>
      <c r="G790" s="239"/>
      <c r="H790" s="242">
        <f t="shared" si="4"/>
        <v>14732.745999999999</v>
      </c>
      <c r="I790" s="243"/>
      <c r="J790" s="111">
        <f t="shared" si="5"/>
        <v>78.509485835949434</v>
      </c>
      <c r="K790" s="111" t="str">
        <f t="shared" si="6"/>
        <v/>
      </c>
      <c r="R790" s="110"/>
      <c r="S790" s="110"/>
      <c r="T790" s="110"/>
      <c r="U790" s="110"/>
      <c r="V790" s="110"/>
      <c r="W790" s="110"/>
      <c r="X790" s="110"/>
      <c r="Y790" s="110"/>
    </row>
    <row r="791" spans="2:26" ht="11.25" hidden="1" customHeight="1">
      <c r="B791" s="238" t="s">
        <v>6</v>
      </c>
      <c r="C791" s="238"/>
      <c r="D791" s="239" t="str">
        <f t="shared" si="8"/>
        <v>L3</v>
      </c>
      <c r="E791" s="239"/>
      <c r="F791" s="239" t="e">
        <f t="shared" si="3"/>
        <v>#REF!</v>
      </c>
      <c r="G791" s="239"/>
      <c r="H791" s="242">
        <f t="shared" si="4"/>
        <v>15004.48</v>
      </c>
      <c r="I791" s="243"/>
      <c r="J791" s="111">
        <f t="shared" si="5"/>
        <v>64.646872022891102</v>
      </c>
      <c r="K791" s="111" t="str">
        <f t="shared" si="6"/>
        <v/>
      </c>
      <c r="R791" s="110"/>
      <c r="S791" s="110"/>
      <c r="T791" s="110"/>
      <c r="U791" s="110"/>
      <c r="V791" s="110"/>
      <c r="W791" s="110"/>
      <c r="X791" s="110"/>
      <c r="Y791" s="110"/>
    </row>
    <row r="792" spans="2:26" ht="11.25" hidden="1" customHeight="1">
      <c r="B792" s="238" t="s">
        <v>1</v>
      </c>
      <c r="C792" s="238"/>
      <c r="D792" s="239" t="str">
        <f t="shared" si="8"/>
        <v>M3</v>
      </c>
      <c r="E792" s="239"/>
      <c r="F792" s="239" t="e">
        <f t="shared" si="3"/>
        <v>#REF!</v>
      </c>
      <c r="G792" s="239"/>
      <c r="H792" s="242">
        <f t="shared" si="4"/>
        <v>6148.116</v>
      </c>
      <c r="I792" s="243"/>
      <c r="J792" s="111">
        <f t="shared" si="5"/>
        <v>60.56417451435987</v>
      </c>
      <c r="K792" s="111" t="str">
        <f t="shared" si="6"/>
        <v/>
      </c>
      <c r="R792" s="110"/>
      <c r="S792" s="110"/>
      <c r="T792" s="110"/>
      <c r="U792" s="110"/>
      <c r="V792" s="110"/>
      <c r="W792" s="110"/>
      <c r="X792" s="110"/>
      <c r="Y792" s="110"/>
    </row>
    <row r="793" spans="2:26" ht="11.25" hidden="1" customHeight="1">
      <c r="B793" s="238" t="s">
        <v>3</v>
      </c>
      <c r="C793" s="238"/>
      <c r="D793" s="239" t="str">
        <f t="shared" si="8"/>
        <v>N3</v>
      </c>
      <c r="E793" s="239"/>
      <c r="F793" s="239" t="e">
        <f t="shared" si="3"/>
        <v>#REF!</v>
      </c>
      <c r="G793" s="239"/>
      <c r="H793" s="242">
        <f t="shared" si="4"/>
        <v>6578.4669999999996</v>
      </c>
      <c r="I793" s="243"/>
      <c r="J793" s="111">
        <f t="shared" si="5"/>
        <v>78.249677812679266</v>
      </c>
      <c r="K793" s="111" t="str">
        <f t="shared" si="6"/>
        <v/>
      </c>
      <c r="R793" s="110"/>
      <c r="S793" s="110"/>
      <c r="T793" s="110"/>
      <c r="U793" s="110"/>
      <c r="V793" s="110"/>
      <c r="W793" s="110"/>
      <c r="X793" s="110"/>
      <c r="Y793" s="110"/>
    </row>
    <row r="794" spans="2:26" ht="11.25" hidden="1" customHeight="1">
      <c r="B794" s="238" t="s">
        <v>5</v>
      </c>
      <c r="C794" s="238"/>
      <c r="D794" s="239" t="str">
        <f t="shared" si="8"/>
        <v>O3</v>
      </c>
      <c r="E794" s="239"/>
      <c r="F794" s="239" t="e">
        <f t="shared" si="3"/>
        <v>#REF!</v>
      </c>
      <c r="G794" s="239"/>
      <c r="H794" s="242">
        <f t="shared" si="4"/>
        <v>6189.6319999999996</v>
      </c>
      <c r="I794" s="243"/>
      <c r="J794" s="111">
        <f t="shared" si="5"/>
        <v>70.487913117482947</v>
      </c>
      <c r="K794" s="111" t="str">
        <f t="shared" si="6"/>
        <v/>
      </c>
      <c r="R794" s="110"/>
      <c r="S794" s="110"/>
      <c r="T794" s="110"/>
      <c r="U794" s="110"/>
      <c r="V794" s="110"/>
      <c r="W794" s="110"/>
      <c r="X794" s="110"/>
      <c r="Y794" s="110"/>
    </row>
    <row r="795" spans="2:26" ht="11.25" hidden="1" customHeight="1">
      <c r="B795" s="238" t="s">
        <v>7</v>
      </c>
      <c r="C795" s="238"/>
      <c r="D795" s="239" t="str">
        <f t="shared" si="8"/>
        <v>P3</v>
      </c>
      <c r="E795" s="239"/>
      <c r="F795" s="239" t="e">
        <f t="shared" si="3"/>
        <v>#REF!</v>
      </c>
      <c r="G795" s="239"/>
      <c r="H795" s="242">
        <f t="shared" si="4"/>
        <v>5954.2619999999997</v>
      </c>
      <c r="I795" s="243"/>
      <c r="J795" s="111">
        <f t="shared" si="5"/>
        <v>67.110408814970754</v>
      </c>
      <c r="K795" s="111" t="str">
        <f t="shared" si="6"/>
        <v/>
      </c>
      <c r="R795" s="110"/>
      <c r="S795" s="110"/>
      <c r="T795" s="110"/>
      <c r="U795" s="110"/>
      <c r="V795" s="110"/>
      <c r="W795" s="110"/>
      <c r="X795" s="110"/>
      <c r="Y795" s="110"/>
    </row>
    <row r="796" spans="2:26" ht="11.25" hidden="1" customHeight="1">
      <c r="B796" s="238" t="s">
        <v>1567</v>
      </c>
      <c r="C796" s="238"/>
      <c r="D796" s="239" t="str">
        <f t="shared" si="8"/>
        <v>A4</v>
      </c>
      <c r="E796" s="239"/>
      <c r="F796" s="239" t="str">
        <f t="shared" si="3"/>
        <v>T-010226</v>
      </c>
      <c r="G796" s="239"/>
      <c r="H796" s="242">
        <f t="shared" si="4"/>
        <v>18563.472000000002</v>
      </c>
      <c r="I796" s="243"/>
      <c r="J796" s="111">
        <f t="shared" si="5"/>
        <v>59.534221279253124</v>
      </c>
      <c r="K796" s="111" t="str">
        <f t="shared" si="6"/>
        <v/>
      </c>
      <c r="R796" s="110"/>
      <c r="S796" s="110"/>
      <c r="T796" s="110"/>
      <c r="U796" s="110"/>
      <c r="V796" s="110"/>
      <c r="W796" s="110"/>
      <c r="X796" s="110"/>
      <c r="Y796" s="110"/>
    </row>
    <row r="797" spans="2:26" ht="11.25" hidden="1" customHeight="1">
      <c r="B797" s="238" t="s">
        <v>1568</v>
      </c>
      <c r="C797" s="238"/>
      <c r="D797" s="239" t="str">
        <f t="shared" si="8"/>
        <v>B4</v>
      </c>
      <c r="E797" s="239"/>
      <c r="F797" s="239" t="str">
        <f t="shared" si="3"/>
        <v>T-010511</v>
      </c>
      <c r="G797" s="239"/>
      <c r="H797" s="242">
        <f t="shared" si="4"/>
        <v>19051.643</v>
      </c>
      <c r="I797" s="243"/>
      <c r="J797" s="111">
        <f t="shared" si="5"/>
        <v>63.16225474706156</v>
      </c>
      <c r="K797" s="111" t="str">
        <f t="shared" si="6"/>
        <v/>
      </c>
      <c r="R797" s="110"/>
      <c r="S797" s="110"/>
      <c r="T797" s="110"/>
      <c r="U797" s="110"/>
      <c r="V797" s="110"/>
      <c r="W797" s="110"/>
      <c r="X797" s="110"/>
      <c r="Y797" s="110"/>
    </row>
    <row r="798" spans="2:26" ht="11.25" hidden="1" customHeight="1">
      <c r="B798" s="238" t="s">
        <v>967</v>
      </c>
      <c r="C798" s="238"/>
      <c r="D798" s="239" t="str">
        <f t="shared" si="8"/>
        <v>C4</v>
      </c>
      <c r="E798" s="239"/>
      <c r="F798" s="239" t="str">
        <f t="shared" si="3"/>
        <v>T-010646</v>
      </c>
      <c r="G798" s="239"/>
      <c r="H798" s="242">
        <f t="shared" si="4"/>
        <v>19180.886999999999</v>
      </c>
      <c r="I798" s="243"/>
      <c r="J798" s="111">
        <f t="shared" si="5"/>
        <v>78.871361296932889</v>
      </c>
      <c r="K798" s="111" t="str">
        <f t="shared" si="6"/>
        <v/>
      </c>
      <c r="R798" s="110"/>
      <c r="S798" s="110"/>
      <c r="T798" s="110"/>
      <c r="U798" s="110"/>
      <c r="V798" s="110"/>
      <c r="W798" s="110"/>
      <c r="X798" s="110"/>
      <c r="Y798" s="110"/>
    </row>
    <row r="799" spans="2:26" ht="11.25" hidden="1" customHeight="1">
      <c r="B799" s="238" t="s">
        <v>986</v>
      </c>
      <c r="C799" s="238"/>
      <c r="D799" s="239" t="str">
        <f t="shared" si="8"/>
        <v>D4</v>
      </c>
      <c r="E799" s="239"/>
      <c r="F799" s="239" t="str">
        <f t="shared" si="3"/>
        <v>T-010846</v>
      </c>
      <c r="G799" s="239"/>
      <c r="H799" s="242">
        <f t="shared" si="4"/>
        <v>18409.145</v>
      </c>
      <c r="I799" s="243"/>
      <c r="J799" s="111">
        <f t="shared" si="5"/>
        <v>69.527551317180723</v>
      </c>
      <c r="K799" s="111" t="str">
        <f t="shared" si="6"/>
        <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2789</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8" t="s">
        <v>1559</v>
      </c>
      <c r="C803" s="238"/>
      <c r="D803" s="239" t="s">
        <v>1571</v>
      </c>
      <c r="E803" s="239"/>
      <c r="F803" s="239" t="s">
        <v>1556</v>
      </c>
      <c r="G803" s="239"/>
      <c r="H803" s="240" t="s">
        <v>1566</v>
      </c>
      <c r="I803" s="241"/>
      <c r="J803" s="103" t="s">
        <v>1560</v>
      </c>
      <c r="K803" s="103" t="s">
        <v>1234</v>
      </c>
      <c r="S803" s="110"/>
      <c r="T803" s="110"/>
      <c r="U803" s="110"/>
      <c r="V803" s="110"/>
      <c r="W803" s="110"/>
      <c r="X803" s="110"/>
      <c r="Y803" s="110"/>
    </row>
    <row r="804" spans="1:26" ht="11.25" hidden="1" customHeight="1">
      <c r="B804" s="238" t="s">
        <v>1561</v>
      </c>
      <c r="C804" s="238"/>
      <c r="D804" s="239" t="str">
        <f>T1.role(B804,"well")</f>
        <v>A3</v>
      </c>
      <c r="E804" s="239"/>
      <c r="F804" s="239" t="str">
        <f t="shared" ref="F804:F835" si="9">T1.role(B804,"cpdid")</f>
        <v>T-005361</v>
      </c>
      <c r="G804" s="239"/>
      <c r="H804" s="242">
        <f t="shared" ref="H804:H835" si="10">T1.role(B804,"RAW_DATA","avr")</f>
        <v>14035.651</v>
      </c>
      <c r="I804" s="243"/>
      <c r="J804" s="111">
        <f t="shared" ref="J804:J835" si="11">T1.role(B804,"CPD_RESULT","avr")</f>
        <v>57.144915350964958</v>
      </c>
      <c r="K804" s="111" t="str">
        <f t="shared" ref="K804:K835" si="12">T1.role(B804,"CPD_HIT","val",1)</f>
        <v/>
      </c>
      <c r="S804" s="110"/>
      <c r="T804" s="110"/>
      <c r="U804" s="110"/>
      <c r="V804" s="110"/>
      <c r="W804" s="110"/>
      <c r="X804" s="110"/>
      <c r="Y804" s="110"/>
    </row>
    <row r="805" spans="1:26" ht="11.25" hidden="1" customHeight="1">
      <c r="A805" s="110"/>
      <c r="B805" s="238" t="s">
        <v>1569</v>
      </c>
      <c r="C805" s="238"/>
      <c r="D805" s="239" t="str">
        <f t="shared" ref="D805:D843" si="13">T1.role(B805,"well")</f>
        <v>B3</v>
      </c>
      <c r="E805" s="239"/>
      <c r="F805" s="239" t="str">
        <f t="shared" si="9"/>
        <v>T-005917</v>
      </c>
      <c r="G805" s="239"/>
      <c r="H805" s="242">
        <f t="shared" si="10"/>
        <v>13989.645</v>
      </c>
      <c r="I805" s="243"/>
      <c r="J805" s="111">
        <f t="shared" si="11"/>
        <v>68.386251786386765</v>
      </c>
      <c r="K805" s="111" t="str">
        <f t="shared" si="12"/>
        <v/>
      </c>
      <c r="S805" s="110"/>
      <c r="T805" s="110"/>
      <c r="U805" s="110"/>
      <c r="V805" s="110"/>
      <c r="W805" s="110"/>
      <c r="X805" s="110"/>
      <c r="Y805" s="110"/>
    </row>
    <row r="806" spans="1:26" ht="11.25" hidden="1" customHeight="1">
      <c r="B806" s="238" t="s">
        <v>923</v>
      </c>
      <c r="C806" s="238"/>
      <c r="D806" s="239" t="str">
        <f t="shared" si="13"/>
        <v>C3</v>
      </c>
      <c r="E806" s="239"/>
      <c r="F806" s="239" t="str">
        <f t="shared" si="9"/>
        <v>T-006097</v>
      </c>
      <c r="G806" s="239"/>
      <c r="H806" s="242">
        <f t="shared" si="10"/>
        <v>13912.906999999999</v>
      </c>
      <c r="I806" s="243"/>
      <c r="J806" s="111">
        <f t="shared" si="11"/>
        <v>63.779298802328213</v>
      </c>
      <c r="K806" s="111" t="str">
        <f t="shared" si="12"/>
        <v/>
      </c>
      <c r="S806" s="110"/>
      <c r="T806" s="110"/>
      <c r="U806" s="110"/>
      <c r="V806" s="110"/>
      <c r="W806" s="110"/>
      <c r="X806" s="110"/>
      <c r="Y806" s="110"/>
    </row>
    <row r="807" spans="1:26" ht="11.25" hidden="1" customHeight="1">
      <c r="B807" s="238" t="s">
        <v>924</v>
      </c>
      <c r="C807" s="238"/>
      <c r="D807" s="239" t="str">
        <f t="shared" si="13"/>
        <v>D3</v>
      </c>
      <c r="E807" s="239"/>
      <c r="F807" s="239" t="str">
        <f t="shared" si="9"/>
        <v>T-006585</v>
      </c>
      <c r="G807" s="239"/>
      <c r="H807" s="242">
        <f t="shared" si="10"/>
        <v>13591.754999999999</v>
      </c>
      <c r="I807" s="243"/>
      <c r="J807" s="111">
        <f t="shared" si="11"/>
        <v>69.898705636138104</v>
      </c>
      <c r="K807" s="111" t="str">
        <f t="shared" si="12"/>
        <v/>
      </c>
      <c r="S807" s="110"/>
      <c r="T807" s="110"/>
      <c r="U807" s="110"/>
      <c r="V807" s="110"/>
      <c r="W807" s="110"/>
      <c r="X807" s="110"/>
      <c r="Y807" s="110"/>
    </row>
    <row r="808" spans="1:26" ht="11.25" hidden="1" customHeight="1">
      <c r="B808" s="238" t="s">
        <v>925</v>
      </c>
      <c r="C808" s="238"/>
      <c r="D808" s="239" t="str">
        <f t="shared" si="13"/>
        <v>E3</v>
      </c>
      <c r="E808" s="239"/>
      <c r="F808" s="239" t="str">
        <f t="shared" si="9"/>
        <v>T-009083</v>
      </c>
      <c r="G808" s="239"/>
      <c r="H808" s="242">
        <f t="shared" si="10"/>
        <v>4631.5079999999998</v>
      </c>
      <c r="I808" s="243"/>
      <c r="J808" s="111">
        <f t="shared" si="11"/>
        <v>64.229323414064041</v>
      </c>
      <c r="K808" s="111" t="str">
        <f t="shared" si="12"/>
        <v/>
      </c>
      <c r="S808" s="110"/>
      <c r="T808" s="110"/>
      <c r="U808" s="110"/>
      <c r="V808" s="110"/>
      <c r="W808" s="110"/>
      <c r="X808" s="110"/>
      <c r="Y808" s="110"/>
    </row>
    <row r="809" spans="1:26" ht="11.25" hidden="1" customHeight="1">
      <c r="B809" s="238" t="s">
        <v>926</v>
      </c>
      <c r="C809" s="238"/>
      <c r="D809" s="239" t="str">
        <f t="shared" si="13"/>
        <v>F3</v>
      </c>
      <c r="E809" s="239"/>
      <c r="F809" s="239" t="str">
        <f t="shared" si="9"/>
        <v>T-009857</v>
      </c>
      <c r="G809" s="239"/>
      <c r="H809" s="242">
        <f t="shared" si="10"/>
        <v>4585.415</v>
      </c>
      <c r="I809" s="243"/>
      <c r="J809" s="111">
        <f t="shared" si="11"/>
        <v>68.154280337038387</v>
      </c>
      <c r="K809" s="111" t="str">
        <f t="shared" si="12"/>
        <v/>
      </c>
      <c r="S809" s="110"/>
      <c r="T809" s="110"/>
      <c r="U809" s="110"/>
      <c r="V809" s="110"/>
      <c r="W809" s="110"/>
      <c r="X809" s="110"/>
      <c r="Y809" s="110"/>
    </row>
    <row r="810" spans="1:26" ht="11.25" hidden="1" customHeight="1">
      <c r="B810" s="238" t="s">
        <v>927</v>
      </c>
      <c r="C810" s="238"/>
      <c r="D810" s="239" t="str">
        <f t="shared" si="13"/>
        <v>G3</v>
      </c>
      <c r="E810" s="239"/>
      <c r="F810" s="239" t="str">
        <f t="shared" si="9"/>
        <v>T-009990</v>
      </c>
      <c r="G810" s="239"/>
      <c r="H810" s="242">
        <f t="shared" si="10"/>
        <v>4851.4139999999998</v>
      </c>
      <c r="I810" s="243"/>
      <c r="J810" s="111">
        <f t="shared" si="11"/>
        <v>61.250810004431031</v>
      </c>
      <c r="K810" s="111" t="str">
        <f t="shared" si="12"/>
        <v/>
      </c>
      <c r="S810" s="110"/>
      <c r="T810" s="110"/>
      <c r="U810" s="110"/>
      <c r="V810" s="110"/>
      <c r="W810" s="110"/>
      <c r="X810" s="110"/>
      <c r="Y810" s="110"/>
    </row>
    <row r="811" spans="1:26" ht="11.25" hidden="1" customHeight="1">
      <c r="B811" s="238" t="s">
        <v>928</v>
      </c>
      <c r="C811" s="238"/>
      <c r="D811" s="239" t="str">
        <f t="shared" si="13"/>
        <v>H3</v>
      </c>
      <c r="E811" s="239"/>
      <c r="F811" s="239" t="str">
        <f t="shared" si="9"/>
        <v>T-010162</v>
      </c>
      <c r="G811" s="239"/>
      <c r="H811" s="242">
        <f t="shared" si="10"/>
        <v>4190.1779999999999</v>
      </c>
      <c r="I811" s="243"/>
      <c r="J811" s="111">
        <f t="shared" si="11"/>
        <v>75.447462704551015</v>
      </c>
      <c r="K811" s="111" t="str">
        <f t="shared" si="12"/>
        <v/>
      </c>
      <c r="S811" s="110"/>
      <c r="T811" s="110"/>
      <c r="U811" s="110"/>
      <c r="V811" s="110"/>
      <c r="W811" s="110"/>
      <c r="X811" s="110"/>
      <c r="Y811" s="110"/>
    </row>
    <row r="812" spans="1:26" ht="11.25" hidden="1" customHeight="1">
      <c r="B812" s="238" t="s">
        <v>929</v>
      </c>
      <c r="C812" s="238"/>
      <c r="D812" s="239" t="str">
        <f>T1.role(B812,"well")</f>
        <v>I3</v>
      </c>
      <c r="E812" s="239"/>
      <c r="F812" s="239" t="e">
        <f t="shared" si="9"/>
        <v>#REF!</v>
      </c>
      <c r="G812" s="239"/>
      <c r="H812" s="242">
        <f t="shared" si="10"/>
        <v>14865.367</v>
      </c>
      <c r="I812" s="243"/>
      <c r="J812" s="111">
        <f t="shared" si="11"/>
        <v>63.955597103832972</v>
      </c>
      <c r="K812" s="111" t="str">
        <f t="shared" si="12"/>
        <v/>
      </c>
      <c r="S812" s="110"/>
      <c r="T812" s="110"/>
      <c r="U812" s="110"/>
      <c r="V812" s="110"/>
      <c r="W812" s="110"/>
      <c r="X812" s="110"/>
      <c r="Y812" s="110"/>
    </row>
    <row r="813" spans="1:26" ht="11.25" hidden="1" customHeight="1">
      <c r="B813" s="238" t="s">
        <v>2</v>
      </c>
      <c r="C813" s="238"/>
      <c r="D813" s="239" t="str">
        <f t="shared" si="13"/>
        <v>J3</v>
      </c>
      <c r="E813" s="239"/>
      <c r="F813" s="239" t="e">
        <f t="shared" si="9"/>
        <v>#REF!</v>
      </c>
      <c r="G813" s="239"/>
      <c r="H813" s="242">
        <f t="shared" si="10"/>
        <v>14973.106</v>
      </c>
      <c r="I813" s="243"/>
      <c r="J813" s="111">
        <f t="shared" si="11"/>
        <v>64.470573721386344</v>
      </c>
      <c r="K813" s="111" t="str">
        <f t="shared" si="12"/>
        <v/>
      </c>
      <c r="S813" s="110"/>
      <c r="T813" s="110"/>
      <c r="U813" s="110"/>
      <c r="V813" s="110"/>
      <c r="W813" s="110"/>
      <c r="X813" s="110"/>
      <c r="Y813" s="110"/>
    </row>
    <row r="814" spans="1:26" ht="11.25" hidden="1" customHeight="1">
      <c r="B814" s="238" t="s">
        <v>4</v>
      </c>
      <c r="C814" s="238"/>
      <c r="D814" s="239" t="str">
        <f t="shared" si="13"/>
        <v>K3</v>
      </c>
      <c r="E814" s="239"/>
      <c r="F814" s="239" t="e">
        <f t="shared" si="9"/>
        <v>#REF!</v>
      </c>
      <c r="G814" s="239"/>
      <c r="H814" s="242">
        <f t="shared" si="10"/>
        <v>14732.745999999999</v>
      </c>
      <c r="I814" s="243"/>
      <c r="J814" s="111">
        <f t="shared" si="11"/>
        <v>78.509485835949434</v>
      </c>
      <c r="K814" s="111" t="str">
        <f t="shared" si="12"/>
        <v/>
      </c>
      <c r="S814" s="110"/>
      <c r="T814" s="110"/>
      <c r="U814" s="110"/>
      <c r="V814" s="110"/>
      <c r="W814" s="110"/>
      <c r="X814" s="110"/>
      <c r="Y814" s="110"/>
    </row>
    <row r="815" spans="1:26" ht="11.25" hidden="1" customHeight="1">
      <c r="B815" s="238" t="s">
        <v>6</v>
      </c>
      <c r="C815" s="238"/>
      <c r="D815" s="239" t="str">
        <f t="shared" si="13"/>
        <v>L3</v>
      </c>
      <c r="E815" s="239"/>
      <c r="F815" s="239" t="e">
        <f t="shared" si="9"/>
        <v>#REF!</v>
      </c>
      <c r="G815" s="239"/>
      <c r="H815" s="242">
        <f t="shared" si="10"/>
        <v>15004.48</v>
      </c>
      <c r="I815" s="243"/>
      <c r="J815" s="111">
        <f t="shared" si="11"/>
        <v>64.646872022891102</v>
      </c>
      <c r="K815" s="111" t="str">
        <f t="shared" si="12"/>
        <v/>
      </c>
      <c r="S815" s="110"/>
      <c r="T815" s="110"/>
      <c r="U815" s="110"/>
      <c r="V815" s="110"/>
      <c r="W815" s="110"/>
      <c r="X815" s="110"/>
      <c r="Y815" s="110"/>
    </row>
    <row r="816" spans="1:26" ht="11.25" hidden="1" customHeight="1">
      <c r="B816" s="238" t="s">
        <v>1</v>
      </c>
      <c r="C816" s="238"/>
      <c r="D816" s="239" t="str">
        <f t="shared" si="13"/>
        <v>M3</v>
      </c>
      <c r="E816" s="239"/>
      <c r="F816" s="239" t="e">
        <f t="shared" si="9"/>
        <v>#REF!</v>
      </c>
      <c r="G816" s="239"/>
      <c r="H816" s="242">
        <f t="shared" si="10"/>
        <v>6148.116</v>
      </c>
      <c r="I816" s="243"/>
      <c r="J816" s="111">
        <f t="shared" si="11"/>
        <v>60.56417451435987</v>
      </c>
      <c r="K816" s="111" t="str">
        <f t="shared" si="12"/>
        <v/>
      </c>
      <c r="S816" s="110"/>
      <c r="T816" s="110"/>
      <c r="U816" s="110"/>
      <c r="V816" s="110"/>
      <c r="W816" s="110"/>
      <c r="X816" s="110"/>
      <c r="Y816" s="110"/>
    </row>
    <row r="817" spans="2:25" ht="11.25" hidden="1" customHeight="1">
      <c r="B817" s="238" t="s">
        <v>3</v>
      </c>
      <c r="C817" s="238"/>
      <c r="D817" s="239" t="str">
        <f t="shared" si="13"/>
        <v>N3</v>
      </c>
      <c r="E817" s="239"/>
      <c r="F817" s="239" t="e">
        <f t="shared" si="9"/>
        <v>#REF!</v>
      </c>
      <c r="G817" s="239"/>
      <c r="H817" s="242">
        <f t="shared" si="10"/>
        <v>6578.4669999999996</v>
      </c>
      <c r="I817" s="243"/>
      <c r="J817" s="111">
        <f t="shared" si="11"/>
        <v>78.249677812679266</v>
      </c>
      <c r="K817" s="111" t="str">
        <f t="shared" si="12"/>
        <v/>
      </c>
      <c r="S817" s="110"/>
      <c r="T817" s="110"/>
      <c r="U817" s="110"/>
      <c r="V817" s="110"/>
      <c r="W817" s="110"/>
      <c r="X817" s="110"/>
      <c r="Y817" s="110"/>
    </row>
    <row r="818" spans="2:25" ht="11.25" hidden="1" customHeight="1">
      <c r="B818" s="238" t="s">
        <v>5</v>
      </c>
      <c r="C818" s="238"/>
      <c r="D818" s="239" t="str">
        <f t="shared" si="13"/>
        <v>O3</v>
      </c>
      <c r="E818" s="239"/>
      <c r="F818" s="239" t="e">
        <f t="shared" si="9"/>
        <v>#REF!</v>
      </c>
      <c r="G818" s="239"/>
      <c r="H818" s="242">
        <f t="shared" si="10"/>
        <v>6189.6319999999996</v>
      </c>
      <c r="I818" s="243"/>
      <c r="J818" s="111">
        <f t="shared" si="11"/>
        <v>70.487913117482947</v>
      </c>
      <c r="K818" s="111" t="str">
        <f t="shared" si="12"/>
        <v/>
      </c>
      <c r="S818" s="110"/>
      <c r="T818" s="110"/>
      <c r="U818" s="110"/>
      <c r="V818" s="110"/>
      <c r="W818" s="110"/>
      <c r="X818" s="110"/>
      <c r="Y818" s="110"/>
    </row>
    <row r="819" spans="2:25" ht="11.25" hidden="1" customHeight="1">
      <c r="B819" s="238" t="s">
        <v>7</v>
      </c>
      <c r="C819" s="238"/>
      <c r="D819" s="239" t="str">
        <f t="shared" si="13"/>
        <v>P3</v>
      </c>
      <c r="E819" s="239"/>
      <c r="F819" s="239" t="e">
        <f t="shared" si="9"/>
        <v>#REF!</v>
      </c>
      <c r="G819" s="239"/>
      <c r="H819" s="242">
        <f t="shared" si="10"/>
        <v>5954.2619999999997</v>
      </c>
      <c r="I819" s="243"/>
      <c r="J819" s="111">
        <f t="shared" si="11"/>
        <v>67.110408814970754</v>
      </c>
      <c r="K819" s="111" t="str">
        <f t="shared" si="12"/>
        <v/>
      </c>
      <c r="S819" s="110"/>
      <c r="T819" s="110"/>
      <c r="U819" s="110"/>
      <c r="V819" s="110"/>
      <c r="W819" s="110"/>
      <c r="X819" s="110"/>
      <c r="Y819" s="110"/>
    </row>
    <row r="820" spans="2:25" ht="11.25" hidden="1" customHeight="1">
      <c r="B820" s="238" t="s">
        <v>1567</v>
      </c>
      <c r="C820" s="238"/>
      <c r="D820" s="239" t="str">
        <f t="shared" si="13"/>
        <v>A4</v>
      </c>
      <c r="E820" s="239"/>
      <c r="F820" s="239" t="str">
        <f t="shared" si="9"/>
        <v>T-010226</v>
      </c>
      <c r="G820" s="239"/>
      <c r="H820" s="242">
        <f t="shared" si="10"/>
        <v>18563.472000000002</v>
      </c>
      <c r="I820" s="243"/>
      <c r="J820" s="111">
        <f t="shared" si="11"/>
        <v>59.534221279253124</v>
      </c>
      <c r="K820" s="111" t="str">
        <f t="shared" si="12"/>
        <v/>
      </c>
      <c r="S820" s="110"/>
      <c r="T820" s="110"/>
      <c r="U820" s="110"/>
      <c r="V820" s="110"/>
      <c r="W820" s="110"/>
      <c r="X820" s="110"/>
      <c r="Y820" s="110"/>
    </row>
    <row r="821" spans="2:25" ht="11.25" hidden="1" customHeight="1">
      <c r="B821" s="238" t="s">
        <v>1568</v>
      </c>
      <c r="C821" s="238"/>
      <c r="D821" s="239" t="str">
        <f t="shared" si="13"/>
        <v>B4</v>
      </c>
      <c r="E821" s="239"/>
      <c r="F821" s="239" t="str">
        <f t="shared" si="9"/>
        <v>T-010511</v>
      </c>
      <c r="G821" s="239"/>
      <c r="H821" s="242">
        <f t="shared" si="10"/>
        <v>19051.643</v>
      </c>
      <c r="I821" s="243"/>
      <c r="J821" s="111">
        <f t="shared" si="11"/>
        <v>63.16225474706156</v>
      </c>
      <c r="K821" s="111" t="str">
        <f t="shared" si="12"/>
        <v/>
      </c>
      <c r="S821" s="110"/>
      <c r="T821" s="110"/>
      <c r="U821" s="110"/>
      <c r="V821" s="110"/>
      <c r="W821" s="110"/>
      <c r="X821" s="110"/>
      <c r="Y821" s="110"/>
    </row>
    <row r="822" spans="2:25" ht="11.25" hidden="1" customHeight="1">
      <c r="B822" s="238" t="s">
        <v>967</v>
      </c>
      <c r="C822" s="238"/>
      <c r="D822" s="239" t="str">
        <f t="shared" si="13"/>
        <v>C4</v>
      </c>
      <c r="E822" s="239"/>
      <c r="F822" s="239" t="str">
        <f t="shared" si="9"/>
        <v>T-010646</v>
      </c>
      <c r="G822" s="239"/>
      <c r="H822" s="242">
        <f t="shared" si="10"/>
        <v>19180.886999999999</v>
      </c>
      <c r="I822" s="243"/>
      <c r="J822" s="111">
        <f t="shared" si="11"/>
        <v>78.871361296932889</v>
      </c>
      <c r="K822" s="111" t="str">
        <f t="shared" si="12"/>
        <v/>
      </c>
      <c r="S822" s="110"/>
      <c r="T822" s="110"/>
      <c r="U822" s="110"/>
      <c r="V822" s="110"/>
      <c r="W822" s="110"/>
      <c r="X822" s="110"/>
      <c r="Y822" s="110"/>
    </row>
    <row r="823" spans="2:25" ht="11.25" hidden="1" customHeight="1">
      <c r="B823" s="238" t="s">
        <v>986</v>
      </c>
      <c r="C823" s="238"/>
      <c r="D823" s="239" t="str">
        <f t="shared" si="13"/>
        <v>D4</v>
      </c>
      <c r="E823" s="239"/>
      <c r="F823" s="239" t="str">
        <f t="shared" si="9"/>
        <v>T-010846</v>
      </c>
      <c r="G823" s="239"/>
      <c r="H823" s="242">
        <f t="shared" si="10"/>
        <v>18409.145</v>
      </c>
      <c r="I823" s="243"/>
      <c r="J823" s="111">
        <f t="shared" si="11"/>
        <v>69.527551317180723</v>
      </c>
      <c r="K823" s="111" t="str">
        <f t="shared" si="12"/>
        <v/>
      </c>
      <c r="S823" s="110"/>
      <c r="T823" s="110"/>
      <c r="U823" s="110"/>
      <c r="V823" s="110"/>
      <c r="W823" s="110"/>
      <c r="X823" s="110"/>
      <c r="Y823" s="110"/>
    </row>
    <row r="824" spans="2:25" ht="11.25" hidden="1" customHeight="1">
      <c r="B824" s="238" t="s">
        <v>1005</v>
      </c>
      <c r="C824" s="238"/>
      <c r="D824" s="239" t="str">
        <f t="shared" si="13"/>
        <v>E4</v>
      </c>
      <c r="E824" s="239"/>
      <c r="F824" s="239" t="str">
        <f t="shared" si="9"/>
        <v>T-011046</v>
      </c>
      <c r="G824" s="239"/>
      <c r="H824" s="242">
        <f t="shared" si="10"/>
        <v>5067.5680000000002</v>
      </c>
      <c r="I824" s="243"/>
      <c r="J824" s="111">
        <f t="shared" si="11"/>
        <v>59.715159009744845</v>
      </c>
      <c r="K824" s="111" t="str">
        <f t="shared" si="12"/>
        <v/>
      </c>
      <c r="S824" s="110"/>
      <c r="T824" s="110"/>
      <c r="U824" s="110"/>
      <c r="V824" s="110"/>
      <c r="W824" s="110"/>
      <c r="X824" s="110"/>
      <c r="Y824" s="110"/>
    </row>
    <row r="825" spans="2:25" ht="11.25" hidden="1" customHeight="1">
      <c r="B825" s="238" t="s">
        <v>1024</v>
      </c>
      <c r="C825" s="238"/>
      <c r="D825" s="239" t="str">
        <f t="shared" si="13"/>
        <v>F4</v>
      </c>
      <c r="E825" s="239"/>
      <c r="F825" s="239" t="str">
        <f t="shared" si="9"/>
        <v>T-011402</v>
      </c>
      <c r="G825" s="239"/>
      <c r="H825" s="242">
        <f t="shared" si="10"/>
        <v>5221.8429999999998</v>
      </c>
      <c r="I825" s="243"/>
      <c r="J825" s="111">
        <f t="shared" si="11"/>
        <v>66.057258434929167</v>
      </c>
      <c r="K825" s="111" t="str">
        <f t="shared" si="12"/>
        <v/>
      </c>
      <c r="S825" s="110"/>
      <c r="T825" s="110"/>
      <c r="U825" s="110"/>
      <c r="V825" s="110"/>
      <c r="W825" s="110"/>
      <c r="X825" s="110"/>
      <c r="Y825" s="110"/>
    </row>
    <row r="826" spans="2:25" ht="11.25" hidden="1" customHeight="1">
      <c r="B826" s="238" t="s">
        <v>1043</v>
      </c>
      <c r="C826" s="238"/>
      <c r="D826" s="239" t="str">
        <f t="shared" si="13"/>
        <v>G4</v>
      </c>
      <c r="E826" s="239"/>
      <c r="F826" s="239" t="str">
        <f t="shared" si="9"/>
        <v>T-011628</v>
      </c>
      <c r="G826" s="239"/>
      <c r="H826" s="242">
        <f t="shared" si="10"/>
        <v>5361.93</v>
      </c>
      <c r="I826" s="243"/>
      <c r="J826" s="111">
        <f t="shared" si="11"/>
        <v>62.512734688886141</v>
      </c>
      <c r="K826" s="111" t="str">
        <f t="shared" si="12"/>
        <v/>
      </c>
      <c r="S826" s="110"/>
      <c r="T826" s="110"/>
      <c r="U826" s="110"/>
      <c r="V826" s="110"/>
      <c r="W826" s="110"/>
      <c r="X826" s="110"/>
      <c r="Y826" s="110"/>
    </row>
    <row r="827" spans="2:25" ht="11.25" hidden="1" customHeight="1">
      <c r="B827" s="238" t="s">
        <v>1062</v>
      </c>
      <c r="C827" s="238"/>
      <c r="D827" s="239" t="str">
        <f t="shared" si="13"/>
        <v>H4</v>
      </c>
      <c r="E827" s="239"/>
      <c r="F827" s="239" t="str">
        <f t="shared" si="9"/>
        <v>T-013650</v>
      </c>
      <c r="G827" s="239"/>
      <c r="H827" s="242">
        <f t="shared" si="10"/>
        <v>4996.1030000000001</v>
      </c>
      <c r="I827" s="243"/>
      <c r="J827" s="111">
        <f t="shared" si="11"/>
        <v>68.404809502334629</v>
      </c>
      <c r="K827" s="111" t="str">
        <f t="shared" si="12"/>
        <v/>
      </c>
      <c r="S827" s="110"/>
      <c r="T827" s="110"/>
      <c r="U827" s="110"/>
      <c r="V827" s="110"/>
      <c r="W827" s="110"/>
      <c r="X827" s="110"/>
      <c r="Y827" s="110"/>
    </row>
    <row r="828" spans="2:25" ht="11.25" hidden="1" customHeight="1">
      <c r="B828" s="238" t="s">
        <v>1476</v>
      </c>
      <c r="C828" s="238"/>
      <c r="D828" s="239" t="str">
        <f t="shared" si="13"/>
        <v>I4</v>
      </c>
      <c r="E828" s="239"/>
      <c r="F828" s="239" t="e">
        <f t="shared" si="9"/>
        <v>#REF!</v>
      </c>
      <c r="G828" s="239"/>
      <c r="H828" s="242">
        <f t="shared" si="10"/>
        <v>16166.333000000001</v>
      </c>
      <c r="I828" s="243"/>
      <c r="J828" s="111">
        <f t="shared" si="11"/>
        <v>65.97838814215072</v>
      </c>
      <c r="K828" s="111" t="str">
        <f t="shared" si="12"/>
        <v/>
      </c>
      <c r="S828" s="110"/>
      <c r="T828" s="110"/>
      <c r="U828" s="110"/>
      <c r="V828" s="110"/>
      <c r="W828" s="110"/>
      <c r="X828" s="110"/>
      <c r="Y828" s="110"/>
    </row>
    <row r="829" spans="2:25" ht="11.25" hidden="1" customHeight="1">
      <c r="B829" s="238" t="s">
        <v>1098</v>
      </c>
      <c r="C829" s="238"/>
      <c r="D829" s="239" t="str">
        <f t="shared" si="13"/>
        <v>J4</v>
      </c>
      <c r="E829" s="239"/>
      <c r="F829" s="239" t="e">
        <f t="shared" si="9"/>
        <v>#REF!</v>
      </c>
      <c r="G829" s="239"/>
      <c r="H829" s="242">
        <f t="shared" si="10"/>
        <v>15837.331</v>
      </c>
      <c r="I829" s="243"/>
      <c r="J829" s="111">
        <f t="shared" si="11"/>
        <v>67.416611128110588</v>
      </c>
      <c r="K829" s="111" t="str">
        <f t="shared" si="12"/>
        <v/>
      </c>
      <c r="S829" s="110"/>
      <c r="T829" s="110"/>
      <c r="U829" s="110"/>
      <c r="V829" s="110"/>
      <c r="W829" s="110"/>
      <c r="X829" s="110"/>
      <c r="Y829" s="110"/>
    </row>
    <row r="830" spans="2:25" ht="11.25" hidden="1" customHeight="1">
      <c r="B830" s="238" t="s">
        <v>1117</v>
      </c>
      <c r="C830" s="238"/>
      <c r="D830" s="239" t="str">
        <f t="shared" si="13"/>
        <v>K4</v>
      </c>
      <c r="E830" s="239"/>
      <c r="F830" s="239" t="e">
        <f t="shared" si="9"/>
        <v>#REF!</v>
      </c>
      <c r="G830" s="239"/>
      <c r="H830" s="242">
        <f t="shared" si="10"/>
        <v>16110.89</v>
      </c>
      <c r="I830" s="243"/>
      <c r="J830" s="111">
        <f t="shared" si="11"/>
        <v>93.787125490032793</v>
      </c>
      <c r="K830" s="111" t="str">
        <f t="shared" si="12"/>
        <v>hit</v>
      </c>
      <c r="S830" s="110"/>
      <c r="T830" s="110"/>
      <c r="U830" s="110"/>
      <c r="V830" s="110"/>
      <c r="W830" s="110"/>
      <c r="X830" s="110"/>
      <c r="Y830" s="110"/>
    </row>
    <row r="831" spans="2:25" ht="11.25" hidden="1" customHeight="1">
      <c r="B831" s="238" t="s">
        <v>1136</v>
      </c>
      <c r="C831" s="238"/>
      <c r="D831" s="239" t="str">
        <f t="shared" si="13"/>
        <v>L4</v>
      </c>
      <c r="E831" s="239"/>
      <c r="F831" s="239" t="e">
        <f t="shared" si="9"/>
        <v>#REF!</v>
      </c>
      <c r="G831" s="239"/>
      <c r="H831" s="242">
        <f t="shared" si="10"/>
        <v>15869.137000000001</v>
      </c>
      <c r="I831" s="243"/>
      <c r="J831" s="111">
        <f t="shared" si="11"/>
        <v>67.328461977358216</v>
      </c>
      <c r="K831" s="111" t="str">
        <f t="shared" si="12"/>
        <v/>
      </c>
      <c r="S831" s="110"/>
      <c r="T831" s="110"/>
      <c r="U831" s="110"/>
      <c r="V831" s="110"/>
      <c r="W831" s="110"/>
      <c r="X831" s="110"/>
      <c r="Y831" s="110"/>
    </row>
    <row r="832" spans="2:25" ht="11.25" hidden="1" customHeight="1">
      <c r="B832" s="238" t="s">
        <v>1154</v>
      </c>
      <c r="C832" s="238"/>
      <c r="D832" s="239" t="str">
        <f t="shared" si="13"/>
        <v>M4</v>
      </c>
      <c r="E832" s="239"/>
      <c r="F832" s="239" t="e">
        <f t="shared" si="9"/>
        <v>#REF!</v>
      </c>
      <c r="G832" s="239"/>
      <c r="H832" s="242">
        <f t="shared" si="10"/>
        <v>14992.107</v>
      </c>
      <c r="I832" s="243"/>
      <c r="J832" s="111">
        <f t="shared" si="11"/>
        <v>69.699210189698505</v>
      </c>
      <c r="K832" s="111" t="str">
        <f t="shared" si="12"/>
        <v/>
      </c>
      <c r="S832" s="110"/>
      <c r="T832" s="110"/>
      <c r="U832" s="110"/>
      <c r="V832" s="110"/>
      <c r="W832" s="110"/>
      <c r="X832" s="110"/>
      <c r="Y832" s="110"/>
    </row>
    <row r="833" spans="1:25" ht="11.25" hidden="1" customHeight="1">
      <c r="B833" s="238" t="s">
        <v>1173</v>
      </c>
      <c r="C833" s="238"/>
      <c r="D833" s="239" t="str">
        <f t="shared" si="13"/>
        <v>N4</v>
      </c>
      <c r="E833" s="239"/>
      <c r="F833" s="239" t="e">
        <f t="shared" si="9"/>
        <v>#REF!</v>
      </c>
      <c r="G833" s="239"/>
      <c r="H833" s="242">
        <f t="shared" si="10"/>
        <v>15031.546</v>
      </c>
      <c r="I833" s="243"/>
      <c r="J833" s="111">
        <f t="shared" si="11"/>
        <v>80.819921471459168</v>
      </c>
      <c r="K833" s="111" t="str">
        <f t="shared" si="12"/>
        <v/>
      </c>
      <c r="S833" s="110"/>
      <c r="T833" s="110"/>
      <c r="U833" s="110"/>
      <c r="V833" s="110"/>
      <c r="W833" s="110"/>
      <c r="X833" s="110"/>
      <c r="Y833" s="110"/>
    </row>
    <row r="834" spans="1:25" ht="11.25" hidden="1" customHeight="1">
      <c r="B834" s="238" t="s">
        <v>1192</v>
      </c>
      <c r="C834" s="238"/>
      <c r="D834" s="239" t="str">
        <f t="shared" si="13"/>
        <v>O4</v>
      </c>
      <c r="E834" s="239"/>
      <c r="F834" s="239" t="e">
        <f t="shared" si="9"/>
        <v>#REF!</v>
      </c>
      <c r="G834" s="239"/>
      <c r="H834" s="242">
        <f t="shared" si="10"/>
        <v>15409.901</v>
      </c>
      <c r="I834" s="243"/>
      <c r="J834" s="111">
        <f t="shared" si="11"/>
        <v>72.366881857204703</v>
      </c>
      <c r="K834" s="111" t="str">
        <f t="shared" si="12"/>
        <v/>
      </c>
      <c r="S834" s="110"/>
      <c r="T834" s="110"/>
      <c r="U834" s="110"/>
      <c r="V834" s="110"/>
      <c r="W834" s="110"/>
      <c r="X834" s="110"/>
      <c r="Y834" s="110"/>
    </row>
    <row r="835" spans="1:25" ht="11.25" hidden="1" customHeight="1">
      <c r="B835" s="238" t="s">
        <v>1211</v>
      </c>
      <c r="C835" s="238"/>
      <c r="D835" s="239" t="str">
        <f t="shared" si="13"/>
        <v>P4</v>
      </c>
      <c r="E835" s="239"/>
      <c r="F835" s="239" t="e">
        <f t="shared" si="9"/>
        <v>#REF!</v>
      </c>
      <c r="G835" s="239"/>
      <c r="H835" s="242">
        <f t="shared" si="10"/>
        <v>14765.536</v>
      </c>
      <c r="I835" s="243"/>
      <c r="J835" s="111">
        <f t="shared" si="11"/>
        <v>66.641826487287048</v>
      </c>
      <c r="K835" s="111" t="str">
        <f t="shared" si="12"/>
        <v/>
      </c>
      <c r="S835" s="110"/>
      <c r="T835" s="110"/>
      <c r="U835" s="110"/>
      <c r="V835" s="110"/>
      <c r="W835" s="110"/>
      <c r="X835" s="110"/>
      <c r="Y835" s="110"/>
    </row>
    <row r="836" spans="1:25" ht="11.25" hidden="1" customHeight="1">
      <c r="B836" s="238" t="s">
        <v>932</v>
      </c>
      <c r="C836" s="238"/>
      <c r="D836" s="239" t="str">
        <f t="shared" si="13"/>
        <v>A5</v>
      </c>
      <c r="E836" s="239"/>
      <c r="F836" s="239" t="str">
        <f t="shared" ref="F836:F867" si="14">T1.role(B836,"cpdid")</f>
        <v>T-013669</v>
      </c>
      <c r="G836" s="239"/>
      <c r="H836" s="242">
        <f t="shared" ref="H836:H867" si="15">T1.role(B836,"RAW_DATA","avr")</f>
        <v>20415.469000000001</v>
      </c>
      <c r="I836" s="243"/>
      <c r="J836" s="111">
        <f t="shared" ref="J836:J867" si="16">T1.role(B836,"CPD_RESULT","avr")</f>
        <v>62.452422112055565</v>
      </c>
      <c r="K836" s="111" t="str">
        <f t="shared" ref="K836:K867" si="17">T1.role(B836,"CPD_HIT","val",1)</f>
        <v/>
      </c>
      <c r="S836" s="110"/>
      <c r="T836" s="110"/>
      <c r="U836" s="110"/>
      <c r="V836" s="110"/>
      <c r="W836" s="110"/>
      <c r="X836" s="110"/>
      <c r="Y836" s="110"/>
    </row>
    <row r="837" spans="1:25" ht="11.25" hidden="1" customHeight="1">
      <c r="B837" s="238" t="s">
        <v>949</v>
      </c>
      <c r="C837" s="238"/>
      <c r="D837" s="239" t="str">
        <f t="shared" si="13"/>
        <v>B5</v>
      </c>
      <c r="E837" s="239"/>
      <c r="F837" s="239" t="str">
        <f t="shared" si="14"/>
        <v>T-015864</v>
      </c>
      <c r="G837" s="239"/>
      <c r="H837" s="242">
        <f t="shared" si="15"/>
        <v>21816.421999999999</v>
      </c>
      <c r="I837" s="243"/>
      <c r="J837" s="111">
        <f t="shared" si="16"/>
        <v>68.066131186286015</v>
      </c>
      <c r="K837" s="111" t="str">
        <f t="shared" si="17"/>
        <v/>
      </c>
      <c r="S837" s="110"/>
      <c r="T837" s="110"/>
      <c r="U837" s="110"/>
      <c r="V837" s="110"/>
      <c r="W837" s="110"/>
      <c r="X837" s="110"/>
      <c r="Y837" s="110"/>
    </row>
    <row r="838" spans="1:25" ht="11.25" hidden="1" customHeight="1">
      <c r="B838" s="238" t="s">
        <v>968</v>
      </c>
      <c r="C838" s="238"/>
      <c r="D838" s="239" t="str">
        <f t="shared" si="13"/>
        <v>C5</v>
      </c>
      <c r="E838" s="239"/>
      <c r="F838" s="239" t="str">
        <f t="shared" si="14"/>
        <v>T-016543</v>
      </c>
      <c r="G838" s="239"/>
      <c r="H838" s="242">
        <f t="shared" si="15"/>
        <v>21303.124</v>
      </c>
      <c r="I838" s="243"/>
      <c r="J838" s="111">
        <f t="shared" si="16"/>
        <v>72.079237260012746</v>
      </c>
      <c r="K838" s="111" t="str">
        <f t="shared" si="17"/>
        <v/>
      </c>
      <c r="S838" s="110"/>
      <c r="T838" s="110"/>
      <c r="U838" s="110"/>
      <c r="V838" s="110"/>
      <c r="W838" s="110"/>
      <c r="X838" s="110"/>
      <c r="Y838" s="110"/>
    </row>
    <row r="839" spans="1:25" ht="11.25" hidden="1" customHeight="1">
      <c r="B839" s="238" t="s">
        <v>987</v>
      </c>
      <c r="C839" s="238"/>
      <c r="D839" s="239" t="str">
        <f t="shared" si="13"/>
        <v>D5</v>
      </c>
      <c r="E839" s="239"/>
      <c r="F839" s="239" t="str">
        <f t="shared" si="14"/>
        <v>T-018145</v>
      </c>
      <c r="G839" s="239"/>
      <c r="H839" s="242">
        <f t="shared" si="15"/>
        <v>21259.238000000001</v>
      </c>
      <c r="I839" s="243"/>
      <c r="J839" s="111">
        <f t="shared" si="16"/>
        <v>65.68146468698481</v>
      </c>
      <c r="K839" s="111" t="str">
        <f t="shared" si="17"/>
        <v/>
      </c>
      <c r="S839" s="110"/>
      <c r="T839" s="110"/>
      <c r="U839" s="110"/>
      <c r="V839" s="110"/>
      <c r="W839" s="110"/>
      <c r="X839" s="110"/>
      <c r="Y839" s="110"/>
    </row>
    <row r="840" spans="1:25" ht="11.25" hidden="1" customHeight="1">
      <c r="B840" s="238" t="s">
        <v>1006</v>
      </c>
      <c r="C840" s="238"/>
      <c r="D840" s="239" t="str">
        <f t="shared" si="13"/>
        <v>E5</v>
      </c>
      <c r="E840" s="239"/>
      <c r="F840" s="239" t="str">
        <f t="shared" si="14"/>
        <v>T-018437</v>
      </c>
      <c r="G840" s="239"/>
      <c r="H840" s="242">
        <f t="shared" si="15"/>
        <v>9934.0049999999992</v>
      </c>
      <c r="I840" s="243"/>
      <c r="J840" s="111">
        <f t="shared" si="16"/>
        <v>66.442331040847449</v>
      </c>
      <c r="K840" s="111" t="str">
        <f t="shared" si="17"/>
        <v/>
      </c>
      <c r="S840" s="110"/>
      <c r="T840" s="110"/>
      <c r="U840" s="110"/>
      <c r="V840" s="110"/>
      <c r="W840" s="110"/>
      <c r="X840" s="110"/>
      <c r="Y840" s="110"/>
    </row>
    <row r="841" spans="1:25" ht="11.25" hidden="1" customHeight="1">
      <c r="B841" s="238" t="s">
        <v>1025</v>
      </c>
      <c r="C841" s="238"/>
      <c r="D841" s="239" t="str">
        <f>T1.role(B841,"well")</f>
        <v>F5</v>
      </c>
      <c r="E841" s="239"/>
      <c r="F841" s="239" t="str">
        <f t="shared" si="14"/>
        <v>T-020885</v>
      </c>
      <c r="G841" s="239"/>
      <c r="H841" s="242">
        <f t="shared" si="15"/>
        <v>10201.656000000001</v>
      </c>
      <c r="I841" s="243"/>
      <c r="J841" s="111">
        <f t="shared" si="16"/>
        <v>63.598361071836486</v>
      </c>
      <c r="K841" s="111" t="str">
        <f t="shared" si="17"/>
        <v/>
      </c>
      <c r="S841" s="110"/>
      <c r="T841" s="110"/>
      <c r="U841" s="110"/>
      <c r="V841" s="110"/>
      <c r="W841" s="110"/>
      <c r="X841" s="110"/>
      <c r="Y841" s="110"/>
    </row>
    <row r="842" spans="1:25" ht="11.25" hidden="1" customHeight="1">
      <c r="B842" s="238" t="s">
        <v>1044</v>
      </c>
      <c r="C842" s="238"/>
      <c r="D842" s="239" t="str">
        <f t="shared" si="13"/>
        <v>G5</v>
      </c>
      <c r="E842" s="239"/>
      <c r="F842" s="239" t="str">
        <f t="shared" si="14"/>
        <v>T-021215</v>
      </c>
      <c r="G842" s="239"/>
      <c r="H842" s="242">
        <f t="shared" si="15"/>
        <v>10911.508</v>
      </c>
      <c r="I842" s="243"/>
      <c r="J842" s="111">
        <f t="shared" si="16"/>
        <v>63.190091320983363</v>
      </c>
      <c r="K842" s="111" t="str">
        <f t="shared" si="17"/>
        <v/>
      </c>
      <c r="S842" s="110"/>
      <c r="T842" s="110"/>
      <c r="U842" s="110"/>
      <c r="V842" s="110"/>
      <c r="W842" s="110"/>
      <c r="X842" s="110"/>
      <c r="Y842" s="110"/>
    </row>
    <row r="843" spans="1:25" ht="11.25" hidden="1" customHeight="1">
      <c r="B843" s="238" t="s">
        <v>1063</v>
      </c>
      <c r="C843" s="238"/>
      <c r="D843" s="239" t="str">
        <f t="shared" si="13"/>
        <v>H5</v>
      </c>
      <c r="E843" s="239"/>
      <c r="F843" s="239" t="str">
        <f t="shared" si="14"/>
        <v>T-021642</v>
      </c>
      <c r="G843" s="239"/>
      <c r="H843" s="242">
        <f t="shared" si="15"/>
        <v>10563.867</v>
      </c>
      <c r="I843" s="243"/>
      <c r="J843" s="111">
        <f t="shared" si="16"/>
        <v>68.567189516878486</v>
      </c>
      <c r="K843" s="111" t="str">
        <f t="shared" si="17"/>
        <v/>
      </c>
      <c r="S843" s="110"/>
      <c r="T843" s="110"/>
      <c r="U843" s="110"/>
      <c r="V843" s="110"/>
      <c r="W843" s="110"/>
      <c r="X843" s="110"/>
      <c r="Y843" s="110"/>
    </row>
    <row r="844" spans="1:25" ht="11.25" hidden="1" customHeight="1">
      <c r="B844" s="238" t="s">
        <v>1080</v>
      </c>
      <c r="C844" s="238"/>
      <c r="D844" s="239" t="str">
        <f>T1.role(B844,"well")</f>
        <v>I5</v>
      </c>
      <c r="E844" s="239"/>
      <c r="F844" s="239" t="e">
        <f t="shared" si="14"/>
        <v>#REF!</v>
      </c>
      <c r="G844" s="239"/>
      <c r="H844" s="242">
        <f t="shared" si="15"/>
        <v>19524.061000000002</v>
      </c>
      <c r="I844" s="243"/>
      <c r="J844" s="111">
        <f t="shared" si="16"/>
        <v>66.16860473061638</v>
      </c>
      <c r="K844" s="111" t="str">
        <f t="shared" si="17"/>
        <v/>
      </c>
      <c r="S844" s="110"/>
      <c r="T844" s="110"/>
      <c r="U844" s="110"/>
      <c r="V844" s="110"/>
      <c r="W844" s="110"/>
      <c r="X844" s="110"/>
      <c r="Y844" s="110"/>
    </row>
    <row r="845" spans="1:25" ht="11.25" hidden="1" customHeight="1">
      <c r="A845" s="110"/>
      <c r="B845" s="238" t="s">
        <v>1099</v>
      </c>
      <c r="C845" s="238"/>
      <c r="D845" s="239" t="str">
        <f t="shared" ref="D845:D883" si="18">T1.role(B845,"well")</f>
        <v>J5</v>
      </c>
      <c r="E845" s="239"/>
      <c r="F845" s="239" t="e">
        <f t="shared" si="14"/>
        <v>#REF!</v>
      </c>
      <c r="G845" s="239"/>
      <c r="H845" s="242">
        <f t="shared" si="15"/>
        <v>20031.636999999999</v>
      </c>
      <c r="I845" s="243"/>
      <c r="J845" s="111">
        <f t="shared" si="16"/>
        <v>66.581513910456465</v>
      </c>
      <c r="K845" s="111" t="str">
        <f t="shared" si="17"/>
        <v/>
      </c>
      <c r="S845" s="110"/>
      <c r="T845" s="110"/>
      <c r="U845" s="110"/>
      <c r="V845" s="110"/>
      <c r="W845" s="110"/>
      <c r="X845" s="110"/>
      <c r="Y845" s="110"/>
    </row>
    <row r="846" spans="1:25" ht="11.25" hidden="1" customHeight="1">
      <c r="B846" s="238" t="s">
        <v>1118</v>
      </c>
      <c r="C846" s="238"/>
      <c r="D846" s="239" t="str">
        <f t="shared" si="18"/>
        <v>K5</v>
      </c>
      <c r="E846" s="239"/>
      <c r="F846" s="239" t="e">
        <f t="shared" si="14"/>
        <v>#REF!</v>
      </c>
      <c r="G846" s="239"/>
      <c r="H846" s="242">
        <f t="shared" si="15"/>
        <v>19945.11</v>
      </c>
      <c r="I846" s="243"/>
      <c r="J846" s="111">
        <f t="shared" si="16"/>
        <v>78.982707592620102</v>
      </c>
      <c r="K846" s="111" t="str">
        <f t="shared" si="17"/>
        <v/>
      </c>
      <c r="S846" s="110"/>
      <c r="T846" s="110"/>
      <c r="U846" s="110"/>
      <c r="V846" s="110"/>
      <c r="W846" s="110"/>
      <c r="X846" s="110"/>
      <c r="Y846" s="110"/>
    </row>
    <row r="847" spans="1:25" ht="11.25" hidden="1" customHeight="1">
      <c r="B847" s="238" t="s">
        <v>1137</v>
      </c>
      <c r="C847" s="238"/>
      <c r="D847" s="239" t="str">
        <f t="shared" si="18"/>
        <v>L5</v>
      </c>
      <c r="E847" s="239"/>
      <c r="F847" s="239" t="e">
        <f t="shared" si="14"/>
        <v>#REF!</v>
      </c>
      <c r="G847" s="239"/>
      <c r="H847" s="242">
        <f t="shared" si="15"/>
        <v>19276.441999999999</v>
      </c>
      <c r="I847" s="243"/>
      <c r="J847" s="111">
        <f t="shared" si="16"/>
        <v>68.437285505243395</v>
      </c>
      <c r="K847" s="111" t="str">
        <f t="shared" si="17"/>
        <v/>
      </c>
      <c r="S847" s="110"/>
      <c r="T847" s="110"/>
      <c r="U847" s="110"/>
      <c r="V847" s="110"/>
      <c r="W847" s="110"/>
      <c r="X847" s="110"/>
      <c r="Y847" s="110"/>
    </row>
    <row r="848" spans="1:25" ht="11.25" hidden="1" customHeight="1">
      <c r="B848" s="238" t="s">
        <v>1155</v>
      </c>
      <c r="C848" s="238"/>
      <c r="D848" s="239" t="str">
        <f t="shared" si="18"/>
        <v>M5</v>
      </c>
      <c r="E848" s="239"/>
      <c r="F848" s="239" t="e">
        <f t="shared" si="14"/>
        <v>#REF!</v>
      </c>
      <c r="G848" s="239"/>
      <c r="H848" s="242">
        <f t="shared" si="15"/>
        <v>21895.117999999999</v>
      </c>
      <c r="I848" s="243"/>
      <c r="J848" s="111">
        <f t="shared" si="16"/>
        <v>77.173330287702854</v>
      </c>
      <c r="K848" s="111" t="str">
        <f t="shared" si="17"/>
        <v/>
      </c>
      <c r="S848" s="110"/>
      <c r="T848" s="110"/>
      <c r="U848" s="110"/>
      <c r="V848" s="110"/>
      <c r="W848" s="110"/>
      <c r="X848" s="110"/>
      <c r="Y848" s="110"/>
    </row>
    <row r="849" spans="2:25" ht="11.25" hidden="1" customHeight="1">
      <c r="B849" s="238" t="s">
        <v>1174</v>
      </c>
      <c r="C849" s="238"/>
      <c r="D849" s="239" t="str">
        <f t="shared" si="18"/>
        <v>N5</v>
      </c>
      <c r="E849" s="239"/>
      <c r="F849" s="239" t="e">
        <f t="shared" si="14"/>
        <v>#REF!</v>
      </c>
      <c r="G849" s="239"/>
      <c r="H849" s="242">
        <f t="shared" si="15"/>
        <v>20917.63</v>
      </c>
      <c r="I849" s="243"/>
      <c r="J849" s="111">
        <f t="shared" si="16"/>
        <v>64.549444014164791</v>
      </c>
      <c r="K849" s="111" t="str">
        <f t="shared" si="17"/>
        <v/>
      </c>
      <c r="S849" s="110"/>
      <c r="T849" s="110"/>
      <c r="U849" s="110"/>
      <c r="V849" s="110"/>
      <c r="W849" s="110"/>
      <c r="X849" s="110"/>
      <c r="Y849" s="110"/>
    </row>
    <row r="850" spans="2:25" ht="11.25" hidden="1" customHeight="1">
      <c r="B850" s="238" t="s">
        <v>1193</v>
      </c>
      <c r="C850" s="238"/>
      <c r="D850" s="239" t="str">
        <f t="shared" si="18"/>
        <v>O5</v>
      </c>
      <c r="E850" s="239"/>
      <c r="F850" s="239" t="e">
        <f t="shared" si="14"/>
        <v>#REF!</v>
      </c>
      <c r="G850" s="239"/>
      <c r="H850" s="242">
        <f t="shared" si="15"/>
        <v>21508.710999999999</v>
      </c>
      <c r="I850" s="243"/>
      <c r="J850" s="111">
        <f t="shared" si="16"/>
        <v>76.537728516488329</v>
      </c>
      <c r="K850" s="111" t="str">
        <f t="shared" si="17"/>
        <v/>
      </c>
      <c r="S850" s="110"/>
      <c r="T850" s="110"/>
      <c r="U850" s="110"/>
      <c r="V850" s="110"/>
      <c r="W850" s="110"/>
      <c r="X850" s="110"/>
      <c r="Y850" s="110"/>
    </row>
    <row r="851" spans="2:25" ht="11.25" hidden="1" customHeight="1">
      <c r="B851" s="238" t="s">
        <v>1212</v>
      </c>
      <c r="C851" s="238"/>
      <c r="D851" s="239" t="str">
        <f t="shared" si="18"/>
        <v>P5</v>
      </c>
      <c r="E851" s="239"/>
      <c r="F851" s="239" t="e">
        <f t="shared" si="14"/>
        <v>#REF!</v>
      </c>
      <c r="G851" s="239"/>
      <c r="H851" s="242">
        <f t="shared" si="15"/>
        <v>21367.187999999998</v>
      </c>
      <c r="I851" s="243"/>
      <c r="J851" s="111">
        <f t="shared" si="16"/>
        <v>66.957307658400822</v>
      </c>
      <c r="K851" s="111" t="str">
        <f t="shared" si="17"/>
        <v/>
      </c>
      <c r="S851" s="110"/>
      <c r="T851" s="110"/>
      <c r="U851" s="110"/>
      <c r="V851" s="110"/>
      <c r="W851" s="110"/>
      <c r="X851" s="110"/>
      <c r="Y851" s="110"/>
    </row>
    <row r="852" spans="2:25" ht="11.25" hidden="1" customHeight="1">
      <c r="B852" s="238" t="s">
        <v>933</v>
      </c>
      <c r="C852" s="238"/>
      <c r="D852" s="239" t="str">
        <f t="shared" si="18"/>
        <v>A6</v>
      </c>
      <c r="E852" s="239"/>
      <c r="F852" s="239" t="str">
        <f t="shared" si="14"/>
        <v>T-021684</v>
      </c>
      <c r="G852" s="239"/>
      <c r="H852" s="242">
        <f t="shared" si="15"/>
        <v>22721.252</v>
      </c>
      <c r="I852" s="243"/>
      <c r="J852" s="111">
        <f t="shared" si="16"/>
        <v>62.624080984573354</v>
      </c>
      <c r="K852" s="111" t="str">
        <f t="shared" si="17"/>
        <v/>
      </c>
      <c r="S852" s="110"/>
      <c r="T852" s="110"/>
      <c r="U852" s="110"/>
      <c r="V852" s="110"/>
      <c r="W852" s="110"/>
      <c r="X852" s="110"/>
      <c r="Y852" s="110"/>
    </row>
    <row r="853" spans="2:25" ht="11.25" hidden="1" customHeight="1">
      <c r="B853" s="238" t="s">
        <v>950</v>
      </c>
      <c r="C853" s="238"/>
      <c r="D853" s="239" t="str">
        <f t="shared" si="18"/>
        <v>B6</v>
      </c>
      <c r="E853" s="239"/>
      <c r="F853" s="239" t="str">
        <f t="shared" si="14"/>
        <v>T-021853</v>
      </c>
      <c r="G853" s="239"/>
      <c r="H853" s="242">
        <f t="shared" si="15"/>
        <v>21909.300999999999</v>
      </c>
      <c r="I853" s="243"/>
      <c r="J853" s="111">
        <f t="shared" si="16"/>
        <v>78.885279583893791</v>
      </c>
      <c r="K853" s="111" t="str">
        <f t="shared" si="17"/>
        <v/>
      </c>
      <c r="S853" s="110"/>
      <c r="T853" s="110"/>
      <c r="U853" s="110"/>
      <c r="V853" s="110"/>
      <c r="W853" s="110"/>
      <c r="X853" s="110"/>
      <c r="Y853" s="110"/>
    </row>
    <row r="854" spans="2:25" ht="11.25" hidden="1" customHeight="1">
      <c r="B854" s="238" t="s">
        <v>969</v>
      </c>
      <c r="C854" s="238"/>
      <c r="D854" s="239" t="str">
        <f t="shared" si="18"/>
        <v>C6</v>
      </c>
      <c r="E854" s="239"/>
      <c r="F854" s="239" t="str">
        <f t="shared" si="14"/>
        <v>T-025340</v>
      </c>
      <c r="G854" s="239"/>
      <c r="H854" s="242">
        <f t="shared" si="15"/>
        <v>22894.897000000001</v>
      </c>
      <c r="I854" s="243"/>
      <c r="J854" s="111">
        <f t="shared" si="16"/>
        <v>65.166488069431438</v>
      </c>
      <c r="K854" s="111" t="str">
        <f t="shared" si="17"/>
        <v/>
      </c>
      <c r="S854" s="110"/>
      <c r="T854" s="110"/>
      <c r="U854" s="110"/>
      <c r="V854" s="110"/>
      <c r="W854" s="110"/>
      <c r="X854" s="110"/>
      <c r="Y854" s="110"/>
    </row>
    <row r="855" spans="2:25" ht="11.25" hidden="1" customHeight="1">
      <c r="B855" s="238" t="s">
        <v>988</v>
      </c>
      <c r="C855" s="238"/>
      <c r="D855" s="239" t="str">
        <f t="shared" si="18"/>
        <v>D6</v>
      </c>
      <c r="E855" s="239"/>
      <c r="F855" s="239" t="str">
        <f t="shared" si="14"/>
        <v>T-031808</v>
      </c>
      <c r="G855" s="239"/>
      <c r="H855" s="242">
        <f t="shared" si="15"/>
        <v>22453.875</v>
      </c>
      <c r="I855" s="243"/>
      <c r="J855" s="111">
        <f t="shared" si="16"/>
        <v>72.905055619692916</v>
      </c>
      <c r="K855" s="111" t="str">
        <f t="shared" si="17"/>
        <v/>
      </c>
      <c r="S855" s="110"/>
      <c r="T855" s="110"/>
      <c r="U855" s="110"/>
      <c r="V855" s="110"/>
      <c r="W855" s="110"/>
      <c r="X855" s="110"/>
      <c r="Y855" s="110"/>
    </row>
    <row r="856" spans="2:25" ht="11.25" hidden="1" customHeight="1">
      <c r="B856" s="238" t="s">
        <v>1007</v>
      </c>
      <c r="C856" s="238"/>
      <c r="D856" s="239" t="str">
        <f t="shared" si="18"/>
        <v>E6</v>
      </c>
      <c r="E856" s="239"/>
      <c r="F856" s="239" t="str">
        <f t="shared" si="14"/>
        <v>T-032390</v>
      </c>
      <c r="G856" s="239"/>
      <c r="H856" s="242">
        <f t="shared" si="15"/>
        <v>21270.983</v>
      </c>
      <c r="I856" s="243"/>
      <c r="J856" s="111">
        <f t="shared" si="16"/>
        <v>65.885599562411372</v>
      </c>
      <c r="K856" s="111" t="str">
        <f t="shared" si="17"/>
        <v/>
      </c>
      <c r="S856" s="110"/>
      <c r="T856" s="110"/>
      <c r="U856" s="110"/>
      <c r="V856" s="110"/>
      <c r="W856" s="110"/>
      <c r="X856" s="110"/>
      <c r="Y856" s="110"/>
    </row>
    <row r="857" spans="2:25" ht="11.25" hidden="1" customHeight="1">
      <c r="B857" s="238" t="s">
        <v>1026</v>
      </c>
      <c r="C857" s="238"/>
      <c r="D857" s="239" t="str">
        <f t="shared" si="18"/>
        <v>F6</v>
      </c>
      <c r="E857" s="239"/>
      <c r="F857" s="239" t="str">
        <f t="shared" si="14"/>
        <v>T-033754</v>
      </c>
      <c r="G857" s="239"/>
      <c r="H857" s="242">
        <f t="shared" si="15"/>
        <v>20789.826000000001</v>
      </c>
      <c r="I857" s="243"/>
      <c r="J857" s="111">
        <f t="shared" si="16"/>
        <v>66.748533353987298</v>
      </c>
      <c r="K857" s="111" t="str">
        <f t="shared" si="17"/>
        <v/>
      </c>
      <c r="S857" s="110"/>
      <c r="T857" s="110"/>
      <c r="U857" s="110"/>
      <c r="V857" s="110"/>
      <c r="W857" s="110"/>
      <c r="X857" s="110"/>
      <c r="Y857" s="110"/>
    </row>
    <row r="858" spans="2:25" ht="11.25" hidden="1" customHeight="1">
      <c r="B858" s="238" t="s">
        <v>1045</v>
      </c>
      <c r="C858" s="238"/>
      <c r="D858" s="239" t="str">
        <f t="shared" si="18"/>
        <v>G6</v>
      </c>
      <c r="E858" s="239"/>
      <c r="F858" s="239" t="str">
        <f t="shared" si="14"/>
        <v>T-033815</v>
      </c>
      <c r="G858" s="239"/>
      <c r="H858" s="242">
        <f t="shared" si="15"/>
        <v>20712.530999999999</v>
      </c>
      <c r="I858" s="243"/>
      <c r="J858" s="111">
        <f t="shared" si="16"/>
        <v>66.191801875551221</v>
      </c>
      <c r="K858" s="111" t="str">
        <f t="shared" si="17"/>
        <v/>
      </c>
      <c r="S858" s="110"/>
      <c r="T858" s="110"/>
      <c r="U858" s="110"/>
      <c r="V858" s="110"/>
      <c r="W858" s="110"/>
      <c r="X858" s="110"/>
      <c r="Y858" s="110"/>
    </row>
    <row r="859" spans="2:25" ht="11.25" hidden="1" customHeight="1">
      <c r="B859" s="238" t="s">
        <v>1064</v>
      </c>
      <c r="C859" s="238"/>
      <c r="D859" s="239" t="str">
        <f t="shared" si="18"/>
        <v>H6</v>
      </c>
      <c r="E859" s="239"/>
      <c r="F859" s="239" t="str">
        <f t="shared" si="14"/>
        <v>T-034257</v>
      </c>
      <c r="G859" s="239"/>
      <c r="H859" s="242">
        <f t="shared" si="15"/>
        <v>21027.542000000001</v>
      </c>
      <c r="I859" s="243"/>
      <c r="J859" s="111">
        <f t="shared" si="16"/>
        <v>63.487014776149273</v>
      </c>
      <c r="K859" s="111" t="str">
        <f t="shared" si="17"/>
        <v/>
      </c>
      <c r="S859" s="110"/>
      <c r="T859" s="110"/>
      <c r="U859" s="110"/>
      <c r="V859" s="110"/>
      <c r="W859" s="110"/>
      <c r="X859" s="110"/>
      <c r="Y859" s="110"/>
    </row>
    <row r="860" spans="2:25" ht="11.25" hidden="1" customHeight="1">
      <c r="B860" s="238" t="s">
        <v>1081</v>
      </c>
      <c r="C860" s="238"/>
      <c r="D860" s="239" t="str">
        <f t="shared" si="18"/>
        <v>I6</v>
      </c>
      <c r="E860" s="239"/>
      <c r="F860" s="239" t="e">
        <f t="shared" si="14"/>
        <v>#REF!</v>
      </c>
      <c r="G860" s="239"/>
      <c r="H860" s="242">
        <f t="shared" si="15"/>
        <v>21781.473000000002</v>
      </c>
      <c r="I860" s="243"/>
      <c r="J860" s="111">
        <f t="shared" si="16"/>
        <v>82.954058805464115</v>
      </c>
      <c r="K860" s="111" t="str">
        <f t="shared" si="17"/>
        <v/>
      </c>
      <c r="S860" s="110"/>
      <c r="T860" s="110"/>
      <c r="U860" s="110"/>
      <c r="V860" s="110"/>
      <c r="W860" s="110"/>
      <c r="X860" s="110"/>
      <c r="Y860" s="110"/>
    </row>
    <row r="861" spans="2:25" ht="11.25" hidden="1" customHeight="1">
      <c r="B861" s="238" t="s">
        <v>1100</v>
      </c>
      <c r="C861" s="238"/>
      <c r="D861" s="239" t="str">
        <f t="shared" si="18"/>
        <v>J6</v>
      </c>
      <c r="E861" s="239"/>
      <c r="F861" s="239" t="e">
        <f t="shared" si="14"/>
        <v>#REF!</v>
      </c>
      <c r="G861" s="239"/>
      <c r="H861" s="242">
        <f t="shared" si="15"/>
        <v>21949.985000000001</v>
      </c>
      <c r="I861" s="243"/>
      <c r="J861" s="111">
        <f t="shared" si="16"/>
        <v>67.597548858602323</v>
      </c>
      <c r="K861" s="111" t="str">
        <f t="shared" si="17"/>
        <v/>
      </c>
      <c r="S861" s="110"/>
      <c r="T861" s="110"/>
      <c r="U861" s="110"/>
      <c r="V861" s="110"/>
      <c r="W861" s="110"/>
      <c r="X861" s="110"/>
      <c r="Y861" s="110"/>
    </row>
    <row r="862" spans="2:25" ht="11.25" hidden="1" customHeight="1">
      <c r="B862" s="238" t="s">
        <v>1119</v>
      </c>
      <c r="C862" s="238"/>
      <c r="D862" s="239" t="str">
        <f t="shared" si="18"/>
        <v>K6</v>
      </c>
      <c r="E862" s="239"/>
      <c r="F862" s="239" t="e">
        <f t="shared" si="14"/>
        <v>#REF!</v>
      </c>
      <c r="G862" s="239"/>
      <c r="H862" s="242">
        <f t="shared" si="15"/>
        <v>21338.106</v>
      </c>
      <c r="I862" s="243"/>
      <c r="J862" s="111">
        <f t="shared" si="16"/>
        <v>65.208242930314157</v>
      </c>
      <c r="K862" s="111" t="str">
        <f t="shared" si="17"/>
        <v/>
      </c>
      <c r="S862" s="110"/>
      <c r="T862" s="110"/>
      <c r="U862" s="110"/>
      <c r="V862" s="110"/>
      <c r="W862" s="110"/>
      <c r="X862" s="110"/>
      <c r="Y862" s="110"/>
    </row>
    <row r="863" spans="2:25" ht="11.25" hidden="1" customHeight="1">
      <c r="B863" s="238" t="s">
        <v>1138</v>
      </c>
      <c r="C863" s="238"/>
      <c r="D863" s="239" t="str">
        <f t="shared" si="18"/>
        <v>L6</v>
      </c>
      <c r="E863" s="239"/>
      <c r="F863" s="239" t="e">
        <f t="shared" si="14"/>
        <v>#REF!</v>
      </c>
      <c r="G863" s="239"/>
      <c r="H863" s="242">
        <f t="shared" si="15"/>
        <v>20754.404999999999</v>
      </c>
      <c r="I863" s="243"/>
      <c r="J863" s="111">
        <f t="shared" si="16"/>
        <v>77.781095484995575</v>
      </c>
      <c r="K863" s="111" t="str">
        <f t="shared" si="17"/>
        <v/>
      </c>
      <c r="S863" s="110"/>
      <c r="T863" s="110"/>
      <c r="U863" s="110"/>
      <c r="V863" s="110"/>
      <c r="W863" s="110"/>
      <c r="X863" s="110"/>
      <c r="Y863" s="110"/>
    </row>
    <row r="864" spans="2:25" ht="11.25" hidden="1" customHeight="1">
      <c r="B864" s="238" t="s">
        <v>1156</v>
      </c>
      <c r="C864" s="238"/>
      <c r="D864" s="239" t="str">
        <f t="shared" si="18"/>
        <v>M6</v>
      </c>
      <c r="E864" s="239"/>
      <c r="F864" s="239" t="e">
        <f t="shared" si="14"/>
        <v>#REF!</v>
      </c>
      <c r="G864" s="239"/>
      <c r="H864" s="242">
        <f t="shared" si="15"/>
        <v>22337.25</v>
      </c>
      <c r="I864" s="243"/>
      <c r="J864" s="111">
        <f t="shared" si="16"/>
        <v>64.628314306943224</v>
      </c>
      <c r="K864" s="111" t="str">
        <f t="shared" si="17"/>
        <v/>
      </c>
      <c r="S864" s="110"/>
      <c r="T864" s="110"/>
      <c r="U864" s="110"/>
      <c r="V864" s="110"/>
      <c r="W864" s="110"/>
      <c r="X864" s="110"/>
      <c r="Y864" s="110"/>
    </row>
    <row r="865" spans="2:25" ht="11.25" hidden="1" customHeight="1">
      <c r="B865" s="238" t="s">
        <v>1175</v>
      </c>
      <c r="C865" s="238"/>
      <c r="D865" s="239" t="str">
        <f t="shared" si="18"/>
        <v>N6</v>
      </c>
      <c r="E865" s="239"/>
      <c r="F865" s="239" t="e">
        <f t="shared" si="14"/>
        <v>#REF!</v>
      </c>
      <c r="G865" s="239"/>
      <c r="H865" s="242">
        <f t="shared" si="15"/>
        <v>23349.883999999998</v>
      </c>
      <c r="I865" s="243"/>
      <c r="J865" s="111">
        <f t="shared" si="16"/>
        <v>73.610248825711949</v>
      </c>
      <c r="K865" s="111" t="str">
        <f t="shared" si="17"/>
        <v/>
      </c>
      <c r="S865" s="110"/>
      <c r="T865" s="110"/>
      <c r="U865" s="110"/>
      <c r="V865" s="110"/>
      <c r="W865" s="110"/>
      <c r="X865" s="110"/>
      <c r="Y865" s="110"/>
    </row>
    <row r="866" spans="2:25" ht="11.25" hidden="1" customHeight="1">
      <c r="B866" s="238" t="s">
        <v>1194</v>
      </c>
      <c r="C866" s="238"/>
      <c r="D866" s="239" t="str">
        <f t="shared" si="18"/>
        <v>O6</v>
      </c>
      <c r="E866" s="239"/>
      <c r="F866" s="239" t="e">
        <f t="shared" si="14"/>
        <v>#REF!</v>
      </c>
      <c r="G866" s="239"/>
      <c r="H866" s="242">
        <f t="shared" si="15"/>
        <v>23864.091</v>
      </c>
      <c r="I866" s="243"/>
      <c r="J866" s="111">
        <f t="shared" si="16"/>
        <v>63.816414234223956</v>
      </c>
      <c r="K866" s="111" t="str">
        <f t="shared" si="17"/>
        <v/>
      </c>
      <c r="S866" s="110"/>
      <c r="T866" s="110"/>
      <c r="U866" s="110"/>
      <c r="V866" s="110"/>
      <c r="W866" s="110"/>
      <c r="X866" s="110"/>
      <c r="Y866" s="110"/>
    </row>
    <row r="867" spans="2:25" ht="11.25" hidden="1" customHeight="1">
      <c r="B867" s="238" t="s">
        <v>1213</v>
      </c>
      <c r="C867" s="238"/>
      <c r="D867" s="239" t="str">
        <f t="shared" si="18"/>
        <v>P6</v>
      </c>
      <c r="E867" s="239"/>
      <c r="F867" s="239" t="e">
        <f t="shared" si="14"/>
        <v>#REF!</v>
      </c>
      <c r="G867" s="239"/>
      <c r="H867" s="242">
        <f t="shared" si="15"/>
        <v>22005.588</v>
      </c>
      <c r="I867" s="243"/>
      <c r="J867" s="111">
        <f t="shared" si="16"/>
        <v>66.94338937143992</v>
      </c>
      <c r="K867" s="111" t="str">
        <f t="shared" si="17"/>
        <v/>
      </c>
      <c r="S867" s="110"/>
      <c r="T867" s="110"/>
      <c r="U867" s="110"/>
      <c r="V867" s="110"/>
      <c r="W867" s="110"/>
      <c r="X867" s="110"/>
      <c r="Y867" s="110"/>
    </row>
    <row r="868" spans="2:25" ht="11.25" hidden="1" customHeight="1">
      <c r="B868" s="238" t="s">
        <v>934</v>
      </c>
      <c r="C868" s="238"/>
      <c r="D868" s="239" t="str">
        <f t="shared" si="18"/>
        <v>A7</v>
      </c>
      <c r="E868" s="239"/>
      <c r="F868" s="239" t="str">
        <f t="shared" ref="F868:F883" si="19">T1.role(B868,"cpdid")</f>
        <v>T-034729</v>
      </c>
      <c r="G868" s="239"/>
      <c r="H868" s="242">
        <f t="shared" ref="H868:H883" si="20">T1.role(B868,"RAW_DATA","avr")</f>
        <v>23244.664000000001</v>
      </c>
      <c r="I868" s="243"/>
      <c r="J868" s="111">
        <f t="shared" ref="J868:J883" si="21">T1.role(B868,"CPD_RESULT","avr")</f>
        <v>60.271890488180922</v>
      </c>
      <c r="K868" s="111" t="str">
        <f t="shared" ref="K868:K883" si="22">T1.role(B868,"CPD_HIT","val",1)</f>
        <v/>
      </c>
      <c r="S868" s="110"/>
      <c r="T868" s="110"/>
      <c r="U868" s="110"/>
      <c r="V868" s="110"/>
      <c r="W868" s="110"/>
      <c r="X868" s="110"/>
      <c r="Y868" s="110"/>
    </row>
    <row r="869" spans="2:25" ht="11.25" hidden="1" customHeight="1">
      <c r="B869" s="238" t="s">
        <v>951</v>
      </c>
      <c r="C869" s="238"/>
      <c r="D869" s="239" t="str">
        <f t="shared" si="18"/>
        <v>B7</v>
      </c>
      <c r="E869" s="239"/>
      <c r="F869" s="239" t="str">
        <f t="shared" si="19"/>
        <v>T-034869</v>
      </c>
      <c r="G869" s="239"/>
      <c r="H869" s="242">
        <f t="shared" si="20"/>
        <v>22506.714</v>
      </c>
      <c r="I869" s="243"/>
      <c r="J869" s="111">
        <f t="shared" si="21"/>
        <v>58.026406858488748</v>
      </c>
      <c r="K869" s="111" t="str">
        <f t="shared" si="22"/>
        <v/>
      </c>
      <c r="S869" s="110"/>
      <c r="T869" s="110"/>
      <c r="U869" s="110"/>
      <c r="V869" s="110"/>
      <c r="W869" s="110"/>
      <c r="X869" s="110"/>
      <c r="Y869" s="110"/>
    </row>
    <row r="870" spans="2:25" ht="11.25" hidden="1" customHeight="1">
      <c r="B870" s="238" t="s">
        <v>970</v>
      </c>
      <c r="C870" s="238"/>
      <c r="D870" s="239" t="str">
        <f t="shared" si="18"/>
        <v>C7</v>
      </c>
      <c r="E870" s="239"/>
      <c r="F870" s="239" t="str">
        <f t="shared" si="19"/>
        <v>T-035067</v>
      </c>
      <c r="G870" s="239"/>
      <c r="H870" s="242">
        <f t="shared" si="20"/>
        <v>24366.867999999999</v>
      </c>
      <c r="I870" s="243"/>
      <c r="J870" s="111">
        <f t="shared" si="21"/>
        <v>79.469847636251671</v>
      </c>
      <c r="K870" s="111" t="str">
        <f t="shared" si="22"/>
        <v/>
      </c>
      <c r="S870" s="110"/>
      <c r="T870" s="110"/>
      <c r="U870" s="110"/>
      <c r="V870" s="110"/>
      <c r="W870" s="110"/>
      <c r="X870" s="110"/>
      <c r="Y870" s="110"/>
    </row>
    <row r="871" spans="2:25" ht="11.25" hidden="1" customHeight="1">
      <c r="B871" s="238" t="s">
        <v>989</v>
      </c>
      <c r="C871" s="238"/>
      <c r="D871" s="239" t="str">
        <f t="shared" si="18"/>
        <v>D7</v>
      </c>
      <c r="E871" s="239"/>
      <c r="F871" s="239" t="str">
        <f t="shared" si="19"/>
        <v>T-038627</v>
      </c>
      <c r="G871" s="239"/>
      <c r="H871" s="242">
        <f t="shared" si="20"/>
        <v>23328.02</v>
      </c>
      <c r="I871" s="243"/>
      <c r="J871" s="111">
        <f t="shared" si="21"/>
        <v>65.481969240545226</v>
      </c>
      <c r="K871" s="111" t="str">
        <f t="shared" si="22"/>
        <v/>
      </c>
      <c r="S871" s="110"/>
      <c r="T871" s="110"/>
      <c r="U871" s="110"/>
      <c r="V871" s="110"/>
      <c r="W871" s="110"/>
      <c r="X871" s="110"/>
      <c r="Y871" s="110"/>
    </row>
    <row r="872" spans="2:25" ht="11.25" hidden="1" customHeight="1">
      <c r="B872" s="238" t="s">
        <v>1008</v>
      </c>
      <c r="C872" s="238"/>
      <c r="D872" s="239" t="str">
        <f t="shared" si="18"/>
        <v>E7</v>
      </c>
      <c r="E872" s="239"/>
      <c r="F872" s="239" t="str">
        <f t="shared" si="19"/>
        <v>T-039893</v>
      </c>
      <c r="G872" s="239"/>
      <c r="H872" s="242">
        <f t="shared" si="20"/>
        <v>22872.374</v>
      </c>
      <c r="I872" s="243"/>
      <c r="J872" s="111">
        <f t="shared" si="21"/>
        <v>67.91766945870306</v>
      </c>
      <c r="K872" s="111" t="str">
        <f t="shared" si="22"/>
        <v/>
      </c>
      <c r="S872" s="110"/>
      <c r="T872" s="110"/>
      <c r="U872" s="110"/>
      <c r="V872" s="110"/>
      <c r="W872" s="110"/>
      <c r="X872" s="110"/>
      <c r="Y872" s="110"/>
    </row>
    <row r="873" spans="2:25" ht="11.25" hidden="1" customHeight="1">
      <c r="B873" s="238" t="s">
        <v>1027</v>
      </c>
      <c r="C873" s="238"/>
      <c r="D873" s="239" t="str">
        <f t="shared" si="18"/>
        <v>F7</v>
      </c>
      <c r="E873" s="239"/>
      <c r="F873" s="239" t="str">
        <f t="shared" si="19"/>
        <v>T-040798</v>
      </c>
      <c r="G873" s="239"/>
      <c r="H873" s="242">
        <f t="shared" si="20"/>
        <v>22901.899000000001</v>
      </c>
      <c r="I873" s="243"/>
      <c r="J873" s="111">
        <f t="shared" si="21"/>
        <v>66.470167614769252</v>
      </c>
      <c r="K873" s="111" t="str">
        <f t="shared" si="22"/>
        <v/>
      </c>
      <c r="S873" s="110"/>
      <c r="T873" s="110"/>
      <c r="U873" s="110"/>
      <c r="V873" s="110"/>
      <c r="W873" s="110"/>
      <c r="X873" s="110"/>
      <c r="Y873" s="110"/>
    </row>
    <row r="874" spans="2:25" ht="11.25" hidden="1" customHeight="1">
      <c r="B874" s="238" t="s">
        <v>1046</v>
      </c>
      <c r="C874" s="238"/>
      <c r="D874" s="239" t="str">
        <f t="shared" si="18"/>
        <v>G7</v>
      </c>
      <c r="E874" s="239"/>
      <c r="F874" s="239" t="str">
        <f t="shared" si="19"/>
        <v>T-044560</v>
      </c>
      <c r="G874" s="239"/>
      <c r="H874" s="242">
        <f t="shared" si="20"/>
        <v>23355.504000000001</v>
      </c>
      <c r="I874" s="243"/>
      <c r="J874" s="111">
        <f t="shared" si="21"/>
        <v>64.632953735930201</v>
      </c>
      <c r="K874" s="111" t="str">
        <f t="shared" si="22"/>
        <v/>
      </c>
      <c r="S874" s="110"/>
      <c r="T874" s="110"/>
      <c r="U874" s="110"/>
      <c r="V874" s="110"/>
      <c r="W874" s="110"/>
      <c r="X874" s="110"/>
      <c r="Y874" s="110"/>
    </row>
    <row r="875" spans="2:25" ht="11.25" hidden="1" customHeight="1">
      <c r="B875" s="238" t="s">
        <v>1065</v>
      </c>
      <c r="C875" s="238"/>
      <c r="D875" s="239" t="str">
        <f t="shared" si="18"/>
        <v>H7</v>
      </c>
      <c r="E875" s="239"/>
      <c r="F875" s="239" t="str">
        <f t="shared" si="19"/>
        <v>T-044567</v>
      </c>
      <c r="G875" s="239"/>
      <c r="H875" s="242">
        <f t="shared" si="20"/>
        <v>23736.988000000001</v>
      </c>
      <c r="I875" s="243"/>
      <c r="J875" s="111">
        <f t="shared" si="21"/>
        <v>66.646465916274011</v>
      </c>
      <c r="K875" s="111" t="str">
        <f t="shared" si="22"/>
        <v/>
      </c>
      <c r="S875" s="110"/>
      <c r="T875" s="110"/>
      <c r="U875" s="110"/>
      <c r="V875" s="110"/>
      <c r="W875" s="110"/>
      <c r="X875" s="110"/>
      <c r="Y875" s="110"/>
    </row>
    <row r="876" spans="2:25" ht="11.25" hidden="1" customHeight="1">
      <c r="B876" s="238" t="s">
        <v>1082</v>
      </c>
      <c r="C876" s="238"/>
      <c r="D876" s="239" t="str">
        <f t="shared" si="18"/>
        <v>I7</v>
      </c>
      <c r="E876" s="239"/>
      <c r="F876" s="239" t="e">
        <f t="shared" si="19"/>
        <v>#REF!</v>
      </c>
      <c r="G876" s="239"/>
      <c r="H876" s="242">
        <f t="shared" si="20"/>
        <v>23574.702000000001</v>
      </c>
      <c r="I876" s="243"/>
      <c r="J876" s="111">
        <f t="shared" si="21"/>
        <v>65.853123559502606</v>
      </c>
      <c r="K876" s="111" t="str">
        <f t="shared" si="22"/>
        <v/>
      </c>
      <c r="S876" s="110"/>
      <c r="T876" s="110"/>
      <c r="U876" s="110"/>
      <c r="V876" s="110"/>
      <c r="W876" s="110"/>
      <c r="X876" s="110"/>
      <c r="Y876" s="110"/>
    </row>
    <row r="877" spans="2:25" ht="11.25" hidden="1" customHeight="1">
      <c r="B877" s="238" t="s">
        <v>1101</v>
      </c>
      <c r="C877" s="238"/>
      <c r="D877" s="239" t="str">
        <f t="shared" si="18"/>
        <v>J7</v>
      </c>
      <c r="E877" s="239"/>
      <c r="F877" s="239" t="e">
        <f t="shared" si="19"/>
        <v>#REF!</v>
      </c>
      <c r="G877" s="239"/>
      <c r="H877" s="242">
        <f t="shared" si="20"/>
        <v>22994.455000000002</v>
      </c>
      <c r="I877" s="243"/>
      <c r="J877" s="111">
        <f t="shared" si="21"/>
        <v>64.971632051978816</v>
      </c>
      <c r="K877" s="111" t="str">
        <f t="shared" si="22"/>
        <v/>
      </c>
      <c r="S877" s="110"/>
      <c r="T877" s="110"/>
      <c r="U877" s="110"/>
      <c r="V877" s="110"/>
      <c r="W877" s="110"/>
      <c r="X877" s="110"/>
      <c r="Y877" s="110"/>
    </row>
    <row r="878" spans="2:25" ht="11.25" hidden="1" customHeight="1">
      <c r="B878" s="238" t="s">
        <v>1120</v>
      </c>
      <c r="C878" s="238"/>
      <c r="D878" s="239" t="str">
        <f t="shared" si="18"/>
        <v>K7</v>
      </c>
      <c r="E878" s="239"/>
      <c r="F878" s="239" t="e">
        <f t="shared" si="19"/>
        <v>#REF!</v>
      </c>
      <c r="G878" s="239"/>
      <c r="H878" s="242">
        <f t="shared" si="20"/>
        <v>22674.351999999999</v>
      </c>
      <c r="I878" s="243"/>
      <c r="J878" s="111">
        <f t="shared" si="21"/>
        <v>69.058968989497018</v>
      </c>
      <c r="K878" s="111" t="str">
        <f t="shared" si="22"/>
        <v/>
      </c>
      <c r="S878" s="110"/>
      <c r="T878" s="110"/>
      <c r="U878" s="110"/>
      <c r="V878" s="110"/>
      <c r="W878" s="110"/>
      <c r="X878" s="110"/>
      <c r="Y878" s="110"/>
    </row>
    <row r="879" spans="2:25" ht="11.25" hidden="1" customHeight="1">
      <c r="B879" s="238" t="s">
        <v>1139</v>
      </c>
      <c r="C879" s="238"/>
      <c r="D879" s="239" t="str">
        <f t="shared" si="18"/>
        <v>L7</v>
      </c>
      <c r="E879" s="239"/>
      <c r="F879" s="239" t="e">
        <f t="shared" si="19"/>
        <v>#REF!</v>
      </c>
      <c r="G879" s="239"/>
      <c r="H879" s="242">
        <f t="shared" si="20"/>
        <v>22764.084999999999</v>
      </c>
      <c r="I879" s="243"/>
      <c r="J879" s="111">
        <f t="shared" si="21"/>
        <v>46.585574976627356</v>
      </c>
      <c r="K879" s="111" t="str">
        <f t="shared" si="22"/>
        <v/>
      </c>
      <c r="S879" s="110"/>
      <c r="T879" s="110"/>
      <c r="U879" s="110"/>
      <c r="V879" s="110"/>
      <c r="W879" s="110"/>
      <c r="X879" s="110"/>
      <c r="Y879" s="110"/>
    </row>
    <row r="880" spans="2:25" ht="11.25" hidden="1" customHeight="1">
      <c r="B880" s="238" t="s">
        <v>1157</v>
      </c>
      <c r="C880" s="238"/>
      <c r="D880" s="239" t="str">
        <f t="shared" si="18"/>
        <v>M7</v>
      </c>
      <c r="E880" s="239"/>
      <c r="F880" s="239" t="e">
        <f t="shared" si="19"/>
        <v>#REF!</v>
      </c>
      <c r="G880" s="239"/>
      <c r="H880" s="242">
        <f t="shared" si="20"/>
        <v>24051.67</v>
      </c>
      <c r="I880" s="243"/>
      <c r="J880" s="111">
        <f t="shared" si="21"/>
        <v>73.716955692412199</v>
      </c>
      <c r="K880" s="111" t="str">
        <f t="shared" si="22"/>
        <v/>
      </c>
      <c r="S880" s="110"/>
      <c r="T880" s="110"/>
      <c r="U880" s="110"/>
      <c r="V880" s="110"/>
      <c r="W880" s="110"/>
      <c r="X880" s="110"/>
      <c r="Y880" s="110"/>
    </row>
    <row r="881" spans="1:26" ht="11.25" hidden="1" customHeight="1">
      <c r="B881" s="238" t="s">
        <v>1176</v>
      </c>
      <c r="C881" s="238"/>
      <c r="D881" s="239" t="str">
        <f t="shared" si="18"/>
        <v>N7</v>
      </c>
      <c r="E881" s="239"/>
      <c r="F881" s="239" t="e">
        <f t="shared" si="19"/>
        <v>#REF!</v>
      </c>
      <c r="G881" s="239"/>
      <c r="H881" s="242">
        <f t="shared" si="20"/>
        <v>23032.659</v>
      </c>
      <c r="I881" s="243"/>
      <c r="J881" s="111">
        <f t="shared" si="21"/>
        <v>55.697413507031158</v>
      </c>
      <c r="K881" s="111" t="str">
        <f t="shared" si="22"/>
        <v/>
      </c>
      <c r="S881" s="110"/>
      <c r="T881" s="110"/>
      <c r="U881" s="110"/>
      <c r="V881" s="110"/>
      <c r="W881" s="110"/>
      <c r="X881" s="110"/>
      <c r="Y881" s="110"/>
    </row>
    <row r="882" spans="1:26" ht="11.25" hidden="1" customHeight="1">
      <c r="B882" s="238" t="s">
        <v>1195</v>
      </c>
      <c r="C882" s="238"/>
      <c r="D882" s="239" t="str">
        <f t="shared" si="18"/>
        <v>O7</v>
      </c>
      <c r="E882" s="239"/>
      <c r="F882" s="239" t="e">
        <f t="shared" si="19"/>
        <v>#REF!</v>
      </c>
      <c r="G882" s="239"/>
      <c r="H882" s="242">
        <f t="shared" si="20"/>
        <v>23013.276000000002</v>
      </c>
      <c r="I882" s="243"/>
      <c r="J882" s="111">
        <f t="shared" si="21"/>
        <v>66.010864145059486</v>
      </c>
      <c r="K882" s="111" t="str">
        <f t="shared" si="22"/>
        <v/>
      </c>
      <c r="S882" s="110"/>
      <c r="T882" s="110"/>
      <c r="U882" s="110"/>
      <c r="V882" s="110"/>
      <c r="W882" s="110"/>
      <c r="X882" s="110"/>
      <c r="Y882" s="110"/>
    </row>
    <row r="883" spans="1:26" ht="11.25" hidden="1" customHeight="1">
      <c r="B883" s="238" t="s">
        <v>1214</v>
      </c>
      <c r="C883" s="238"/>
      <c r="D883" s="239" t="str">
        <f t="shared" si="18"/>
        <v>P7</v>
      </c>
      <c r="E883" s="239"/>
      <c r="F883" s="239" t="e">
        <f t="shared" si="19"/>
        <v>#REF!</v>
      </c>
      <c r="G883" s="239"/>
      <c r="H883" s="242">
        <f t="shared" si="20"/>
        <v>23257.89</v>
      </c>
      <c r="I883" s="243"/>
      <c r="J883" s="111">
        <f t="shared" si="21"/>
        <v>62.266844952576868</v>
      </c>
      <c r="K883" s="111" t="str">
        <f t="shared" si="22"/>
        <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2790</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8" t="s">
        <v>1559</v>
      </c>
      <c r="C887" s="238"/>
      <c r="D887" s="244" t="s">
        <v>1556</v>
      </c>
      <c r="E887" s="245"/>
      <c r="F887" s="9">
        <v>20</v>
      </c>
      <c r="G887" s="9">
        <v>6</v>
      </c>
      <c r="H887" s="9">
        <v>2</v>
      </c>
      <c r="I887" s="9">
        <v>0.6</v>
      </c>
      <c r="J887" s="9">
        <v>0.2</v>
      </c>
      <c r="K887" s="16" t="s">
        <v>2785</v>
      </c>
      <c r="L887" s="110"/>
      <c r="M887" s="110"/>
      <c r="N887" s="110"/>
      <c r="O887" s="110"/>
      <c r="P887" s="110"/>
      <c r="Q887" s="110"/>
      <c r="R887" s="110"/>
      <c r="S887" s="110"/>
      <c r="T887" s="110"/>
      <c r="U887" s="110"/>
      <c r="V887" s="110"/>
      <c r="W887" s="110"/>
      <c r="X887" s="110"/>
      <c r="Y887" s="110"/>
    </row>
    <row r="888" spans="1:26" ht="11.25" hidden="1" customHeight="1">
      <c r="B888" s="238" t="s">
        <v>1561</v>
      </c>
      <c r="C888" s="238"/>
      <c r="D888" s="244" t="str">
        <f>T1.role(B888,"cpdid")</f>
        <v>T-005361</v>
      </c>
      <c r="E888" s="245"/>
      <c r="F888" s="112">
        <f>T1.role(B888&amp;"@"&amp;F887,"CPD_RESULT","avr")</f>
        <v>57.144915350964958</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8" t="s">
        <v>1569</v>
      </c>
      <c r="C889" s="238"/>
      <c r="D889" s="244" t="str">
        <f>T1.role(B889,"cpdid")</f>
        <v>T-005917</v>
      </c>
      <c r="E889" s="245"/>
      <c r="F889" s="112">
        <f>T1.role(B889&amp;"@"&amp;F887,"CPD_RESULT","avr")</f>
        <v>68.386251786386765</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8" t="s">
        <v>923</v>
      </c>
      <c r="C890" s="238"/>
      <c r="D890" s="244" t="str">
        <f t="shared" ref="D890:D903" si="23">T1.role(B890,"cpdid")</f>
        <v>T-006097</v>
      </c>
      <c r="E890" s="245"/>
      <c r="F890" s="112">
        <f>T1.role(B890&amp;"@"&amp;F887,"CPD_RESULT","avr")</f>
        <v>63.779298802328213</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8" t="s">
        <v>924</v>
      </c>
      <c r="C891" s="238"/>
      <c r="D891" s="244" t="str">
        <f>T1.role(B891,"cpdid")</f>
        <v>T-006585</v>
      </c>
      <c r="E891" s="245"/>
      <c r="F891" s="112">
        <f>T1.role(B891&amp;"@"&amp;F887,"CPD_RESULT","avr")</f>
        <v>69.898705636138104</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8" t="s">
        <v>925</v>
      </c>
      <c r="C892" s="238"/>
      <c r="D892" s="244" t="str">
        <f t="shared" si="23"/>
        <v>T-009083</v>
      </c>
      <c r="E892" s="245"/>
      <c r="F892" s="112">
        <f>T1.role(B892&amp;"@"&amp;F887,"CPD_RESULT","avr")</f>
        <v>64.229323414064041</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8" t="s">
        <v>926</v>
      </c>
      <c r="C893" s="238"/>
      <c r="D893" s="244" t="str">
        <f t="shared" si="23"/>
        <v>T-009857</v>
      </c>
      <c r="E893" s="245"/>
      <c r="F893" s="112">
        <f>T1.role(B893&amp;"@"&amp;F887,"CPD_RESULT","avr")</f>
        <v>68.154280337038387</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8" t="s">
        <v>927</v>
      </c>
      <c r="C894" s="238"/>
      <c r="D894" s="244" t="str">
        <f t="shared" si="23"/>
        <v>T-009990</v>
      </c>
      <c r="E894" s="245"/>
      <c r="F894" s="112">
        <f>T1.role(B894&amp;"@"&amp;F887,"CPD_RESULT","avr")</f>
        <v>61.250810004431031</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8" t="s">
        <v>928</v>
      </c>
      <c r="C895" s="238"/>
      <c r="D895" s="244" t="str">
        <f t="shared" si="23"/>
        <v>T-010162</v>
      </c>
      <c r="E895" s="245"/>
      <c r="F895" s="112">
        <f>T1.role(B895&amp;"@"&amp;F887,"CPD_RESULT","avr")</f>
        <v>75.447462704551015</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8" t="s">
        <v>929</v>
      </c>
      <c r="C896" s="238"/>
      <c r="D896" s="244" t="e">
        <f t="shared" si="23"/>
        <v>#REF!</v>
      </c>
      <c r="E896" s="245"/>
      <c r="F896" s="112">
        <f>T1.role(B896&amp;"@"&amp;F887,"CPD_RESULT","avr")</f>
        <v>63.955597103832972</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8" t="s">
        <v>2</v>
      </c>
      <c r="C897" s="238"/>
      <c r="D897" s="244" t="e">
        <f t="shared" si="23"/>
        <v>#REF!</v>
      </c>
      <c r="E897" s="245"/>
      <c r="F897" s="112">
        <f>T1.role(B897&amp;"@"&amp;F887,"CPD_RESULT","avr")</f>
        <v>64.470573721386344</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8" t="s">
        <v>4</v>
      </c>
      <c r="C898" s="238"/>
      <c r="D898" s="244" t="e">
        <f t="shared" si="23"/>
        <v>#REF!</v>
      </c>
      <c r="E898" s="245"/>
      <c r="F898" s="112">
        <f>T1.role(B898&amp;"@"&amp;F887,"CPD_RESULT","avr")</f>
        <v>78.509485835949434</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8" t="s">
        <v>6</v>
      </c>
      <c r="C899" s="238"/>
      <c r="D899" s="244" t="e">
        <f t="shared" si="23"/>
        <v>#REF!</v>
      </c>
      <c r="E899" s="245"/>
      <c r="F899" s="112">
        <f>T1.role(B899&amp;"@"&amp;F887,"CPD_RESULT","avr")</f>
        <v>64.646872022891102</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8" t="s">
        <v>1</v>
      </c>
      <c r="C900" s="238"/>
      <c r="D900" s="244" t="e">
        <f t="shared" si="23"/>
        <v>#REF!</v>
      </c>
      <c r="E900" s="245"/>
      <c r="F900" s="112">
        <f>T1.role(B900&amp;"@"&amp;F887,"CPD_RESULT","avr")</f>
        <v>60.56417451435987</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8" t="s">
        <v>3</v>
      </c>
      <c r="C901" s="238"/>
      <c r="D901" s="244" t="e">
        <f t="shared" si="23"/>
        <v>#REF!</v>
      </c>
      <c r="E901" s="245"/>
      <c r="F901" s="112">
        <f>T1.role(B901&amp;"@"&amp;F887,"CPD_RESULT","avr")</f>
        <v>78.249677812679266</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8" t="s">
        <v>5</v>
      </c>
      <c r="C902" s="238"/>
      <c r="D902" s="244" t="e">
        <f t="shared" si="23"/>
        <v>#REF!</v>
      </c>
      <c r="E902" s="245"/>
      <c r="F902" s="112">
        <f>T1.role(B902&amp;"@"&amp;F887,"CPD_RESULT","avr")</f>
        <v>70.487913117482947</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8" t="s">
        <v>7</v>
      </c>
      <c r="C903" s="238"/>
      <c r="D903" s="244" t="e">
        <f t="shared" si="23"/>
        <v>#REF!</v>
      </c>
      <c r="E903" s="245"/>
      <c r="F903" s="112">
        <f>T1.role(B903&amp;"@"&amp;F887,"CPD_RESULT","avr")</f>
        <v>67.110408814970754</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2812</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8" t="s">
        <v>1559</v>
      </c>
      <c r="C907" s="238"/>
      <c r="D907" s="244" t="s">
        <v>1556</v>
      </c>
      <c r="E907" s="245"/>
      <c r="F907" s="9">
        <v>20</v>
      </c>
      <c r="G907" s="9">
        <v>6</v>
      </c>
      <c r="H907" s="9">
        <v>2</v>
      </c>
      <c r="I907" s="9">
        <v>0.6</v>
      </c>
      <c r="J907" s="9">
        <v>0.2</v>
      </c>
      <c r="K907" s="114" t="s">
        <v>1532</v>
      </c>
      <c r="L907" s="110"/>
      <c r="M907" s="110"/>
      <c r="N907" s="110"/>
      <c r="O907" s="110"/>
      <c r="P907" s="110"/>
      <c r="Q907" s="110"/>
      <c r="R907" s="110"/>
      <c r="S907" s="110"/>
      <c r="T907" s="110"/>
      <c r="U907" s="110"/>
      <c r="V907" s="110"/>
      <c r="W907" s="110"/>
      <c r="X907" s="110"/>
      <c r="Y907" s="110"/>
    </row>
    <row r="908" spans="1:26" ht="11.25" hidden="1" customHeight="1">
      <c r="B908" s="238" t="s">
        <v>1561</v>
      </c>
      <c r="C908" s="238"/>
      <c r="D908" s="244" t="str">
        <f t="shared" ref="D908:D923" si="24">T1.role(B908,"cpdid")</f>
        <v>T-005361</v>
      </c>
      <c r="E908" s="245"/>
      <c r="F908" s="112">
        <f>T1.role(B908&amp;"@"&amp;F907,"CPD_RESULT","avr")</f>
        <v>57.144915350964958</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8" t="s">
        <v>1569</v>
      </c>
      <c r="C909" s="238"/>
      <c r="D909" s="244" t="str">
        <f t="shared" si="24"/>
        <v>T-005917</v>
      </c>
      <c r="E909" s="245"/>
      <c r="F909" s="112">
        <f>T1.role(B909&amp;"@"&amp;F907,"CPD_RESULT","avr")</f>
        <v>68.386251786386765</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8" t="s">
        <v>923</v>
      </c>
      <c r="C910" s="238"/>
      <c r="D910" s="244" t="str">
        <f t="shared" si="24"/>
        <v>T-006097</v>
      </c>
      <c r="E910" s="245"/>
      <c r="F910" s="112">
        <f>T1.role(B910&amp;"@"&amp;F907,"CPD_RESULT","avr")</f>
        <v>63.779298802328213</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8" t="s">
        <v>924</v>
      </c>
      <c r="C911" s="238"/>
      <c r="D911" s="244" t="str">
        <f t="shared" si="24"/>
        <v>T-006585</v>
      </c>
      <c r="E911" s="245"/>
      <c r="F911" s="112">
        <f>T1.role(B911&amp;"@"&amp;F907,"CPD_RESULT","avr")</f>
        <v>69.898705636138104</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8" t="s">
        <v>925</v>
      </c>
      <c r="C912" s="238"/>
      <c r="D912" s="244" t="str">
        <f t="shared" si="24"/>
        <v>T-009083</v>
      </c>
      <c r="E912" s="245"/>
      <c r="F912" s="112">
        <f>T1.role(B912&amp;"@"&amp;F907,"CPD_RESULT","avr")</f>
        <v>64.229323414064041</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8" t="s">
        <v>926</v>
      </c>
      <c r="C913" s="238"/>
      <c r="D913" s="244" t="str">
        <f t="shared" si="24"/>
        <v>T-009857</v>
      </c>
      <c r="E913" s="245"/>
      <c r="F913" s="112">
        <f>T1.role(B913&amp;"@"&amp;F907,"CPD_RESULT","avr")</f>
        <v>68.154280337038387</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8" t="s">
        <v>927</v>
      </c>
      <c r="C914" s="238"/>
      <c r="D914" s="244" t="str">
        <f t="shared" si="24"/>
        <v>T-009990</v>
      </c>
      <c r="E914" s="245"/>
      <c r="F914" s="112">
        <f>T1.role(B914&amp;"@"&amp;F907,"CPD_RESULT","avr")</f>
        <v>61.250810004431031</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8" t="s">
        <v>928</v>
      </c>
      <c r="C915" s="238"/>
      <c r="D915" s="244" t="str">
        <f t="shared" si="24"/>
        <v>T-010162</v>
      </c>
      <c r="E915" s="245"/>
      <c r="F915" s="112">
        <f>T1.role(B915&amp;"@"&amp;F907,"CPD_RESULT","avr")</f>
        <v>75.447462704551015</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8" t="s">
        <v>929</v>
      </c>
      <c r="C916" s="238"/>
      <c r="D916" s="244" t="e">
        <f t="shared" si="24"/>
        <v>#REF!</v>
      </c>
      <c r="E916" s="245"/>
      <c r="F916" s="112">
        <f>T1.role(B916&amp;"@"&amp;F907,"CPD_RESULT","avr")</f>
        <v>63.955597103832972</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8" t="s">
        <v>2</v>
      </c>
      <c r="C917" s="238"/>
      <c r="D917" s="244" t="e">
        <f t="shared" si="24"/>
        <v>#REF!</v>
      </c>
      <c r="E917" s="245"/>
      <c r="F917" s="112">
        <f>T1.role(B917&amp;"@"&amp;F907,"CPD_RESULT","avr")</f>
        <v>64.470573721386344</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8" t="s">
        <v>4</v>
      </c>
      <c r="C918" s="238"/>
      <c r="D918" s="244" t="e">
        <f t="shared" si="24"/>
        <v>#REF!</v>
      </c>
      <c r="E918" s="245"/>
      <c r="F918" s="112">
        <f>T1.role(B918&amp;"@"&amp;F907,"CPD_RESULT","avr")</f>
        <v>78.509485835949434</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8" t="s">
        <v>6</v>
      </c>
      <c r="C919" s="238"/>
      <c r="D919" s="244" t="e">
        <f t="shared" si="24"/>
        <v>#REF!</v>
      </c>
      <c r="E919" s="245"/>
      <c r="F919" s="112">
        <f>T1.role(B919&amp;"@"&amp;F907,"CPD_RESULT","avr")</f>
        <v>64.646872022891102</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8" t="s">
        <v>1</v>
      </c>
      <c r="C920" s="238"/>
      <c r="D920" s="244" t="e">
        <f t="shared" si="24"/>
        <v>#REF!</v>
      </c>
      <c r="E920" s="245"/>
      <c r="F920" s="112">
        <f>T1.role(B920&amp;"@"&amp;F907,"CPD_RESULT","avr")</f>
        <v>60.56417451435987</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8" t="s">
        <v>3</v>
      </c>
      <c r="C921" s="238"/>
      <c r="D921" s="244" t="e">
        <f t="shared" si="24"/>
        <v>#REF!</v>
      </c>
      <c r="E921" s="245"/>
      <c r="F921" s="112">
        <f>T1.role(B921&amp;"@"&amp;F907,"CPD_RESULT","avr")</f>
        <v>78.249677812679266</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8" t="s">
        <v>5</v>
      </c>
      <c r="C922" s="238"/>
      <c r="D922" s="244" t="e">
        <f t="shared" si="24"/>
        <v>#REF!</v>
      </c>
      <c r="E922" s="245"/>
      <c r="F922" s="112">
        <f>T1.role(B922&amp;"@"&amp;F907,"CPD_RESULT","avr")</f>
        <v>70.487913117482947</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8" t="s">
        <v>7</v>
      </c>
      <c r="C923" s="238"/>
      <c r="D923" s="244" t="e">
        <f t="shared" si="24"/>
        <v>#REF!</v>
      </c>
      <c r="E923" s="245"/>
      <c r="F923" s="112">
        <f>T1.role(B923&amp;"@"&amp;F907,"CPD_RESULT","avr")</f>
        <v>67.110408814970754</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8" t="s">
        <v>1567</v>
      </c>
      <c r="C924" s="238"/>
      <c r="D924" s="244" t="str">
        <f t="shared" ref="D924:D955" si="25">T1.role(B924,"cpdid")</f>
        <v>T-010226</v>
      </c>
      <c r="E924" s="245"/>
      <c r="F924" s="112">
        <f>T1.role(B924&amp;"@"&amp;F907,"CPD_RESULT","avr")</f>
        <v>59.534221279253124</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8" t="s">
        <v>1568</v>
      </c>
      <c r="C925" s="238"/>
      <c r="D925" s="244" t="str">
        <f t="shared" si="25"/>
        <v>T-010511</v>
      </c>
      <c r="E925" s="245"/>
      <c r="F925" s="112">
        <f>T1.role(B925&amp;"@"&amp;F907,"CPD_RESULT","avr")</f>
        <v>63.16225474706156</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8" t="s">
        <v>967</v>
      </c>
      <c r="C926" s="238"/>
      <c r="D926" s="244" t="str">
        <f t="shared" si="25"/>
        <v>T-010646</v>
      </c>
      <c r="E926" s="245"/>
      <c r="F926" s="112">
        <f>T1.role(B926&amp;"@"&amp;F907,"CPD_RESULT","avr")</f>
        <v>78.871361296932889</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8" t="s">
        <v>986</v>
      </c>
      <c r="C927" s="238"/>
      <c r="D927" s="244" t="str">
        <f t="shared" si="25"/>
        <v>T-010846</v>
      </c>
      <c r="E927" s="245"/>
      <c r="F927" s="112">
        <f>T1.role(B927&amp;"@"&amp;F907,"CPD_RESULT","avr")</f>
        <v>69.527551317180723</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8" t="s">
        <v>1005</v>
      </c>
      <c r="C928" s="238"/>
      <c r="D928" s="244" t="str">
        <f t="shared" si="25"/>
        <v>T-011046</v>
      </c>
      <c r="E928" s="245"/>
      <c r="F928" s="112">
        <f>T1.role(B928&amp;"@"&amp;F907,"CPD_RESULT","avr")</f>
        <v>59.715159009744845</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8" t="s">
        <v>1024</v>
      </c>
      <c r="C929" s="238"/>
      <c r="D929" s="244" t="str">
        <f t="shared" si="25"/>
        <v>T-011402</v>
      </c>
      <c r="E929" s="245"/>
      <c r="F929" s="112">
        <f>T1.role(B929&amp;"@"&amp;F907,"CPD_RESULT","avr")</f>
        <v>66.057258434929167</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8" t="s">
        <v>1043</v>
      </c>
      <c r="C930" s="238"/>
      <c r="D930" s="244" t="str">
        <f t="shared" si="25"/>
        <v>T-011628</v>
      </c>
      <c r="E930" s="245"/>
      <c r="F930" s="112">
        <f>T1.role(B930&amp;"@"&amp;F907,"CPD_RESULT","avr")</f>
        <v>62.512734688886141</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8" t="s">
        <v>1062</v>
      </c>
      <c r="C931" s="238"/>
      <c r="D931" s="244" t="str">
        <f t="shared" si="25"/>
        <v>T-013650</v>
      </c>
      <c r="E931" s="245"/>
      <c r="F931" s="112">
        <f>T1.role(B931&amp;"@"&amp;F907,"CPD_RESULT","avr")</f>
        <v>68.404809502334629</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8" t="s">
        <v>1476</v>
      </c>
      <c r="C932" s="238"/>
      <c r="D932" s="244" t="e">
        <f t="shared" si="25"/>
        <v>#REF!</v>
      </c>
      <c r="E932" s="245"/>
      <c r="F932" s="112">
        <f>T1.role(B932&amp;"@"&amp;F907,"CPD_RESULT","avr")</f>
        <v>65.97838814215072</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8" t="s">
        <v>1098</v>
      </c>
      <c r="C933" s="238"/>
      <c r="D933" s="244" t="e">
        <f t="shared" si="25"/>
        <v>#REF!</v>
      </c>
      <c r="E933" s="245"/>
      <c r="F933" s="112">
        <f>T1.role(B933&amp;"@"&amp;F907,"CPD_RESULT","avr")</f>
        <v>67.416611128110588</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8" t="s">
        <v>1117</v>
      </c>
      <c r="C934" s="238"/>
      <c r="D934" s="244" t="e">
        <f t="shared" si="25"/>
        <v>#REF!</v>
      </c>
      <c r="E934" s="245"/>
      <c r="F934" s="112">
        <f>T1.role(B934&amp;"@"&amp;F907,"CPD_RESULT","avr")</f>
        <v>93.787125490032793</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8" t="s">
        <v>1136</v>
      </c>
      <c r="C935" s="238"/>
      <c r="D935" s="244" t="e">
        <f t="shared" si="25"/>
        <v>#REF!</v>
      </c>
      <c r="E935" s="245"/>
      <c r="F935" s="112">
        <f>T1.role(B935&amp;"@"&amp;F907,"CPD_RESULT","avr")</f>
        <v>67.328461977358216</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8" t="s">
        <v>1154</v>
      </c>
      <c r="C936" s="238"/>
      <c r="D936" s="244" t="e">
        <f t="shared" si="25"/>
        <v>#REF!</v>
      </c>
      <c r="E936" s="245"/>
      <c r="F936" s="112">
        <f>T1.role(B936&amp;"@"&amp;F907,"CPD_RESULT","avr")</f>
        <v>69.699210189698505</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8" t="s">
        <v>1173</v>
      </c>
      <c r="C937" s="238"/>
      <c r="D937" s="244" t="e">
        <f t="shared" si="25"/>
        <v>#REF!</v>
      </c>
      <c r="E937" s="245"/>
      <c r="F937" s="112">
        <f>T1.role(B937&amp;"@"&amp;F907,"CPD_RESULT","avr")</f>
        <v>80.819921471459168</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8" t="s">
        <v>1192</v>
      </c>
      <c r="C938" s="238"/>
      <c r="D938" s="244" t="e">
        <f t="shared" si="25"/>
        <v>#REF!</v>
      </c>
      <c r="E938" s="245"/>
      <c r="F938" s="112">
        <f>T1.role(B938&amp;"@"&amp;F907,"CPD_RESULT","avr")</f>
        <v>72.366881857204703</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8" t="s">
        <v>1211</v>
      </c>
      <c r="C939" s="238"/>
      <c r="D939" s="244" t="e">
        <f t="shared" si="25"/>
        <v>#REF!</v>
      </c>
      <c r="E939" s="245"/>
      <c r="F939" s="112">
        <f>T1.role(B939&amp;"@"&amp;F907,"CPD_RESULT","avr")</f>
        <v>66.641826487287048</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8" t="s">
        <v>932</v>
      </c>
      <c r="C940" s="238"/>
      <c r="D940" s="244" t="str">
        <f t="shared" si="25"/>
        <v>T-013669</v>
      </c>
      <c r="E940" s="245"/>
      <c r="F940" s="112">
        <f>T1.role(B940&amp;"@"&amp;F907,"CPD_RESULT","avr")</f>
        <v>62.452422112055565</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8" t="s">
        <v>949</v>
      </c>
      <c r="C941" s="238"/>
      <c r="D941" s="244" t="str">
        <f t="shared" si="25"/>
        <v>T-015864</v>
      </c>
      <c r="E941" s="245"/>
      <c r="F941" s="112">
        <f>T1.role(B941&amp;"@"&amp;F907,"CPD_RESULT","avr")</f>
        <v>68.066131186286015</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8" t="s">
        <v>968</v>
      </c>
      <c r="C942" s="238"/>
      <c r="D942" s="244" t="str">
        <f t="shared" si="25"/>
        <v>T-016543</v>
      </c>
      <c r="E942" s="245"/>
      <c r="F942" s="112">
        <f>T1.role(B942&amp;"@"&amp;F907,"CPD_RESULT","avr")</f>
        <v>72.079237260012746</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8" t="s">
        <v>987</v>
      </c>
      <c r="C943" s="238"/>
      <c r="D943" s="244" t="str">
        <f t="shared" si="25"/>
        <v>T-018145</v>
      </c>
      <c r="E943" s="245"/>
      <c r="F943" s="112">
        <f>T1.role(B943&amp;"@"&amp;F907,"CPD_RESULT","avr")</f>
        <v>65.68146468698481</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8" t="s">
        <v>1006</v>
      </c>
      <c r="C944" s="238"/>
      <c r="D944" s="244" t="str">
        <f t="shared" si="25"/>
        <v>T-018437</v>
      </c>
      <c r="E944" s="245"/>
      <c r="F944" s="112">
        <f>T1.role(B944&amp;"@"&amp;F907,"CPD_RESULT","avr")</f>
        <v>66.442331040847449</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8" t="s">
        <v>1025</v>
      </c>
      <c r="C945" s="238"/>
      <c r="D945" s="244" t="str">
        <f>T1.role(B945,"cpdid")</f>
        <v>T-020885</v>
      </c>
      <c r="E945" s="245"/>
      <c r="F945" s="112">
        <f>T1.role(B945&amp;"@"&amp;F907,"CPD_RESULT","avr")</f>
        <v>63.598361071836486</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8" t="s">
        <v>1044</v>
      </c>
      <c r="C946" s="238"/>
      <c r="D946" s="244" t="str">
        <f t="shared" si="25"/>
        <v>T-021215</v>
      </c>
      <c r="E946" s="245"/>
      <c r="F946" s="112">
        <f>T1.role(B946&amp;"@"&amp;F907,"CPD_RESULT","avr")</f>
        <v>63.190091320983363</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8" t="s">
        <v>1063</v>
      </c>
      <c r="C947" s="238"/>
      <c r="D947" s="244" t="str">
        <f t="shared" si="25"/>
        <v>T-021642</v>
      </c>
      <c r="E947" s="245"/>
      <c r="F947" s="112">
        <f>T1.role(B947&amp;"@"&amp;F907,"CPD_RESULT","avr")</f>
        <v>68.567189516878486</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8" t="s">
        <v>1080</v>
      </c>
      <c r="C948" s="238"/>
      <c r="D948" s="244" t="e">
        <f t="shared" si="25"/>
        <v>#REF!</v>
      </c>
      <c r="E948" s="245"/>
      <c r="F948" s="112">
        <f>T1.role(B948&amp;"@"&amp;F907,"CPD_RESULT","avr")</f>
        <v>66.16860473061638</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8" t="s">
        <v>1099</v>
      </c>
      <c r="C949" s="238"/>
      <c r="D949" s="244" t="e">
        <f t="shared" si="25"/>
        <v>#REF!</v>
      </c>
      <c r="E949" s="245"/>
      <c r="F949" s="112">
        <f>T1.role(B949&amp;"@"&amp;F907,"CPD_RESULT","avr")</f>
        <v>66.581513910456465</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8" t="s">
        <v>1118</v>
      </c>
      <c r="C950" s="238"/>
      <c r="D950" s="244" t="e">
        <f t="shared" si="25"/>
        <v>#REF!</v>
      </c>
      <c r="E950" s="245"/>
      <c r="F950" s="112">
        <f>T1.role(B950&amp;"@"&amp;F907,"CPD_RESULT","avr")</f>
        <v>78.982707592620102</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8" t="s">
        <v>1137</v>
      </c>
      <c r="C951" s="238"/>
      <c r="D951" s="244" t="e">
        <f t="shared" si="25"/>
        <v>#REF!</v>
      </c>
      <c r="E951" s="245"/>
      <c r="F951" s="112">
        <f>T1.role(B951&amp;"@"&amp;F907,"CPD_RESULT","avr")</f>
        <v>68.437285505243395</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8" t="s">
        <v>1155</v>
      </c>
      <c r="C952" s="238"/>
      <c r="D952" s="244" t="e">
        <f t="shared" si="25"/>
        <v>#REF!</v>
      </c>
      <c r="E952" s="245"/>
      <c r="F952" s="112">
        <f>T1.role(B952&amp;"@"&amp;F907,"CPD_RESULT","avr")</f>
        <v>77.173330287702854</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8" t="s">
        <v>1174</v>
      </c>
      <c r="C953" s="238"/>
      <c r="D953" s="244" t="e">
        <f t="shared" si="25"/>
        <v>#REF!</v>
      </c>
      <c r="E953" s="245"/>
      <c r="F953" s="112">
        <f>T1.role(B953&amp;"@"&amp;F907,"CPD_RESULT","avr")</f>
        <v>64.549444014164791</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8" t="s">
        <v>1193</v>
      </c>
      <c r="C954" s="238"/>
      <c r="D954" s="244" t="e">
        <f t="shared" si="25"/>
        <v>#REF!</v>
      </c>
      <c r="E954" s="245"/>
      <c r="F954" s="112">
        <f>T1.role(B954&amp;"@"&amp;F907,"CPD_RESULT","avr")</f>
        <v>76.537728516488329</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8" t="s">
        <v>1212</v>
      </c>
      <c r="C955" s="238"/>
      <c r="D955" s="244" t="e">
        <f t="shared" si="25"/>
        <v>#REF!</v>
      </c>
      <c r="E955" s="245"/>
      <c r="F955" s="112">
        <f>T1.role(B955&amp;"@"&amp;F907,"CPD_RESULT","avr")</f>
        <v>66.957307658400822</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8" t="s">
        <v>933</v>
      </c>
      <c r="C956" s="238"/>
      <c r="D956" s="244" t="str">
        <f t="shared" ref="D956:D971" si="26">T1.role(B956,"cpdid")</f>
        <v>T-021684</v>
      </c>
      <c r="E956" s="245"/>
      <c r="F956" s="112">
        <f>T1.role(B956&amp;"@"&amp;F907,"CPD_RESULT","avr")</f>
        <v>62.624080984573354</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8" t="s">
        <v>950</v>
      </c>
      <c r="C957" s="238"/>
      <c r="D957" s="244" t="str">
        <f t="shared" si="26"/>
        <v>T-021853</v>
      </c>
      <c r="E957" s="245"/>
      <c r="F957" s="112">
        <f>T1.role(B957&amp;"@"&amp;F907,"CPD_RESULT","avr")</f>
        <v>78.885279583893791</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8" t="s">
        <v>969</v>
      </c>
      <c r="C958" s="238"/>
      <c r="D958" s="244" t="str">
        <f t="shared" si="26"/>
        <v>T-025340</v>
      </c>
      <c r="E958" s="245"/>
      <c r="F958" s="112">
        <f>T1.role(B958&amp;"@"&amp;F907,"CPD_RESULT","avr")</f>
        <v>65.166488069431438</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8" t="s">
        <v>988</v>
      </c>
      <c r="C959" s="238"/>
      <c r="D959" s="244" t="str">
        <f t="shared" si="26"/>
        <v>T-031808</v>
      </c>
      <c r="E959" s="245"/>
      <c r="F959" s="112">
        <f>T1.role(B959&amp;"@"&amp;F907,"CPD_RESULT","avr")</f>
        <v>72.905055619692916</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8" t="s">
        <v>1007</v>
      </c>
      <c r="C960" s="238"/>
      <c r="D960" s="244" t="str">
        <f t="shared" si="26"/>
        <v>T-032390</v>
      </c>
      <c r="E960" s="245"/>
      <c r="F960" s="112">
        <f>T1.role(B960&amp;"@"&amp;F907,"CPD_RESULT","avr")</f>
        <v>65.885599562411372</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8" t="s">
        <v>1026</v>
      </c>
      <c r="C961" s="238"/>
      <c r="D961" s="244" t="str">
        <f t="shared" si="26"/>
        <v>T-033754</v>
      </c>
      <c r="E961" s="245"/>
      <c r="F961" s="112">
        <f>T1.role(B961&amp;"@"&amp;F907,"CPD_RESULT","avr")</f>
        <v>66.748533353987298</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8" t="s">
        <v>1045</v>
      </c>
      <c r="C962" s="238"/>
      <c r="D962" s="244" t="str">
        <f t="shared" si="26"/>
        <v>T-033815</v>
      </c>
      <c r="E962" s="245"/>
      <c r="F962" s="112">
        <f>T1.role(B962&amp;"@"&amp;F907,"CPD_RESULT","avr")</f>
        <v>66.191801875551221</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8" t="s">
        <v>1064</v>
      </c>
      <c r="C963" s="238"/>
      <c r="D963" s="244" t="str">
        <f t="shared" si="26"/>
        <v>T-034257</v>
      </c>
      <c r="E963" s="245"/>
      <c r="F963" s="112">
        <f>T1.role(B963&amp;"@"&amp;F907,"CPD_RESULT","avr")</f>
        <v>63.487014776149273</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8" t="s">
        <v>1081</v>
      </c>
      <c r="C964" s="238"/>
      <c r="D964" s="244" t="e">
        <f t="shared" si="26"/>
        <v>#REF!</v>
      </c>
      <c r="E964" s="245"/>
      <c r="F964" s="112">
        <f>T1.role(B964&amp;"@"&amp;F907,"CPD_RESULT","avr")</f>
        <v>82.954058805464115</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8" t="s">
        <v>1100</v>
      </c>
      <c r="C965" s="238"/>
      <c r="D965" s="244" t="e">
        <f t="shared" si="26"/>
        <v>#REF!</v>
      </c>
      <c r="E965" s="245"/>
      <c r="F965" s="112">
        <f>T1.role(B965&amp;"@"&amp;F907,"CPD_RESULT","avr")</f>
        <v>67.597548858602323</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8" t="s">
        <v>1119</v>
      </c>
      <c r="C966" s="238"/>
      <c r="D966" s="244" t="e">
        <f t="shared" si="26"/>
        <v>#REF!</v>
      </c>
      <c r="E966" s="245"/>
      <c r="F966" s="112">
        <f>T1.role(B966&amp;"@"&amp;F907,"CPD_RESULT","avr")</f>
        <v>65.208242930314157</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8" t="s">
        <v>1138</v>
      </c>
      <c r="C967" s="238"/>
      <c r="D967" s="244" t="e">
        <f t="shared" si="26"/>
        <v>#REF!</v>
      </c>
      <c r="E967" s="245"/>
      <c r="F967" s="112">
        <f>T1.role(B967&amp;"@"&amp;F907,"CPD_RESULT","avr")</f>
        <v>77.781095484995575</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8" t="s">
        <v>1156</v>
      </c>
      <c r="C968" s="238"/>
      <c r="D968" s="244" t="e">
        <f t="shared" si="26"/>
        <v>#REF!</v>
      </c>
      <c r="E968" s="245"/>
      <c r="F968" s="112">
        <f>T1.role(B968&amp;"@"&amp;F907,"CPD_RESULT","avr")</f>
        <v>64.628314306943224</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8" t="s">
        <v>1175</v>
      </c>
      <c r="C969" s="238"/>
      <c r="D969" s="244" t="e">
        <f t="shared" si="26"/>
        <v>#REF!</v>
      </c>
      <c r="E969" s="245"/>
      <c r="F969" s="112">
        <f>T1.role(B969&amp;"@"&amp;F907,"CPD_RESULT","avr")</f>
        <v>73.610248825711949</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8" t="s">
        <v>1194</v>
      </c>
      <c r="C970" s="238"/>
      <c r="D970" s="244" t="e">
        <f t="shared" si="26"/>
        <v>#REF!</v>
      </c>
      <c r="E970" s="245"/>
      <c r="F970" s="112">
        <f>T1.role(B970&amp;"@"&amp;F907,"CPD_RESULT","avr")</f>
        <v>63.816414234223956</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8" t="s">
        <v>1213</v>
      </c>
      <c r="C971" s="238"/>
      <c r="D971" s="244" t="e">
        <f t="shared" si="26"/>
        <v>#REF!</v>
      </c>
      <c r="E971" s="245"/>
      <c r="F971" s="112">
        <f>T1.role(B971&amp;"@"&amp;F907,"CPD_RESULT","avr")</f>
        <v>66.94338937143992</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8" customFormat="1" ht="11.25" customHeight="1">
      <c r="A973" s="217" t="s">
        <v>4184</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1561</v>
      </c>
      <c r="D975" s="108"/>
      <c r="E975" s="108"/>
      <c r="F975" s="206"/>
      <c r="G975" s="140" t="s">
        <v>2749</v>
      </c>
      <c r="H975" s="108"/>
      <c r="I975" s="108"/>
      <c r="J975" s="206"/>
      <c r="K975" s="140" t="s">
        <v>2753</v>
      </c>
      <c r="L975" s="108"/>
      <c r="M975" s="108"/>
      <c r="N975" s="206"/>
      <c r="O975" s="140" t="s">
        <v>2754</v>
      </c>
      <c r="P975" s="108"/>
      <c r="Q975" s="108"/>
      <c r="R975" s="206"/>
      <c r="S975" s="110"/>
      <c r="T975" s="110"/>
      <c r="U975" s="110"/>
      <c r="V975" s="110"/>
      <c r="W975" s="110"/>
      <c r="X975" s="110"/>
      <c r="Y975" s="110"/>
      <c r="Z975" s="110"/>
    </row>
    <row r="976" spans="1:26" ht="11.25" hidden="1" customHeight="1">
      <c r="A976" s="110"/>
      <c r="B976" s="105"/>
      <c r="C976" s="140" t="str">
        <f>T1.role(C975,"cpdid")</f>
        <v>T-005361</v>
      </c>
      <c r="D976" s="108"/>
      <c r="E976" s="108"/>
      <c r="F976" s="206"/>
      <c r="G976" s="140" t="str">
        <f>T1.role(G975,"cpdid")</f>
        <v>T-005917</v>
      </c>
      <c r="H976" s="108"/>
      <c r="I976" s="108"/>
      <c r="J976" s="206"/>
      <c r="K976" s="140" t="str">
        <f>T1.role(K975,"cpdid")</f>
        <v>T-006097</v>
      </c>
      <c r="L976" s="108"/>
      <c r="M976" s="108"/>
      <c r="N976" s="206"/>
      <c r="O976" s="140" t="str">
        <f>T1.role(O975,"cpdid")</f>
        <v>T-006585</v>
      </c>
      <c r="P976" s="108"/>
      <c r="Q976" s="108"/>
      <c r="R976" s="206"/>
      <c r="S976" s="110"/>
      <c r="T976" s="110"/>
      <c r="U976" s="110"/>
      <c r="V976" s="110"/>
      <c r="W976" s="110"/>
      <c r="X976" s="110"/>
      <c r="Y976" s="110"/>
      <c r="Z976" s="110"/>
    </row>
    <row r="977" spans="1:26" ht="11.25" hidden="1" customHeight="1">
      <c r="A977" s="110"/>
      <c r="B977" s="205">
        <v>20</v>
      </c>
      <c r="C977" s="205">
        <f>T1.role(C975&amp;"@"&amp;B977,"CPD_RESULT","val",1)</f>
        <v>57.144915350964958</v>
      </c>
      <c r="D977" s="223">
        <f>T1.role(C975&amp;"@"&amp;B977,"CPD_RESULT","val",2)</f>
        <v>0</v>
      </c>
      <c r="E977" s="223">
        <f>T1.role(C975&amp;"@"&amp;B977,"CPD_RESULT","val",3)</f>
        <v>0</v>
      </c>
      <c r="F977" s="223">
        <f>T1.role(C975&amp;"@"&amp;B977,"CPD_RESULT","val",4)</f>
        <v>0</v>
      </c>
      <c r="G977" s="223">
        <f>T1.role(G975&amp;"@"&amp;B977,"CPD_RESULT","val",1)</f>
        <v>68.386251786386765</v>
      </c>
      <c r="H977" s="223">
        <f>T1.role(G975&amp;"@"&amp;B977,"CPD_RESULT","val",2)</f>
        <v>0</v>
      </c>
      <c r="I977" s="223">
        <f>T1.role(G975&amp;"@"&amp;B977,"CPD_RESULT","val",3)</f>
        <v>0</v>
      </c>
      <c r="J977" s="223">
        <f>T1.role(G975&amp;"@"&amp;B977,"CPD_RESULT","val",4)</f>
        <v>0</v>
      </c>
      <c r="K977" s="223">
        <f>T1.role(K975&amp;"@"&amp;B977,"CPD_RESULT","val",1)</f>
        <v>63.779298802328213</v>
      </c>
      <c r="L977" s="223">
        <f>T1.role(K975&amp;"@"&amp;B977,"CPD_RESULT","val",2)</f>
        <v>0</v>
      </c>
      <c r="M977" s="223">
        <f>T1.role(K975&amp;"@"&amp;B977,"CPD_RESULT","val",3)</f>
        <v>0</v>
      </c>
      <c r="N977" s="223">
        <f>T1.role(K975&amp;"@"&amp;B977,"CPD_RESULT","val",4)</f>
        <v>0</v>
      </c>
      <c r="O977" s="223">
        <f>T1.role(O975&amp;"@"&amp;B977,"CPD_RESULT","val",1)</f>
        <v>69.898705636138104</v>
      </c>
      <c r="P977" s="223">
        <f>T1.role(O975&amp;"@"&amp;B977,"CPD_RESULT","val",2)</f>
        <v>0</v>
      </c>
      <c r="Q977" s="223">
        <f>T1.role(O975&amp;"@"&amp;B977,"CPD_RESULT","val",3)</f>
        <v>0</v>
      </c>
      <c r="R977" s="223">
        <f>T1.role(O975&amp;"@"&amp;B977,"CPD_RESULT","val",4)</f>
        <v>0</v>
      </c>
      <c r="S977" s="110"/>
      <c r="T977" s="110"/>
      <c r="U977" s="110"/>
      <c r="V977" s="110"/>
      <c r="W977" s="110"/>
      <c r="X977" s="110"/>
      <c r="Y977" s="110"/>
      <c r="Z977" s="110"/>
    </row>
    <row r="978" spans="1:26" ht="11.25" hidden="1" customHeight="1">
      <c r="A978" s="110"/>
      <c r="B978" s="205">
        <v>6</v>
      </c>
      <c r="C978" s="223" t="e">
        <f>T1.role(C975&amp;"@"&amp;B978,"CPD_RESULT","val",1)</f>
        <v>#REF!</v>
      </c>
      <c r="D978" s="223" t="e">
        <f>T1.role(C975&amp;"@"&amp;B978,"CPD_RESULT","val",2)</f>
        <v>#REF!</v>
      </c>
      <c r="E978" s="223" t="e">
        <f>T1.role(C975&amp;"@"&amp;B978,"CPD_RESULT","val",3)</f>
        <v>#REF!</v>
      </c>
      <c r="F978" s="223" t="e">
        <f>T1.role(C975&amp;"@"&amp;B978,"CPD_RESULT","val",4)</f>
        <v>#REF!</v>
      </c>
      <c r="G978" s="223" t="e">
        <f>T1.role(G975&amp;"@"&amp;B978,"CPD_RESULT","val",1)</f>
        <v>#REF!</v>
      </c>
      <c r="H978" s="223" t="e">
        <f>T1.role(G975&amp;"@"&amp;B978,"CPD_RESULT","val",2)</f>
        <v>#REF!</v>
      </c>
      <c r="I978" s="223" t="e">
        <f>T1.role(G975&amp;"@"&amp;B978,"CPD_RESULT","val",3)</f>
        <v>#REF!</v>
      </c>
      <c r="J978" s="223" t="e">
        <f>T1.role(G975&amp;"@"&amp;B978,"CPD_RESULT","val",4)</f>
        <v>#REF!</v>
      </c>
      <c r="K978" s="223" t="e">
        <f>T1.role(K975&amp;"@"&amp;B978,"CPD_RESULT","val",1)</f>
        <v>#REF!</v>
      </c>
      <c r="L978" s="223" t="e">
        <f>T1.role(K975&amp;"@"&amp;B978,"CPD_RESULT","val",2)</f>
        <v>#REF!</v>
      </c>
      <c r="M978" s="223" t="e">
        <f>T1.role(K975&amp;"@"&amp;B978,"CPD_RESULT","val",3)</f>
        <v>#REF!</v>
      </c>
      <c r="N978" s="223" t="e">
        <f>T1.role(K975&amp;"@"&amp;B978,"CPD_RESULT","val",4)</f>
        <v>#REF!</v>
      </c>
      <c r="O978" s="223" t="e">
        <f>T1.role(O975&amp;"@"&amp;B978,"CPD_RESULT","val",1)</f>
        <v>#REF!</v>
      </c>
      <c r="P978" s="223" t="e">
        <f>T1.role(O975&amp;"@"&amp;B978,"CPD_RESULT","val",2)</f>
        <v>#REF!</v>
      </c>
      <c r="Q978" s="223" t="e">
        <f>T1.role(O975&amp;"@"&amp;B978,"CPD_RESULT","val",3)</f>
        <v>#REF!</v>
      </c>
      <c r="R978" s="223" t="e">
        <f>T1.role(O975&amp;"@"&amp;B978,"CPD_RESULT","val",4)</f>
        <v>#REF!</v>
      </c>
      <c r="S978" s="110"/>
      <c r="T978" s="110"/>
      <c r="U978" s="110"/>
      <c r="V978" s="110"/>
      <c r="W978" s="110"/>
      <c r="X978" s="110"/>
      <c r="Y978" s="110"/>
      <c r="Z978" s="110"/>
    </row>
    <row r="979" spans="1:26" ht="11.25" hidden="1" customHeight="1">
      <c r="A979" s="110"/>
      <c r="B979" s="205">
        <v>2</v>
      </c>
      <c r="C979" s="223" t="e">
        <f>T1.role(C975&amp;"@"&amp;B979,"CPD_RESULT","val",1)</f>
        <v>#REF!</v>
      </c>
      <c r="D979" s="223" t="e">
        <f>T1.role(C975&amp;"@"&amp;B979,"CPD_RESULT","val",2)</f>
        <v>#REF!</v>
      </c>
      <c r="E979" s="223" t="e">
        <f>T1.role(C975&amp;"@"&amp;B979,"CPD_RESULT","val",3)</f>
        <v>#REF!</v>
      </c>
      <c r="F979" s="223" t="e">
        <f>T1.role(C975&amp;"@"&amp;B979,"CPD_RESULT","val",4)</f>
        <v>#REF!</v>
      </c>
      <c r="G979" s="223" t="e">
        <f>T1.role(G975&amp;"@"&amp;B979,"CPD_RESULT","val",1)</f>
        <v>#REF!</v>
      </c>
      <c r="H979" s="223" t="e">
        <f>T1.role(G975&amp;"@"&amp;B979,"CPD_RESULT","val",2)</f>
        <v>#REF!</v>
      </c>
      <c r="I979" s="223" t="e">
        <f>T1.role(G975&amp;"@"&amp;B979,"CPD_RESULT","val",3)</f>
        <v>#REF!</v>
      </c>
      <c r="J979" s="223" t="e">
        <f>T1.role(G975&amp;"@"&amp;B979,"CPD_RESULT","val",4)</f>
        <v>#REF!</v>
      </c>
      <c r="K979" s="223" t="e">
        <f>T1.role(K975&amp;"@"&amp;B979,"CPD_RESULT","val",1)</f>
        <v>#REF!</v>
      </c>
      <c r="L979" s="223" t="e">
        <f>T1.role(K975&amp;"@"&amp;B979,"CPD_RESULT","val",2)</f>
        <v>#REF!</v>
      </c>
      <c r="M979" s="223" t="e">
        <f>T1.role(K975&amp;"@"&amp;B979,"CPD_RESULT","val",3)</f>
        <v>#REF!</v>
      </c>
      <c r="N979" s="223" t="e">
        <f>T1.role(K975&amp;"@"&amp;B979,"CPD_RESULT","val",4)</f>
        <v>#REF!</v>
      </c>
      <c r="O979" s="223" t="e">
        <f>T1.role(O975&amp;"@"&amp;B979,"CPD_RESULT","val",1)</f>
        <v>#REF!</v>
      </c>
      <c r="P979" s="223" t="e">
        <f>T1.role(O975&amp;"@"&amp;B979,"CPD_RESULT","val",2)</f>
        <v>#REF!</v>
      </c>
      <c r="Q979" s="223" t="e">
        <f>T1.role(O975&amp;"@"&amp;B979,"CPD_RESULT","val",3)</f>
        <v>#REF!</v>
      </c>
      <c r="R979" s="223" t="e">
        <f>T1.role(O975&amp;"@"&amp;B979,"CPD_RESULT","val",4)</f>
        <v>#REF!</v>
      </c>
      <c r="S979" s="110"/>
      <c r="T979" s="110"/>
      <c r="U979" s="110"/>
      <c r="V979" s="110"/>
      <c r="W979" s="110"/>
      <c r="X979" s="110"/>
      <c r="Y979" s="110"/>
      <c r="Z979" s="110"/>
    </row>
    <row r="980" spans="1:26" ht="11.25" hidden="1" customHeight="1">
      <c r="A980" s="110"/>
      <c r="B980" s="205">
        <v>0.6</v>
      </c>
      <c r="C980" s="223" t="e">
        <f>T1.role(C975&amp;"@"&amp;B980,"CPD_RESULT","val",1)</f>
        <v>#REF!</v>
      </c>
      <c r="D980" s="223" t="e">
        <f>T1.role(C975&amp;"@"&amp;B980,"CPD_RESULT","val",2)</f>
        <v>#REF!</v>
      </c>
      <c r="E980" s="223" t="e">
        <f>T1.role(C975&amp;"@"&amp;B980,"CPD_RESULT","val",3)</f>
        <v>#REF!</v>
      </c>
      <c r="F980" s="223" t="e">
        <f>T1.role(C975&amp;"@"&amp;B980,"CPD_RESULT","val",4)</f>
        <v>#REF!</v>
      </c>
      <c r="G980" s="223" t="e">
        <f>T1.role(G975&amp;"@"&amp;B980,"CPD_RESULT","val",1)</f>
        <v>#REF!</v>
      </c>
      <c r="H980" s="223" t="e">
        <f>T1.role(G975&amp;"@"&amp;B980,"CPD_RESULT","val",2)</f>
        <v>#REF!</v>
      </c>
      <c r="I980" s="223" t="e">
        <f>T1.role(G975&amp;"@"&amp;B980,"CPD_RESULT","val",3)</f>
        <v>#REF!</v>
      </c>
      <c r="J980" s="223" t="e">
        <f>T1.role(G975&amp;"@"&amp;B980,"CPD_RESULT","val",4)</f>
        <v>#REF!</v>
      </c>
      <c r="K980" s="223" t="e">
        <f>T1.role(K975&amp;"@"&amp;B980,"CPD_RESULT","val",1)</f>
        <v>#REF!</v>
      </c>
      <c r="L980" s="223" t="e">
        <f>T1.role(K975&amp;"@"&amp;B980,"CPD_RESULT","val",2)</f>
        <v>#REF!</v>
      </c>
      <c r="M980" s="223" t="e">
        <f>T1.role(K975&amp;"@"&amp;B980,"CPD_RESULT","val",3)</f>
        <v>#REF!</v>
      </c>
      <c r="N980" s="223" t="e">
        <f>T1.role(K975&amp;"@"&amp;B980,"CPD_RESULT","val",4)</f>
        <v>#REF!</v>
      </c>
      <c r="O980" s="223" t="e">
        <f>T1.role(O975&amp;"@"&amp;B980,"CPD_RESULT","val",1)</f>
        <v>#REF!</v>
      </c>
      <c r="P980" s="223" t="e">
        <f>T1.role(O975&amp;"@"&amp;B980,"CPD_RESULT","val",2)</f>
        <v>#REF!</v>
      </c>
      <c r="Q980" s="223" t="e">
        <f>T1.role(O975&amp;"@"&amp;B980,"CPD_RESULT","val",3)</f>
        <v>#REF!</v>
      </c>
      <c r="R980" s="223" t="e">
        <f>T1.role(O975&amp;"@"&amp;B980,"CPD_RESULT","val",4)</f>
        <v>#REF!</v>
      </c>
      <c r="S980" s="110"/>
      <c r="T980" s="110"/>
      <c r="U980" s="110"/>
      <c r="V980" s="110"/>
      <c r="W980" s="110"/>
      <c r="X980" s="110"/>
      <c r="Y980" s="110"/>
      <c r="Z980" s="110"/>
    </row>
    <row r="981" spans="1:26" ht="11.25" hidden="1" customHeight="1">
      <c r="A981" s="110"/>
      <c r="B981" s="205">
        <v>0.2</v>
      </c>
      <c r="C981" s="223" t="e">
        <f>T1.role(C975&amp;"@"&amp;B981,"CPD_RESULT","val",1)</f>
        <v>#REF!</v>
      </c>
      <c r="D981" s="223" t="e">
        <f>T1.role(C975&amp;"@"&amp;B981,"CPD_RESULT","val",2)</f>
        <v>#REF!</v>
      </c>
      <c r="E981" s="223" t="e">
        <f>T1.role(C975&amp;"@"&amp;B981,"CPD_RESULT","val",3)</f>
        <v>#REF!</v>
      </c>
      <c r="F981" s="223" t="e">
        <f>T1.role(C975&amp;"@"&amp;B981,"CPD_RESULT","val",4)</f>
        <v>#REF!</v>
      </c>
      <c r="G981" s="223" t="e">
        <f>T1.role(G975&amp;"@"&amp;B981,"CPD_RESULT","val",1)</f>
        <v>#REF!</v>
      </c>
      <c r="H981" s="223" t="e">
        <f>T1.role(G975&amp;"@"&amp;B981,"CPD_RESULT","val",2)</f>
        <v>#REF!</v>
      </c>
      <c r="I981" s="223" t="e">
        <f>T1.role(G975&amp;"@"&amp;B981,"CPD_RESULT","val",3)</f>
        <v>#REF!</v>
      </c>
      <c r="J981" s="223" t="e">
        <f>T1.role(G975&amp;"@"&amp;B981,"CPD_RESULT","val",4)</f>
        <v>#REF!</v>
      </c>
      <c r="K981" s="223" t="e">
        <f>T1.role(K975&amp;"@"&amp;B981,"CPD_RESULT","val",1)</f>
        <v>#REF!</v>
      </c>
      <c r="L981" s="223" t="e">
        <f>T1.role(K975&amp;"@"&amp;B981,"CPD_RESULT","val",2)</f>
        <v>#REF!</v>
      </c>
      <c r="M981" s="223" t="e">
        <f>T1.role(K975&amp;"@"&amp;B981,"CPD_RESULT","val",3)</f>
        <v>#REF!</v>
      </c>
      <c r="N981" s="223" t="e">
        <f>T1.role(K975&amp;"@"&amp;B981,"CPD_RESULT","val",4)</f>
        <v>#REF!</v>
      </c>
      <c r="O981" s="223" t="e">
        <f>T1.role(O975&amp;"@"&amp;B981,"CPD_RESULT","val",1)</f>
        <v>#REF!</v>
      </c>
      <c r="P981" s="223" t="e">
        <f>T1.role(O975&amp;"@"&amp;B981,"CPD_RESULT","val",2)</f>
        <v>#REF!</v>
      </c>
      <c r="Q981" s="223" t="e">
        <f>T1.role(O975&amp;"@"&amp;B981,"CPD_RESULT","val",3)</f>
        <v>#REF!</v>
      </c>
      <c r="R981" s="223"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3789</v>
      </c>
      <c r="D983" s="108"/>
      <c r="E983" s="108"/>
      <c r="F983" s="206"/>
      <c r="G983" s="140" t="s">
        <v>3790</v>
      </c>
      <c r="H983" s="108"/>
      <c r="I983" s="108"/>
      <c r="J983" s="206"/>
      <c r="K983" s="140" t="s">
        <v>3791</v>
      </c>
      <c r="L983" s="108"/>
      <c r="M983" s="108"/>
      <c r="N983" s="206"/>
      <c r="O983" s="140" t="s">
        <v>3792</v>
      </c>
      <c r="P983" s="108"/>
      <c r="Q983" s="108"/>
      <c r="R983" s="206"/>
      <c r="S983" s="110"/>
      <c r="T983" s="110"/>
      <c r="U983" s="110"/>
      <c r="V983" s="110"/>
      <c r="W983" s="110"/>
      <c r="X983" s="110"/>
      <c r="Y983" s="110"/>
      <c r="Z983" s="110"/>
    </row>
    <row r="984" spans="1:26" ht="11.25" hidden="1" customHeight="1">
      <c r="A984" s="110"/>
      <c r="B984" s="105"/>
      <c r="C984" s="140" t="str">
        <f>T1.role(C983,"cpdid")</f>
        <v>T-009083</v>
      </c>
      <c r="D984" s="108"/>
      <c r="E984" s="108"/>
      <c r="F984" s="206"/>
      <c r="G984" s="140" t="str">
        <f>T1.role(G983,"cpdid")</f>
        <v>T-009857</v>
      </c>
      <c r="H984" s="108"/>
      <c r="I984" s="108"/>
      <c r="J984" s="206"/>
      <c r="K984" s="140" t="str">
        <f>T1.role(K983,"cpdid")</f>
        <v>T-009990</v>
      </c>
      <c r="L984" s="108"/>
      <c r="M984" s="108"/>
      <c r="N984" s="206"/>
      <c r="O984" s="140" t="str">
        <f>T1.role(O983,"cpdid")</f>
        <v>T-010162</v>
      </c>
      <c r="P984" s="108"/>
      <c r="Q984" s="108"/>
      <c r="R984" s="206"/>
      <c r="S984" s="110"/>
      <c r="T984" s="110"/>
      <c r="U984" s="110"/>
      <c r="V984" s="110"/>
      <c r="W984" s="110"/>
      <c r="X984" s="110"/>
      <c r="Y984" s="110"/>
      <c r="Z984" s="110"/>
    </row>
    <row r="985" spans="1:26" ht="11.25" hidden="1" customHeight="1">
      <c r="A985" s="110"/>
      <c r="B985" s="205">
        <v>20</v>
      </c>
      <c r="C985" s="223">
        <f>T1.role(C983&amp;"@"&amp;B985,"CPD_RESULT","val",1)</f>
        <v>64.229323414064041</v>
      </c>
      <c r="D985" s="223">
        <f>T1.role(C983&amp;"@"&amp;B985,"CPD_RESULT","val",2)</f>
        <v>0</v>
      </c>
      <c r="E985" s="223">
        <f>T1.role(C983&amp;"@"&amp;B985,"CPD_RESULT","val",3)</f>
        <v>0</v>
      </c>
      <c r="F985" s="223">
        <f>T1.role(C983&amp;"@"&amp;B985,"CPD_RESULT","val",4)</f>
        <v>0</v>
      </c>
      <c r="G985" s="223">
        <f>T1.role(G983&amp;"@"&amp;B985,"CPD_RESULT","val",1)</f>
        <v>68.154280337038387</v>
      </c>
      <c r="H985" s="223">
        <f>T1.role(G983&amp;"@"&amp;B985,"CPD_RESULT","val",2)</f>
        <v>0</v>
      </c>
      <c r="I985" s="223">
        <f>T1.role(G983&amp;"@"&amp;B985,"CPD_RESULT","val",3)</f>
        <v>0</v>
      </c>
      <c r="J985" s="223">
        <f>T1.role(G983&amp;"@"&amp;B985,"CPD_RESULT","val",4)</f>
        <v>0</v>
      </c>
      <c r="K985" s="223">
        <f>T1.role(K983&amp;"@"&amp;B985,"CPD_RESULT","val",1)</f>
        <v>61.250810004431031</v>
      </c>
      <c r="L985" s="223">
        <f>T1.role(K983&amp;"@"&amp;B985,"CPD_RESULT","val",2)</f>
        <v>0</v>
      </c>
      <c r="M985" s="223">
        <f>T1.role(K983&amp;"@"&amp;B985,"CPD_RESULT","val",3)</f>
        <v>0</v>
      </c>
      <c r="N985" s="223">
        <f>T1.role(K983&amp;"@"&amp;B985,"CPD_RESULT","val",4)</f>
        <v>0</v>
      </c>
      <c r="O985" s="223">
        <f>T1.role(O983&amp;"@"&amp;B985,"CPD_RESULT","val",1)</f>
        <v>75.447462704551015</v>
      </c>
      <c r="P985" s="223">
        <f>T1.role(O983&amp;"@"&amp;B985,"CPD_RESULT","val",2)</f>
        <v>0</v>
      </c>
      <c r="Q985" s="223">
        <f>T1.role(O983&amp;"@"&amp;B985,"CPD_RESULT","val",3)</f>
        <v>0</v>
      </c>
      <c r="R985" s="223">
        <f>T1.role(O983&amp;"@"&amp;B985,"CPD_RESULT","val",4)</f>
        <v>0</v>
      </c>
      <c r="S985" s="110"/>
      <c r="T985" s="110"/>
      <c r="U985" s="110"/>
      <c r="V985" s="110"/>
      <c r="W985" s="110"/>
      <c r="X985" s="110"/>
      <c r="Y985" s="110"/>
      <c r="Z985" s="110"/>
    </row>
    <row r="986" spans="1:26" ht="11.25" hidden="1" customHeight="1">
      <c r="A986" s="110"/>
      <c r="B986" s="205">
        <v>6</v>
      </c>
      <c r="C986" s="223" t="e">
        <f>T1.role(C983&amp;"@"&amp;B986,"CPD_RESULT","val",1)</f>
        <v>#REF!</v>
      </c>
      <c r="D986" s="223" t="e">
        <f>T1.role(C983&amp;"@"&amp;B986,"CPD_RESULT","val",2)</f>
        <v>#REF!</v>
      </c>
      <c r="E986" s="223" t="e">
        <f>T1.role(C983&amp;"@"&amp;B986,"CPD_RESULT","val",3)</f>
        <v>#REF!</v>
      </c>
      <c r="F986" s="223" t="e">
        <f>T1.role(C983&amp;"@"&amp;B986,"CPD_RESULT","val",4)</f>
        <v>#REF!</v>
      </c>
      <c r="G986" s="223" t="e">
        <f>T1.role(G983&amp;"@"&amp;B986,"CPD_RESULT","val",1)</f>
        <v>#REF!</v>
      </c>
      <c r="H986" s="223" t="e">
        <f>T1.role(G983&amp;"@"&amp;B986,"CPD_RESULT","val",2)</f>
        <v>#REF!</v>
      </c>
      <c r="I986" s="223" t="e">
        <f>T1.role(G983&amp;"@"&amp;B986,"CPD_RESULT","val",3)</f>
        <v>#REF!</v>
      </c>
      <c r="J986" s="223" t="e">
        <f>T1.role(G983&amp;"@"&amp;B986,"CPD_RESULT","val",4)</f>
        <v>#REF!</v>
      </c>
      <c r="K986" s="223" t="e">
        <f>T1.role(K983&amp;"@"&amp;B986,"CPD_RESULT","val",1)</f>
        <v>#REF!</v>
      </c>
      <c r="L986" s="223" t="e">
        <f>T1.role(K983&amp;"@"&amp;B986,"CPD_RESULT","val",2)</f>
        <v>#REF!</v>
      </c>
      <c r="M986" s="223" t="e">
        <f>T1.role(K983&amp;"@"&amp;B986,"CPD_RESULT","val",3)</f>
        <v>#REF!</v>
      </c>
      <c r="N986" s="223" t="e">
        <f>T1.role(K983&amp;"@"&amp;B986,"CPD_RESULT","val",4)</f>
        <v>#REF!</v>
      </c>
      <c r="O986" s="223" t="e">
        <f>T1.role(O983&amp;"@"&amp;B986,"CPD_RESULT","val",1)</f>
        <v>#REF!</v>
      </c>
      <c r="P986" s="223" t="e">
        <f>T1.role(O983&amp;"@"&amp;B986,"CPD_RESULT","val",2)</f>
        <v>#REF!</v>
      </c>
      <c r="Q986" s="223" t="e">
        <f>T1.role(O983&amp;"@"&amp;B986,"CPD_RESULT","val",3)</f>
        <v>#REF!</v>
      </c>
      <c r="R986" s="223" t="e">
        <f>T1.role(O983&amp;"@"&amp;B986,"CPD_RESULT","val",4)</f>
        <v>#REF!</v>
      </c>
      <c r="S986" s="110"/>
      <c r="T986" s="110"/>
      <c r="U986" s="110"/>
      <c r="V986" s="110"/>
      <c r="W986" s="110"/>
      <c r="X986" s="110"/>
      <c r="Y986" s="110"/>
      <c r="Z986" s="110"/>
    </row>
    <row r="987" spans="1:26" ht="11.25" hidden="1" customHeight="1">
      <c r="A987" s="110"/>
      <c r="B987" s="205">
        <v>2</v>
      </c>
      <c r="C987" s="223" t="e">
        <f>T1.role(C983&amp;"@"&amp;B987,"CPD_RESULT","val",1)</f>
        <v>#REF!</v>
      </c>
      <c r="D987" s="223" t="e">
        <f>T1.role(C983&amp;"@"&amp;B987,"CPD_RESULT","val",2)</f>
        <v>#REF!</v>
      </c>
      <c r="E987" s="223" t="e">
        <f>T1.role(C983&amp;"@"&amp;B987,"CPD_RESULT","val",3)</f>
        <v>#REF!</v>
      </c>
      <c r="F987" s="223" t="e">
        <f>T1.role(C983&amp;"@"&amp;B987,"CPD_RESULT","val",4)</f>
        <v>#REF!</v>
      </c>
      <c r="G987" s="223" t="e">
        <f>T1.role(G983&amp;"@"&amp;B987,"CPD_RESULT","val",1)</f>
        <v>#REF!</v>
      </c>
      <c r="H987" s="223" t="e">
        <f>T1.role(G983&amp;"@"&amp;B987,"CPD_RESULT","val",2)</f>
        <v>#REF!</v>
      </c>
      <c r="I987" s="223" t="e">
        <f>T1.role(G983&amp;"@"&amp;B987,"CPD_RESULT","val",3)</f>
        <v>#REF!</v>
      </c>
      <c r="J987" s="223" t="e">
        <f>T1.role(G983&amp;"@"&amp;B987,"CPD_RESULT","val",4)</f>
        <v>#REF!</v>
      </c>
      <c r="K987" s="223" t="e">
        <f>T1.role(K983&amp;"@"&amp;B987,"CPD_RESULT","val",1)</f>
        <v>#REF!</v>
      </c>
      <c r="L987" s="223" t="e">
        <f>T1.role(K983&amp;"@"&amp;B987,"CPD_RESULT","val",2)</f>
        <v>#REF!</v>
      </c>
      <c r="M987" s="223" t="e">
        <f>T1.role(K983&amp;"@"&amp;B987,"CPD_RESULT","val",3)</f>
        <v>#REF!</v>
      </c>
      <c r="N987" s="223" t="e">
        <f>T1.role(K983&amp;"@"&amp;B987,"CPD_RESULT","val",4)</f>
        <v>#REF!</v>
      </c>
      <c r="O987" s="223" t="e">
        <f>T1.role(O983&amp;"@"&amp;B987,"CPD_RESULT","val",1)</f>
        <v>#REF!</v>
      </c>
      <c r="P987" s="223" t="e">
        <f>T1.role(O983&amp;"@"&amp;B987,"CPD_RESULT","val",2)</f>
        <v>#REF!</v>
      </c>
      <c r="Q987" s="223" t="e">
        <f>T1.role(O983&amp;"@"&amp;B987,"CPD_RESULT","val",3)</f>
        <v>#REF!</v>
      </c>
      <c r="R987" s="223" t="e">
        <f>T1.role(O983&amp;"@"&amp;B987,"CPD_RESULT","val",4)</f>
        <v>#REF!</v>
      </c>
      <c r="S987" s="110"/>
      <c r="T987" s="110"/>
      <c r="U987" s="110"/>
      <c r="V987" s="110"/>
      <c r="W987" s="110"/>
      <c r="X987" s="110"/>
      <c r="Y987" s="110"/>
      <c r="Z987" s="110"/>
    </row>
    <row r="988" spans="1:26" ht="11.25" hidden="1" customHeight="1">
      <c r="A988" s="110"/>
      <c r="B988" s="205">
        <v>0.6</v>
      </c>
      <c r="C988" s="223" t="e">
        <f>T1.role(C983&amp;"@"&amp;B988,"CPD_RESULT","val",1)</f>
        <v>#REF!</v>
      </c>
      <c r="D988" s="223" t="e">
        <f>T1.role(C983&amp;"@"&amp;B988,"CPD_RESULT","val",2)</f>
        <v>#REF!</v>
      </c>
      <c r="E988" s="223" t="e">
        <f>T1.role(C983&amp;"@"&amp;B988,"CPD_RESULT","val",3)</f>
        <v>#REF!</v>
      </c>
      <c r="F988" s="223" t="e">
        <f>T1.role(C983&amp;"@"&amp;B988,"CPD_RESULT","val",4)</f>
        <v>#REF!</v>
      </c>
      <c r="G988" s="223" t="e">
        <f>T1.role(G983&amp;"@"&amp;B988,"CPD_RESULT","val",1)</f>
        <v>#REF!</v>
      </c>
      <c r="H988" s="223" t="e">
        <f>T1.role(G983&amp;"@"&amp;B988,"CPD_RESULT","val",2)</f>
        <v>#REF!</v>
      </c>
      <c r="I988" s="223" t="e">
        <f>T1.role(G983&amp;"@"&amp;B988,"CPD_RESULT","val",3)</f>
        <v>#REF!</v>
      </c>
      <c r="J988" s="223" t="e">
        <f>T1.role(G983&amp;"@"&amp;B988,"CPD_RESULT","val",4)</f>
        <v>#REF!</v>
      </c>
      <c r="K988" s="223" t="e">
        <f>T1.role(K983&amp;"@"&amp;B988,"CPD_RESULT","val",1)</f>
        <v>#REF!</v>
      </c>
      <c r="L988" s="223" t="e">
        <f>T1.role(K983&amp;"@"&amp;B988,"CPD_RESULT","val",2)</f>
        <v>#REF!</v>
      </c>
      <c r="M988" s="223" t="e">
        <f>T1.role(K983&amp;"@"&amp;B988,"CPD_RESULT","val",3)</f>
        <v>#REF!</v>
      </c>
      <c r="N988" s="223" t="e">
        <f>T1.role(K983&amp;"@"&amp;B988,"CPD_RESULT","val",4)</f>
        <v>#REF!</v>
      </c>
      <c r="O988" s="223" t="e">
        <f>T1.role(O983&amp;"@"&amp;B988,"CPD_RESULT","val",1)</f>
        <v>#REF!</v>
      </c>
      <c r="P988" s="223" t="e">
        <f>T1.role(O983&amp;"@"&amp;B988,"CPD_RESULT","val",2)</f>
        <v>#REF!</v>
      </c>
      <c r="Q988" s="223" t="e">
        <f>T1.role(O983&amp;"@"&amp;B988,"CPD_RESULT","val",3)</f>
        <v>#REF!</v>
      </c>
      <c r="R988" s="223" t="e">
        <f>T1.role(O983&amp;"@"&amp;B988,"CPD_RESULT","val",4)</f>
        <v>#REF!</v>
      </c>
      <c r="S988" s="110"/>
      <c r="T988" s="110"/>
      <c r="U988" s="110"/>
      <c r="V988" s="110"/>
      <c r="W988" s="110"/>
      <c r="X988" s="110"/>
      <c r="Y988" s="110"/>
      <c r="Z988" s="110"/>
    </row>
    <row r="989" spans="1:26" ht="11.25" hidden="1" customHeight="1">
      <c r="A989" s="110"/>
      <c r="B989" s="205">
        <v>0.2</v>
      </c>
      <c r="C989" s="223" t="e">
        <f>T1.role(C983&amp;"@"&amp;B989,"CPD_RESULT","val",1)</f>
        <v>#REF!</v>
      </c>
      <c r="D989" s="223" t="e">
        <f>T1.role(C983&amp;"@"&amp;B989,"CPD_RESULT","val",2)</f>
        <v>#REF!</v>
      </c>
      <c r="E989" s="223" t="e">
        <f>T1.role(C983&amp;"@"&amp;B989,"CPD_RESULT","val",3)</f>
        <v>#REF!</v>
      </c>
      <c r="F989" s="223" t="e">
        <f>T1.role(C983&amp;"@"&amp;B989,"CPD_RESULT","val",4)</f>
        <v>#REF!</v>
      </c>
      <c r="G989" s="223" t="e">
        <f>T1.role(G983&amp;"@"&amp;B989,"CPD_RESULT","val",1)</f>
        <v>#REF!</v>
      </c>
      <c r="H989" s="223" t="e">
        <f>T1.role(G983&amp;"@"&amp;B989,"CPD_RESULT","val",2)</f>
        <v>#REF!</v>
      </c>
      <c r="I989" s="223" t="e">
        <f>T1.role(G983&amp;"@"&amp;B989,"CPD_RESULT","val",3)</f>
        <v>#REF!</v>
      </c>
      <c r="J989" s="223" t="e">
        <f>T1.role(G983&amp;"@"&amp;B989,"CPD_RESULT","val",4)</f>
        <v>#REF!</v>
      </c>
      <c r="K989" s="223" t="e">
        <f>T1.role(K983&amp;"@"&amp;B989,"CPD_RESULT","val",1)</f>
        <v>#REF!</v>
      </c>
      <c r="L989" s="223" t="e">
        <f>T1.role(K983&amp;"@"&amp;B989,"CPD_RESULT","val",2)</f>
        <v>#REF!</v>
      </c>
      <c r="M989" s="223" t="e">
        <f>T1.role(K983&amp;"@"&amp;B989,"CPD_RESULT","val",3)</f>
        <v>#REF!</v>
      </c>
      <c r="N989" s="223" t="e">
        <f>T1.role(K983&amp;"@"&amp;B989,"CPD_RESULT","val",4)</f>
        <v>#REF!</v>
      </c>
      <c r="O989" s="223" t="e">
        <f>T1.role(O983&amp;"@"&amp;B989,"CPD_RESULT","val",1)</f>
        <v>#REF!</v>
      </c>
      <c r="P989" s="223" t="e">
        <f>T1.role(O983&amp;"@"&amp;B989,"CPD_RESULT","val",2)</f>
        <v>#REF!</v>
      </c>
      <c r="Q989" s="223" t="e">
        <f>T1.role(O983&amp;"@"&amp;B989,"CPD_RESULT","val",3)</f>
        <v>#REF!</v>
      </c>
      <c r="R989" s="223"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4292</v>
      </c>
      <c r="D991" s="108"/>
      <c r="E991" s="108"/>
      <c r="F991" s="206"/>
      <c r="G991" s="140" t="s">
        <v>4293</v>
      </c>
      <c r="H991" s="108"/>
      <c r="I991" s="108"/>
      <c r="J991" s="206"/>
      <c r="K991" s="140" t="s">
        <v>4294</v>
      </c>
      <c r="L991" s="108"/>
      <c r="M991" s="108"/>
      <c r="N991" s="206"/>
      <c r="O991" s="140" t="s">
        <v>4295</v>
      </c>
      <c r="P991" s="108"/>
      <c r="Q991" s="108"/>
      <c r="R991" s="206"/>
      <c r="S991" s="110"/>
      <c r="T991" s="110"/>
      <c r="U991" s="110"/>
      <c r="V991" s="110"/>
      <c r="W991" s="110"/>
      <c r="X991" s="110"/>
      <c r="Y991" s="110"/>
      <c r="Z991" s="110"/>
    </row>
    <row r="992" spans="1:26" ht="11.25" hidden="1" customHeight="1">
      <c r="A992" s="110"/>
      <c r="B992" s="105"/>
      <c r="C992" s="140" t="str">
        <f>T1.role(C991,"cpdid")</f>
        <v>T-009083</v>
      </c>
      <c r="D992" s="108"/>
      <c r="E992" s="108"/>
      <c r="F992" s="206"/>
      <c r="G992" s="140" t="str">
        <f>T1.role(G991,"cpdid")</f>
        <v>T-009857</v>
      </c>
      <c r="H992" s="108"/>
      <c r="I992" s="108"/>
      <c r="J992" s="206"/>
      <c r="K992" s="140" t="str">
        <f>T1.role(K991,"cpdid")</f>
        <v>T-009990</v>
      </c>
      <c r="L992" s="108"/>
      <c r="M992" s="108"/>
      <c r="N992" s="206"/>
      <c r="O992" s="140" t="str">
        <f>T1.role(O991,"cpdid")</f>
        <v>T-010162</v>
      </c>
      <c r="P992" s="108"/>
      <c r="Q992" s="108"/>
      <c r="R992" s="206"/>
      <c r="S992" s="110"/>
      <c r="T992" s="110"/>
      <c r="U992" s="110"/>
      <c r="V992" s="110"/>
      <c r="W992" s="110"/>
      <c r="X992" s="110"/>
      <c r="Y992" s="110"/>
      <c r="Z992" s="110"/>
    </row>
    <row r="993" spans="1:26" ht="11.25" hidden="1" customHeight="1">
      <c r="A993" s="110"/>
      <c r="B993" s="205">
        <v>20</v>
      </c>
      <c r="C993" s="223">
        <f>T1.role(C991&amp;"@"&amp;B993,"CPD_RESULT","val",1)</f>
        <v>64.229323414064041</v>
      </c>
      <c r="D993" s="223">
        <f>T1.role(C991&amp;"@"&amp;B993,"CPD_RESULT","val",2)</f>
        <v>0</v>
      </c>
      <c r="E993" s="223">
        <f>T1.role(C991&amp;"@"&amp;B993,"CPD_RESULT","val",3)</f>
        <v>0</v>
      </c>
      <c r="F993" s="223">
        <f>T1.role(C991&amp;"@"&amp;B993,"CPD_RESULT","val",4)</f>
        <v>0</v>
      </c>
      <c r="G993" s="223">
        <f>T1.role(G991&amp;"@"&amp;B993,"CPD_RESULT","val",1)</f>
        <v>68.154280337038387</v>
      </c>
      <c r="H993" s="223">
        <f>T1.role(G991&amp;"@"&amp;B993,"CPD_RESULT","val",2)</f>
        <v>0</v>
      </c>
      <c r="I993" s="223">
        <f>T1.role(G991&amp;"@"&amp;B993,"CPD_RESULT","val",3)</f>
        <v>0</v>
      </c>
      <c r="J993" s="223">
        <f>T1.role(G991&amp;"@"&amp;B993,"CPD_RESULT","val",4)</f>
        <v>0</v>
      </c>
      <c r="K993" s="223">
        <f>T1.role(K991&amp;"@"&amp;B993,"CPD_RESULT","val",1)</f>
        <v>61.250810004431031</v>
      </c>
      <c r="L993" s="223">
        <f>T1.role(K991&amp;"@"&amp;B993,"CPD_RESULT","val",2)</f>
        <v>0</v>
      </c>
      <c r="M993" s="223">
        <f>T1.role(K991&amp;"@"&amp;B993,"CPD_RESULT","val",3)</f>
        <v>0</v>
      </c>
      <c r="N993" s="223">
        <f>T1.role(K991&amp;"@"&amp;B993,"CPD_RESULT","val",4)</f>
        <v>0</v>
      </c>
      <c r="O993" s="223">
        <f>T1.role(O991&amp;"@"&amp;B993,"CPD_RESULT","val",1)</f>
        <v>75.447462704551015</v>
      </c>
      <c r="P993" s="223">
        <f>T1.role(O991&amp;"@"&amp;B993,"CPD_RESULT","val",2)</f>
        <v>0</v>
      </c>
      <c r="Q993" s="223">
        <f>T1.role(O991&amp;"@"&amp;B993,"CPD_RESULT","val",3)</f>
        <v>0</v>
      </c>
      <c r="R993" s="223">
        <f>T1.role(O991&amp;"@"&amp;B993,"CPD_RESULT","val",4)</f>
        <v>0</v>
      </c>
      <c r="S993" s="110"/>
      <c r="T993" s="110"/>
      <c r="U993" s="110"/>
      <c r="V993" s="110"/>
      <c r="W993" s="110"/>
      <c r="X993" s="110"/>
      <c r="Y993" s="110"/>
      <c r="Z993" s="110"/>
    </row>
    <row r="994" spans="1:26" ht="11.25" hidden="1" customHeight="1">
      <c r="A994" s="110"/>
      <c r="B994" s="205">
        <v>6</v>
      </c>
      <c r="C994" s="223" t="e">
        <f>T1.role(C991&amp;"@"&amp;B994,"CPD_RESULT","val",1)</f>
        <v>#REF!</v>
      </c>
      <c r="D994" s="223" t="e">
        <f>T1.role(C991&amp;"@"&amp;B994,"CPD_RESULT","val",2)</f>
        <v>#REF!</v>
      </c>
      <c r="E994" s="223" t="e">
        <f>T1.role(C991&amp;"@"&amp;B994,"CPD_RESULT","val",3)</f>
        <v>#REF!</v>
      </c>
      <c r="F994" s="223" t="e">
        <f>T1.role(C991&amp;"@"&amp;B994,"CPD_RESULT","val",4)</f>
        <v>#REF!</v>
      </c>
      <c r="G994" s="223" t="e">
        <f>T1.role(G991&amp;"@"&amp;B994,"CPD_RESULT","val",1)</f>
        <v>#REF!</v>
      </c>
      <c r="H994" s="223" t="e">
        <f>T1.role(G991&amp;"@"&amp;B994,"CPD_RESULT","val",2)</f>
        <v>#REF!</v>
      </c>
      <c r="I994" s="223" t="e">
        <f>T1.role(G991&amp;"@"&amp;B994,"CPD_RESULT","val",3)</f>
        <v>#REF!</v>
      </c>
      <c r="J994" s="223" t="e">
        <f>T1.role(G991&amp;"@"&amp;B994,"CPD_RESULT","val",4)</f>
        <v>#REF!</v>
      </c>
      <c r="K994" s="223" t="e">
        <f>T1.role(K991&amp;"@"&amp;B994,"CPD_RESULT","val",1)</f>
        <v>#REF!</v>
      </c>
      <c r="L994" s="223" t="e">
        <f>T1.role(K991&amp;"@"&amp;B994,"CPD_RESULT","val",2)</f>
        <v>#REF!</v>
      </c>
      <c r="M994" s="223" t="e">
        <f>T1.role(K991&amp;"@"&amp;B994,"CPD_RESULT","val",3)</f>
        <v>#REF!</v>
      </c>
      <c r="N994" s="223" t="e">
        <f>T1.role(K991&amp;"@"&amp;B994,"CPD_RESULT","val",4)</f>
        <v>#REF!</v>
      </c>
      <c r="O994" s="223" t="e">
        <f>T1.role(O991&amp;"@"&amp;B994,"CPD_RESULT","val",1)</f>
        <v>#REF!</v>
      </c>
      <c r="P994" s="223" t="e">
        <f>T1.role(O991&amp;"@"&amp;B994,"CPD_RESULT","val",2)</f>
        <v>#REF!</v>
      </c>
      <c r="Q994" s="223" t="e">
        <f>T1.role(O991&amp;"@"&amp;B994,"CPD_RESULT","val",3)</f>
        <v>#REF!</v>
      </c>
      <c r="R994" s="223" t="e">
        <f>T1.role(O991&amp;"@"&amp;B994,"CPD_RESULT","val",4)</f>
        <v>#REF!</v>
      </c>
      <c r="S994" s="110"/>
      <c r="T994" s="110"/>
      <c r="U994" s="110"/>
      <c r="V994" s="110"/>
      <c r="W994" s="110"/>
      <c r="X994" s="110"/>
      <c r="Y994" s="110"/>
      <c r="Z994" s="110"/>
    </row>
    <row r="995" spans="1:26" ht="11.25" hidden="1" customHeight="1">
      <c r="A995" s="110"/>
      <c r="B995" s="205">
        <v>2</v>
      </c>
      <c r="C995" s="223" t="e">
        <f>T1.role(C991&amp;"@"&amp;B995,"CPD_RESULT","val",1)</f>
        <v>#REF!</v>
      </c>
      <c r="D995" s="223" t="e">
        <f>T1.role(C991&amp;"@"&amp;B995,"CPD_RESULT","val",2)</f>
        <v>#REF!</v>
      </c>
      <c r="E995" s="223" t="e">
        <f>T1.role(C991&amp;"@"&amp;B995,"CPD_RESULT","val",3)</f>
        <v>#REF!</v>
      </c>
      <c r="F995" s="223" t="e">
        <f>T1.role(C991&amp;"@"&amp;B995,"CPD_RESULT","val",4)</f>
        <v>#REF!</v>
      </c>
      <c r="G995" s="223" t="e">
        <f>T1.role(G991&amp;"@"&amp;B995,"CPD_RESULT","val",1)</f>
        <v>#REF!</v>
      </c>
      <c r="H995" s="223" t="e">
        <f>T1.role(G991&amp;"@"&amp;B995,"CPD_RESULT","val",2)</f>
        <v>#REF!</v>
      </c>
      <c r="I995" s="223" t="e">
        <f>T1.role(G991&amp;"@"&amp;B995,"CPD_RESULT","val",3)</f>
        <v>#REF!</v>
      </c>
      <c r="J995" s="223" t="e">
        <f>T1.role(G991&amp;"@"&amp;B995,"CPD_RESULT","val",4)</f>
        <v>#REF!</v>
      </c>
      <c r="K995" s="223" t="e">
        <f>T1.role(K991&amp;"@"&amp;B995,"CPD_RESULT","val",1)</f>
        <v>#REF!</v>
      </c>
      <c r="L995" s="223" t="e">
        <f>T1.role(K991&amp;"@"&amp;B995,"CPD_RESULT","val",2)</f>
        <v>#REF!</v>
      </c>
      <c r="M995" s="223" t="e">
        <f>T1.role(K991&amp;"@"&amp;B995,"CPD_RESULT","val",3)</f>
        <v>#REF!</v>
      </c>
      <c r="N995" s="223" t="e">
        <f>T1.role(K991&amp;"@"&amp;B995,"CPD_RESULT","val",4)</f>
        <v>#REF!</v>
      </c>
      <c r="O995" s="223" t="e">
        <f>T1.role(O991&amp;"@"&amp;B995,"CPD_RESULT","val",1)</f>
        <v>#REF!</v>
      </c>
      <c r="P995" s="223" t="e">
        <f>T1.role(O991&amp;"@"&amp;B995,"CPD_RESULT","val",2)</f>
        <v>#REF!</v>
      </c>
      <c r="Q995" s="223" t="e">
        <f>T1.role(O991&amp;"@"&amp;B995,"CPD_RESULT","val",3)</f>
        <v>#REF!</v>
      </c>
      <c r="R995" s="223" t="e">
        <f>T1.role(O991&amp;"@"&amp;B995,"CPD_RESULT","val",4)</f>
        <v>#REF!</v>
      </c>
      <c r="S995" s="110"/>
      <c r="T995" s="110"/>
      <c r="U995" s="110"/>
      <c r="V995" s="110"/>
      <c r="W995" s="110"/>
      <c r="X995" s="110"/>
      <c r="Y995" s="110"/>
      <c r="Z995" s="110"/>
    </row>
    <row r="996" spans="1:26" ht="11.25" hidden="1" customHeight="1">
      <c r="A996" s="110"/>
      <c r="B996" s="205">
        <v>0.6</v>
      </c>
      <c r="C996" s="223" t="e">
        <f>T1.role(C991&amp;"@"&amp;B996,"CPD_RESULT","val",1)</f>
        <v>#REF!</v>
      </c>
      <c r="D996" s="223" t="e">
        <f>T1.role(C991&amp;"@"&amp;B996,"CPD_RESULT","val",2)</f>
        <v>#REF!</v>
      </c>
      <c r="E996" s="223" t="e">
        <f>T1.role(C991&amp;"@"&amp;B996,"CPD_RESULT","val",3)</f>
        <v>#REF!</v>
      </c>
      <c r="F996" s="223" t="e">
        <f>T1.role(C991&amp;"@"&amp;B996,"CPD_RESULT","val",4)</f>
        <v>#REF!</v>
      </c>
      <c r="G996" s="223" t="e">
        <f>T1.role(G991&amp;"@"&amp;B996,"CPD_RESULT","val",1)</f>
        <v>#REF!</v>
      </c>
      <c r="H996" s="223" t="e">
        <f>T1.role(G991&amp;"@"&amp;B996,"CPD_RESULT","val",2)</f>
        <v>#REF!</v>
      </c>
      <c r="I996" s="223" t="e">
        <f>T1.role(G991&amp;"@"&amp;B996,"CPD_RESULT","val",3)</f>
        <v>#REF!</v>
      </c>
      <c r="J996" s="223" t="e">
        <f>T1.role(G991&amp;"@"&amp;B996,"CPD_RESULT","val",4)</f>
        <v>#REF!</v>
      </c>
      <c r="K996" s="223" t="e">
        <f>T1.role(K991&amp;"@"&amp;B996,"CPD_RESULT","val",1)</f>
        <v>#REF!</v>
      </c>
      <c r="L996" s="223" t="e">
        <f>T1.role(K991&amp;"@"&amp;B996,"CPD_RESULT","val",2)</f>
        <v>#REF!</v>
      </c>
      <c r="M996" s="223" t="e">
        <f>T1.role(K991&amp;"@"&amp;B996,"CPD_RESULT","val",3)</f>
        <v>#REF!</v>
      </c>
      <c r="N996" s="223" t="e">
        <f>T1.role(K991&amp;"@"&amp;B996,"CPD_RESULT","val",4)</f>
        <v>#REF!</v>
      </c>
      <c r="O996" s="223" t="e">
        <f>T1.role(O991&amp;"@"&amp;B996,"CPD_RESULT","val",1)</f>
        <v>#REF!</v>
      </c>
      <c r="P996" s="223" t="e">
        <f>T1.role(O991&amp;"@"&amp;B996,"CPD_RESULT","val",2)</f>
        <v>#REF!</v>
      </c>
      <c r="Q996" s="223" t="e">
        <f>T1.role(O991&amp;"@"&amp;B996,"CPD_RESULT","val",3)</f>
        <v>#REF!</v>
      </c>
      <c r="R996" s="223" t="e">
        <f>T1.role(O991&amp;"@"&amp;B996,"CPD_RESULT","val",4)</f>
        <v>#REF!</v>
      </c>
      <c r="S996" s="110"/>
      <c r="T996" s="110"/>
      <c r="U996" s="110"/>
      <c r="V996" s="110"/>
      <c r="W996" s="110"/>
      <c r="X996" s="110"/>
      <c r="Y996" s="110"/>
      <c r="Z996" s="110"/>
    </row>
    <row r="997" spans="1:26" ht="11.25" hidden="1" customHeight="1">
      <c r="A997" s="110"/>
      <c r="B997" s="205">
        <v>0.2</v>
      </c>
      <c r="C997" s="223" t="e">
        <f>T1.role(C991&amp;"@"&amp;B997,"CPD_RESULT","val",1)</f>
        <v>#REF!</v>
      </c>
      <c r="D997" s="223" t="e">
        <f>T1.role(C991&amp;"@"&amp;B997,"CPD_RESULT","val",2)</f>
        <v>#REF!</v>
      </c>
      <c r="E997" s="223" t="e">
        <f>T1.role(C991&amp;"@"&amp;B997,"CPD_RESULT","val",3)</f>
        <v>#REF!</v>
      </c>
      <c r="F997" s="223" t="e">
        <f>T1.role(C991&amp;"@"&amp;B997,"CPD_RESULT","val",4)</f>
        <v>#REF!</v>
      </c>
      <c r="G997" s="223" t="e">
        <f>T1.role(G991&amp;"@"&amp;B997,"CPD_RESULT","val",1)</f>
        <v>#REF!</v>
      </c>
      <c r="H997" s="223" t="e">
        <f>T1.role(G991&amp;"@"&amp;B997,"CPD_RESULT","val",2)</f>
        <v>#REF!</v>
      </c>
      <c r="I997" s="223" t="e">
        <f>T1.role(G991&amp;"@"&amp;B997,"CPD_RESULT","val",3)</f>
        <v>#REF!</v>
      </c>
      <c r="J997" s="223" t="e">
        <f>T1.role(G991&amp;"@"&amp;B997,"CPD_RESULT","val",4)</f>
        <v>#REF!</v>
      </c>
      <c r="K997" s="223" t="e">
        <f>T1.role(K991&amp;"@"&amp;B997,"CPD_RESULT","val",1)</f>
        <v>#REF!</v>
      </c>
      <c r="L997" s="223" t="e">
        <f>T1.role(K991&amp;"@"&amp;B997,"CPD_RESULT","val",2)</f>
        <v>#REF!</v>
      </c>
      <c r="M997" s="223" t="e">
        <f>T1.role(K991&amp;"@"&amp;B997,"CPD_RESULT","val",3)</f>
        <v>#REF!</v>
      </c>
      <c r="N997" s="223" t="e">
        <f>T1.role(K991&amp;"@"&amp;B997,"CPD_RESULT","val",4)</f>
        <v>#REF!</v>
      </c>
      <c r="O997" s="223" t="e">
        <f>T1.role(O991&amp;"@"&amp;B997,"CPD_RESULT","val",1)</f>
        <v>#REF!</v>
      </c>
      <c r="P997" s="223" t="e">
        <f>T1.role(O991&amp;"@"&amp;B997,"CPD_RESULT","val",2)</f>
        <v>#REF!</v>
      </c>
      <c r="Q997" s="223" t="e">
        <f>T1.role(O991&amp;"@"&amp;B997,"CPD_RESULT","val",3)</f>
        <v>#REF!</v>
      </c>
      <c r="R997" s="223"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4299</v>
      </c>
      <c r="D999" s="108"/>
      <c r="E999" s="108"/>
      <c r="F999" s="206"/>
      <c r="G999" s="140" t="s">
        <v>4298</v>
      </c>
      <c r="H999" s="108"/>
      <c r="I999" s="108"/>
      <c r="J999" s="206"/>
      <c r="K999" s="140" t="s">
        <v>4297</v>
      </c>
      <c r="L999" s="108"/>
      <c r="M999" s="108"/>
      <c r="N999" s="206"/>
      <c r="O999" s="140" t="s">
        <v>4296</v>
      </c>
      <c r="P999" s="108"/>
      <c r="Q999" s="108"/>
      <c r="R999" s="206"/>
      <c r="S999" s="110"/>
      <c r="T999" s="110"/>
      <c r="U999" s="110"/>
      <c r="V999" s="110"/>
      <c r="W999" s="110"/>
      <c r="X999" s="110"/>
      <c r="Y999" s="110"/>
      <c r="Z999" s="110"/>
    </row>
    <row r="1000" spans="1:26" ht="11.25" hidden="1" customHeight="1">
      <c r="A1000" s="110"/>
      <c r="B1000" s="105"/>
      <c r="C1000" s="140" t="str">
        <f>T1.role(C999,"cpdid")</f>
        <v>T-009083</v>
      </c>
      <c r="D1000" s="108"/>
      <c r="E1000" s="108"/>
      <c r="F1000" s="206"/>
      <c r="G1000" s="140" t="str">
        <f>T1.role(G999,"cpdid")</f>
        <v>T-009857</v>
      </c>
      <c r="H1000" s="108"/>
      <c r="I1000" s="108"/>
      <c r="J1000" s="206"/>
      <c r="K1000" s="140" t="str">
        <f>T1.role(K999,"cpdid")</f>
        <v>T-009990</v>
      </c>
      <c r="L1000" s="108"/>
      <c r="M1000" s="108"/>
      <c r="N1000" s="206"/>
      <c r="O1000" s="140" t="str">
        <f>T1.role(O999,"cpdid")</f>
        <v>T-010162</v>
      </c>
      <c r="P1000" s="108"/>
      <c r="Q1000" s="108"/>
      <c r="R1000" s="206"/>
      <c r="S1000" s="110"/>
      <c r="T1000" s="110"/>
      <c r="U1000" s="110"/>
      <c r="V1000" s="110"/>
      <c r="W1000" s="110"/>
      <c r="X1000" s="110"/>
      <c r="Y1000" s="110"/>
      <c r="Z1000" s="110"/>
    </row>
    <row r="1001" spans="1:26" ht="11.25" hidden="1" customHeight="1">
      <c r="A1001" s="110"/>
      <c r="B1001" s="205">
        <v>20</v>
      </c>
      <c r="C1001" s="223">
        <f>T1.role(C999&amp;"@"&amp;B1001,"CPD_RESULT","val",1)</f>
        <v>64.229323414064041</v>
      </c>
      <c r="D1001" s="223">
        <f>T1.role(C999&amp;"@"&amp;B1001,"CPD_RESULT","val",2)</f>
        <v>0</v>
      </c>
      <c r="E1001" s="223">
        <f>T1.role(C999&amp;"@"&amp;B1001,"CPD_RESULT","val",3)</f>
        <v>0</v>
      </c>
      <c r="F1001" s="223">
        <f>T1.role(C999&amp;"@"&amp;B1001,"CPD_RESULT","val",4)</f>
        <v>0</v>
      </c>
      <c r="G1001" s="223">
        <f>T1.role(G999&amp;"@"&amp;B1001,"CPD_RESULT","val",1)</f>
        <v>68.154280337038387</v>
      </c>
      <c r="H1001" s="223">
        <f>T1.role(G999&amp;"@"&amp;B1001,"CPD_RESULT","val",2)</f>
        <v>0</v>
      </c>
      <c r="I1001" s="223">
        <f>T1.role(G999&amp;"@"&amp;B1001,"CPD_RESULT","val",3)</f>
        <v>0</v>
      </c>
      <c r="J1001" s="223">
        <f>T1.role(G999&amp;"@"&amp;B1001,"CPD_RESULT","val",4)</f>
        <v>0</v>
      </c>
      <c r="K1001" s="223">
        <f>T1.role(K999&amp;"@"&amp;B1001,"CPD_RESULT","val",1)</f>
        <v>61.250810004431031</v>
      </c>
      <c r="L1001" s="223">
        <f>T1.role(K999&amp;"@"&amp;B1001,"CPD_RESULT","val",2)</f>
        <v>0</v>
      </c>
      <c r="M1001" s="223">
        <f>T1.role(K999&amp;"@"&amp;B1001,"CPD_RESULT","val",3)</f>
        <v>0</v>
      </c>
      <c r="N1001" s="223">
        <f>T1.role(K999&amp;"@"&amp;B1001,"CPD_RESULT","val",4)</f>
        <v>0</v>
      </c>
      <c r="O1001" s="223">
        <f>T1.role(O999&amp;"@"&amp;B1001,"CPD_RESULT","val",1)</f>
        <v>75.447462704551015</v>
      </c>
      <c r="P1001" s="223">
        <f>T1.role(O999&amp;"@"&amp;B1001,"CPD_RESULT","val",2)</f>
        <v>0</v>
      </c>
      <c r="Q1001" s="223">
        <f>T1.role(O999&amp;"@"&amp;B1001,"CPD_RESULT","val",3)</f>
        <v>0</v>
      </c>
      <c r="R1001" s="223">
        <f>T1.role(O999&amp;"@"&amp;B1001,"CPD_RESULT","val",4)</f>
        <v>0</v>
      </c>
      <c r="S1001" s="110"/>
      <c r="T1001" s="110"/>
      <c r="U1001" s="110"/>
      <c r="V1001" s="110"/>
      <c r="W1001" s="110"/>
      <c r="X1001" s="110"/>
      <c r="Y1001" s="110"/>
      <c r="Z1001" s="110"/>
    </row>
    <row r="1002" spans="1:26" ht="11.25" hidden="1" customHeight="1">
      <c r="A1002" s="110"/>
      <c r="B1002" s="205">
        <v>6</v>
      </c>
      <c r="C1002" s="223" t="e">
        <f>T1.role(C999&amp;"@"&amp;B1002,"CPD_RESULT","val",1)</f>
        <v>#REF!</v>
      </c>
      <c r="D1002" s="223" t="e">
        <f>T1.role(C999&amp;"@"&amp;B1002,"CPD_RESULT","val",2)</f>
        <v>#REF!</v>
      </c>
      <c r="E1002" s="223" t="e">
        <f>T1.role(C999&amp;"@"&amp;B1002,"CPD_RESULT","val",3)</f>
        <v>#REF!</v>
      </c>
      <c r="F1002" s="223" t="e">
        <f>T1.role(C999&amp;"@"&amp;B1002,"CPD_RESULT","val",4)</f>
        <v>#REF!</v>
      </c>
      <c r="G1002" s="223" t="e">
        <f>T1.role(G999&amp;"@"&amp;B1002,"CPD_RESULT","val",1)</f>
        <v>#REF!</v>
      </c>
      <c r="H1002" s="223" t="e">
        <f>T1.role(G999&amp;"@"&amp;B1002,"CPD_RESULT","val",2)</f>
        <v>#REF!</v>
      </c>
      <c r="I1002" s="223" t="e">
        <f>T1.role(G999&amp;"@"&amp;B1002,"CPD_RESULT","val",3)</f>
        <v>#REF!</v>
      </c>
      <c r="J1002" s="223" t="e">
        <f>T1.role(G999&amp;"@"&amp;B1002,"CPD_RESULT","val",4)</f>
        <v>#REF!</v>
      </c>
      <c r="K1002" s="223" t="e">
        <f>T1.role(K999&amp;"@"&amp;B1002,"CPD_RESULT","val",1)</f>
        <v>#REF!</v>
      </c>
      <c r="L1002" s="223" t="e">
        <f>T1.role(K999&amp;"@"&amp;B1002,"CPD_RESULT","val",2)</f>
        <v>#REF!</v>
      </c>
      <c r="M1002" s="223" t="e">
        <f>T1.role(K999&amp;"@"&amp;B1002,"CPD_RESULT","val",3)</f>
        <v>#REF!</v>
      </c>
      <c r="N1002" s="223" t="e">
        <f>T1.role(K999&amp;"@"&amp;B1002,"CPD_RESULT","val",4)</f>
        <v>#REF!</v>
      </c>
      <c r="O1002" s="223" t="e">
        <f>T1.role(O999&amp;"@"&amp;B1002,"CPD_RESULT","val",1)</f>
        <v>#REF!</v>
      </c>
      <c r="P1002" s="223" t="e">
        <f>T1.role(O999&amp;"@"&amp;B1002,"CPD_RESULT","val",2)</f>
        <v>#REF!</v>
      </c>
      <c r="Q1002" s="223" t="e">
        <f>T1.role(O999&amp;"@"&amp;B1002,"CPD_RESULT","val",3)</f>
        <v>#REF!</v>
      </c>
      <c r="R1002" s="223" t="e">
        <f>T1.role(O999&amp;"@"&amp;B1002,"CPD_RESULT","val",4)</f>
        <v>#REF!</v>
      </c>
      <c r="S1002" s="110"/>
      <c r="T1002" s="110"/>
      <c r="U1002" s="110"/>
      <c r="V1002" s="110"/>
      <c r="W1002" s="110"/>
      <c r="X1002" s="110"/>
      <c r="Y1002" s="110"/>
      <c r="Z1002" s="110"/>
    </row>
    <row r="1003" spans="1:26" ht="11.25" hidden="1" customHeight="1">
      <c r="A1003" s="110"/>
      <c r="B1003" s="205">
        <v>2</v>
      </c>
      <c r="C1003" s="223" t="e">
        <f>T1.role(C999&amp;"@"&amp;B1003,"CPD_RESULT","val",1)</f>
        <v>#REF!</v>
      </c>
      <c r="D1003" s="223" t="e">
        <f>T1.role(C999&amp;"@"&amp;B1003,"CPD_RESULT","val",2)</f>
        <v>#REF!</v>
      </c>
      <c r="E1003" s="223" t="e">
        <f>T1.role(C999&amp;"@"&amp;B1003,"CPD_RESULT","val",3)</f>
        <v>#REF!</v>
      </c>
      <c r="F1003" s="223" t="e">
        <f>T1.role(C999&amp;"@"&amp;B1003,"CPD_RESULT","val",4)</f>
        <v>#REF!</v>
      </c>
      <c r="G1003" s="223" t="e">
        <f>T1.role(G999&amp;"@"&amp;B1003,"CPD_RESULT","val",1)</f>
        <v>#REF!</v>
      </c>
      <c r="H1003" s="223" t="e">
        <f>T1.role(G999&amp;"@"&amp;B1003,"CPD_RESULT","val",2)</f>
        <v>#REF!</v>
      </c>
      <c r="I1003" s="223" t="e">
        <f>T1.role(G999&amp;"@"&amp;B1003,"CPD_RESULT","val",3)</f>
        <v>#REF!</v>
      </c>
      <c r="J1003" s="223" t="e">
        <f>T1.role(G999&amp;"@"&amp;B1003,"CPD_RESULT","val",4)</f>
        <v>#REF!</v>
      </c>
      <c r="K1003" s="223" t="e">
        <f>T1.role(K999&amp;"@"&amp;B1003,"CPD_RESULT","val",1)</f>
        <v>#REF!</v>
      </c>
      <c r="L1003" s="223" t="e">
        <f>T1.role(K999&amp;"@"&amp;B1003,"CPD_RESULT","val",2)</f>
        <v>#REF!</v>
      </c>
      <c r="M1003" s="223" t="e">
        <f>T1.role(K999&amp;"@"&amp;B1003,"CPD_RESULT","val",3)</f>
        <v>#REF!</v>
      </c>
      <c r="N1003" s="223" t="e">
        <f>T1.role(K999&amp;"@"&amp;B1003,"CPD_RESULT","val",4)</f>
        <v>#REF!</v>
      </c>
      <c r="O1003" s="223" t="e">
        <f>T1.role(O999&amp;"@"&amp;B1003,"CPD_RESULT","val",1)</f>
        <v>#REF!</v>
      </c>
      <c r="P1003" s="223" t="e">
        <f>T1.role(O999&amp;"@"&amp;B1003,"CPD_RESULT","val",2)</f>
        <v>#REF!</v>
      </c>
      <c r="Q1003" s="223" t="e">
        <f>T1.role(O999&amp;"@"&amp;B1003,"CPD_RESULT","val",3)</f>
        <v>#REF!</v>
      </c>
      <c r="R1003" s="223" t="e">
        <f>T1.role(O999&amp;"@"&amp;B1003,"CPD_RESULT","val",4)</f>
        <v>#REF!</v>
      </c>
      <c r="S1003" s="110"/>
      <c r="T1003" s="110"/>
      <c r="U1003" s="110"/>
      <c r="V1003" s="110"/>
      <c r="W1003" s="110"/>
      <c r="X1003" s="110"/>
      <c r="Y1003" s="110"/>
      <c r="Z1003" s="110"/>
    </row>
    <row r="1004" spans="1:26" ht="11.25" hidden="1" customHeight="1">
      <c r="A1004" s="110"/>
      <c r="B1004" s="205">
        <v>0.6</v>
      </c>
      <c r="C1004" s="223" t="e">
        <f>T1.role(C999&amp;"@"&amp;B1004,"CPD_RESULT","val",1)</f>
        <v>#REF!</v>
      </c>
      <c r="D1004" s="223" t="e">
        <f>T1.role(C999&amp;"@"&amp;B1004,"CPD_RESULT","val",2)</f>
        <v>#REF!</v>
      </c>
      <c r="E1004" s="223" t="e">
        <f>T1.role(C999&amp;"@"&amp;B1004,"CPD_RESULT","val",3)</f>
        <v>#REF!</v>
      </c>
      <c r="F1004" s="223" t="e">
        <f>T1.role(C999&amp;"@"&amp;B1004,"CPD_RESULT","val",4)</f>
        <v>#REF!</v>
      </c>
      <c r="G1004" s="223" t="e">
        <f>T1.role(G999&amp;"@"&amp;B1004,"CPD_RESULT","val",1)</f>
        <v>#REF!</v>
      </c>
      <c r="H1004" s="223" t="e">
        <f>T1.role(G999&amp;"@"&amp;B1004,"CPD_RESULT","val",2)</f>
        <v>#REF!</v>
      </c>
      <c r="I1004" s="223" t="e">
        <f>T1.role(G999&amp;"@"&amp;B1004,"CPD_RESULT","val",3)</f>
        <v>#REF!</v>
      </c>
      <c r="J1004" s="223" t="e">
        <f>T1.role(G999&amp;"@"&amp;B1004,"CPD_RESULT","val",4)</f>
        <v>#REF!</v>
      </c>
      <c r="K1004" s="223" t="e">
        <f>T1.role(K999&amp;"@"&amp;B1004,"CPD_RESULT","val",1)</f>
        <v>#REF!</v>
      </c>
      <c r="L1004" s="223" t="e">
        <f>T1.role(K999&amp;"@"&amp;B1004,"CPD_RESULT","val",2)</f>
        <v>#REF!</v>
      </c>
      <c r="M1004" s="223" t="e">
        <f>T1.role(K999&amp;"@"&amp;B1004,"CPD_RESULT","val",3)</f>
        <v>#REF!</v>
      </c>
      <c r="N1004" s="223" t="e">
        <f>T1.role(K999&amp;"@"&amp;B1004,"CPD_RESULT","val",4)</f>
        <v>#REF!</v>
      </c>
      <c r="O1004" s="223" t="e">
        <f>T1.role(O999&amp;"@"&amp;B1004,"CPD_RESULT","val",1)</f>
        <v>#REF!</v>
      </c>
      <c r="P1004" s="223" t="e">
        <f>T1.role(O999&amp;"@"&amp;B1004,"CPD_RESULT","val",2)</f>
        <v>#REF!</v>
      </c>
      <c r="Q1004" s="223" t="e">
        <f>T1.role(O999&amp;"@"&amp;B1004,"CPD_RESULT","val",3)</f>
        <v>#REF!</v>
      </c>
      <c r="R1004" s="223" t="e">
        <f>T1.role(O999&amp;"@"&amp;B1004,"CPD_RESULT","val",4)</f>
        <v>#REF!</v>
      </c>
      <c r="S1004" s="110"/>
      <c r="T1004" s="110"/>
      <c r="U1004" s="110"/>
      <c r="V1004" s="110"/>
      <c r="W1004" s="110"/>
      <c r="X1004" s="110"/>
      <c r="Y1004" s="110"/>
      <c r="Z1004" s="110"/>
    </row>
    <row r="1005" spans="1:26" ht="11.25" hidden="1" customHeight="1">
      <c r="A1005" s="110"/>
      <c r="B1005" s="205">
        <v>0.2</v>
      </c>
      <c r="C1005" s="223" t="e">
        <f>T1.role(C999&amp;"@"&amp;B1005,"CPD_RESULT","val",1)</f>
        <v>#REF!</v>
      </c>
      <c r="D1005" s="223" t="e">
        <f>T1.role(C999&amp;"@"&amp;B1005,"CPD_RESULT","val",2)</f>
        <v>#REF!</v>
      </c>
      <c r="E1005" s="223" t="e">
        <f>T1.role(C999&amp;"@"&amp;B1005,"CPD_RESULT","val",3)</f>
        <v>#REF!</v>
      </c>
      <c r="F1005" s="223" t="e">
        <f>T1.role(C999&amp;"@"&amp;B1005,"CPD_RESULT","val",4)</f>
        <v>#REF!</v>
      </c>
      <c r="G1005" s="223" t="e">
        <f>T1.role(G999&amp;"@"&amp;B1005,"CPD_RESULT","val",1)</f>
        <v>#REF!</v>
      </c>
      <c r="H1005" s="223" t="e">
        <f>T1.role(G999&amp;"@"&amp;B1005,"CPD_RESULT","val",2)</f>
        <v>#REF!</v>
      </c>
      <c r="I1005" s="223" t="e">
        <f>T1.role(G999&amp;"@"&amp;B1005,"CPD_RESULT","val",3)</f>
        <v>#REF!</v>
      </c>
      <c r="J1005" s="223" t="e">
        <f>T1.role(G999&amp;"@"&amp;B1005,"CPD_RESULT","val",4)</f>
        <v>#REF!</v>
      </c>
      <c r="K1005" s="223" t="e">
        <f>T1.role(K999&amp;"@"&amp;B1005,"CPD_RESULT","val",1)</f>
        <v>#REF!</v>
      </c>
      <c r="L1005" s="223" t="e">
        <f>T1.role(K999&amp;"@"&amp;B1005,"CPD_RESULT","val",2)</f>
        <v>#REF!</v>
      </c>
      <c r="M1005" s="223" t="e">
        <f>T1.role(K999&amp;"@"&amp;B1005,"CPD_RESULT","val",3)</f>
        <v>#REF!</v>
      </c>
      <c r="N1005" s="223" t="e">
        <f>T1.role(K999&amp;"@"&amp;B1005,"CPD_RESULT","val",4)</f>
        <v>#REF!</v>
      </c>
      <c r="O1005" s="223" t="e">
        <f>T1.role(O999&amp;"@"&amp;B1005,"CPD_RESULT","val",1)</f>
        <v>#REF!</v>
      </c>
      <c r="P1005" s="223" t="e">
        <f>T1.role(O999&amp;"@"&amp;B1005,"CPD_RESULT","val",2)</f>
        <v>#REF!</v>
      </c>
      <c r="Q1005" s="223" t="e">
        <f>T1.role(O999&amp;"@"&amp;B1005,"CPD_RESULT","val",3)</f>
        <v>#REF!</v>
      </c>
      <c r="R1005" s="223"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2" customFormat="1" ht="11.25" customHeight="1">
      <c r="A1007" s="221" t="s">
        <v>2813</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K24" sqref="K24"/>
    </sheetView>
  </sheetViews>
  <sheetFormatPr defaultColWidth="8.875" defaultRowHeight="13.5"/>
  <cols>
    <col min="1" max="16384" width="8.875" style="163"/>
  </cols>
  <sheetData>
    <row r="1" spans="1:24">
      <c r="A1" s="163" t="s">
        <v>1233</v>
      </c>
    </row>
    <row r="2" spans="1:24">
      <c r="A2" s="163" t="s">
        <v>1232</v>
      </c>
    </row>
    <row r="3" spans="1:24">
      <c r="A3" s="163" t="s">
        <v>490</v>
      </c>
    </row>
    <row r="4" spans="1:24">
      <c r="A4" s="163" t="s">
        <v>491</v>
      </c>
    </row>
    <row r="5" spans="1:24">
      <c r="A5" s="163" t="s">
        <v>492</v>
      </c>
    </row>
    <row r="7" spans="1:24">
      <c r="A7" s="163" t="s">
        <v>4226</v>
      </c>
    </row>
    <row r="8" spans="1:24">
      <c r="A8" s="163" t="s">
        <v>494</v>
      </c>
    </row>
    <row r="9" spans="1:24">
      <c r="A9" s="163" t="s">
        <v>0</v>
      </c>
      <c r="B9" s="163">
        <v>7397</v>
      </c>
      <c r="C9" s="163">
        <v>7361</v>
      </c>
      <c r="D9" s="163">
        <v>7325</v>
      </c>
      <c r="E9" s="163">
        <v>7531</v>
      </c>
      <c r="F9" s="163">
        <v>7734</v>
      </c>
      <c r="G9" s="163">
        <v>7510</v>
      </c>
      <c r="H9" s="163">
        <v>7680</v>
      </c>
      <c r="I9" s="163">
        <v>8106</v>
      </c>
      <c r="J9" s="163">
        <v>7675</v>
      </c>
      <c r="K9" s="163">
        <v>7875</v>
      </c>
      <c r="L9" s="163">
        <v>7553</v>
      </c>
      <c r="M9" s="163">
        <v>7913</v>
      </c>
      <c r="N9" s="163">
        <v>7662</v>
      </c>
      <c r="O9" s="163">
        <v>8220</v>
      </c>
      <c r="P9" s="163">
        <v>7940</v>
      </c>
      <c r="Q9" s="163">
        <v>7906</v>
      </c>
      <c r="R9" s="163">
        <v>8167</v>
      </c>
      <c r="S9" s="163">
        <v>7738</v>
      </c>
      <c r="T9" s="163">
        <v>7956</v>
      </c>
      <c r="U9" s="163">
        <v>8078</v>
      </c>
      <c r="V9" s="163">
        <v>9241</v>
      </c>
      <c r="W9" s="163">
        <v>566</v>
      </c>
      <c r="X9" s="163" t="s">
        <v>0</v>
      </c>
    </row>
    <row r="10" spans="1:24">
      <c r="A10" s="163" t="s">
        <v>0</v>
      </c>
      <c r="B10" s="163">
        <v>7795</v>
      </c>
      <c r="C10" s="163">
        <v>7540</v>
      </c>
      <c r="D10" s="163">
        <v>8529</v>
      </c>
      <c r="E10" s="163">
        <v>8019</v>
      </c>
      <c r="F10" s="163">
        <v>7965</v>
      </c>
      <c r="G10" s="163">
        <v>7853</v>
      </c>
      <c r="H10" s="163">
        <v>8043</v>
      </c>
      <c r="I10" s="163">
        <v>8531</v>
      </c>
      <c r="J10" s="163">
        <v>8263</v>
      </c>
      <c r="K10" s="163">
        <v>7852</v>
      </c>
      <c r="L10" s="163">
        <v>7801</v>
      </c>
      <c r="M10" s="163">
        <v>8145</v>
      </c>
      <c r="N10" s="163">
        <v>8104</v>
      </c>
      <c r="O10" s="163">
        <v>7736</v>
      </c>
      <c r="P10" s="163">
        <v>8171</v>
      </c>
      <c r="Q10" s="163">
        <v>7985</v>
      </c>
      <c r="R10" s="163">
        <v>7886</v>
      </c>
      <c r="S10" s="163">
        <v>6092</v>
      </c>
      <c r="T10" s="163">
        <v>7883</v>
      </c>
      <c r="U10" s="163">
        <v>7883</v>
      </c>
      <c r="V10" s="163">
        <v>8491</v>
      </c>
      <c r="W10" s="163">
        <v>559</v>
      </c>
      <c r="X10" s="163" t="s">
        <v>0</v>
      </c>
    </row>
    <row r="11" spans="1:24">
      <c r="A11" s="163" t="s">
        <v>0</v>
      </c>
      <c r="B11" s="163">
        <v>7441</v>
      </c>
      <c r="C11" s="163">
        <v>7943</v>
      </c>
      <c r="D11" s="163">
        <v>7764</v>
      </c>
      <c r="E11" s="163">
        <v>7606</v>
      </c>
      <c r="F11" s="163">
        <v>7425</v>
      </c>
      <c r="G11" s="163">
        <v>7131</v>
      </c>
      <c r="H11" s="163">
        <v>7855</v>
      </c>
      <c r="I11" s="163">
        <v>6291</v>
      </c>
      <c r="J11" s="163">
        <v>7906</v>
      </c>
      <c r="K11" s="163">
        <v>7648</v>
      </c>
      <c r="L11" s="163">
        <v>8135</v>
      </c>
      <c r="M11" s="163">
        <v>7807</v>
      </c>
      <c r="N11" s="163">
        <v>9620</v>
      </c>
      <c r="O11" s="163">
        <v>8099</v>
      </c>
      <c r="P11" s="163">
        <v>639</v>
      </c>
      <c r="Q11" s="163">
        <v>7614</v>
      </c>
      <c r="R11" s="163">
        <v>7971</v>
      </c>
      <c r="S11" s="163">
        <v>7453</v>
      </c>
      <c r="T11" s="163">
        <v>7187</v>
      </c>
      <c r="U11" s="163">
        <v>7716</v>
      </c>
      <c r="V11" s="163">
        <v>7971</v>
      </c>
      <c r="W11" s="163">
        <v>569</v>
      </c>
      <c r="X11" s="163" t="s">
        <v>0</v>
      </c>
    </row>
    <row r="12" spans="1:24">
      <c r="A12" s="163" t="s">
        <v>0</v>
      </c>
      <c r="B12" s="163">
        <v>7815</v>
      </c>
      <c r="C12" s="163">
        <v>7732</v>
      </c>
      <c r="D12" s="163">
        <v>7703</v>
      </c>
      <c r="E12" s="163">
        <v>7778</v>
      </c>
      <c r="F12" s="163">
        <v>7969</v>
      </c>
      <c r="G12" s="163">
        <v>7997</v>
      </c>
      <c r="H12" s="163">
        <v>7300</v>
      </c>
      <c r="I12" s="163">
        <v>8014</v>
      </c>
      <c r="J12" s="163">
        <v>8018</v>
      </c>
      <c r="K12" s="163">
        <v>7195</v>
      </c>
      <c r="L12" s="163">
        <v>8214</v>
      </c>
      <c r="M12" s="163">
        <v>7994</v>
      </c>
      <c r="N12" s="163">
        <v>8221</v>
      </c>
      <c r="O12" s="163">
        <v>9101</v>
      </c>
      <c r="P12" s="163">
        <v>3108</v>
      </c>
      <c r="Q12" s="163">
        <v>11525</v>
      </c>
      <c r="R12" s="163">
        <v>8222</v>
      </c>
      <c r="S12" s="163">
        <v>7999</v>
      </c>
      <c r="T12" s="163">
        <v>7917</v>
      </c>
      <c r="U12" s="163">
        <v>8114</v>
      </c>
      <c r="V12" s="163">
        <v>7885</v>
      </c>
      <c r="W12" s="163">
        <v>554</v>
      </c>
      <c r="X12" s="163" t="s">
        <v>0</v>
      </c>
    </row>
    <row r="13" spans="1:24">
      <c r="A13" s="163" t="s">
        <v>0</v>
      </c>
      <c r="B13" s="163">
        <v>7554</v>
      </c>
      <c r="C13" s="163">
        <v>7756</v>
      </c>
      <c r="D13" s="163">
        <v>7320</v>
      </c>
      <c r="E13" s="163">
        <v>7873</v>
      </c>
      <c r="F13" s="163">
        <v>922</v>
      </c>
      <c r="G13" s="163">
        <v>8030</v>
      </c>
      <c r="H13" s="163">
        <v>7884</v>
      </c>
      <c r="I13" s="163">
        <v>7935</v>
      </c>
      <c r="J13" s="163">
        <v>5935</v>
      </c>
      <c r="K13" s="163">
        <v>7957</v>
      </c>
      <c r="L13" s="163">
        <v>7771</v>
      </c>
      <c r="M13" s="163">
        <v>7882</v>
      </c>
      <c r="N13" s="163">
        <v>8010</v>
      </c>
      <c r="O13" s="163">
        <v>8213</v>
      </c>
      <c r="P13" s="163">
        <v>8152</v>
      </c>
      <c r="Q13" s="163">
        <v>2486</v>
      </c>
      <c r="R13" s="163">
        <v>7436</v>
      </c>
      <c r="S13" s="163">
        <v>7837</v>
      </c>
      <c r="T13" s="163">
        <v>7984</v>
      </c>
      <c r="U13" s="163">
        <v>7934</v>
      </c>
      <c r="V13" s="163">
        <v>8134</v>
      </c>
      <c r="W13" s="163">
        <v>784</v>
      </c>
      <c r="X13" s="163" t="s">
        <v>0</v>
      </c>
    </row>
    <row r="14" spans="1:24">
      <c r="A14" s="163" t="s">
        <v>0</v>
      </c>
      <c r="B14" s="163">
        <v>7862</v>
      </c>
      <c r="C14" s="163">
        <v>8692</v>
      </c>
      <c r="D14" s="163">
        <v>8129</v>
      </c>
      <c r="E14" s="163">
        <v>7826</v>
      </c>
      <c r="F14" s="163">
        <v>8180</v>
      </c>
      <c r="G14" s="163">
        <v>8023</v>
      </c>
      <c r="H14" s="163">
        <v>8179</v>
      </c>
      <c r="I14" s="163">
        <v>6154</v>
      </c>
      <c r="J14" s="163">
        <v>7527</v>
      </c>
      <c r="K14" s="163">
        <v>8027</v>
      </c>
      <c r="L14" s="163">
        <v>8073</v>
      </c>
      <c r="M14" s="163">
        <v>8156</v>
      </c>
      <c r="N14" s="163">
        <v>8129</v>
      </c>
      <c r="O14" s="163">
        <v>8261</v>
      </c>
      <c r="P14" s="163">
        <v>8074</v>
      </c>
      <c r="Q14" s="163">
        <v>8064</v>
      </c>
      <c r="R14" s="163">
        <v>8107</v>
      </c>
      <c r="S14" s="163">
        <v>7776</v>
      </c>
      <c r="T14" s="163">
        <v>8136</v>
      </c>
      <c r="U14" s="163">
        <v>8078</v>
      </c>
      <c r="V14" s="163">
        <v>7922</v>
      </c>
      <c r="W14" s="163">
        <v>551</v>
      </c>
      <c r="X14" s="163" t="s">
        <v>0</v>
      </c>
    </row>
    <row r="15" spans="1:24">
      <c r="A15" s="163" t="s">
        <v>0</v>
      </c>
      <c r="B15" s="163">
        <v>7607</v>
      </c>
      <c r="C15" s="163">
        <v>7074</v>
      </c>
      <c r="D15" s="163">
        <v>4034</v>
      </c>
      <c r="E15" s="163">
        <v>7668</v>
      </c>
      <c r="F15" s="163">
        <v>7799</v>
      </c>
      <c r="G15" s="163">
        <v>7429</v>
      </c>
      <c r="H15" s="163">
        <v>7770</v>
      </c>
      <c r="I15" s="163">
        <v>7334</v>
      </c>
      <c r="J15" s="163">
        <v>7588</v>
      </c>
      <c r="K15" s="163">
        <v>8707</v>
      </c>
      <c r="L15" s="163">
        <v>7673</v>
      </c>
      <c r="M15" s="163">
        <v>7507</v>
      </c>
      <c r="N15" s="163">
        <v>518</v>
      </c>
      <c r="O15" s="163">
        <v>7840</v>
      </c>
      <c r="P15" s="163">
        <v>4479</v>
      </c>
      <c r="Q15" s="163">
        <v>8155</v>
      </c>
      <c r="R15" s="163">
        <v>8456</v>
      </c>
      <c r="S15" s="163">
        <v>7832</v>
      </c>
      <c r="T15" s="163">
        <v>6451</v>
      </c>
      <c r="U15" s="163">
        <v>7552</v>
      </c>
      <c r="V15" s="163">
        <v>7987</v>
      </c>
      <c r="W15" s="163">
        <v>533</v>
      </c>
      <c r="X15" s="163" t="s">
        <v>0</v>
      </c>
    </row>
    <row r="16" spans="1:24">
      <c r="A16" s="163" t="s">
        <v>0</v>
      </c>
      <c r="B16" s="163">
        <v>7898</v>
      </c>
      <c r="C16" s="163">
        <v>7555</v>
      </c>
      <c r="D16" s="163">
        <v>631</v>
      </c>
      <c r="E16" s="163">
        <v>4083</v>
      </c>
      <c r="F16" s="163">
        <v>7577</v>
      </c>
      <c r="G16" s="163">
        <v>8011</v>
      </c>
      <c r="H16" s="163">
        <v>7492</v>
      </c>
      <c r="I16" s="163">
        <v>7561</v>
      </c>
      <c r="J16" s="163">
        <v>11420</v>
      </c>
      <c r="K16" s="163">
        <v>7867</v>
      </c>
      <c r="L16" s="163">
        <v>7913</v>
      </c>
      <c r="M16" s="163">
        <v>8528</v>
      </c>
      <c r="N16" s="163">
        <v>7802</v>
      </c>
      <c r="O16" s="163">
        <v>8013</v>
      </c>
      <c r="P16" s="163">
        <v>8088</v>
      </c>
      <c r="Q16" s="163">
        <v>8165</v>
      </c>
      <c r="R16" s="163">
        <v>8017</v>
      </c>
      <c r="S16" s="163">
        <v>7962</v>
      </c>
      <c r="T16" s="163">
        <v>7570</v>
      </c>
      <c r="U16" s="163">
        <v>8127</v>
      </c>
      <c r="V16" s="163">
        <v>8013</v>
      </c>
      <c r="W16" s="163">
        <v>591</v>
      </c>
      <c r="X16" s="163" t="s">
        <v>0</v>
      </c>
    </row>
    <row r="17" spans="1:24">
      <c r="A17" s="163" t="s">
        <v>0</v>
      </c>
      <c r="B17" s="163">
        <v>7710</v>
      </c>
      <c r="C17" s="163">
        <v>7776</v>
      </c>
      <c r="D17" s="163">
        <v>7574</v>
      </c>
      <c r="E17" s="163">
        <v>7966</v>
      </c>
      <c r="F17" s="163">
        <v>7464</v>
      </c>
      <c r="G17" s="163">
        <v>7299</v>
      </c>
      <c r="H17" s="163">
        <v>7764</v>
      </c>
      <c r="I17" s="163">
        <v>7899</v>
      </c>
      <c r="J17" s="163">
        <v>7703</v>
      </c>
      <c r="K17" s="163">
        <v>8086</v>
      </c>
      <c r="L17" s="163">
        <v>7890</v>
      </c>
      <c r="M17" s="163">
        <v>8074</v>
      </c>
      <c r="N17" s="163">
        <v>8106</v>
      </c>
      <c r="O17" s="163">
        <v>7962</v>
      </c>
      <c r="P17" s="163">
        <v>7872</v>
      </c>
      <c r="Q17" s="163">
        <v>6918</v>
      </c>
      <c r="R17" s="163">
        <v>7927</v>
      </c>
      <c r="S17" s="163">
        <v>7999</v>
      </c>
      <c r="T17" s="163">
        <v>6568</v>
      </c>
      <c r="U17" s="163">
        <v>7343</v>
      </c>
      <c r="V17" s="163">
        <v>8027</v>
      </c>
      <c r="W17" s="163">
        <v>554</v>
      </c>
      <c r="X17" s="163" t="s">
        <v>0</v>
      </c>
    </row>
    <row r="18" spans="1:24">
      <c r="A18" s="163" t="s">
        <v>0</v>
      </c>
      <c r="B18" s="163">
        <v>7940</v>
      </c>
      <c r="C18" s="163">
        <v>7742</v>
      </c>
      <c r="D18" s="163">
        <v>7990</v>
      </c>
      <c r="E18" s="163">
        <v>7934</v>
      </c>
      <c r="F18" s="163">
        <v>7859</v>
      </c>
      <c r="G18" s="163">
        <v>8168</v>
      </c>
      <c r="H18" s="163">
        <v>7930</v>
      </c>
      <c r="I18" s="163">
        <v>7520</v>
      </c>
      <c r="J18" s="163">
        <v>8064</v>
      </c>
      <c r="K18" s="163">
        <v>8361</v>
      </c>
      <c r="L18" s="163">
        <v>7905</v>
      </c>
      <c r="M18" s="163">
        <v>8043</v>
      </c>
      <c r="N18" s="163">
        <v>7546</v>
      </c>
      <c r="O18" s="163">
        <v>8029</v>
      </c>
      <c r="P18" s="163">
        <v>8401</v>
      </c>
      <c r="Q18" s="163">
        <v>7588</v>
      </c>
      <c r="R18" s="163">
        <v>8124</v>
      </c>
      <c r="S18" s="163">
        <v>7983</v>
      </c>
      <c r="T18" s="163">
        <v>7711</v>
      </c>
      <c r="U18" s="163">
        <v>7946</v>
      </c>
      <c r="V18" s="163">
        <v>7776</v>
      </c>
      <c r="W18" s="163">
        <v>506</v>
      </c>
      <c r="X18" s="163" t="s">
        <v>0</v>
      </c>
    </row>
    <row r="19" spans="1:24">
      <c r="A19" s="163" t="s">
        <v>0</v>
      </c>
      <c r="B19" s="163">
        <v>7558</v>
      </c>
      <c r="C19" s="163">
        <v>7449</v>
      </c>
      <c r="D19" s="163">
        <v>7925</v>
      </c>
      <c r="E19" s="163">
        <v>8378</v>
      </c>
      <c r="F19" s="163">
        <v>7919</v>
      </c>
      <c r="G19" s="163">
        <v>7919</v>
      </c>
      <c r="H19" s="163">
        <v>7964</v>
      </c>
      <c r="I19" s="163">
        <v>8073</v>
      </c>
      <c r="J19" s="163">
        <v>8268</v>
      </c>
      <c r="K19" s="163">
        <v>8294</v>
      </c>
      <c r="L19" s="163">
        <v>8232</v>
      </c>
      <c r="M19" s="163">
        <v>8388</v>
      </c>
      <c r="N19" s="163">
        <v>8226</v>
      </c>
      <c r="O19" s="163">
        <v>8206</v>
      </c>
      <c r="P19" s="163">
        <v>8464</v>
      </c>
      <c r="Q19" s="163">
        <v>6612</v>
      </c>
      <c r="R19" s="163">
        <v>8527</v>
      </c>
      <c r="S19" s="163">
        <v>8259</v>
      </c>
      <c r="T19" s="163">
        <v>8379</v>
      </c>
      <c r="U19" s="163">
        <v>8310</v>
      </c>
      <c r="V19" s="163">
        <v>7961</v>
      </c>
      <c r="W19" s="163">
        <v>570</v>
      </c>
      <c r="X19" s="163" t="s">
        <v>0</v>
      </c>
    </row>
    <row r="20" spans="1:24">
      <c r="A20" s="163" t="s">
        <v>0</v>
      </c>
      <c r="B20" s="163">
        <v>8345</v>
      </c>
      <c r="C20" s="163">
        <v>8104</v>
      </c>
      <c r="D20" s="163">
        <v>8417</v>
      </c>
      <c r="E20" s="163">
        <v>8411</v>
      </c>
      <c r="F20" s="163">
        <v>8040</v>
      </c>
      <c r="G20" s="163">
        <v>8189</v>
      </c>
      <c r="H20" s="163">
        <v>8227</v>
      </c>
      <c r="I20" s="163">
        <v>8449</v>
      </c>
      <c r="J20" s="163">
        <v>8469</v>
      </c>
      <c r="K20" s="163">
        <v>7377</v>
      </c>
      <c r="L20" s="163">
        <v>8443</v>
      </c>
      <c r="M20" s="163">
        <v>8420</v>
      </c>
      <c r="N20" s="163">
        <v>8573</v>
      </c>
      <c r="O20" s="163">
        <v>8350</v>
      </c>
      <c r="P20" s="163">
        <v>8346</v>
      </c>
      <c r="Q20" s="163">
        <v>8013</v>
      </c>
      <c r="R20" s="163">
        <v>8447</v>
      </c>
      <c r="S20" s="163">
        <v>8284</v>
      </c>
      <c r="T20" s="163">
        <v>8309</v>
      </c>
      <c r="U20" s="163">
        <v>5640</v>
      </c>
      <c r="V20" s="163">
        <v>7949</v>
      </c>
      <c r="W20" s="163">
        <v>526</v>
      </c>
      <c r="X20" s="163" t="s">
        <v>0</v>
      </c>
    </row>
    <row r="21" spans="1:24">
      <c r="A21" s="163" t="s">
        <v>0</v>
      </c>
      <c r="B21" s="163">
        <v>7395</v>
      </c>
      <c r="C21" s="163">
        <v>7227</v>
      </c>
      <c r="D21" s="163">
        <v>7776</v>
      </c>
      <c r="E21" s="163">
        <v>7650</v>
      </c>
      <c r="F21" s="163">
        <v>7615</v>
      </c>
      <c r="G21" s="163">
        <v>7838</v>
      </c>
      <c r="H21" s="163">
        <v>8160</v>
      </c>
      <c r="I21" s="163">
        <v>8088</v>
      </c>
      <c r="J21" s="163">
        <v>7194</v>
      </c>
      <c r="K21" s="163">
        <v>8013</v>
      </c>
      <c r="L21" s="163">
        <v>7766</v>
      </c>
      <c r="M21" s="163">
        <v>7948</v>
      </c>
      <c r="N21" s="163">
        <v>8256</v>
      </c>
      <c r="O21" s="163">
        <v>8576</v>
      </c>
      <c r="P21" s="163">
        <v>8148</v>
      </c>
      <c r="Q21" s="163">
        <v>8243</v>
      </c>
      <c r="R21" s="163">
        <v>8055</v>
      </c>
      <c r="S21" s="163">
        <v>7950</v>
      </c>
      <c r="T21" s="163">
        <v>7793</v>
      </c>
      <c r="U21" s="163">
        <v>8085</v>
      </c>
      <c r="V21" s="163">
        <v>10742</v>
      </c>
      <c r="W21" s="163">
        <v>600</v>
      </c>
      <c r="X21" s="163" t="s">
        <v>0</v>
      </c>
    </row>
    <row r="22" spans="1:24">
      <c r="A22" s="163" t="s">
        <v>0</v>
      </c>
      <c r="B22" s="163">
        <v>8015</v>
      </c>
      <c r="C22" s="163">
        <v>8274</v>
      </c>
      <c r="D22" s="163">
        <v>8093</v>
      </c>
      <c r="E22" s="163">
        <v>8049</v>
      </c>
      <c r="F22" s="163">
        <v>7965</v>
      </c>
      <c r="G22" s="163">
        <v>8209</v>
      </c>
      <c r="H22" s="163">
        <v>8087</v>
      </c>
      <c r="I22" s="163">
        <v>8201</v>
      </c>
      <c r="J22" s="163">
        <v>8075</v>
      </c>
      <c r="K22" s="163">
        <v>7530</v>
      </c>
      <c r="L22" s="163">
        <v>8230</v>
      </c>
      <c r="M22" s="163">
        <v>7125</v>
      </c>
      <c r="N22" s="163">
        <v>8127</v>
      </c>
      <c r="O22" s="163">
        <v>7732</v>
      </c>
      <c r="P22" s="163">
        <v>8163</v>
      </c>
      <c r="Q22" s="163">
        <v>8268</v>
      </c>
      <c r="R22" s="163">
        <v>8163</v>
      </c>
      <c r="S22" s="163">
        <v>7951</v>
      </c>
      <c r="T22" s="163">
        <v>7811</v>
      </c>
      <c r="U22" s="163">
        <v>8047</v>
      </c>
      <c r="V22" s="163">
        <v>8933</v>
      </c>
      <c r="W22" s="163">
        <v>629</v>
      </c>
      <c r="X22" s="163" t="s">
        <v>0</v>
      </c>
    </row>
    <row r="23" spans="1:24">
      <c r="A23" s="163" t="s">
        <v>0</v>
      </c>
      <c r="B23" s="163">
        <v>7626</v>
      </c>
      <c r="C23" s="163">
        <v>7484</v>
      </c>
      <c r="D23" s="163">
        <v>7665</v>
      </c>
      <c r="E23" s="163">
        <v>7697</v>
      </c>
      <c r="F23" s="163">
        <v>6974</v>
      </c>
      <c r="G23" s="163">
        <v>7508</v>
      </c>
      <c r="H23" s="163">
        <v>8000</v>
      </c>
      <c r="I23" s="163">
        <v>7177</v>
      </c>
      <c r="J23" s="163">
        <v>8031</v>
      </c>
      <c r="K23" s="163">
        <v>7961</v>
      </c>
      <c r="L23" s="163">
        <v>8213</v>
      </c>
      <c r="M23" s="163">
        <v>8269</v>
      </c>
      <c r="N23" s="163">
        <v>7619</v>
      </c>
      <c r="O23" s="163">
        <v>7738</v>
      </c>
      <c r="P23" s="163">
        <v>7945</v>
      </c>
      <c r="Q23" s="163">
        <v>7869</v>
      </c>
      <c r="R23" s="163">
        <v>7711</v>
      </c>
      <c r="S23" s="163">
        <v>6718</v>
      </c>
      <c r="T23" s="163">
        <v>8097</v>
      </c>
      <c r="U23" s="163">
        <v>7650</v>
      </c>
      <c r="V23" s="163">
        <v>7952</v>
      </c>
      <c r="W23" s="163">
        <v>472</v>
      </c>
      <c r="X23" s="163" t="s">
        <v>0</v>
      </c>
    </row>
    <row r="24" spans="1:24">
      <c r="A24" s="163" t="s">
        <v>0</v>
      </c>
      <c r="B24" s="163">
        <v>7739</v>
      </c>
      <c r="C24" s="163">
        <v>7936</v>
      </c>
      <c r="D24" s="163">
        <v>7918</v>
      </c>
      <c r="E24" s="163">
        <v>6051</v>
      </c>
      <c r="F24" s="163">
        <v>7891</v>
      </c>
      <c r="G24" s="163">
        <v>7647</v>
      </c>
      <c r="H24" s="163">
        <v>7539</v>
      </c>
      <c r="I24" s="163">
        <v>7906</v>
      </c>
      <c r="J24" s="163">
        <v>8118</v>
      </c>
      <c r="K24" s="163">
        <v>7821</v>
      </c>
      <c r="L24" s="163">
        <v>7864</v>
      </c>
      <c r="M24" s="163">
        <v>7912</v>
      </c>
      <c r="N24" s="163">
        <v>8263</v>
      </c>
      <c r="O24" s="163">
        <v>7624</v>
      </c>
      <c r="P24" s="163">
        <v>8130</v>
      </c>
      <c r="Q24" s="163">
        <v>7994</v>
      </c>
      <c r="R24" s="163">
        <v>7602</v>
      </c>
      <c r="S24" s="163">
        <v>4125</v>
      </c>
      <c r="T24" s="163">
        <v>7780</v>
      </c>
      <c r="U24" s="163">
        <v>7736</v>
      </c>
      <c r="V24" s="163">
        <v>7598</v>
      </c>
      <c r="W24" s="163">
        <v>614</v>
      </c>
      <c r="X24" s="163" t="s">
        <v>0</v>
      </c>
    </row>
    <row r="26" spans="1:24">
      <c r="A26" s="163" t="s">
        <v>1231</v>
      </c>
    </row>
    <row r="27" spans="1:24">
      <c r="A27" s="163" t="s">
        <v>494</v>
      </c>
    </row>
    <row r="28" spans="1:24">
      <c r="A28" s="163" t="s">
        <v>0</v>
      </c>
      <c r="B28" s="163">
        <v>3158</v>
      </c>
      <c r="C28" s="163">
        <v>3031</v>
      </c>
      <c r="D28" s="163">
        <v>3094</v>
      </c>
      <c r="E28" s="163">
        <v>3034</v>
      </c>
      <c r="F28" s="163">
        <v>3216</v>
      </c>
      <c r="G28" s="163">
        <v>3104</v>
      </c>
      <c r="H28" s="163">
        <v>3130</v>
      </c>
      <c r="I28" s="163">
        <v>3068</v>
      </c>
      <c r="J28" s="163">
        <v>3107</v>
      </c>
      <c r="K28" s="163">
        <v>3308</v>
      </c>
      <c r="L28" s="163">
        <v>3042</v>
      </c>
      <c r="M28" s="163">
        <v>3183</v>
      </c>
      <c r="N28" s="163">
        <v>3092</v>
      </c>
      <c r="O28" s="163">
        <v>3120</v>
      </c>
      <c r="P28" s="163">
        <v>3097</v>
      </c>
      <c r="Q28" s="163">
        <v>3135</v>
      </c>
      <c r="R28" s="163">
        <v>3048</v>
      </c>
      <c r="S28" s="163">
        <v>3070</v>
      </c>
      <c r="T28" s="163">
        <v>3126</v>
      </c>
      <c r="U28" s="163">
        <v>3282</v>
      </c>
      <c r="V28" s="163">
        <v>4386</v>
      </c>
      <c r="W28" s="163">
        <v>5068</v>
      </c>
      <c r="X28" s="163" t="s">
        <v>0</v>
      </c>
    </row>
    <row r="29" spans="1:24">
      <c r="A29" s="163" t="s">
        <v>0</v>
      </c>
      <c r="B29" s="163">
        <v>3196</v>
      </c>
      <c r="C29" s="163">
        <v>2968</v>
      </c>
      <c r="D29" s="163">
        <v>3138</v>
      </c>
      <c r="E29" s="163">
        <v>3146</v>
      </c>
      <c r="F29" s="163">
        <v>3163</v>
      </c>
      <c r="G29" s="163">
        <v>3172</v>
      </c>
      <c r="H29" s="163">
        <v>3050</v>
      </c>
      <c r="I29" s="163">
        <v>3171</v>
      </c>
      <c r="J29" s="163">
        <v>3228</v>
      </c>
      <c r="K29" s="163">
        <v>3074</v>
      </c>
      <c r="L29" s="163">
        <v>3264</v>
      </c>
      <c r="M29" s="163">
        <v>3165</v>
      </c>
      <c r="N29" s="163">
        <v>3184</v>
      </c>
      <c r="O29" s="163">
        <v>3165</v>
      </c>
      <c r="P29" s="163">
        <v>3172</v>
      </c>
      <c r="Q29" s="163">
        <v>3080</v>
      </c>
      <c r="R29" s="163">
        <v>3078</v>
      </c>
      <c r="S29" s="163">
        <v>3087</v>
      </c>
      <c r="T29" s="163">
        <v>3028</v>
      </c>
      <c r="U29" s="163">
        <v>3103</v>
      </c>
      <c r="V29" s="163">
        <v>3108</v>
      </c>
      <c r="W29" s="163">
        <v>4934</v>
      </c>
      <c r="X29" s="163" t="s">
        <v>0</v>
      </c>
    </row>
    <row r="30" spans="1:24">
      <c r="A30" s="163" t="s">
        <v>0</v>
      </c>
      <c r="B30" s="163">
        <v>3113</v>
      </c>
      <c r="C30" s="163">
        <v>3649</v>
      </c>
      <c r="D30" s="163">
        <v>3169</v>
      </c>
      <c r="E30" s="163">
        <v>2973</v>
      </c>
      <c r="F30" s="163">
        <v>3012</v>
      </c>
      <c r="G30" s="163">
        <v>2854</v>
      </c>
      <c r="H30" s="163">
        <v>3063</v>
      </c>
      <c r="I30" s="163">
        <v>3095</v>
      </c>
      <c r="J30" s="163">
        <v>3044</v>
      </c>
      <c r="K30" s="163">
        <v>2958</v>
      </c>
      <c r="L30" s="163">
        <v>3542</v>
      </c>
      <c r="M30" s="163">
        <v>2991</v>
      </c>
      <c r="N30" s="163">
        <v>5561</v>
      </c>
      <c r="O30" s="163">
        <v>3137</v>
      </c>
      <c r="P30" s="163">
        <v>3021</v>
      </c>
      <c r="Q30" s="163">
        <v>2922</v>
      </c>
      <c r="R30" s="163">
        <v>3008</v>
      </c>
      <c r="S30" s="163">
        <v>2810</v>
      </c>
      <c r="T30" s="163">
        <v>2753</v>
      </c>
      <c r="U30" s="163">
        <v>3089</v>
      </c>
      <c r="V30" s="163">
        <v>3018</v>
      </c>
      <c r="W30" s="163">
        <v>4746</v>
      </c>
      <c r="X30" s="163" t="s">
        <v>0</v>
      </c>
    </row>
    <row r="31" spans="1:24">
      <c r="A31" s="163" t="s">
        <v>0</v>
      </c>
      <c r="B31" s="163">
        <v>3063</v>
      </c>
      <c r="C31" s="163">
        <v>2951</v>
      </c>
      <c r="D31" s="163">
        <v>2961</v>
      </c>
      <c r="E31" s="163">
        <v>3103</v>
      </c>
      <c r="F31" s="163">
        <v>3035</v>
      </c>
      <c r="G31" s="163">
        <v>3041</v>
      </c>
      <c r="H31" s="163">
        <v>3044</v>
      </c>
      <c r="I31" s="163">
        <v>3074</v>
      </c>
      <c r="J31" s="163">
        <v>2990</v>
      </c>
      <c r="K31" s="163">
        <v>2697</v>
      </c>
      <c r="L31" s="163">
        <v>3109</v>
      </c>
      <c r="M31" s="163">
        <v>2989</v>
      </c>
      <c r="N31" s="163">
        <v>3105</v>
      </c>
      <c r="O31" s="163">
        <v>4111</v>
      </c>
      <c r="P31" s="163">
        <v>2711</v>
      </c>
      <c r="Q31" s="163">
        <v>8170</v>
      </c>
      <c r="R31" s="163">
        <v>3164</v>
      </c>
      <c r="S31" s="163">
        <v>3006</v>
      </c>
      <c r="T31" s="163">
        <v>3239</v>
      </c>
      <c r="U31" s="163">
        <v>2926</v>
      </c>
      <c r="V31" s="163">
        <v>3016</v>
      </c>
      <c r="W31" s="163">
        <v>4714</v>
      </c>
      <c r="X31" s="163" t="s">
        <v>0</v>
      </c>
    </row>
    <row r="32" spans="1:24">
      <c r="A32" s="163" t="s">
        <v>0</v>
      </c>
      <c r="B32" s="163">
        <v>3127</v>
      </c>
      <c r="C32" s="163">
        <v>3199</v>
      </c>
      <c r="D32" s="163">
        <v>2979</v>
      </c>
      <c r="E32" s="163">
        <v>3075</v>
      </c>
      <c r="F32" s="163">
        <v>3243</v>
      </c>
      <c r="G32" s="163">
        <v>3220</v>
      </c>
      <c r="H32" s="163">
        <v>3128</v>
      </c>
      <c r="I32" s="163">
        <v>3119</v>
      </c>
      <c r="J32" s="163">
        <v>3002</v>
      </c>
      <c r="K32" s="163">
        <v>3109</v>
      </c>
      <c r="L32" s="163">
        <v>3008</v>
      </c>
      <c r="M32" s="163">
        <v>3022</v>
      </c>
      <c r="N32" s="163">
        <v>3126</v>
      </c>
      <c r="O32" s="163">
        <v>2992</v>
      </c>
      <c r="P32" s="163">
        <v>3129</v>
      </c>
      <c r="Q32" s="163">
        <v>2638</v>
      </c>
      <c r="R32" s="163">
        <v>3074</v>
      </c>
      <c r="S32" s="163">
        <v>3079</v>
      </c>
      <c r="T32" s="163">
        <v>3064</v>
      </c>
      <c r="U32" s="163">
        <v>3109</v>
      </c>
      <c r="V32" s="163">
        <v>3010</v>
      </c>
      <c r="W32" s="163">
        <v>5307</v>
      </c>
      <c r="X32" s="163" t="s">
        <v>0</v>
      </c>
    </row>
    <row r="33" spans="1:24">
      <c r="A33" s="163" t="s">
        <v>0</v>
      </c>
      <c r="B33" s="163">
        <v>3039</v>
      </c>
      <c r="C33" s="163">
        <v>2772</v>
      </c>
      <c r="D33" s="163">
        <v>3128</v>
      </c>
      <c r="E33" s="163">
        <v>2926</v>
      </c>
      <c r="F33" s="163">
        <v>2974</v>
      </c>
      <c r="G33" s="163">
        <v>2995</v>
      </c>
      <c r="H33" s="163">
        <v>3014</v>
      </c>
      <c r="I33" s="163">
        <v>2905</v>
      </c>
      <c r="J33" s="163">
        <v>2897</v>
      </c>
      <c r="K33" s="163">
        <v>3106</v>
      </c>
      <c r="L33" s="163">
        <v>3021</v>
      </c>
      <c r="M33" s="163">
        <v>3106</v>
      </c>
      <c r="N33" s="163">
        <v>3094</v>
      </c>
      <c r="O33" s="163">
        <v>3084</v>
      </c>
      <c r="P33" s="163">
        <v>3106</v>
      </c>
      <c r="Q33" s="163">
        <v>2958</v>
      </c>
      <c r="R33" s="163">
        <v>2997</v>
      </c>
      <c r="S33" s="163">
        <v>2961</v>
      </c>
      <c r="T33" s="163">
        <v>3008</v>
      </c>
      <c r="U33" s="163">
        <v>3002</v>
      </c>
      <c r="V33" s="163">
        <v>3027</v>
      </c>
      <c r="W33" s="163">
        <v>4994</v>
      </c>
      <c r="X33" s="163" t="s">
        <v>0</v>
      </c>
    </row>
    <row r="34" spans="1:24">
      <c r="A34" s="163" t="s">
        <v>0</v>
      </c>
      <c r="B34" s="163">
        <v>2949</v>
      </c>
      <c r="C34" s="163">
        <v>2766</v>
      </c>
      <c r="D34" s="163">
        <v>3125</v>
      </c>
      <c r="E34" s="163">
        <v>2984</v>
      </c>
      <c r="F34" s="163">
        <v>3123</v>
      </c>
      <c r="G34" s="163">
        <v>3075</v>
      </c>
      <c r="H34" s="163">
        <v>3001</v>
      </c>
      <c r="I34" s="163">
        <v>2732</v>
      </c>
      <c r="J34" s="163">
        <v>3031</v>
      </c>
      <c r="K34" s="163">
        <v>3618</v>
      </c>
      <c r="L34" s="163">
        <v>2870</v>
      </c>
      <c r="M34" s="163">
        <v>2832</v>
      </c>
      <c r="N34" s="163">
        <v>3546</v>
      </c>
      <c r="O34" s="163">
        <v>2950</v>
      </c>
      <c r="P34" s="163">
        <v>3126</v>
      </c>
      <c r="Q34" s="163">
        <v>3130</v>
      </c>
      <c r="R34" s="163">
        <v>3664</v>
      </c>
      <c r="S34" s="163">
        <v>3007</v>
      </c>
      <c r="T34" s="163">
        <v>2988</v>
      </c>
      <c r="U34" s="163">
        <v>2965</v>
      </c>
      <c r="V34" s="163">
        <v>2984</v>
      </c>
      <c r="W34" s="163">
        <v>4616</v>
      </c>
      <c r="X34" s="163" t="s">
        <v>0</v>
      </c>
    </row>
    <row r="35" spans="1:24">
      <c r="A35" s="163" t="s">
        <v>0</v>
      </c>
      <c r="B35" s="163">
        <v>2960</v>
      </c>
      <c r="C35" s="163">
        <v>2802</v>
      </c>
      <c r="D35" s="163">
        <v>3206</v>
      </c>
      <c r="E35" s="163">
        <v>2591</v>
      </c>
      <c r="F35" s="163">
        <v>2932</v>
      </c>
      <c r="G35" s="163">
        <v>3082</v>
      </c>
      <c r="H35" s="163">
        <v>2900</v>
      </c>
      <c r="I35" s="163">
        <v>2985</v>
      </c>
      <c r="J35" s="163">
        <v>3527</v>
      </c>
      <c r="K35" s="163">
        <v>2925</v>
      </c>
      <c r="L35" s="163">
        <v>2943</v>
      </c>
      <c r="M35" s="163">
        <v>2821</v>
      </c>
      <c r="N35" s="163">
        <v>3108</v>
      </c>
      <c r="O35" s="163">
        <v>2971</v>
      </c>
      <c r="P35" s="163">
        <v>3741</v>
      </c>
      <c r="Q35" s="163">
        <v>2928</v>
      </c>
      <c r="R35" s="163">
        <v>3019</v>
      </c>
      <c r="S35" s="163">
        <v>3061</v>
      </c>
      <c r="T35" s="163">
        <v>2921</v>
      </c>
      <c r="U35" s="163">
        <v>2829</v>
      </c>
      <c r="V35" s="163">
        <v>3020</v>
      </c>
      <c r="W35" s="163">
        <v>4761</v>
      </c>
      <c r="X35" s="163" t="s">
        <v>0</v>
      </c>
    </row>
    <row r="36" spans="1:24">
      <c r="A36" s="163" t="s">
        <v>0</v>
      </c>
      <c r="B36" s="163">
        <v>3099</v>
      </c>
      <c r="C36" s="163">
        <v>3141</v>
      </c>
      <c r="D36" s="163">
        <v>2997</v>
      </c>
      <c r="E36" s="163">
        <v>3093</v>
      </c>
      <c r="F36" s="163">
        <v>3045</v>
      </c>
      <c r="G36" s="163">
        <v>2809</v>
      </c>
      <c r="H36" s="163">
        <v>3063</v>
      </c>
      <c r="I36" s="163">
        <v>3083</v>
      </c>
      <c r="J36" s="163">
        <v>2887</v>
      </c>
      <c r="K36" s="163">
        <v>2859</v>
      </c>
      <c r="L36" s="163">
        <v>2987</v>
      </c>
      <c r="M36" s="163">
        <v>2984</v>
      </c>
      <c r="N36" s="163">
        <v>2925</v>
      </c>
      <c r="O36" s="163">
        <v>3034</v>
      </c>
      <c r="P36" s="163">
        <v>2981</v>
      </c>
      <c r="Q36" s="163">
        <v>2626</v>
      </c>
      <c r="R36" s="163">
        <v>2931</v>
      </c>
      <c r="S36" s="163">
        <v>3102</v>
      </c>
      <c r="T36" s="163">
        <v>2778</v>
      </c>
      <c r="U36" s="163">
        <v>2428</v>
      </c>
      <c r="V36" s="163">
        <v>2969</v>
      </c>
      <c r="W36" s="163">
        <v>4910</v>
      </c>
      <c r="X36" s="163" t="s">
        <v>0</v>
      </c>
    </row>
    <row r="37" spans="1:24">
      <c r="A37" s="163" t="s">
        <v>0</v>
      </c>
      <c r="B37" s="163">
        <v>3022</v>
      </c>
      <c r="C37" s="163">
        <v>2950</v>
      </c>
      <c r="D37" s="163">
        <v>2920</v>
      </c>
      <c r="E37" s="163">
        <v>2935</v>
      </c>
      <c r="F37" s="163">
        <v>2871</v>
      </c>
      <c r="G37" s="163">
        <v>2962</v>
      </c>
      <c r="H37" s="163">
        <v>2961</v>
      </c>
      <c r="I37" s="163">
        <v>2962</v>
      </c>
      <c r="J37" s="163">
        <v>2920</v>
      </c>
      <c r="K37" s="163">
        <v>2951</v>
      </c>
      <c r="L37" s="163">
        <v>2964</v>
      </c>
      <c r="M37" s="163">
        <v>2983</v>
      </c>
      <c r="N37" s="163">
        <v>2838</v>
      </c>
      <c r="O37" s="163">
        <v>3077</v>
      </c>
      <c r="P37" s="163">
        <v>3070</v>
      </c>
      <c r="Q37" s="163">
        <v>2574</v>
      </c>
      <c r="R37" s="163">
        <v>2973</v>
      </c>
      <c r="S37" s="163">
        <v>2967</v>
      </c>
      <c r="T37" s="163">
        <v>2842</v>
      </c>
      <c r="U37" s="163">
        <v>2909</v>
      </c>
      <c r="V37" s="163">
        <v>2883</v>
      </c>
      <c r="W37" s="163">
        <v>4580</v>
      </c>
      <c r="X37" s="163" t="s">
        <v>0</v>
      </c>
    </row>
    <row r="38" spans="1:24">
      <c r="A38" s="163" t="s">
        <v>0</v>
      </c>
      <c r="B38" s="163">
        <v>3306</v>
      </c>
      <c r="C38" s="163">
        <v>3151</v>
      </c>
      <c r="D38" s="163">
        <v>3152</v>
      </c>
      <c r="E38" s="163">
        <v>4094</v>
      </c>
      <c r="F38" s="163">
        <v>3201</v>
      </c>
      <c r="G38" s="163">
        <v>3219</v>
      </c>
      <c r="H38" s="163">
        <v>3116</v>
      </c>
      <c r="I38" s="163">
        <v>3189</v>
      </c>
      <c r="J38" s="163">
        <v>3265</v>
      </c>
      <c r="K38" s="163">
        <v>3168</v>
      </c>
      <c r="L38" s="163">
        <v>3154</v>
      </c>
      <c r="M38" s="163">
        <v>3235</v>
      </c>
      <c r="N38" s="163">
        <v>3097</v>
      </c>
      <c r="O38" s="163">
        <v>3090</v>
      </c>
      <c r="P38" s="163">
        <v>3141</v>
      </c>
      <c r="Q38" s="163">
        <v>2988</v>
      </c>
      <c r="R38" s="163">
        <v>3185</v>
      </c>
      <c r="S38" s="163">
        <v>3125</v>
      </c>
      <c r="T38" s="163">
        <v>3163</v>
      </c>
      <c r="U38" s="163">
        <v>3102</v>
      </c>
      <c r="V38" s="163">
        <v>2972</v>
      </c>
      <c r="W38" s="163">
        <v>5197</v>
      </c>
      <c r="X38" s="163" t="s">
        <v>0</v>
      </c>
    </row>
    <row r="39" spans="1:24">
      <c r="A39" s="163" t="s">
        <v>0</v>
      </c>
      <c r="B39" s="163">
        <v>3223</v>
      </c>
      <c r="C39" s="163">
        <v>3022</v>
      </c>
      <c r="D39" s="163">
        <v>3250</v>
      </c>
      <c r="E39" s="163">
        <v>3212</v>
      </c>
      <c r="F39" s="163">
        <v>3143</v>
      </c>
      <c r="G39" s="163">
        <v>3149</v>
      </c>
      <c r="H39" s="163">
        <v>3157</v>
      </c>
      <c r="I39" s="163">
        <v>3184</v>
      </c>
      <c r="J39" s="163">
        <v>3269</v>
      </c>
      <c r="K39" s="163">
        <v>2756</v>
      </c>
      <c r="L39" s="163">
        <v>3053</v>
      </c>
      <c r="M39" s="163">
        <v>3142</v>
      </c>
      <c r="N39" s="163">
        <v>3137</v>
      </c>
      <c r="O39" s="163">
        <v>3229</v>
      </c>
      <c r="P39" s="163">
        <v>3200</v>
      </c>
      <c r="Q39" s="163">
        <v>2768</v>
      </c>
      <c r="R39" s="163">
        <v>3124</v>
      </c>
      <c r="S39" s="163">
        <v>3250</v>
      </c>
      <c r="T39" s="163">
        <v>3168</v>
      </c>
      <c r="U39" s="163">
        <v>5215</v>
      </c>
      <c r="V39" s="163">
        <v>3053</v>
      </c>
      <c r="W39" s="163">
        <v>4757</v>
      </c>
      <c r="X39" s="163" t="s">
        <v>0</v>
      </c>
    </row>
    <row r="40" spans="1:24">
      <c r="A40" s="163" t="s">
        <v>0</v>
      </c>
      <c r="B40" s="163">
        <v>3035</v>
      </c>
      <c r="C40" s="163">
        <v>2817</v>
      </c>
      <c r="D40" s="163">
        <v>2999</v>
      </c>
      <c r="E40" s="163">
        <v>2915</v>
      </c>
      <c r="F40" s="163">
        <v>2955</v>
      </c>
      <c r="G40" s="163">
        <v>3074</v>
      </c>
      <c r="H40" s="163">
        <v>3003</v>
      </c>
      <c r="I40" s="163">
        <v>3118</v>
      </c>
      <c r="J40" s="163">
        <v>2739</v>
      </c>
      <c r="K40" s="163">
        <v>3094</v>
      </c>
      <c r="L40" s="163">
        <v>2995</v>
      </c>
      <c r="M40" s="163">
        <v>3041</v>
      </c>
      <c r="N40" s="163">
        <v>3070</v>
      </c>
      <c r="O40" s="163">
        <v>3893</v>
      </c>
      <c r="P40" s="163">
        <v>3017</v>
      </c>
      <c r="Q40" s="163">
        <v>2981</v>
      </c>
      <c r="R40" s="163">
        <v>2910</v>
      </c>
      <c r="S40" s="163">
        <v>2993</v>
      </c>
      <c r="T40" s="163">
        <v>2971</v>
      </c>
      <c r="U40" s="163">
        <v>3142</v>
      </c>
      <c r="V40" s="163">
        <v>6296</v>
      </c>
      <c r="W40" s="163">
        <v>4898</v>
      </c>
      <c r="X40" s="163" t="s">
        <v>0</v>
      </c>
    </row>
    <row r="41" spans="1:24">
      <c r="A41" s="163" t="s">
        <v>0</v>
      </c>
      <c r="B41" s="163">
        <v>3087</v>
      </c>
      <c r="C41" s="163">
        <v>3091</v>
      </c>
      <c r="D41" s="163">
        <v>3052</v>
      </c>
      <c r="E41" s="163">
        <v>2980</v>
      </c>
      <c r="F41" s="163">
        <v>2899</v>
      </c>
      <c r="G41" s="163">
        <v>2989</v>
      </c>
      <c r="H41" s="163">
        <v>3137</v>
      </c>
      <c r="I41" s="163">
        <v>2987</v>
      </c>
      <c r="J41" s="163">
        <v>3023</v>
      </c>
      <c r="K41" s="163">
        <v>2994</v>
      </c>
      <c r="L41" s="163">
        <v>2951</v>
      </c>
      <c r="M41" s="163">
        <v>2978</v>
      </c>
      <c r="N41" s="163">
        <v>3110</v>
      </c>
      <c r="O41" s="163">
        <v>3041</v>
      </c>
      <c r="P41" s="163">
        <v>2978</v>
      </c>
      <c r="Q41" s="163">
        <v>3049</v>
      </c>
      <c r="R41" s="163">
        <v>3016</v>
      </c>
      <c r="S41" s="163">
        <v>3102</v>
      </c>
      <c r="T41" s="163">
        <v>2988</v>
      </c>
      <c r="U41" s="163">
        <v>2967</v>
      </c>
      <c r="V41" s="163">
        <v>4920</v>
      </c>
      <c r="W41" s="163">
        <v>5065</v>
      </c>
      <c r="X41" s="163" t="s">
        <v>0</v>
      </c>
    </row>
    <row r="42" spans="1:24">
      <c r="A42" s="163" t="s">
        <v>0</v>
      </c>
      <c r="B42" s="163">
        <v>3048</v>
      </c>
      <c r="C42" s="163">
        <v>2858</v>
      </c>
      <c r="D42" s="163">
        <v>3013</v>
      </c>
      <c r="E42" s="163">
        <v>3141</v>
      </c>
      <c r="F42" s="163">
        <v>3041</v>
      </c>
      <c r="G42" s="163">
        <v>2922</v>
      </c>
      <c r="H42" s="163">
        <v>3042</v>
      </c>
      <c r="I42" s="163">
        <v>2670</v>
      </c>
      <c r="J42" s="163">
        <v>3036</v>
      </c>
      <c r="K42" s="163">
        <v>2986</v>
      </c>
      <c r="L42" s="163">
        <v>2922</v>
      </c>
      <c r="M42" s="163">
        <v>2817</v>
      </c>
      <c r="N42" s="163">
        <v>2935</v>
      </c>
      <c r="O42" s="163">
        <v>2911</v>
      </c>
      <c r="P42" s="163">
        <v>3056</v>
      </c>
      <c r="Q42" s="163">
        <v>3055</v>
      </c>
      <c r="R42" s="163">
        <v>3003</v>
      </c>
      <c r="S42" s="163">
        <v>2819</v>
      </c>
      <c r="T42" s="163">
        <v>2959</v>
      </c>
      <c r="U42" s="163">
        <v>2879</v>
      </c>
      <c r="V42" s="163">
        <v>2906</v>
      </c>
      <c r="W42" s="163">
        <v>4281</v>
      </c>
      <c r="X42" s="163" t="s">
        <v>0</v>
      </c>
    </row>
    <row r="43" spans="1:24">
      <c r="A43" s="163" t="s">
        <v>0</v>
      </c>
      <c r="B43" s="163">
        <v>2944</v>
      </c>
      <c r="C43" s="163">
        <v>2969</v>
      </c>
      <c r="D43" s="163">
        <v>3060</v>
      </c>
      <c r="E43" s="163">
        <v>2880</v>
      </c>
      <c r="F43" s="163">
        <v>3009</v>
      </c>
      <c r="G43" s="163">
        <v>2785</v>
      </c>
      <c r="H43" s="163">
        <v>3124</v>
      </c>
      <c r="I43" s="163">
        <v>3063</v>
      </c>
      <c r="J43" s="163">
        <v>2974</v>
      </c>
      <c r="K43" s="163">
        <v>3061</v>
      </c>
      <c r="L43" s="163">
        <v>3014</v>
      </c>
      <c r="M43" s="163">
        <v>2952</v>
      </c>
      <c r="N43" s="163">
        <v>3057</v>
      </c>
      <c r="O43" s="163">
        <v>3028</v>
      </c>
      <c r="P43" s="163">
        <v>3034</v>
      </c>
      <c r="Q43" s="163">
        <v>3005</v>
      </c>
      <c r="R43" s="163">
        <v>2880</v>
      </c>
      <c r="S43" s="163">
        <v>2824</v>
      </c>
      <c r="T43" s="163">
        <v>3067</v>
      </c>
      <c r="U43" s="163">
        <v>3000</v>
      </c>
      <c r="V43" s="163">
        <v>3039</v>
      </c>
      <c r="W43" s="163">
        <v>4902</v>
      </c>
      <c r="X43" s="163" t="s">
        <v>0</v>
      </c>
    </row>
    <row r="45" spans="1:24">
      <c r="A45" s="163" t="s">
        <v>4227</v>
      </c>
    </row>
    <row r="46" spans="1:24">
      <c r="A46" s="163" t="s">
        <v>494</v>
      </c>
    </row>
    <row r="47" spans="1:24">
      <c r="A47" s="163" t="s">
        <v>0</v>
      </c>
      <c r="B47" s="163">
        <v>23423.053</v>
      </c>
      <c r="C47" s="163">
        <v>24285.714</v>
      </c>
      <c r="D47" s="163">
        <v>23674.855</v>
      </c>
      <c r="E47" s="163">
        <v>24822.017</v>
      </c>
      <c r="F47" s="163">
        <v>24048.507000000001</v>
      </c>
      <c r="G47" s="163">
        <v>24194.588</v>
      </c>
      <c r="H47" s="163">
        <v>24536.741000000002</v>
      </c>
      <c r="I47" s="163">
        <v>26421.120999999999</v>
      </c>
      <c r="J47" s="163">
        <v>24702.285</v>
      </c>
      <c r="K47" s="163">
        <v>23805.924999999999</v>
      </c>
      <c r="L47" s="163">
        <v>24829.06</v>
      </c>
      <c r="M47" s="163">
        <v>24860.195</v>
      </c>
      <c r="N47" s="163">
        <v>24780.078000000001</v>
      </c>
      <c r="O47" s="163">
        <v>26346.153999999999</v>
      </c>
      <c r="P47" s="163">
        <v>25637.714</v>
      </c>
      <c r="Q47" s="163">
        <v>25218.501</v>
      </c>
      <c r="R47" s="163">
        <v>26794.618999999999</v>
      </c>
      <c r="S47" s="163">
        <v>25205.212</v>
      </c>
      <c r="T47" s="163">
        <v>25451.056</v>
      </c>
      <c r="U47" s="163">
        <v>24613.041000000001</v>
      </c>
      <c r="V47" s="163">
        <v>21069.311000000002</v>
      </c>
      <c r="W47" s="163">
        <v>1116.8109999999999</v>
      </c>
      <c r="X47" s="163" t="s">
        <v>0</v>
      </c>
    </row>
    <row r="48" spans="1:24">
      <c r="A48" s="163" t="s">
        <v>0</v>
      </c>
      <c r="B48" s="163">
        <v>24389.862000000001</v>
      </c>
      <c r="C48" s="163">
        <v>25404.312999999998</v>
      </c>
      <c r="D48" s="163">
        <v>27179.732</v>
      </c>
      <c r="E48" s="163">
        <v>25489.51</v>
      </c>
      <c r="F48" s="163">
        <v>25181.789000000001</v>
      </c>
      <c r="G48" s="163">
        <v>24757.251</v>
      </c>
      <c r="H48" s="163">
        <v>26370.491999999998</v>
      </c>
      <c r="I48" s="163">
        <v>26903.185000000001</v>
      </c>
      <c r="J48" s="163">
        <v>25597.893</v>
      </c>
      <c r="K48" s="163">
        <v>25543.266</v>
      </c>
      <c r="L48" s="163">
        <v>23900.123</v>
      </c>
      <c r="M48" s="163">
        <v>25734.597000000002</v>
      </c>
      <c r="N48" s="163">
        <v>25452.260999999999</v>
      </c>
      <c r="O48" s="163">
        <v>24442.338</v>
      </c>
      <c r="P48" s="163">
        <v>25759.773000000001</v>
      </c>
      <c r="Q48" s="163">
        <v>25925.325000000001</v>
      </c>
      <c r="R48" s="163">
        <v>25620.532999999999</v>
      </c>
      <c r="S48" s="163">
        <v>19734.37</v>
      </c>
      <c r="T48" s="163">
        <v>26033.686000000002</v>
      </c>
      <c r="U48" s="163">
        <v>25404.447</v>
      </c>
      <c r="V48" s="163">
        <v>27319.82</v>
      </c>
      <c r="W48" s="163">
        <v>1132.9549999999999</v>
      </c>
      <c r="X48" s="163" t="s">
        <v>0</v>
      </c>
    </row>
    <row r="49" spans="1:24">
      <c r="A49" s="163" t="s">
        <v>0</v>
      </c>
      <c r="B49" s="163">
        <v>23902.987000000001</v>
      </c>
      <c r="C49" s="163">
        <v>21767.608</v>
      </c>
      <c r="D49" s="163">
        <v>24499.842000000001</v>
      </c>
      <c r="E49" s="163">
        <v>25583.585999999999</v>
      </c>
      <c r="F49" s="163">
        <v>24651.394</v>
      </c>
      <c r="G49" s="163">
        <v>24985.985000000001</v>
      </c>
      <c r="H49" s="163">
        <v>25644.793000000001</v>
      </c>
      <c r="I49" s="163">
        <v>20326.332999999999</v>
      </c>
      <c r="J49" s="163">
        <v>25972.404999999999</v>
      </c>
      <c r="K49" s="163">
        <v>25855.308000000001</v>
      </c>
      <c r="L49" s="163">
        <v>22967.25</v>
      </c>
      <c r="M49" s="163">
        <v>26101.637999999999</v>
      </c>
      <c r="N49" s="163">
        <v>17299.046999999999</v>
      </c>
      <c r="O49" s="163">
        <v>25817.66</v>
      </c>
      <c r="P49" s="163">
        <v>2115.194</v>
      </c>
      <c r="Q49" s="163">
        <v>26057.494999999999</v>
      </c>
      <c r="R49" s="163">
        <v>26499.334999999999</v>
      </c>
      <c r="S49" s="163">
        <v>26523.132000000001</v>
      </c>
      <c r="T49" s="163">
        <v>26106.065999999999</v>
      </c>
      <c r="U49" s="163">
        <v>24978.957999999999</v>
      </c>
      <c r="V49" s="163">
        <v>26411.530999999999</v>
      </c>
      <c r="W49" s="163">
        <v>1198.904</v>
      </c>
      <c r="X49" s="163" t="s">
        <v>0</v>
      </c>
    </row>
    <row r="50" spans="1:24">
      <c r="A50" s="163" t="s">
        <v>0</v>
      </c>
      <c r="B50" s="163">
        <v>25514.202000000001</v>
      </c>
      <c r="C50" s="163">
        <v>26201.288</v>
      </c>
      <c r="D50" s="163">
        <v>26014.86</v>
      </c>
      <c r="E50" s="163">
        <v>25066.064999999999</v>
      </c>
      <c r="F50" s="163">
        <v>26257.002</v>
      </c>
      <c r="G50" s="163">
        <v>26297.271000000001</v>
      </c>
      <c r="H50" s="163">
        <v>23981.602999999999</v>
      </c>
      <c r="I50" s="163">
        <v>26070.267</v>
      </c>
      <c r="J50" s="163">
        <v>26816.054</v>
      </c>
      <c r="K50" s="163">
        <v>26677.79</v>
      </c>
      <c r="L50" s="163">
        <v>26420.071</v>
      </c>
      <c r="M50" s="163">
        <v>26744.731</v>
      </c>
      <c r="N50" s="163">
        <v>26476.651000000002</v>
      </c>
      <c r="O50" s="163">
        <v>22138.166000000001</v>
      </c>
      <c r="P50" s="163">
        <v>11464.404</v>
      </c>
      <c r="Q50" s="163">
        <v>14106.486999999999</v>
      </c>
      <c r="R50" s="163">
        <v>25986.094000000001</v>
      </c>
      <c r="S50" s="163">
        <v>26610.113000000001</v>
      </c>
      <c r="T50" s="163">
        <v>24442.728999999999</v>
      </c>
      <c r="U50" s="163">
        <v>27730.69</v>
      </c>
      <c r="V50" s="163">
        <v>26143.899000000001</v>
      </c>
      <c r="W50" s="163">
        <v>1175.223</v>
      </c>
      <c r="X50" s="163" t="s">
        <v>0</v>
      </c>
    </row>
    <row r="51" spans="1:24">
      <c r="A51" s="163" t="s">
        <v>0</v>
      </c>
      <c r="B51" s="163">
        <v>24157.339</v>
      </c>
      <c r="C51" s="163">
        <v>24245.077000000001</v>
      </c>
      <c r="D51" s="163">
        <v>24572.004000000001</v>
      </c>
      <c r="E51" s="163">
        <v>25603.252</v>
      </c>
      <c r="F51" s="163">
        <v>2843.047</v>
      </c>
      <c r="G51" s="163">
        <v>24937.887999999999</v>
      </c>
      <c r="H51" s="163">
        <v>25204.603999999999</v>
      </c>
      <c r="I51" s="163">
        <v>25440.846000000001</v>
      </c>
      <c r="J51" s="163">
        <v>19770.152999999998</v>
      </c>
      <c r="K51" s="163">
        <v>25593.437999999998</v>
      </c>
      <c r="L51" s="163">
        <v>25834.440999999999</v>
      </c>
      <c r="M51" s="163">
        <v>26082.064999999999</v>
      </c>
      <c r="N51" s="163">
        <v>25623.8</v>
      </c>
      <c r="O51" s="163">
        <v>27449.866000000002</v>
      </c>
      <c r="P51" s="163">
        <v>26053.052</v>
      </c>
      <c r="Q51" s="163">
        <v>9423.8060000000005</v>
      </c>
      <c r="R51" s="163">
        <v>24189.98</v>
      </c>
      <c r="S51" s="163">
        <v>25453.069</v>
      </c>
      <c r="T51" s="163">
        <v>26057.440999999999</v>
      </c>
      <c r="U51" s="163">
        <v>25519.46</v>
      </c>
      <c r="V51" s="163">
        <v>27023.256000000001</v>
      </c>
      <c r="W51" s="163">
        <v>1477.2940000000001</v>
      </c>
      <c r="X51" s="163" t="s">
        <v>0</v>
      </c>
    </row>
    <row r="52" spans="1:24">
      <c r="A52" s="163" t="s">
        <v>0</v>
      </c>
      <c r="B52" s="163">
        <v>25870.351999999999</v>
      </c>
      <c r="C52" s="163">
        <v>31356.420999999998</v>
      </c>
      <c r="D52" s="163">
        <v>25987.851999999999</v>
      </c>
      <c r="E52" s="163">
        <v>26746.411</v>
      </c>
      <c r="F52" s="163">
        <v>27505.044000000002</v>
      </c>
      <c r="G52" s="163">
        <v>26787.98</v>
      </c>
      <c r="H52" s="163">
        <v>27136.695</v>
      </c>
      <c r="I52" s="163">
        <v>21184.165000000001</v>
      </c>
      <c r="J52" s="163">
        <v>25982.05</v>
      </c>
      <c r="K52" s="163">
        <v>25843.528999999999</v>
      </c>
      <c r="L52" s="163">
        <v>26722.938999999998</v>
      </c>
      <c r="M52" s="163">
        <v>26258.853999999999</v>
      </c>
      <c r="N52" s="163">
        <v>26273.432000000001</v>
      </c>
      <c r="O52" s="163">
        <v>26786.641</v>
      </c>
      <c r="P52" s="163">
        <v>25994.848999999998</v>
      </c>
      <c r="Q52" s="163">
        <v>27261.663</v>
      </c>
      <c r="R52" s="163">
        <v>27050.383999999998</v>
      </c>
      <c r="S52" s="163">
        <v>26261.398000000001</v>
      </c>
      <c r="T52" s="163">
        <v>27047.871999999999</v>
      </c>
      <c r="U52" s="163">
        <v>26908.727999999999</v>
      </c>
      <c r="V52" s="163">
        <v>26171.127</v>
      </c>
      <c r="W52" s="163">
        <v>1103.3240000000001</v>
      </c>
      <c r="X52" s="163" t="s">
        <v>0</v>
      </c>
    </row>
    <row r="53" spans="1:24">
      <c r="A53" s="163" t="s">
        <v>0</v>
      </c>
      <c r="B53" s="163">
        <v>25795.185000000001</v>
      </c>
      <c r="C53" s="163">
        <v>25574.837</v>
      </c>
      <c r="D53" s="163">
        <v>12908.8</v>
      </c>
      <c r="E53" s="163">
        <v>25697.050999999999</v>
      </c>
      <c r="F53" s="163">
        <v>24972.782999999999</v>
      </c>
      <c r="G53" s="163">
        <v>24159.35</v>
      </c>
      <c r="H53" s="163">
        <v>25891.37</v>
      </c>
      <c r="I53" s="163">
        <v>26844.802</v>
      </c>
      <c r="J53" s="163">
        <v>25034.642</v>
      </c>
      <c r="K53" s="163">
        <v>24065.781999999999</v>
      </c>
      <c r="L53" s="163">
        <v>26735.191999999999</v>
      </c>
      <c r="M53" s="163">
        <v>26507.768</v>
      </c>
      <c r="N53" s="163">
        <v>1460.8009999999999</v>
      </c>
      <c r="O53" s="163">
        <v>26576.271000000001</v>
      </c>
      <c r="P53" s="163">
        <v>14328.215</v>
      </c>
      <c r="Q53" s="163">
        <v>26054.312999999998</v>
      </c>
      <c r="R53" s="163">
        <v>23078.602999999999</v>
      </c>
      <c r="S53" s="163">
        <v>26045.893</v>
      </c>
      <c r="T53" s="163">
        <v>21589.691999999999</v>
      </c>
      <c r="U53" s="163">
        <v>25470.489000000001</v>
      </c>
      <c r="V53" s="163">
        <v>26766.085999999999</v>
      </c>
      <c r="W53" s="163">
        <v>1154.6790000000001</v>
      </c>
      <c r="X53" s="163" t="s">
        <v>0</v>
      </c>
    </row>
    <row r="54" spans="1:24">
      <c r="A54" s="163" t="s">
        <v>0</v>
      </c>
      <c r="B54" s="163">
        <v>26682.432000000001</v>
      </c>
      <c r="C54" s="163">
        <v>26962.883999999998</v>
      </c>
      <c r="D54" s="163">
        <v>1968.1849999999999</v>
      </c>
      <c r="E54" s="163">
        <v>15758.394</v>
      </c>
      <c r="F54" s="163">
        <v>25842.428</v>
      </c>
      <c r="G54" s="163">
        <v>25992.862000000001</v>
      </c>
      <c r="H54" s="163">
        <v>25834.483</v>
      </c>
      <c r="I54" s="163">
        <v>25329.983</v>
      </c>
      <c r="J54" s="163">
        <v>32378.792000000001</v>
      </c>
      <c r="K54" s="163">
        <v>26895.725999999999</v>
      </c>
      <c r="L54" s="163">
        <v>26887.53</v>
      </c>
      <c r="M54" s="163">
        <v>30230.415000000001</v>
      </c>
      <c r="N54" s="163">
        <v>25102.959999999999</v>
      </c>
      <c r="O54" s="163">
        <v>26970.717000000001</v>
      </c>
      <c r="P54" s="163">
        <v>21619.887999999999</v>
      </c>
      <c r="Q54" s="163">
        <v>27885.929</v>
      </c>
      <c r="R54" s="163">
        <v>26555.151000000002</v>
      </c>
      <c r="S54" s="163">
        <v>26011.107</v>
      </c>
      <c r="T54" s="163">
        <v>25915.781999999999</v>
      </c>
      <c r="U54" s="163">
        <v>28727.466</v>
      </c>
      <c r="V54" s="163">
        <v>26533.113000000001</v>
      </c>
      <c r="W54" s="163">
        <v>1241.336</v>
      </c>
      <c r="X54" s="163" t="s">
        <v>0</v>
      </c>
    </row>
    <row r="55" spans="1:24">
      <c r="A55" s="163" t="s">
        <v>0</v>
      </c>
      <c r="B55" s="163">
        <v>24878.992999999999</v>
      </c>
      <c r="C55" s="163">
        <v>24756.447</v>
      </c>
      <c r="D55" s="163">
        <v>25271.938999999998</v>
      </c>
      <c r="E55" s="163">
        <v>25754.93</v>
      </c>
      <c r="F55" s="163">
        <v>24512.314999999999</v>
      </c>
      <c r="G55" s="163">
        <v>25984.335999999999</v>
      </c>
      <c r="H55" s="163">
        <v>25347.698</v>
      </c>
      <c r="I55" s="163">
        <v>25621.148000000001</v>
      </c>
      <c r="J55" s="163">
        <v>26681.675999999999</v>
      </c>
      <c r="K55" s="163">
        <v>28282.616000000002</v>
      </c>
      <c r="L55" s="163">
        <v>26414.463</v>
      </c>
      <c r="M55" s="163">
        <v>27057.641</v>
      </c>
      <c r="N55" s="163">
        <v>27712.821</v>
      </c>
      <c r="O55" s="163">
        <v>26242.583999999999</v>
      </c>
      <c r="P55" s="163">
        <v>26407.245999999999</v>
      </c>
      <c r="Q55" s="163">
        <v>26344.25</v>
      </c>
      <c r="R55" s="163">
        <v>27045.377</v>
      </c>
      <c r="S55" s="163">
        <v>25786.589</v>
      </c>
      <c r="T55" s="163">
        <v>23642.909</v>
      </c>
      <c r="U55" s="163">
        <v>30242.998</v>
      </c>
      <c r="V55" s="163">
        <v>27036.039000000001</v>
      </c>
      <c r="W55" s="163">
        <v>1128.31</v>
      </c>
      <c r="X55" s="163" t="s">
        <v>0</v>
      </c>
    </row>
    <row r="56" spans="1:24">
      <c r="A56" s="163" t="s">
        <v>0</v>
      </c>
      <c r="B56" s="163">
        <v>26273.991000000002</v>
      </c>
      <c r="C56" s="163">
        <v>26244.067999999999</v>
      </c>
      <c r="D56" s="163">
        <v>27363.013999999999</v>
      </c>
      <c r="E56" s="163">
        <v>27032.367999999999</v>
      </c>
      <c r="F56" s="163">
        <v>27373.737000000001</v>
      </c>
      <c r="G56" s="163">
        <v>27575.962</v>
      </c>
      <c r="H56" s="163">
        <v>26781.492999999999</v>
      </c>
      <c r="I56" s="163">
        <v>25388.251</v>
      </c>
      <c r="J56" s="163">
        <v>27616.437999999998</v>
      </c>
      <c r="K56" s="163">
        <v>28332.769</v>
      </c>
      <c r="L56" s="163">
        <v>26670.04</v>
      </c>
      <c r="M56" s="163">
        <v>26962.789000000001</v>
      </c>
      <c r="N56" s="163">
        <v>26589.147000000001</v>
      </c>
      <c r="O56" s="163">
        <v>26093.598000000002</v>
      </c>
      <c r="P56" s="163">
        <v>27364.821</v>
      </c>
      <c r="Q56" s="163">
        <v>29479.409</v>
      </c>
      <c r="R56" s="163">
        <v>27325.933000000001</v>
      </c>
      <c r="S56" s="163">
        <v>26905.966</v>
      </c>
      <c r="T56" s="163">
        <v>27132.300999999999</v>
      </c>
      <c r="U56" s="163">
        <v>27315.228999999999</v>
      </c>
      <c r="V56" s="163">
        <v>26971.903999999999</v>
      </c>
      <c r="W56" s="163">
        <v>1104.8030000000001</v>
      </c>
      <c r="X56" s="163" t="s">
        <v>0</v>
      </c>
    </row>
    <row r="57" spans="1:24">
      <c r="A57" s="163" t="s">
        <v>0</v>
      </c>
      <c r="B57" s="163">
        <v>22861.464</v>
      </c>
      <c r="C57" s="163">
        <v>23640.114000000001</v>
      </c>
      <c r="D57" s="163">
        <v>25142.766</v>
      </c>
      <c r="E57" s="163">
        <v>20464.094000000001</v>
      </c>
      <c r="F57" s="163">
        <v>24739.144</v>
      </c>
      <c r="G57" s="163">
        <v>24600.808000000001</v>
      </c>
      <c r="H57" s="163">
        <v>25558.407999999999</v>
      </c>
      <c r="I57" s="163">
        <v>25315.146000000001</v>
      </c>
      <c r="J57" s="163">
        <v>25323.124</v>
      </c>
      <c r="K57" s="163">
        <v>26180.556</v>
      </c>
      <c r="L57" s="163">
        <v>26100.19</v>
      </c>
      <c r="M57" s="163">
        <v>25928.902999999998</v>
      </c>
      <c r="N57" s="163">
        <v>26561.187999999998</v>
      </c>
      <c r="O57" s="163">
        <v>26556.633999999998</v>
      </c>
      <c r="P57" s="163">
        <v>26946.831999999999</v>
      </c>
      <c r="Q57" s="163">
        <v>22128.513999999999</v>
      </c>
      <c r="R57" s="163">
        <v>26772.37</v>
      </c>
      <c r="S57" s="163">
        <v>26428.799999999999</v>
      </c>
      <c r="T57" s="163">
        <v>26490.672999999999</v>
      </c>
      <c r="U57" s="163">
        <v>26789.168000000001</v>
      </c>
      <c r="V57" s="163">
        <v>26786.675999999999</v>
      </c>
      <c r="W57" s="163">
        <v>1096.787</v>
      </c>
      <c r="X57" s="163" t="s">
        <v>0</v>
      </c>
    </row>
    <row r="58" spans="1:24">
      <c r="A58" s="163" t="s">
        <v>0</v>
      </c>
      <c r="B58" s="163">
        <v>25892.026000000002</v>
      </c>
      <c r="C58" s="163">
        <v>26816.678</v>
      </c>
      <c r="D58" s="163">
        <v>25898.462</v>
      </c>
      <c r="E58" s="163">
        <v>26186.177</v>
      </c>
      <c r="F58" s="163">
        <v>25580.654999999999</v>
      </c>
      <c r="G58" s="163">
        <v>26005.080999999998</v>
      </c>
      <c r="H58" s="163">
        <v>26059.55</v>
      </c>
      <c r="I58" s="163">
        <v>26535.804</v>
      </c>
      <c r="J58" s="163">
        <v>25907.005000000001</v>
      </c>
      <c r="K58" s="163">
        <v>26767.054</v>
      </c>
      <c r="L58" s="163">
        <v>27654.766</v>
      </c>
      <c r="M58" s="163">
        <v>26798.218000000001</v>
      </c>
      <c r="N58" s="163">
        <v>27328.657999999999</v>
      </c>
      <c r="O58" s="163">
        <v>25859.399000000001</v>
      </c>
      <c r="P58" s="163">
        <v>26081.25</v>
      </c>
      <c r="Q58" s="163">
        <v>28948.699000000001</v>
      </c>
      <c r="R58" s="163">
        <v>27039.052</v>
      </c>
      <c r="S58" s="163">
        <v>25489.231</v>
      </c>
      <c r="T58" s="163">
        <v>26227.903999999999</v>
      </c>
      <c r="U58" s="163">
        <v>10814.957</v>
      </c>
      <c r="V58" s="163">
        <v>26036.685000000001</v>
      </c>
      <c r="W58" s="163">
        <v>1105.739</v>
      </c>
      <c r="X58" s="163" t="s">
        <v>0</v>
      </c>
    </row>
    <row r="59" spans="1:24">
      <c r="A59" s="163" t="s">
        <v>0</v>
      </c>
      <c r="B59" s="163">
        <v>24365.733</v>
      </c>
      <c r="C59" s="163">
        <v>25654.952000000001</v>
      </c>
      <c r="D59" s="163">
        <v>25928.643</v>
      </c>
      <c r="E59" s="163">
        <v>26243.567999999999</v>
      </c>
      <c r="F59" s="163">
        <v>25769.882000000001</v>
      </c>
      <c r="G59" s="163">
        <v>25497.723000000002</v>
      </c>
      <c r="H59" s="163">
        <v>27172.827000000001</v>
      </c>
      <c r="I59" s="163">
        <v>25939.705000000002</v>
      </c>
      <c r="J59" s="163">
        <v>26265.06</v>
      </c>
      <c r="K59" s="163">
        <v>25898.512999999999</v>
      </c>
      <c r="L59" s="163">
        <v>25929.883000000002</v>
      </c>
      <c r="M59" s="163">
        <v>26136.138999999999</v>
      </c>
      <c r="N59" s="163">
        <v>26892.508000000002</v>
      </c>
      <c r="O59" s="163">
        <v>22029.282999999999</v>
      </c>
      <c r="P59" s="163">
        <v>27006.960999999999</v>
      </c>
      <c r="Q59" s="163">
        <v>27651.794999999998</v>
      </c>
      <c r="R59" s="163">
        <v>27680.412</v>
      </c>
      <c r="S59" s="163">
        <v>26561.977999999999</v>
      </c>
      <c r="T59" s="163">
        <v>26230.225999999999</v>
      </c>
      <c r="U59" s="163">
        <v>25732.018</v>
      </c>
      <c r="V59" s="163">
        <v>17061.626</v>
      </c>
      <c r="W59" s="163">
        <v>1224.99</v>
      </c>
      <c r="X59" s="163" t="s">
        <v>0</v>
      </c>
    </row>
    <row r="60" spans="1:24">
      <c r="A60" s="163" t="s">
        <v>0</v>
      </c>
      <c r="B60" s="163">
        <v>25963.719000000001</v>
      </c>
      <c r="C60" s="163">
        <v>26768.036</v>
      </c>
      <c r="D60" s="163">
        <v>26517.038</v>
      </c>
      <c r="E60" s="163">
        <v>27010.066999999999</v>
      </c>
      <c r="F60" s="163">
        <v>27474.991000000002</v>
      </c>
      <c r="G60" s="163">
        <v>27464.035</v>
      </c>
      <c r="H60" s="163">
        <v>25779.406999999999</v>
      </c>
      <c r="I60" s="163">
        <v>27455.641</v>
      </c>
      <c r="J60" s="163">
        <v>26711.876</v>
      </c>
      <c r="K60" s="163">
        <v>25150.300999999999</v>
      </c>
      <c r="L60" s="163">
        <v>27888.850999999999</v>
      </c>
      <c r="M60" s="163">
        <v>23925.453000000001</v>
      </c>
      <c r="N60" s="163">
        <v>26131.832999999999</v>
      </c>
      <c r="O60" s="163">
        <v>25425.847000000002</v>
      </c>
      <c r="P60" s="163">
        <v>27411.013999999999</v>
      </c>
      <c r="Q60" s="163">
        <v>27117.088</v>
      </c>
      <c r="R60" s="163">
        <v>27065.65</v>
      </c>
      <c r="S60" s="163">
        <v>25631.85</v>
      </c>
      <c r="T60" s="163">
        <v>26141.232</v>
      </c>
      <c r="U60" s="163">
        <v>27121.671999999999</v>
      </c>
      <c r="V60" s="163">
        <v>18156.504000000001</v>
      </c>
      <c r="W60" s="163">
        <v>1241.856</v>
      </c>
      <c r="X60" s="163" t="s">
        <v>0</v>
      </c>
    </row>
    <row r="61" spans="1:24">
      <c r="A61" s="163" t="s">
        <v>0</v>
      </c>
      <c r="B61" s="163">
        <v>25019.685000000001</v>
      </c>
      <c r="C61" s="163">
        <v>26186.144</v>
      </c>
      <c r="D61" s="163">
        <v>25439.760999999999</v>
      </c>
      <c r="E61" s="163">
        <v>24504.935000000001</v>
      </c>
      <c r="F61" s="163">
        <v>22933.245999999999</v>
      </c>
      <c r="G61" s="163">
        <v>25694.73</v>
      </c>
      <c r="H61" s="163">
        <v>26298.488000000001</v>
      </c>
      <c r="I61" s="163">
        <v>26880.15</v>
      </c>
      <c r="J61" s="163">
        <v>26452.569</v>
      </c>
      <c r="K61" s="163">
        <v>26661.084999999999</v>
      </c>
      <c r="L61" s="163">
        <v>28107.460999999999</v>
      </c>
      <c r="M61" s="163">
        <v>29353.922999999999</v>
      </c>
      <c r="N61" s="163">
        <v>25959.114000000001</v>
      </c>
      <c r="O61" s="163">
        <v>26581.931</v>
      </c>
      <c r="P61" s="163">
        <v>25998.037</v>
      </c>
      <c r="Q61" s="163">
        <v>25757.774000000001</v>
      </c>
      <c r="R61" s="163">
        <v>25677.655999999999</v>
      </c>
      <c r="S61" s="163">
        <v>23831.146000000001</v>
      </c>
      <c r="T61" s="163">
        <v>27363.973999999998</v>
      </c>
      <c r="U61" s="163">
        <v>26571.725999999999</v>
      </c>
      <c r="V61" s="163">
        <v>27364.074000000001</v>
      </c>
      <c r="W61" s="163">
        <v>1102.546</v>
      </c>
      <c r="X61" s="163" t="s">
        <v>0</v>
      </c>
    </row>
    <row r="62" spans="1:24">
      <c r="A62" s="163" t="s">
        <v>0</v>
      </c>
      <c r="B62" s="163">
        <v>26287.364000000001</v>
      </c>
      <c r="C62" s="163">
        <v>26729.539000000001</v>
      </c>
      <c r="D62" s="163">
        <v>25875.816999999999</v>
      </c>
      <c r="E62" s="163">
        <v>21010.417000000001</v>
      </c>
      <c r="F62" s="163">
        <v>26224.659</v>
      </c>
      <c r="G62" s="163">
        <v>27457.81</v>
      </c>
      <c r="H62" s="163">
        <v>24132.522000000001</v>
      </c>
      <c r="I62" s="163">
        <v>25811.295999999998</v>
      </c>
      <c r="J62" s="163">
        <v>27296.57</v>
      </c>
      <c r="K62" s="163">
        <v>25550.473999999998</v>
      </c>
      <c r="L62" s="163">
        <v>26091.573</v>
      </c>
      <c r="M62" s="163">
        <v>26802.168000000001</v>
      </c>
      <c r="N62" s="163">
        <v>27029.768</v>
      </c>
      <c r="O62" s="163">
        <v>25178.335999999999</v>
      </c>
      <c r="P62" s="163">
        <v>26796.309000000001</v>
      </c>
      <c r="Q62" s="163">
        <v>26602.329000000002</v>
      </c>
      <c r="R62" s="163">
        <v>26395.832999999999</v>
      </c>
      <c r="S62" s="163">
        <v>14606.941000000001</v>
      </c>
      <c r="T62" s="163">
        <v>25366.808000000001</v>
      </c>
      <c r="U62" s="163">
        <v>25786.667000000001</v>
      </c>
      <c r="V62" s="163">
        <v>25001.645</v>
      </c>
      <c r="W62" s="163">
        <v>1252.55</v>
      </c>
      <c r="X62" s="163"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4"/>
  </cols>
  <sheetData>
    <row r="1" spans="1:25">
      <c r="A1" s="164" t="s">
        <v>911</v>
      </c>
    </row>
    <row r="2" spans="1:25">
      <c r="A2" s="164" t="s">
        <v>846</v>
      </c>
      <c r="B2" s="164" t="s">
        <v>910</v>
      </c>
      <c r="C2" s="164" t="s">
        <v>772</v>
      </c>
      <c r="D2" s="164" t="s">
        <v>909</v>
      </c>
      <c r="E2" s="164" t="s">
        <v>908</v>
      </c>
      <c r="F2" s="164" t="s">
        <v>907</v>
      </c>
      <c r="G2" s="164" t="s">
        <v>906</v>
      </c>
      <c r="H2" s="164" t="s">
        <v>905</v>
      </c>
      <c r="I2" s="164" t="s">
        <v>904</v>
      </c>
      <c r="J2" s="164" t="s">
        <v>903</v>
      </c>
      <c r="K2" s="164" t="s">
        <v>902</v>
      </c>
      <c r="L2" s="164" t="s">
        <v>901</v>
      </c>
      <c r="M2" s="164" t="s">
        <v>900</v>
      </c>
    </row>
    <row r="3" spans="1:25">
      <c r="A3" s="164">
        <v>1</v>
      </c>
      <c r="B3" s="164">
        <v>1</v>
      </c>
      <c r="D3" s="164">
        <v>24.85</v>
      </c>
      <c r="E3" s="164">
        <v>24.95</v>
      </c>
      <c r="F3" s="164">
        <v>23.9</v>
      </c>
      <c r="G3" s="164">
        <v>23.9</v>
      </c>
      <c r="H3" s="164" t="s">
        <v>891</v>
      </c>
      <c r="I3" s="164">
        <v>0</v>
      </c>
      <c r="J3" s="164">
        <v>0</v>
      </c>
      <c r="K3" s="164" t="s">
        <v>890</v>
      </c>
      <c r="L3" s="164">
        <v>1</v>
      </c>
      <c r="M3" s="164" t="s">
        <v>899</v>
      </c>
    </row>
    <row r="5" spans="1:25">
      <c r="A5" s="164" t="s">
        <v>898</v>
      </c>
    </row>
    <row r="6" spans="1:25">
      <c r="A6" s="164" t="s">
        <v>846</v>
      </c>
      <c r="B6" s="164" t="s">
        <v>897</v>
      </c>
      <c r="C6" s="164" t="s">
        <v>896</v>
      </c>
      <c r="D6" s="164" t="s">
        <v>895</v>
      </c>
      <c r="E6" s="164" t="s">
        <v>894</v>
      </c>
      <c r="F6" s="164" t="s">
        <v>893</v>
      </c>
      <c r="G6" s="164" t="s">
        <v>892</v>
      </c>
    </row>
    <row r="7" spans="1:25">
      <c r="A7" s="164">
        <v>1</v>
      </c>
      <c r="B7" s="164" t="s">
        <v>891</v>
      </c>
      <c r="C7" s="164">
        <v>0</v>
      </c>
      <c r="D7" s="164">
        <v>16436</v>
      </c>
      <c r="E7" s="164">
        <v>3</v>
      </c>
      <c r="F7" s="166">
        <v>0</v>
      </c>
      <c r="G7" s="164" t="s">
        <v>890</v>
      </c>
    </row>
    <row r="9" spans="1:25">
      <c r="A9" s="164" t="s">
        <v>4235</v>
      </c>
    </row>
    <row r="10" spans="1:25">
      <c r="B10" s="164">
        <v>1</v>
      </c>
      <c r="C10" s="164">
        <v>2</v>
      </c>
      <c r="D10" s="164">
        <v>3</v>
      </c>
      <c r="E10" s="164">
        <v>4</v>
      </c>
      <c r="F10" s="164">
        <v>5</v>
      </c>
      <c r="G10" s="164">
        <v>6</v>
      </c>
      <c r="H10" s="164">
        <v>7</v>
      </c>
      <c r="I10" s="164">
        <v>8</v>
      </c>
      <c r="J10" s="164">
        <v>9</v>
      </c>
      <c r="K10" s="164">
        <v>10</v>
      </c>
      <c r="L10" s="164">
        <v>11</v>
      </c>
      <c r="M10" s="164">
        <v>12</v>
      </c>
      <c r="N10" s="164">
        <v>13</v>
      </c>
      <c r="O10" s="164">
        <v>14</v>
      </c>
      <c r="P10" s="164">
        <v>15</v>
      </c>
      <c r="Q10" s="164">
        <v>16</v>
      </c>
      <c r="R10" s="164">
        <v>17</v>
      </c>
      <c r="S10" s="164">
        <v>18</v>
      </c>
      <c r="T10" s="164">
        <v>19</v>
      </c>
      <c r="U10" s="164">
        <v>20</v>
      </c>
      <c r="V10" s="164">
        <v>21</v>
      </c>
      <c r="W10" s="164">
        <v>22</v>
      </c>
      <c r="X10" s="164">
        <v>23</v>
      </c>
      <c r="Y10" s="164">
        <v>24</v>
      </c>
    </row>
    <row r="11" spans="1:25">
      <c r="A11" s="164" t="s">
        <v>503</v>
      </c>
      <c r="B11" s="164">
        <v>0.98399999999999999</v>
      </c>
      <c r="C11" s="164">
        <v>3.6999999999999998E-2</v>
      </c>
      <c r="D11" s="164">
        <v>0.94799999999999995</v>
      </c>
      <c r="E11" s="164">
        <v>3.7999999999999999E-2</v>
      </c>
      <c r="F11" s="164">
        <v>0.91500000000000004</v>
      </c>
      <c r="G11" s="164">
        <v>3.7999999999999999E-2</v>
      </c>
      <c r="H11" s="164">
        <v>0.93100000000000005</v>
      </c>
      <c r="I11" s="164">
        <v>3.7999999999999999E-2</v>
      </c>
      <c r="J11" s="164">
        <v>1.06</v>
      </c>
      <c r="K11" s="164">
        <v>3.6999999999999998E-2</v>
      </c>
      <c r="L11" s="164">
        <v>1.026</v>
      </c>
      <c r="M11" s="164">
        <v>3.6999999999999998E-2</v>
      </c>
      <c r="N11" s="164">
        <v>1.0489999999999999</v>
      </c>
      <c r="O11" s="164">
        <v>3.5999999999999997E-2</v>
      </c>
      <c r="P11" s="164">
        <v>0.91600000000000004</v>
      </c>
      <c r="Q11" s="164">
        <v>3.6999999999999998E-2</v>
      </c>
      <c r="R11" s="164">
        <v>0.90600000000000003</v>
      </c>
      <c r="S11" s="164">
        <v>3.6999999999999998E-2</v>
      </c>
      <c r="T11" s="164">
        <v>0.89500000000000002</v>
      </c>
      <c r="U11" s="164">
        <v>3.6999999999999998E-2</v>
      </c>
      <c r="V11" s="164">
        <v>0.89800000000000002</v>
      </c>
      <c r="W11" s="164">
        <v>3.6999999999999998E-2</v>
      </c>
      <c r="X11" s="164">
        <v>1.0049999999999999</v>
      </c>
      <c r="Y11" s="164">
        <v>3.5999999999999997E-2</v>
      </c>
    </row>
    <row r="12" spans="1:25">
      <c r="A12" s="164" t="s">
        <v>504</v>
      </c>
      <c r="B12" s="164">
        <v>3.9E-2</v>
      </c>
      <c r="C12" s="164">
        <v>3.5999999999999997E-2</v>
      </c>
      <c r="D12" s="164">
        <v>3.7999999999999999E-2</v>
      </c>
      <c r="E12" s="164">
        <v>3.5999999999999997E-2</v>
      </c>
      <c r="F12" s="164">
        <v>3.6999999999999998E-2</v>
      </c>
      <c r="G12" s="164">
        <v>3.6999999999999998E-2</v>
      </c>
      <c r="H12" s="164">
        <v>3.9E-2</v>
      </c>
      <c r="I12" s="164">
        <v>3.9E-2</v>
      </c>
      <c r="J12" s="164">
        <v>3.9E-2</v>
      </c>
      <c r="K12" s="164">
        <v>3.6999999999999998E-2</v>
      </c>
      <c r="L12" s="164">
        <v>3.6999999999999998E-2</v>
      </c>
      <c r="M12" s="164">
        <v>3.5999999999999997E-2</v>
      </c>
      <c r="N12" s="164">
        <v>3.9E-2</v>
      </c>
      <c r="O12" s="164">
        <v>3.6999999999999998E-2</v>
      </c>
      <c r="P12" s="164">
        <v>3.6999999999999998E-2</v>
      </c>
      <c r="Q12" s="164">
        <v>3.5000000000000003E-2</v>
      </c>
      <c r="R12" s="164">
        <v>3.6999999999999998E-2</v>
      </c>
      <c r="S12" s="164">
        <v>3.5999999999999997E-2</v>
      </c>
      <c r="T12" s="164">
        <v>3.9E-2</v>
      </c>
      <c r="U12" s="164">
        <v>3.6999999999999998E-2</v>
      </c>
      <c r="V12" s="164">
        <v>3.6999999999999998E-2</v>
      </c>
      <c r="W12" s="164">
        <v>3.5000000000000003E-2</v>
      </c>
      <c r="X12" s="164">
        <v>3.5999999999999997E-2</v>
      </c>
      <c r="Y12" s="164">
        <v>3.5000000000000003E-2</v>
      </c>
    </row>
    <row r="13" spans="1:25">
      <c r="A13" s="164" t="s">
        <v>505</v>
      </c>
      <c r="B13" s="164">
        <v>1.242</v>
      </c>
      <c r="C13" s="164">
        <v>3.5999999999999997E-2</v>
      </c>
      <c r="D13" s="164">
        <v>1.117</v>
      </c>
      <c r="E13" s="164">
        <v>3.9E-2</v>
      </c>
      <c r="F13" s="164">
        <v>1.2210000000000001</v>
      </c>
      <c r="G13" s="164">
        <v>3.7999999999999999E-2</v>
      </c>
      <c r="H13" s="164">
        <v>1.151</v>
      </c>
      <c r="I13" s="164">
        <v>0.04</v>
      </c>
      <c r="J13" s="164">
        <v>1.167</v>
      </c>
      <c r="K13" s="164">
        <v>3.5999999999999997E-2</v>
      </c>
      <c r="L13" s="164">
        <v>1.1240000000000001</v>
      </c>
      <c r="M13" s="164">
        <v>3.9E-2</v>
      </c>
      <c r="N13" s="164">
        <v>1.292</v>
      </c>
      <c r="O13" s="164">
        <v>3.3000000000000002E-2</v>
      </c>
      <c r="P13" s="164">
        <v>1.4550000000000001</v>
      </c>
      <c r="Q13" s="164">
        <v>3.6999999999999998E-2</v>
      </c>
      <c r="R13" s="164">
        <v>1.4670000000000001</v>
      </c>
      <c r="S13" s="164">
        <v>3.5000000000000003E-2</v>
      </c>
      <c r="T13" s="164">
        <v>1.2290000000000001</v>
      </c>
      <c r="U13" s="164">
        <v>3.5999999999999997E-2</v>
      </c>
      <c r="V13" s="164">
        <v>1.177</v>
      </c>
      <c r="W13" s="164">
        <v>3.5999999999999997E-2</v>
      </c>
      <c r="X13" s="164">
        <v>0.96499999999999997</v>
      </c>
      <c r="Y13" s="164">
        <v>3.5999999999999997E-2</v>
      </c>
    </row>
    <row r="14" spans="1:25">
      <c r="A14" s="164" t="s">
        <v>506</v>
      </c>
      <c r="B14" s="164">
        <v>3.6999999999999998E-2</v>
      </c>
      <c r="C14" s="164">
        <v>3.9E-2</v>
      </c>
      <c r="D14" s="164">
        <v>0.04</v>
      </c>
      <c r="E14" s="164">
        <v>0.04</v>
      </c>
      <c r="F14" s="164">
        <v>3.9E-2</v>
      </c>
      <c r="G14" s="164">
        <v>3.6999999999999998E-2</v>
      </c>
      <c r="H14" s="164">
        <v>3.6999999999999998E-2</v>
      </c>
      <c r="I14" s="164">
        <v>3.9E-2</v>
      </c>
      <c r="J14" s="164">
        <v>0.04</v>
      </c>
      <c r="K14" s="164">
        <v>3.5000000000000003E-2</v>
      </c>
      <c r="L14" s="164">
        <v>3.7999999999999999E-2</v>
      </c>
      <c r="M14" s="164">
        <v>4.1000000000000002E-2</v>
      </c>
      <c r="N14" s="164">
        <v>3.6999999999999998E-2</v>
      </c>
      <c r="O14" s="164">
        <v>3.5000000000000003E-2</v>
      </c>
      <c r="P14" s="164">
        <v>3.5000000000000003E-2</v>
      </c>
      <c r="Q14" s="164">
        <v>3.6999999999999998E-2</v>
      </c>
      <c r="R14" s="164">
        <v>3.9E-2</v>
      </c>
      <c r="S14" s="164">
        <v>3.7999999999999999E-2</v>
      </c>
      <c r="T14" s="164">
        <v>3.5999999999999997E-2</v>
      </c>
      <c r="U14" s="164">
        <v>3.5000000000000003E-2</v>
      </c>
      <c r="V14" s="164">
        <v>3.6999999999999998E-2</v>
      </c>
      <c r="W14" s="164">
        <v>3.5000000000000003E-2</v>
      </c>
      <c r="X14" s="164">
        <v>3.5000000000000003E-2</v>
      </c>
      <c r="Y14" s="164">
        <v>3.7999999999999999E-2</v>
      </c>
    </row>
    <row r="15" spans="1:25">
      <c r="A15" s="164" t="s">
        <v>507</v>
      </c>
      <c r="B15" s="164">
        <v>1.03</v>
      </c>
      <c r="C15" s="164">
        <v>3.6999999999999998E-2</v>
      </c>
      <c r="D15" s="164">
        <v>1.0189999999999999</v>
      </c>
      <c r="E15" s="164">
        <v>3.6999999999999998E-2</v>
      </c>
      <c r="F15" s="164">
        <v>1.222</v>
      </c>
      <c r="G15" s="164">
        <v>3.9E-2</v>
      </c>
      <c r="H15" s="164">
        <v>1.149</v>
      </c>
      <c r="I15" s="164">
        <v>3.9E-2</v>
      </c>
      <c r="J15" s="164">
        <v>1.0329999999999999</v>
      </c>
      <c r="K15" s="164">
        <v>3.6999999999999998E-2</v>
      </c>
      <c r="L15" s="164">
        <v>1.028</v>
      </c>
      <c r="M15" s="164">
        <v>3.9E-2</v>
      </c>
      <c r="N15" s="164">
        <v>1.4810000000000001</v>
      </c>
      <c r="O15" s="164">
        <v>3.5999999999999997E-2</v>
      </c>
      <c r="P15" s="164">
        <v>1.2430000000000001</v>
      </c>
      <c r="Q15" s="164">
        <v>0.04</v>
      </c>
      <c r="R15" s="164">
        <v>1.1499999999999999</v>
      </c>
      <c r="S15" s="164">
        <v>3.6999999999999998E-2</v>
      </c>
      <c r="T15" s="164">
        <v>1.1020000000000001</v>
      </c>
      <c r="U15" s="164">
        <v>3.5999999999999997E-2</v>
      </c>
      <c r="V15" s="164">
        <v>0.90900000000000003</v>
      </c>
      <c r="W15" s="164">
        <v>3.5999999999999997E-2</v>
      </c>
      <c r="X15" s="164">
        <v>0.95699999999999996</v>
      </c>
      <c r="Y15" s="164">
        <v>0.04</v>
      </c>
    </row>
    <row r="16" spans="1:25">
      <c r="A16" s="164" t="s">
        <v>508</v>
      </c>
      <c r="B16" s="164">
        <v>4.2000000000000003E-2</v>
      </c>
      <c r="C16" s="164">
        <v>3.4000000000000002E-2</v>
      </c>
      <c r="D16" s="164">
        <v>3.5000000000000003E-2</v>
      </c>
      <c r="E16" s="164">
        <v>3.2000000000000001E-2</v>
      </c>
      <c r="F16" s="164">
        <v>3.7999999999999999E-2</v>
      </c>
      <c r="G16" s="164">
        <v>4.4999999999999998E-2</v>
      </c>
      <c r="H16" s="164">
        <v>3.6999999999999998E-2</v>
      </c>
      <c r="I16" s="164">
        <v>4.1000000000000002E-2</v>
      </c>
      <c r="J16" s="164">
        <v>3.6999999999999998E-2</v>
      </c>
      <c r="K16" s="164">
        <v>3.6999999999999998E-2</v>
      </c>
      <c r="L16" s="164">
        <v>3.5999999999999997E-2</v>
      </c>
      <c r="M16" s="164">
        <v>3.5999999999999997E-2</v>
      </c>
      <c r="N16" s="164">
        <v>3.7999999999999999E-2</v>
      </c>
      <c r="O16" s="164">
        <v>0.04</v>
      </c>
      <c r="P16" s="164">
        <v>3.6999999999999998E-2</v>
      </c>
      <c r="Q16" s="164">
        <v>3.9E-2</v>
      </c>
      <c r="R16" s="164">
        <v>3.7999999999999999E-2</v>
      </c>
      <c r="S16" s="164">
        <v>3.5999999999999997E-2</v>
      </c>
      <c r="T16" s="164">
        <v>3.6999999999999998E-2</v>
      </c>
      <c r="U16" s="164">
        <v>3.5000000000000003E-2</v>
      </c>
      <c r="V16" s="164">
        <v>3.7999999999999999E-2</v>
      </c>
      <c r="W16" s="164">
        <v>3.5000000000000003E-2</v>
      </c>
      <c r="X16" s="164">
        <v>3.5000000000000003E-2</v>
      </c>
      <c r="Y16" s="164">
        <v>3.9E-2</v>
      </c>
    </row>
    <row r="17" spans="1:25">
      <c r="A17" s="164" t="s">
        <v>509</v>
      </c>
      <c r="B17" s="164">
        <v>1.1839999999999999</v>
      </c>
      <c r="C17" s="164">
        <v>3.5000000000000003E-2</v>
      </c>
      <c r="D17" s="164">
        <v>1.1060000000000001</v>
      </c>
      <c r="E17" s="164">
        <v>3.5000000000000003E-2</v>
      </c>
      <c r="F17" s="164">
        <v>0.97899999999999998</v>
      </c>
      <c r="G17" s="164">
        <v>3.9E-2</v>
      </c>
      <c r="H17" s="164">
        <v>1.167</v>
      </c>
      <c r="I17" s="164">
        <v>3.6999999999999998E-2</v>
      </c>
      <c r="J17" s="164">
        <v>1.079</v>
      </c>
      <c r="K17" s="164">
        <v>3.5000000000000003E-2</v>
      </c>
      <c r="L17" s="164">
        <v>1.0049999999999999</v>
      </c>
      <c r="M17" s="164">
        <v>3.6999999999999998E-2</v>
      </c>
      <c r="N17" s="164">
        <v>1.0720000000000001</v>
      </c>
      <c r="O17" s="164">
        <v>3.9E-2</v>
      </c>
      <c r="P17" s="164">
        <v>1.077</v>
      </c>
      <c r="Q17" s="164">
        <v>4.1000000000000002E-2</v>
      </c>
      <c r="R17" s="164">
        <v>1.2010000000000001</v>
      </c>
      <c r="S17" s="164">
        <v>3.5000000000000003E-2</v>
      </c>
      <c r="T17" s="164">
        <v>1.054</v>
      </c>
      <c r="U17" s="164">
        <v>5.1999999999999998E-2</v>
      </c>
      <c r="V17" s="164">
        <v>1.1619999999999999</v>
      </c>
      <c r="W17" s="164">
        <v>3.5999999999999997E-2</v>
      </c>
      <c r="X17" s="164">
        <v>1.024</v>
      </c>
      <c r="Y17" s="164">
        <v>3.7999999999999999E-2</v>
      </c>
    </row>
    <row r="18" spans="1:25">
      <c r="A18" s="164" t="s">
        <v>510</v>
      </c>
      <c r="B18" s="164">
        <v>4.2000000000000003E-2</v>
      </c>
      <c r="C18" s="164">
        <v>3.6999999999999998E-2</v>
      </c>
      <c r="D18" s="164">
        <v>3.7999999999999999E-2</v>
      </c>
      <c r="E18" s="164">
        <v>3.6999999999999998E-2</v>
      </c>
      <c r="F18" s="164">
        <v>3.5999999999999997E-2</v>
      </c>
      <c r="G18" s="164">
        <v>3.7999999999999999E-2</v>
      </c>
      <c r="H18" s="164">
        <v>3.5999999999999997E-2</v>
      </c>
      <c r="I18" s="164">
        <v>3.7999999999999999E-2</v>
      </c>
      <c r="J18" s="164">
        <v>3.5999999999999997E-2</v>
      </c>
      <c r="K18" s="164">
        <v>3.5000000000000003E-2</v>
      </c>
      <c r="L18" s="164">
        <v>3.7999999999999999E-2</v>
      </c>
      <c r="M18" s="164">
        <v>3.7999999999999999E-2</v>
      </c>
      <c r="N18" s="164">
        <v>3.5999999999999997E-2</v>
      </c>
      <c r="O18" s="164">
        <v>3.6999999999999998E-2</v>
      </c>
      <c r="P18" s="164">
        <v>3.5999999999999997E-2</v>
      </c>
      <c r="Q18" s="164">
        <v>3.5999999999999997E-2</v>
      </c>
      <c r="R18" s="164">
        <v>0.04</v>
      </c>
      <c r="S18" s="164">
        <v>3.5000000000000003E-2</v>
      </c>
      <c r="T18" s="164">
        <v>3.5999999999999997E-2</v>
      </c>
      <c r="U18" s="164">
        <v>3.5999999999999997E-2</v>
      </c>
      <c r="V18" s="164">
        <v>3.5999999999999997E-2</v>
      </c>
      <c r="W18" s="164">
        <v>3.5000000000000003E-2</v>
      </c>
      <c r="X18" s="164">
        <v>3.6999999999999998E-2</v>
      </c>
      <c r="Y18" s="164">
        <v>3.9E-2</v>
      </c>
    </row>
    <row r="19" spans="1:25">
      <c r="A19" s="164" t="s">
        <v>511</v>
      </c>
      <c r="B19" s="164">
        <v>1.0069999999999999</v>
      </c>
      <c r="C19" s="164">
        <v>3.9E-2</v>
      </c>
      <c r="D19" s="164">
        <v>1.054</v>
      </c>
      <c r="E19" s="164">
        <v>3.5999999999999997E-2</v>
      </c>
      <c r="F19" s="164">
        <v>1.113</v>
      </c>
      <c r="G19" s="164">
        <v>3.9E-2</v>
      </c>
      <c r="H19" s="164">
        <v>1.131</v>
      </c>
      <c r="I19" s="164">
        <v>3.6999999999999998E-2</v>
      </c>
      <c r="J19" s="164">
        <v>1.286</v>
      </c>
      <c r="K19" s="164">
        <v>3.5999999999999997E-2</v>
      </c>
      <c r="L19" s="164">
        <v>1.0029999999999999</v>
      </c>
      <c r="M19" s="164">
        <v>3.6999999999999998E-2</v>
      </c>
      <c r="N19" s="164">
        <v>1.206</v>
      </c>
      <c r="O19" s="164">
        <v>3.6999999999999998E-2</v>
      </c>
      <c r="P19" s="164">
        <v>1.2150000000000001</v>
      </c>
      <c r="Q19" s="164">
        <v>3.5000000000000003E-2</v>
      </c>
      <c r="R19" s="164">
        <v>1.071</v>
      </c>
      <c r="S19" s="164">
        <v>3.6999999999999998E-2</v>
      </c>
      <c r="T19" s="164">
        <v>1.0009999999999999</v>
      </c>
      <c r="U19" s="164">
        <v>3.9E-2</v>
      </c>
      <c r="V19" s="164">
        <v>1.1950000000000001</v>
      </c>
      <c r="W19" s="164">
        <v>3.5999999999999997E-2</v>
      </c>
      <c r="X19" s="164">
        <v>1.1359999999999999</v>
      </c>
      <c r="Y19" s="164">
        <v>4.2999999999999997E-2</v>
      </c>
    </row>
    <row r="20" spans="1:25">
      <c r="A20" s="164" t="s">
        <v>512</v>
      </c>
      <c r="B20" s="164">
        <v>3.7999999999999999E-2</v>
      </c>
      <c r="C20" s="164">
        <v>3.3000000000000002E-2</v>
      </c>
      <c r="D20" s="164">
        <v>3.1E-2</v>
      </c>
      <c r="E20" s="164">
        <v>3.5000000000000003E-2</v>
      </c>
      <c r="F20" s="164">
        <v>3.4000000000000002E-2</v>
      </c>
      <c r="G20" s="164">
        <v>0.04</v>
      </c>
      <c r="H20" s="164">
        <v>3.5999999999999997E-2</v>
      </c>
      <c r="I20" s="164">
        <v>3.7999999999999999E-2</v>
      </c>
      <c r="J20" s="164">
        <v>3.5999999999999997E-2</v>
      </c>
      <c r="K20" s="164">
        <v>3.7999999999999999E-2</v>
      </c>
      <c r="L20" s="164">
        <v>3.6999999999999998E-2</v>
      </c>
      <c r="M20" s="164">
        <v>0.04</v>
      </c>
      <c r="N20" s="164">
        <v>3.6999999999999998E-2</v>
      </c>
      <c r="O20" s="164">
        <v>3.5999999999999997E-2</v>
      </c>
      <c r="P20" s="164">
        <v>3.7999999999999999E-2</v>
      </c>
      <c r="Q20" s="164">
        <v>3.6999999999999998E-2</v>
      </c>
      <c r="R20" s="164">
        <v>3.6999999999999998E-2</v>
      </c>
      <c r="S20" s="164">
        <v>3.5999999999999997E-2</v>
      </c>
      <c r="T20" s="164">
        <v>3.5999999999999997E-2</v>
      </c>
      <c r="U20" s="164">
        <v>3.6999999999999998E-2</v>
      </c>
      <c r="V20" s="164">
        <v>3.5999999999999997E-2</v>
      </c>
      <c r="W20" s="164">
        <v>3.5999999999999997E-2</v>
      </c>
      <c r="X20" s="164">
        <v>3.5999999999999997E-2</v>
      </c>
      <c r="Y20" s="164">
        <v>3.7999999999999999E-2</v>
      </c>
    </row>
    <row r="21" spans="1:25">
      <c r="A21" s="164" t="s">
        <v>513</v>
      </c>
      <c r="B21" s="164">
        <v>1.046</v>
      </c>
      <c r="C21" s="164">
        <v>3.3000000000000002E-2</v>
      </c>
      <c r="D21" s="164">
        <v>1.0469999999999999</v>
      </c>
      <c r="E21" s="164">
        <v>3.2000000000000001E-2</v>
      </c>
      <c r="F21" s="164">
        <v>1.129</v>
      </c>
      <c r="G21" s="164">
        <v>3.6999999999999998E-2</v>
      </c>
      <c r="H21" s="164">
        <v>1.2909999999999999</v>
      </c>
      <c r="I21" s="164">
        <v>3.6999999999999998E-2</v>
      </c>
      <c r="J21" s="164">
        <v>1.135</v>
      </c>
      <c r="K21" s="164">
        <v>3.5000000000000003E-2</v>
      </c>
      <c r="L21" s="164">
        <v>1.2150000000000001</v>
      </c>
      <c r="M21" s="164">
        <v>0.04</v>
      </c>
      <c r="N21" s="164">
        <v>1.1499999999999999</v>
      </c>
      <c r="O21" s="164">
        <v>3.2000000000000001E-2</v>
      </c>
      <c r="P21" s="164">
        <v>1.3979999999999999</v>
      </c>
      <c r="Q21" s="164">
        <v>3.5000000000000003E-2</v>
      </c>
      <c r="R21" s="164">
        <v>1.08</v>
      </c>
      <c r="S21" s="164">
        <v>3.3000000000000002E-2</v>
      </c>
      <c r="T21" s="164">
        <v>1.385</v>
      </c>
      <c r="U21" s="164">
        <v>3.5999999999999997E-2</v>
      </c>
      <c r="V21" s="164">
        <v>1.077</v>
      </c>
      <c r="W21" s="164">
        <v>3.5999999999999997E-2</v>
      </c>
      <c r="X21" s="164">
        <v>1.0449999999999999</v>
      </c>
      <c r="Y21" s="164">
        <v>0.04</v>
      </c>
    </row>
    <row r="22" spans="1:25">
      <c r="A22" s="164" t="s">
        <v>514</v>
      </c>
      <c r="B22" s="164">
        <v>3.3000000000000002E-2</v>
      </c>
      <c r="C22" s="164">
        <v>0.03</v>
      </c>
      <c r="D22" s="164">
        <v>3.5999999999999997E-2</v>
      </c>
      <c r="E22" s="164">
        <v>3.5999999999999997E-2</v>
      </c>
      <c r="F22" s="164">
        <v>3.5999999999999997E-2</v>
      </c>
      <c r="G22" s="164">
        <v>3.7999999999999999E-2</v>
      </c>
      <c r="H22" s="164">
        <v>3.6999999999999998E-2</v>
      </c>
      <c r="I22" s="164">
        <v>3.7999999999999999E-2</v>
      </c>
      <c r="J22" s="164">
        <v>3.6999999999999998E-2</v>
      </c>
      <c r="K22" s="164">
        <v>3.5999999999999997E-2</v>
      </c>
      <c r="L22" s="164">
        <v>3.5999999999999997E-2</v>
      </c>
      <c r="M22" s="164">
        <v>3.6999999999999998E-2</v>
      </c>
      <c r="N22" s="164">
        <v>3.6999999999999998E-2</v>
      </c>
      <c r="O22" s="164">
        <v>3.6999999999999998E-2</v>
      </c>
      <c r="P22" s="164">
        <v>3.6999999999999998E-2</v>
      </c>
      <c r="Q22" s="164">
        <v>3.5999999999999997E-2</v>
      </c>
      <c r="R22" s="164">
        <v>3.7999999999999999E-2</v>
      </c>
      <c r="S22" s="164">
        <v>3.5000000000000003E-2</v>
      </c>
      <c r="T22" s="164">
        <v>3.6999999999999998E-2</v>
      </c>
      <c r="U22" s="164">
        <v>3.6999999999999998E-2</v>
      </c>
      <c r="V22" s="164">
        <v>3.6999999999999998E-2</v>
      </c>
      <c r="W22" s="164">
        <v>3.6999999999999998E-2</v>
      </c>
      <c r="X22" s="164">
        <v>3.5999999999999997E-2</v>
      </c>
      <c r="Y22" s="164">
        <v>0.04</v>
      </c>
    </row>
    <row r="23" spans="1:25">
      <c r="A23" s="164" t="s">
        <v>515</v>
      </c>
      <c r="B23" s="164">
        <v>1.06</v>
      </c>
      <c r="C23" s="164">
        <v>2.9000000000000001E-2</v>
      </c>
      <c r="D23" s="164">
        <v>1.05</v>
      </c>
      <c r="E23" s="164">
        <v>3.5000000000000003E-2</v>
      </c>
      <c r="F23" s="164">
        <v>1.145</v>
      </c>
      <c r="G23" s="164">
        <v>3.9E-2</v>
      </c>
      <c r="H23" s="164">
        <v>1.026</v>
      </c>
      <c r="I23" s="164">
        <v>4.2999999999999997E-2</v>
      </c>
      <c r="J23" s="164">
        <v>1.1060000000000001</v>
      </c>
      <c r="K23" s="164">
        <v>3.5000000000000003E-2</v>
      </c>
      <c r="L23" s="164">
        <v>1.079</v>
      </c>
      <c r="M23" s="164">
        <v>3.7999999999999999E-2</v>
      </c>
      <c r="N23" s="164">
        <v>1.032</v>
      </c>
      <c r="O23" s="164">
        <v>3.6999999999999998E-2</v>
      </c>
      <c r="P23" s="164">
        <v>1.2070000000000001</v>
      </c>
      <c r="Q23" s="164">
        <v>3.5999999999999997E-2</v>
      </c>
      <c r="R23" s="164">
        <v>1.0649999999999999</v>
      </c>
      <c r="S23" s="164">
        <v>3.5000000000000003E-2</v>
      </c>
      <c r="T23" s="164">
        <v>1.0389999999999999</v>
      </c>
      <c r="U23" s="164">
        <v>3.5999999999999997E-2</v>
      </c>
      <c r="V23" s="164">
        <v>1.143</v>
      </c>
      <c r="W23" s="164">
        <v>3.6999999999999998E-2</v>
      </c>
      <c r="X23" s="164">
        <v>1.0129999999999999</v>
      </c>
      <c r="Y23" s="164">
        <v>0.04</v>
      </c>
    </row>
    <row r="24" spans="1:25">
      <c r="A24" s="164" t="s">
        <v>516</v>
      </c>
      <c r="B24" s="164">
        <v>4.1000000000000002E-2</v>
      </c>
      <c r="C24" s="164">
        <v>3.6999999999999998E-2</v>
      </c>
      <c r="D24" s="164">
        <v>3.5999999999999997E-2</v>
      </c>
      <c r="E24" s="164">
        <v>3.7999999999999999E-2</v>
      </c>
      <c r="F24" s="164">
        <v>3.6999999999999998E-2</v>
      </c>
      <c r="G24" s="164">
        <v>3.7999999999999999E-2</v>
      </c>
      <c r="H24" s="164">
        <v>3.6999999999999998E-2</v>
      </c>
      <c r="I24" s="164">
        <v>4.4999999999999998E-2</v>
      </c>
      <c r="J24" s="164">
        <v>4.2999999999999997E-2</v>
      </c>
      <c r="K24" s="164">
        <v>3.5000000000000003E-2</v>
      </c>
      <c r="L24" s="164">
        <v>3.5999999999999997E-2</v>
      </c>
      <c r="M24" s="164">
        <v>3.7999999999999999E-2</v>
      </c>
      <c r="N24" s="164">
        <v>3.5999999999999997E-2</v>
      </c>
      <c r="O24" s="164">
        <v>3.5000000000000003E-2</v>
      </c>
      <c r="P24" s="164">
        <v>3.6999999999999998E-2</v>
      </c>
      <c r="Q24" s="164">
        <v>3.5000000000000003E-2</v>
      </c>
      <c r="R24" s="164">
        <v>4.1000000000000002E-2</v>
      </c>
      <c r="S24" s="164">
        <v>3.6999999999999998E-2</v>
      </c>
      <c r="T24" s="164">
        <v>3.9E-2</v>
      </c>
      <c r="U24" s="164">
        <v>3.6999999999999998E-2</v>
      </c>
      <c r="V24" s="164">
        <v>3.5999999999999997E-2</v>
      </c>
      <c r="W24" s="164">
        <v>3.5000000000000003E-2</v>
      </c>
      <c r="X24" s="164">
        <v>3.6999999999999998E-2</v>
      </c>
      <c r="Y24" s="164">
        <v>0.04</v>
      </c>
    </row>
    <row r="25" spans="1:25">
      <c r="A25" s="164" t="s">
        <v>517</v>
      </c>
      <c r="B25" s="164">
        <v>0.95199999999999996</v>
      </c>
      <c r="C25" s="164">
        <v>0.04</v>
      </c>
      <c r="D25" s="164">
        <v>0.999</v>
      </c>
      <c r="E25" s="164">
        <v>3.9E-2</v>
      </c>
      <c r="F25" s="164">
        <v>1.0780000000000001</v>
      </c>
      <c r="G25" s="164">
        <v>3.7999999999999999E-2</v>
      </c>
      <c r="H25" s="164">
        <v>1.139</v>
      </c>
      <c r="I25" s="164">
        <v>0.04</v>
      </c>
      <c r="J25" s="164">
        <v>1.1040000000000001</v>
      </c>
      <c r="K25" s="164">
        <v>3.5999999999999997E-2</v>
      </c>
      <c r="L25" s="164">
        <v>1.0609999999999999</v>
      </c>
      <c r="M25" s="164">
        <v>3.9E-2</v>
      </c>
      <c r="N25" s="164">
        <v>1.1539999999999999</v>
      </c>
      <c r="O25" s="164">
        <v>3.6999999999999998E-2</v>
      </c>
      <c r="P25" s="164">
        <v>1.1120000000000001</v>
      </c>
      <c r="Q25" s="164">
        <v>3.6999999999999998E-2</v>
      </c>
      <c r="R25" s="164">
        <v>1.19</v>
      </c>
      <c r="S25" s="164">
        <v>3.5999999999999997E-2</v>
      </c>
      <c r="T25" s="164">
        <v>1.1080000000000001</v>
      </c>
      <c r="U25" s="164">
        <v>3.6999999999999998E-2</v>
      </c>
      <c r="V25" s="164">
        <v>1.1619999999999999</v>
      </c>
      <c r="W25" s="164">
        <v>3.5999999999999997E-2</v>
      </c>
      <c r="X25" s="164">
        <v>0.90600000000000003</v>
      </c>
      <c r="Y25" s="164">
        <v>4.1000000000000002E-2</v>
      </c>
    </row>
    <row r="26" spans="1:25">
      <c r="A26" s="164" t="s">
        <v>518</v>
      </c>
      <c r="B26" s="164">
        <v>0.04</v>
      </c>
      <c r="C26" s="164">
        <v>3.7999999999999999E-2</v>
      </c>
      <c r="D26" s="164">
        <v>3.5999999999999997E-2</v>
      </c>
      <c r="E26" s="164">
        <v>3.5000000000000003E-2</v>
      </c>
      <c r="F26" s="164">
        <v>3.5999999999999997E-2</v>
      </c>
      <c r="G26" s="164">
        <v>0.03</v>
      </c>
      <c r="H26" s="164">
        <v>0.03</v>
      </c>
      <c r="I26" s="164">
        <v>3.5999999999999997E-2</v>
      </c>
      <c r="J26" s="164">
        <v>3.3000000000000002E-2</v>
      </c>
      <c r="K26" s="164">
        <v>3.2000000000000001E-2</v>
      </c>
      <c r="L26" s="164">
        <v>3.2000000000000001E-2</v>
      </c>
      <c r="M26" s="164">
        <v>3.6999999999999998E-2</v>
      </c>
      <c r="N26" s="164">
        <v>3.5999999999999997E-2</v>
      </c>
      <c r="O26" s="164">
        <v>3.7999999999999999E-2</v>
      </c>
      <c r="P26" s="164">
        <v>3.7999999999999999E-2</v>
      </c>
      <c r="Q26" s="164">
        <v>3.5000000000000003E-2</v>
      </c>
      <c r="R26" s="164">
        <v>3.9E-2</v>
      </c>
      <c r="S26" s="164">
        <v>3.4000000000000002E-2</v>
      </c>
      <c r="T26" s="164">
        <v>3.7999999999999999E-2</v>
      </c>
      <c r="U26" s="164">
        <v>3.5999999999999997E-2</v>
      </c>
      <c r="V26" s="164">
        <v>3.5000000000000003E-2</v>
      </c>
      <c r="W26" s="164">
        <v>3.6999999999999998E-2</v>
      </c>
      <c r="X26" s="164">
        <v>3.5000000000000003E-2</v>
      </c>
      <c r="Y26" s="164">
        <v>1.272</v>
      </c>
    </row>
    <row r="29" spans="1:25">
      <c r="A29" s="164" t="s">
        <v>889</v>
      </c>
    </row>
    <row r="30" spans="1:25">
      <c r="A30" s="164" t="s">
        <v>888</v>
      </c>
      <c r="E30" s="164">
        <v>1719</v>
      </c>
    </row>
    <row r="31" spans="1:25">
      <c r="A31" s="164" t="s">
        <v>887</v>
      </c>
      <c r="E31" s="164" t="s">
        <v>886</v>
      </c>
    </row>
    <row r="32" spans="1:25">
      <c r="A32" s="164" t="s">
        <v>885</v>
      </c>
      <c r="E32" s="164" t="s">
        <v>884</v>
      </c>
    </row>
    <row r="33" spans="1:5">
      <c r="A33" s="164" t="s">
        <v>883</v>
      </c>
      <c r="E33" s="164" t="s">
        <v>882</v>
      </c>
    </row>
    <row r="34" spans="1:5">
      <c r="A34" s="164" t="s">
        <v>881</v>
      </c>
      <c r="E34" s="164" t="s">
        <v>622</v>
      </c>
    </row>
    <row r="35" spans="1:5">
      <c r="A35" s="164" t="s">
        <v>880</v>
      </c>
      <c r="E35" s="164">
        <v>100137</v>
      </c>
    </row>
    <row r="36" spans="1:5">
      <c r="A36" s="164" t="s">
        <v>879</v>
      </c>
      <c r="E36" s="164" t="s">
        <v>874</v>
      </c>
    </row>
    <row r="37" spans="1:5">
      <c r="A37" s="164" t="s">
        <v>878</v>
      </c>
      <c r="E37" s="164">
        <v>23000508</v>
      </c>
    </row>
    <row r="41" spans="1:5">
      <c r="A41" s="164" t="s">
        <v>877</v>
      </c>
    </row>
    <row r="42" spans="1:5">
      <c r="A42" s="164" t="s">
        <v>876</v>
      </c>
    </row>
    <row r="43" spans="1:5">
      <c r="A43" s="164" t="s">
        <v>875</v>
      </c>
      <c r="E43" s="164" t="s">
        <v>874</v>
      </c>
    </row>
    <row r="44" spans="1:5">
      <c r="A44" s="164" t="s">
        <v>873</v>
      </c>
      <c r="E44" s="164">
        <v>1</v>
      </c>
    </row>
    <row r="45" spans="1:5">
      <c r="A45" s="164" t="s">
        <v>872</v>
      </c>
      <c r="E45" s="164" t="s">
        <v>622</v>
      </c>
    </row>
    <row r="46" spans="1:5">
      <c r="A46" s="164" t="s">
        <v>871</v>
      </c>
      <c r="E46" s="164">
        <v>1</v>
      </c>
    </row>
    <row r="47" spans="1:5">
      <c r="A47" s="164" t="s">
        <v>870</v>
      </c>
      <c r="E47" s="164" t="s">
        <v>622</v>
      </c>
    </row>
    <row r="48" spans="1:5">
      <c r="A48" s="164" t="s">
        <v>869</v>
      </c>
      <c r="E48" s="164" t="s">
        <v>868</v>
      </c>
    </row>
    <row r="49" spans="1:5">
      <c r="A49" s="164" t="s">
        <v>867</v>
      </c>
      <c r="E49" s="164" t="s">
        <v>808</v>
      </c>
    </row>
    <row r="50" spans="1:5">
      <c r="A50" s="164" t="s">
        <v>866</v>
      </c>
      <c r="E50" s="164" t="s">
        <v>808</v>
      </c>
    </row>
    <row r="51" spans="1:5">
      <c r="A51" s="164" t="s">
        <v>865</v>
      </c>
      <c r="E51" s="164" t="s">
        <v>864</v>
      </c>
    </row>
    <row r="53" spans="1:5">
      <c r="A53" s="164" t="s">
        <v>863</v>
      </c>
    </row>
    <row r="54" spans="1:5">
      <c r="A54" s="164" t="s">
        <v>862</v>
      </c>
      <c r="E54" s="164" t="s">
        <v>851</v>
      </c>
    </row>
    <row r="55" spans="1:5">
      <c r="A55" s="164" t="s">
        <v>861</v>
      </c>
      <c r="E55" s="164">
        <v>16</v>
      </c>
    </row>
    <row r="56" spans="1:5">
      <c r="A56" s="164" t="s">
        <v>860</v>
      </c>
      <c r="E56" s="164">
        <v>24</v>
      </c>
    </row>
    <row r="57" spans="1:5">
      <c r="A57" s="164" t="s">
        <v>859</v>
      </c>
      <c r="E57" s="164">
        <v>384</v>
      </c>
    </row>
    <row r="58" spans="1:5">
      <c r="A58" s="164" t="s">
        <v>858</v>
      </c>
      <c r="E58" s="164" t="s">
        <v>857</v>
      </c>
    </row>
    <row r="59" spans="1:5">
      <c r="A59" s="164" t="s">
        <v>856</v>
      </c>
      <c r="E59" s="164" t="s">
        <v>855</v>
      </c>
    </row>
    <row r="60" spans="1:5">
      <c r="A60" s="164" t="s">
        <v>854</v>
      </c>
      <c r="E60" s="164" t="s">
        <v>853</v>
      </c>
    </row>
    <row r="62" spans="1:5">
      <c r="A62" s="164" t="s">
        <v>852</v>
      </c>
    </row>
    <row r="63" spans="1:5">
      <c r="A63" s="164" t="s">
        <v>851</v>
      </c>
    </row>
    <row r="64" spans="1:5">
      <c r="A64" s="164" t="s">
        <v>849</v>
      </c>
    </row>
    <row r="65" spans="1:25">
      <c r="A65" s="164" t="s">
        <v>850</v>
      </c>
    </row>
    <row r="67" spans="1:25">
      <c r="A67" s="164" t="s">
        <v>849</v>
      </c>
    </row>
    <row r="68" spans="1:25">
      <c r="A68" s="164" t="s">
        <v>848</v>
      </c>
    </row>
    <row r="70" spans="1:25">
      <c r="A70" s="164" t="s">
        <v>847</v>
      </c>
    </row>
    <row r="71" spans="1:25">
      <c r="A71" s="164" t="s">
        <v>846</v>
      </c>
      <c r="E71" s="164">
        <v>1</v>
      </c>
    </row>
    <row r="73" spans="1:25">
      <c r="B73" s="164">
        <v>1</v>
      </c>
      <c r="C73" s="164">
        <v>2</v>
      </c>
      <c r="D73" s="164">
        <v>3</v>
      </c>
      <c r="E73" s="164">
        <v>4</v>
      </c>
      <c r="F73" s="164">
        <v>5</v>
      </c>
      <c r="G73" s="164">
        <v>6</v>
      </c>
      <c r="H73" s="164">
        <v>7</v>
      </c>
      <c r="I73" s="164">
        <v>8</v>
      </c>
      <c r="J73" s="164">
        <v>9</v>
      </c>
      <c r="K73" s="164">
        <v>10</v>
      </c>
      <c r="L73" s="164">
        <v>11</v>
      </c>
      <c r="M73" s="164">
        <v>12</v>
      </c>
      <c r="N73" s="164">
        <v>13</v>
      </c>
      <c r="O73" s="164">
        <v>14</v>
      </c>
      <c r="P73" s="164">
        <v>15</v>
      </c>
      <c r="Q73" s="164">
        <v>16</v>
      </c>
      <c r="R73" s="164">
        <v>17</v>
      </c>
      <c r="S73" s="164">
        <v>18</v>
      </c>
      <c r="T73" s="164">
        <v>19</v>
      </c>
      <c r="U73" s="164">
        <v>20</v>
      </c>
      <c r="V73" s="164">
        <v>21</v>
      </c>
      <c r="W73" s="164">
        <v>22</v>
      </c>
      <c r="X73" s="164">
        <v>23</v>
      </c>
      <c r="Y73" s="164">
        <v>24</v>
      </c>
    </row>
    <row r="74" spans="1:25">
      <c r="A74" s="164" t="s">
        <v>503</v>
      </c>
      <c r="B74" s="164" t="s">
        <v>845</v>
      </c>
      <c r="C74" s="164" t="s">
        <v>845</v>
      </c>
      <c r="D74" s="164" t="s">
        <v>845</v>
      </c>
      <c r="E74" s="164" t="s">
        <v>845</v>
      </c>
      <c r="F74" s="164" t="s">
        <v>845</v>
      </c>
      <c r="G74" s="164" t="s">
        <v>845</v>
      </c>
      <c r="H74" s="164" t="s">
        <v>845</v>
      </c>
      <c r="I74" s="164" t="s">
        <v>845</v>
      </c>
      <c r="J74" s="164" t="s">
        <v>845</v>
      </c>
      <c r="K74" s="164" t="s">
        <v>845</v>
      </c>
      <c r="L74" s="164" t="s">
        <v>845</v>
      </c>
      <c r="M74" s="164" t="s">
        <v>845</v>
      </c>
      <c r="N74" s="164" t="s">
        <v>845</v>
      </c>
      <c r="O74" s="164" t="s">
        <v>845</v>
      </c>
      <c r="P74" s="164" t="s">
        <v>845</v>
      </c>
      <c r="Q74" s="164" t="s">
        <v>845</v>
      </c>
      <c r="R74" s="164" t="s">
        <v>845</v>
      </c>
      <c r="S74" s="164" t="s">
        <v>845</v>
      </c>
      <c r="T74" s="164" t="s">
        <v>845</v>
      </c>
      <c r="U74" s="164" t="s">
        <v>845</v>
      </c>
      <c r="V74" s="164" t="s">
        <v>845</v>
      </c>
      <c r="W74" s="164" t="s">
        <v>845</v>
      </c>
      <c r="X74" s="164" t="s">
        <v>845</v>
      </c>
      <c r="Y74" s="164" t="s">
        <v>845</v>
      </c>
    </row>
    <row r="75" spans="1:25">
      <c r="A75" s="164" t="s">
        <v>504</v>
      </c>
      <c r="B75" s="164" t="s">
        <v>845</v>
      </c>
      <c r="C75" s="164" t="s">
        <v>845</v>
      </c>
      <c r="D75" s="164" t="s">
        <v>845</v>
      </c>
      <c r="E75" s="164" t="s">
        <v>845</v>
      </c>
      <c r="F75" s="164" t="s">
        <v>845</v>
      </c>
      <c r="G75" s="164" t="s">
        <v>845</v>
      </c>
      <c r="H75" s="164" t="s">
        <v>845</v>
      </c>
      <c r="I75" s="164" t="s">
        <v>845</v>
      </c>
      <c r="J75" s="164" t="s">
        <v>845</v>
      </c>
      <c r="K75" s="164" t="s">
        <v>845</v>
      </c>
      <c r="L75" s="164" t="s">
        <v>845</v>
      </c>
      <c r="M75" s="164" t="s">
        <v>845</v>
      </c>
      <c r="N75" s="164" t="s">
        <v>845</v>
      </c>
      <c r="O75" s="164" t="s">
        <v>845</v>
      </c>
      <c r="P75" s="164" t="s">
        <v>845</v>
      </c>
      <c r="Q75" s="164" t="s">
        <v>845</v>
      </c>
      <c r="R75" s="164" t="s">
        <v>845</v>
      </c>
      <c r="S75" s="164" t="s">
        <v>845</v>
      </c>
      <c r="T75" s="164" t="s">
        <v>845</v>
      </c>
      <c r="U75" s="164" t="s">
        <v>845</v>
      </c>
      <c r="V75" s="164" t="s">
        <v>845</v>
      </c>
      <c r="W75" s="164" t="s">
        <v>845</v>
      </c>
      <c r="X75" s="164" t="s">
        <v>845</v>
      </c>
      <c r="Y75" s="164" t="s">
        <v>845</v>
      </c>
    </row>
    <row r="76" spans="1:25">
      <c r="A76" s="164" t="s">
        <v>505</v>
      </c>
      <c r="B76" s="164" t="s">
        <v>845</v>
      </c>
      <c r="C76" s="164" t="s">
        <v>845</v>
      </c>
      <c r="D76" s="164" t="s">
        <v>845</v>
      </c>
      <c r="E76" s="164" t="s">
        <v>845</v>
      </c>
      <c r="F76" s="164" t="s">
        <v>845</v>
      </c>
      <c r="G76" s="164" t="s">
        <v>845</v>
      </c>
      <c r="H76" s="164" t="s">
        <v>845</v>
      </c>
      <c r="I76" s="164" t="s">
        <v>845</v>
      </c>
      <c r="J76" s="164" t="s">
        <v>845</v>
      </c>
      <c r="K76" s="164" t="s">
        <v>845</v>
      </c>
      <c r="L76" s="164" t="s">
        <v>845</v>
      </c>
      <c r="M76" s="164" t="s">
        <v>845</v>
      </c>
      <c r="N76" s="164" t="s">
        <v>845</v>
      </c>
      <c r="O76" s="164" t="s">
        <v>845</v>
      </c>
      <c r="P76" s="164" t="s">
        <v>845</v>
      </c>
      <c r="Q76" s="164" t="s">
        <v>845</v>
      </c>
      <c r="R76" s="164" t="s">
        <v>845</v>
      </c>
      <c r="S76" s="164" t="s">
        <v>845</v>
      </c>
      <c r="T76" s="164" t="s">
        <v>845</v>
      </c>
      <c r="U76" s="164" t="s">
        <v>845</v>
      </c>
      <c r="V76" s="164" t="s">
        <v>845</v>
      </c>
      <c r="W76" s="164" t="s">
        <v>845</v>
      </c>
      <c r="X76" s="164" t="s">
        <v>845</v>
      </c>
      <c r="Y76" s="164" t="s">
        <v>845</v>
      </c>
    </row>
    <row r="77" spans="1:25">
      <c r="A77" s="164" t="s">
        <v>506</v>
      </c>
      <c r="B77" s="164" t="s">
        <v>845</v>
      </c>
      <c r="C77" s="164" t="s">
        <v>845</v>
      </c>
      <c r="D77" s="164" t="s">
        <v>845</v>
      </c>
      <c r="E77" s="164" t="s">
        <v>845</v>
      </c>
      <c r="F77" s="164" t="s">
        <v>845</v>
      </c>
      <c r="G77" s="164" t="s">
        <v>845</v>
      </c>
      <c r="H77" s="164" t="s">
        <v>845</v>
      </c>
      <c r="I77" s="164" t="s">
        <v>845</v>
      </c>
      <c r="J77" s="164" t="s">
        <v>845</v>
      </c>
      <c r="K77" s="164" t="s">
        <v>845</v>
      </c>
      <c r="L77" s="164" t="s">
        <v>845</v>
      </c>
      <c r="M77" s="164" t="s">
        <v>845</v>
      </c>
      <c r="N77" s="164" t="s">
        <v>845</v>
      </c>
      <c r="O77" s="164" t="s">
        <v>845</v>
      </c>
      <c r="P77" s="164" t="s">
        <v>845</v>
      </c>
      <c r="Q77" s="164" t="s">
        <v>845</v>
      </c>
      <c r="R77" s="164" t="s">
        <v>845</v>
      </c>
      <c r="S77" s="164" t="s">
        <v>845</v>
      </c>
      <c r="T77" s="164" t="s">
        <v>845</v>
      </c>
      <c r="U77" s="164" t="s">
        <v>845</v>
      </c>
      <c r="V77" s="164" t="s">
        <v>845</v>
      </c>
      <c r="W77" s="164" t="s">
        <v>845</v>
      </c>
      <c r="X77" s="164" t="s">
        <v>845</v>
      </c>
      <c r="Y77" s="164" t="s">
        <v>845</v>
      </c>
    </row>
    <row r="78" spans="1:25">
      <c r="A78" s="164" t="s">
        <v>507</v>
      </c>
      <c r="B78" s="164" t="s">
        <v>845</v>
      </c>
      <c r="C78" s="164" t="s">
        <v>845</v>
      </c>
      <c r="D78" s="164" t="s">
        <v>845</v>
      </c>
      <c r="E78" s="164" t="s">
        <v>845</v>
      </c>
      <c r="F78" s="164" t="s">
        <v>845</v>
      </c>
      <c r="G78" s="164" t="s">
        <v>845</v>
      </c>
      <c r="H78" s="164" t="s">
        <v>845</v>
      </c>
      <c r="I78" s="164" t="s">
        <v>845</v>
      </c>
      <c r="J78" s="164" t="s">
        <v>845</v>
      </c>
      <c r="K78" s="164" t="s">
        <v>845</v>
      </c>
      <c r="L78" s="164" t="s">
        <v>845</v>
      </c>
      <c r="M78" s="164" t="s">
        <v>845</v>
      </c>
      <c r="N78" s="164" t="s">
        <v>845</v>
      </c>
      <c r="O78" s="164" t="s">
        <v>845</v>
      </c>
      <c r="P78" s="164" t="s">
        <v>845</v>
      </c>
      <c r="Q78" s="164" t="s">
        <v>845</v>
      </c>
      <c r="R78" s="164" t="s">
        <v>845</v>
      </c>
      <c r="S78" s="164" t="s">
        <v>845</v>
      </c>
      <c r="T78" s="164" t="s">
        <v>845</v>
      </c>
      <c r="U78" s="164" t="s">
        <v>845</v>
      </c>
      <c r="V78" s="164" t="s">
        <v>845</v>
      </c>
      <c r="W78" s="164" t="s">
        <v>845</v>
      </c>
      <c r="X78" s="164" t="s">
        <v>845</v>
      </c>
      <c r="Y78" s="164" t="s">
        <v>845</v>
      </c>
    </row>
    <row r="79" spans="1:25">
      <c r="A79" s="164" t="s">
        <v>508</v>
      </c>
      <c r="B79" s="164" t="s">
        <v>845</v>
      </c>
      <c r="C79" s="164" t="s">
        <v>845</v>
      </c>
      <c r="D79" s="164" t="s">
        <v>845</v>
      </c>
      <c r="E79" s="164" t="s">
        <v>845</v>
      </c>
      <c r="F79" s="164" t="s">
        <v>845</v>
      </c>
      <c r="G79" s="164" t="s">
        <v>845</v>
      </c>
      <c r="H79" s="164" t="s">
        <v>845</v>
      </c>
      <c r="I79" s="164" t="s">
        <v>845</v>
      </c>
      <c r="J79" s="164" t="s">
        <v>845</v>
      </c>
      <c r="K79" s="164" t="s">
        <v>845</v>
      </c>
      <c r="L79" s="164" t="s">
        <v>845</v>
      </c>
      <c r="M79" s="164" t="s">
        <v>845</v>
      </c>
      <c r="N79" s="164" t="s">
        <v>845</v>
      </c>
      <c r="O79" s="164" t="s">
        <v>845</v>
      </c>
      <c r="P79" s="164" t="s">
        <v>845</v>
      </c>
      <c r="Q79" s="164" t="s">
        <v>845</v>
      </c>
      <c r="R79" s="164" t="s">
        <v>845</v>
      </c>
      <c r="S79" s="164" t="s">
        <v>845</v>
      </c>
      <c r="T79" s="164" t="s">
        <v>845</v>
      </c>
      <c r="U79" s="164" t="s">
        <v>845</v>
      </c>
      <c r="V79" s="164" t="s">
        <v>845</v>
      </c>
      <c r="W79" s="164" t="s">
        <v>845</v>
      </c>
      <c r="X79" s="164" t="s">
        <v>845</v>
      </c>
      <c r="Y79" s="164" t="s">
        <v>845</v>
      </c>
    </row>
    <row r="80" spans="1:25">
      <c r="A80" s="164" t="s">
        <v>509</v>
      </c>
      <c r="B80" s="164" t="s">
        <v>845</v>
      </c>
      <c r="C80" s="164" t="s">
        <v>845</v>
      </c>
      <c r="D80" s="164" t="s">
        <v>845</v>
      </c>
      <c r="E80" s="164" t="s">
        <v>845</v>
      </c>
      <c r="F80" s="164" t="s">
        <v>845</v>
      </c>
      <c r="G80" s="164" t="s">
        <v>845</v>
      </c>
      <c r="H80" s="164" t="s">
        <v>845</v>
      </c>
      <c r="I80" s="164" t="s">
        <v>845</v>
      </c>
      <c r="J80" s="164" t="s">
        <v>845</v>
      </c>
      <c r="K80" s="164" t="s">
        <v>845</v>
      </c>
      <c r="L80" s="164" t="s">
        <v>845</v>
      </c>
      <c r="M80" s="164" t="s">
        <v>845</v>
      </c>
      <c r="N80" s="164" t="s">
        <v>845</v>
      </c>
      <c r="O80" s="164" t="s">
        <v>845</v>
      </c>
      <c r="P80" s="164" t="s">
        <v>845</v>
      </c>
      <c r="Q80" s="164" t="s">
        <v>845</v>
      </c>
      <c r="R80" s="164" t="s">
        <v>845</v>
      </c>
      <c r="S80" s="164" t="s">
        <v>845</v>
      </c>
      <c r="T80" s="164" t="s">
        <v>845</v>
      </c>
      <c r="U80" s="164" t="s">
        <v>845</v>
      </c>
      <c r="V80" s="164" t="s">
        <v>845</v>
      </c>
      <c r="W80" s="164" t="s">
        <v>845</v>
      </c>
      <c r="X80" s="164" t="s">
        <v>845</v>
      </c>
      <c r="Y80" s="164" t="s">
        <v>845</v>
      </c>
    </row>
    <row r="81" spans="1:25">
      <c r="A81" s="164" t="s">
        <v>510</v>
      </c>
      <c r="B81" s="164" t="s">
        <v>845</v>
      </c>
      <c r="C81" s="164" t="s">
        <v>845</v>
      </c>
      <c r="D81" s="164" t="s">
        <v>845</v>
      </c>
      <c r="E81" s="164" t="s">
        <v>845</v>
      </c>
      <c r="F81" s="164" t="s">
        <v>845</v>
      </c>
      <c r="G81" s="164" t="s">
        <v>845</v>
      </c>
      <c r="H81" s="164" t="s">
        <v>845</v>
      </c>
      <c r="I81" s="164" t="s">
        <v>845</v>
      </c>
      <c r="J81" s="164" t="s">
        <v>845</v>
      </c>
      <c r="K81" s="164" t="s">
        <v>845</v>
      </c>
      <c r="L81" s="164" t="s">
        <v>845</v>
      </c>
      <c r="M81" s="164" t="s">
        <v>845</v>
      </c>
      <c r="N81" s="164" t="s">
        <v>845</v>
      </c>
      <c r="O81" s="164" t="s">
        <v>845</v>
      </c>
      <c r="P81" s="164" t="s">
        <v>845</v>
      </c>
      <c r="Q81" s="164" t="s">
        <v>845</v>
      </c>
      <c r="R81" s="164" t="s">
        <v>845</v>
      </c>
      <c r="S81" s="164" t="s">
        <v>845</v>
      </c>
      <c r="T81" s="164" t="s">
        <v>845</v>
      </c>
      <c r="U81" s="164" t="s">
        <v>845</v>
      </c>
      <c r="V81" s="164" t="s">
        <v>845</v>
      </c>
      <c r="W81" s="164" t="s">
        <v>845</v>
      </c>
      <c r="X81" s="164" t="s">
        <v>845</v>
      </c>
      <c r="Y81" s="164" t="s">
        <v>845</v>
      </c>
    </row>
    <row r="82" spans="1:25">
      <c r="A82" s="164" t="s">
        <v>511</v>
      </c>
      <c r="B82" s="164" t="s">
        <v>845</v>
      </c>
      <c r="C82" s="164" t="s">
        <v>845</v>
      </c>
      <c r="D82" s="164" t="s">
        <v>845</v>
      </c>
      <c r="E82" s="164" t="s">
        <v>845</v>
      </c>
      <c r="F82" s="164" t="s">
        <v>845</v>
      </c>
      <c r="G82" s="164" t="s">
        <v>845</v>
      </c>
      <c r="H82" s="164" t="s">
        <v>845</v>
      </c>
      <c r="I82" s="164" t="s">
        <v>845</v>
      </c>
      <c r="J82" s="164" t="s">
        <v>845</v>
      </c>
      <c r="K82" s="164" t="s">
        <v>845</v>
      </c>
      <c r="L82" s="164" t="s">
        <v>845</v>
      </c>
      <c r="M82" s="164" t="s">
        <v>845</v>
      </c>
      <c r="N82" s="164" t="s">
        <v>845</v>
      </c>
      <c r="O82" s="164" t="s">
        <v>845</v>
      </c>
      <c r="P82" s="164" t="s">
        <v>845</v>
      </c>
      <c r="Q82" s="164" t="s">
        <v>845</v>
      </c>
      <c r="R82" s="164" t="s">
        <v>845</v>
      </c>
      <c r="S82" s="164" t="s">
        <v>845</v>
      </c>
      <c r="T82" s="164" t="s">
        <v>845</v>
      </c>
      <c r="U82" s="164" t="s">
        <v>845</v>
      </c>
      <c r="V82" s="164" t="s">
        <v>845</v>
      </c>
      <c r="W82" s="164" t="s">
        <v>845</v>
      </c>
      <c r="X82" s="164" t="s">
        <v>845</v>
      </c>
      <c r="Y82" s="164" t="s">
        <v>845</v>
      </c>
    </row>
    <row r="83" spans="1:25">
      <c r="A83" s="164" t="s">
        <v>512</v>
      </c>
      <c r="B83" s="164" t="s">
        <v>845</v>
      </c>
      <c r="C83" s="164" t="s">
        <v>845</v>
      </c>
      <c r="D83" s="164" t="s">
        <v>845</v>
      </c>
      <c r="E83" s="164" t="s">
        <v>845</v>
      </c>
      <c r="F83" s="164" t="s">
        <v>845</v>
      </c>
      <c r="G83" s="164" t="s">
        <v>845</v>
      </c>
      <c r="H83" s="164" t="s">
        <v>845</v>
      </c>
      <c r="I83" s="164" t="s">
        <v>845</v>
      </c>
      <c r="J83" s="164" t="s">
        <v>845</v>
      </c>
      <c r="K83" s="164" t="s">
        <v>845</v>
      </c>
      <c r="L83" s="164" t="s">
        <v>845</v>
      </c>
      <c r="M83" s="164" t="s">
        <v>845</v>
      </c>
      <c r="N83" s="164" t="s">
        <v>845</v>
      </c>
      <c r="O83" s="164" t="s">
        <v>845</v>
      </c>
      <c r="P83" s="164" t="s">
        <v>845</v>
      </c>
      <c r="Q83" s="164" t="s">
        <v>845</v>
      </c>
      <c r="R83" s="164" t="s">
        <v>845</v>
      </c>
      <c r="S83" s="164" t="s">
        <v>845</v>
      </c>
      <c r="T83" s="164" t="s">
        <v>845</v>
      </c>
      <c r="U83" s="164" t="s">
        <v>845</v>
      </c>
      <c r="V83" s="164" t="s">
        <v>845</v>
      </c>
      <c r="W83" s="164" t="s">
        <v>845</v>
      </c>
      <c r="X83" s="164" t="s">
        <v>845</v>
      </c>
      <c r="Y83" s="164" t="s">
        <v>845</v>
      </c>
    </row>
    <row r="84" spans="1:25">
      <c r="A84" s="164" t="s">
        <v>513</v>
      </c>
      <c r="B84" s="164" t="s">
        <v>845</v>
      </c>
      <c r="C84" s="164" t="s">
        <v>845</v>
      </c>
      <c r="D84" s="164" t="s">
        <v>845</v>
      </c>
      <c r="E84" s="164" t="s">
        <v>845</v>
      </c>
      <c r="F84" s="164" t="s">
        <v>845</v>
      </c>
      <c r="G84" s="164" t="s">
        <v>845</v>
      </c>
      <c r="H84" s="164" t="s">
        <v>845</v>
      </c>
      <c r="I84" s="164" t="s">
        <v>845</v>
      </c>
      <c r="J84" s="164" t="s">
        <v>845</v>
      </c>
      <c r="K84" s="164" t="s">
        <v>845</v>
      </c>
      <c r="L84" s="164" t="s">
        <v>845</v>
      </c>
      <c r="M84" s="164" t="s">
        <v>845</v>
      </c>
      <c r="N84" s="164" t="s">
        <v>845</v>
      </c>
      <c r="O84" s="164" t="s">
        <v>845</v>
      </c>
      <c r="P84" s="164" t="s">
        <v>845</v>
      </c>
      <c r="Q84" s="164" t="s">
        <v>845</v>
      </c>
      <c r="R84" s="164" t="s">
        <v>845</v>
      </c>
      <c r="S84" s="164" t="s">
        <v>845</v>
      </c>
      <c r="T84" s="164" t="s">
        <v>845</v>
      </c>
      <c r="U84" s="164" t="s">
        <v>845</v>
      </c>
      <c r="V84" s="164" t="s">
        <v>845</v>
      </c>
      <c r="W84" s="164" t="s">
        <v>845</v>
      </c>
      <c r="X84" s="164" t="s">
        <v>845</v>
      </c>
      <c r="Y84" s="164" t="s">
        <v>845</v>
      </c>
    </row>
    <row r="85" spans="1:25">
      <c r="A85" s="164" t="s">
        <v>514</v>
      </c>
      <c r="B85" s="164" t="s">
        <v>845</v>
      </c>
      <c r="C85" s="164" t="s">
        <v>845</v>
      </c>
      <c r="D85" s="164" t="s">
        <v>845</v>
      </c>
      <c r="E85" s="164" t="s">
        <v>845</v>
      </c>
      <c r="F85" s="164" t="s">
        <v>845</v>
      </c>
      <c r="G85" s="164" t="s">
        <v>845</v>
      </c>
      <c r="H85" s="164" t="s">
        <v>845</v>
      </c>
      <c r="I85" s="164" t="s">
        <v>845</v>
      </c>
      <c r="J85" s="164" t="s">
        <v>845</v>
      </c>
      <c r="K85" s="164" t="s">
        <v>845</v>
      </c>
      <c r="L85" s="164" t="s">
        <v>845</v>
      </c>
      <c r="M85" s="164" t="s">
        <v>845</v>
      </c>
      <c r="N85" s="164" t="s">
        <v>845</v>
      </c>
      <c r="O85" s="164" t="s">
        <v>845</v>
      </c>
      <c r="P85" s="164" t="s">
        <v>845</v>
      </c>
      <c r="Q85" s="164" t="s">
        <v>845</v>
      </c>
      <c r="R85" s="164" t="s">
        <v>845</v>
      </c>
      <c r="S85" s="164" t="s">
        <v>845</v>
      </c>
      <c r="T85" s="164" t="s">
        <v>845</v>
      </c>
      <c r="U85" s="164" t="s">
        <v>845</v>
      </c>
      <c r="V85" s="164" t="s">
        <v>845</v>
      </c>
      <c r="W85" s="164" t="s">
        <v>845</v>
      </c>
      <c r="X85" s="164" t="s">
        <v>845</v>
      </c>
      <c r="Y85" s="164" t="s">
        <v>845</v>
      </c>
    </row>
    <row r="86" spans="1:25">
      <c r="A86" s="164" t="s">
        <v>515</v>
      </c>
      <c r="B86" s="164" t="s">
        <v>845</v>
      </c>
      <c r="C86" s="164" t="s">
        <v>845</v>
      </c>
      <c r="D86" s="164" t="s">
        <v>845</v>
      </c>
      <c r="E86" s="164" t="s">
        <v>845</v>
      </c>
      <c r="F86" s="164" t="s">
        <v>845</v>
      </c>
      <c r="G86" s="164" t="s">
        <v>845</v>
      </c>
      <c r="H86" s="164" t="s">
        <v>845</v>
      </c>
      <c r="I86" s="164" t="s">
        <v>845</v>
      </c>
      <c r="J86" s="164" t="s">
        <v>845</v>
      </c>
      <c r="K86" s="164" t="s">
        <v>845</v>
      </c>
      <c r="L86" s="164" t="s">
        <v>845</v>
      </c>
      <c r="M86" s="164" t="s">
        <v>845</v>
      </c>
      <c r="N86" s="164" t="s">
        <v>845</v>
      </c>
      <c r="O86" s="164" t="s">
        <v>845</v>
      </c>
      <c r="P86" s="164" t="s">
        <v>845</v>
      </c>
      <c r="Q86" s="164" t="s">
        <v>845</v>
      </c>
      <c r="R86" s="164" t="s">
        <v>845</v>
      </c>
      <c r="S86" s="164" t="s">
        <v>845</v>
      </c>
      <c r="T86" s="164" t="s">
        <v>845</v>
      </c>
      <c r="U86" s="164" t="s">
        <v>845</v>
      </c>
      <c r="V86" s="164" t="s">
        <v>845</v>
      </c>
      <c r="W86" s="164" t="s">
        <v>845</v>
      </c>
      <c r="X86" s="164" t="s">
        <v>845</v>
      </c>
      <c r="Y86" s="164" t="s">
        <v>845</v>
      </c>
    </row>
    <row r="87" spans="1:25">
      <c r="A87" s="164" t="s">
        <v>516</v>
      </c>
      <c r="B87" s="164" t="s">
        <v>845</v>
      </c>
      <c r="C87" s="164" t="s">
        <v>845</v>
      </c>
      <c r="D87" s="164" t="s">
        <v>845</v>
      </c>
      <c r="E87" s="164" t="s">
        <v>845</v>
      </c>
      <c r="F87" s="164" t="s">
        <v>845</v>
      </c>
      <c r="G87" s="164" t="s">
        <v>845</v>
      </c>
      <c r="H87" s="164" t="s">
        <v>845</v>
      </c>
      <c r="I87" s="164" t="s">
        <v>845</v>
      </c>
      <c r="J87" s="164" t="s">
        <v>845</v>
      </c>
      <c r="K87" s="164" t="s">
        <v>845</v>
      </c>
      <c r="L87" s="164" t="s">
        <v>845</v>
      </c>
      <c r="M87" s="164" t="s">
        <v>845</v>
      </c>
      <c r="N87" s="164" t="s">
        <v>845</v>
      </c>
      <c r="O87" s="164" t="s">
        <v>845</v>
      </c>
      <c r="P87" s="164" t="s">
        <v>845</v>
      </c>
      <c r="Q87" s="164" t="s">
        <v>845</v>
      </c>
      <c r="R87" s="164" t="s">
        <v>845</v>
      </c>
      <c r="S87" s="164" t="s">
        <v>845</v>
      </c>
      <c r="T87" s="164" t="s">
        <v>845</v>
      </c>
      <c r="U87" s="164" t="s">
        <v>845</v>
      </c>
      <c r="V87" s="164" t="s">
        <v>845</v>
      </c>
      <c r="W87" s="164" t="s">
        <v>845</v>
      </c>
      <c r="X87" s="164" t="s">
        <v>845</v>
      </c>
      <c r="Y87" s="164" t="s">
        <v>845</v>
      </c>
    </row>
    <row r="88" spans="1:25">
      <c r="A88" s="164" t="s">
        <v>517</v>
      </c>
      <c r="B88" s="164" t="s">
        <v>845</v>
      </c>
      <c r="C88" s="164" t="s">
        <v>845</v>
      </c>
      <c r="D88" s="164" t="s">
        <v>845</v>
      </c>
      <c r="E88" s="164" t="s">
        <v>845</v>
      </c>
      <c r="F88" s="164" t="s">
        <v>845</v>
      </c>
      <c r="G88" s="164" t="s">
        <v>845</v>
      </c>
      <c r="H88" s="164" t="s">
        <v>845</v>
      </c>
      <c r="I88" s="164" t="s">
        <v>845</v>
      </c>
      <c r="J88" s="164" t="s">
        <v>845</v>
      </c>
      <c r="K88" s="164" t="s">
        <v>845</v>
      </c>
      <c r="L88" s="164" t="s">
        <v>845</v>
      </c>
      <c r="M88" s="164" t="s">
        <v>845</v>
      </c>
      <c r="N88" s="164" t="s">
        <v>845</v>
      </c>
      <c r="O88" s="164" t="s">
        <v>845</v>
      </c>
      <c r="P88" s="164" t="s">
        <v>845</v>
      </c>
      <c r="Q88" s="164" t="s">
        <v>845</v>
      </c>
      <c r="R88" s="164" t="s">
        <v>845</v>
      </c>
      <c r="S88" s="164" t="s">
        <v>845</v>
      </c>
      <c r="T88" s="164" t="s">
        <v>845</v>
      </c>
      <c r="U88" s="164" t="s">
        <v>845</v>
      </c>
      <c r="V88" s="164" t="s">
        <v>845</v>
      </c>
      <c r="W88" s="164" t="s">
        <v>845</v>
      </c>
      <c r="X88" s="164" t="s">
        <v>845</v>
      </c>
      <c r="Y88" s="164" t="s">
        <v>845</v>
      </c>
    </row>
    <row r="89" spans="1:25">
      <c r="A89" s="164" t="s">
        <v>518</v>
      </c>
      <c r="B89" s="164" t="s">
        <v>845</v>
      </c>
      <c r="C89" s="164" t="s">
        <v>845</v>
      </c>
      <c r="D89" s="164" t="s">
        <v>845</v>
      </c>
      <c r="E89" s="164" t="s">
        <v>845</v>
      </c>
      <c r="F89" s="164" t="s">
        <v>845</v>
      </c>
      <c r="G89" s="164" t="s">
        <v>845</v>
      </c>
      <c r="H89" s="164" t="s">
        <v>845</v>
      </c>
      <c r="I89" s="164" t="s">
        <v>845</v>
      </c>
      <c r="J89" s="164" t="s">
        <v>845</v>
      </c>
      <c r="K89" s="164" t="s">
        <v>845</v>
      </c>
      <c r="L89" s="164" t="s">
        <v>845</v>
      </c>
      <c r="M89" s="164" t="s">
        <v>845</v>
      </c>
      <c r="N89" s="164" t="s">
        <v>845</v>
      </c>
      <c r="O89" s="164" t="s">
        <v>845</v>
      </c>
      <c r="P89" s="164" t="s">
        <v>845</v>
      </c>
      <c r="Q89" s="164" t="s">
        <v>845</v>
      </c>
      <c r="R89" s="164" t="s">
        <v>845</v>
      </c>
      <c r="S89" s="164" t="s">
        <v>845</v>
      </c>
      <c r="T89" s="164" t="s">
        <v>845</v>
      </c>
      <c r="U89" s="164" t="s">
        <v>845</v>
      </c>
      <c r="V89" s="164" t="s">
        <v>845</v>
      </c>
      <c r="W89" s="164" t="s">
        <v>845</v>
      </c>
      <c r="X89" s="164" t="s">
        <v>845</v>
      </c>
      <c r="Y89" s="164" t="s">
        <v>845</v>
      </c>
    </row>
    <row r="91" spans="1:25">
      <c r="A91" s="164" t="s">
        <v>844</v>
      </c>
    </row>
    <row r="93" spans="1:25">
      <c r="A93" s="164" t="s">
        <v>843</v>
      </c>
    </row>
    <row r="94" spans="1:25">
      <c r="A94" s="164" t="s">
        <v>842</v>
      </c>
    </row>
    <row r="96" spans="1:25">
      <c r="A96" s="164" t="s">
        <v>841</v>
      </c>
    </row>
    <row r="97" spans="1:5">
      <c r="A97" s="164" t="s">
        <v>840</v>
      </c>
      <c r="E97" s="164" t="s">
        <v>839</v>
      </c>
    </row>
    <row r="98" spans="1:5">
      <c r="A98" s="164" t="s">
        <v>838</v>
      </c>
      <c r="E98" s="164" t="s">
        <v>808</v>
      </c>
    </row>
    <row r="99" spans="1:5">
      <c r="A99" s="164" t="s">
        <v>837</v>
      </c>
      <c r="E99" s="164" t="s">
        <v>792</v>
      </c>
    </row>
    <row r="100" spans="1:5">
      <c r="A100" s="164" t="s">
        <v>836</v>
      </c>
      <c r="E100" s="164" t="s">
        <v>808</v>
      </c>
    </row>
    <row r="101" spans="1:5">
      <c r="A101" s="164" t="s">
        <v>835</v>
      </c>
      <c r="E101" s="164" t="s">
        <v>834</v>
      </c>
    </row>
    <row r="102" spans="1:5">
      <c r="A102" s="164" t="s">
        <v>833</v>
      </c>
      <c r="E102" s="164" t="s">
        <v>832</v>
      </c>
    </row>
    <row r="103" spans="1:5">
      <c r="A103" s="164" t="s">
        <v>831</v>
      </c>
      <c r="E103" s="164" t="s">
        <v>830</v>
      </c>
    </row>
    <row r="105" spans="1:5">
      <c r="A105" s="164" t="s">
        <v>829</v>
      </c>
    </row>
    <row r="106" spans="1:5">
      <c r="A106" s="164" t="s">
        <v>828</v>
      </c>
    </row>
    <row r="107" spans="1:5">
      <c r="A107" s="164" t="s">
        <v>827</v>
      </c>
    </row>
    <row r="108" spans="1:5">
      <c r="A108" s="164" t="s">
        <v>826</v>
      </c>
      <c r="E108" s="164" t="s">
        <v>503</v>
      </c>
    </row>
    <row r="109" spans="1:5">
      <c r="A109" s="164" t="s">
        <v>825</v>
      </c>
      <c r="E109" s="164" t="s">
        <v>824</v>
      </c>
    </row>
    <row r="111" spans="1:5">
      <c r="A111" s="164" t="s">
        <v>823</v>
      </c>
    </row>
    <row r="112" spans="1:5">
      <c r="A112" s="164" t="s">
        <v>822</v>
      </c>
      <c r="E112" s="164" t="s">
        <v>503</v>
      </c>
    </row>
    <row r="113" spans="1:5">
      <c r="A113" s="164" t="s">
        <v>821</v>
      </c>
      <c r="E113" s="164" t="s">
        <v>622</v>
      </c>
    </row>
    <row r="114" spans="1:5">
      <c r="A114" s="164" t="s">
        <v>820</v>
      </c>
      <c r="E114" s="164" t="s">
        <v>819</v>
      </c>
    </row>
    <row r="115" spans="1:5">
      <c r="A115" s="164" t="s">
        <v>818</v>
      </c>
      <c r="E115" s="164" t="s">
        <v>817</v>
      </c>
    </row>
    <row r="116" spans="1:5">
      <c r="A116" s="164" t="s">
        <v>816</v>
      </c>
      <c r="E116" s="164">
        <v>3</v>
      </c>
    </row>
    <row r="117" spans="1:5">
      <c r="A117" s="164" t="s">
        <v>815</v>
      </c>
      <c r="E117" s="164">
        <v>3</v>
      </c>
    </row>
    <row r="118" spans="1:5">
      <c r="A118" s="164" t="s">
        <v>814</v>
      </c>
      <c r="E118" s="165">
        <v>1</v>
      </c>
    </row>
    <row r="119" spans="1:5">
      <c r="A119" s="164" t="s">
        <v>813</v>
      </c>
      <c r="E119" s="165">
        <v>1</v>
      </c>
    </row>
    <row r="120" spans="1:5">
      <c r="A120" s="164" t="s">
        <v>812</v>
      </c>
      <c r="E120" s="165">
        <v>1</v>
      </c>
    </row>
    <row r="121" spans="1:5">
      <c r="A121" s="164" t="s">
        <v>811</v>
      </c>
      <c r="E121" s="164">
        <v>1</v>
      </c>
    </row>
    <row r="122" spans="1:5">
      <c r="A122" s="164" t="s">
        <v>810</v>
      </c>
      <c r="E122" s="164">
        <v>3330</v>
      </c>
    </row>
    <row r="123" spans="1:5">
      <c r="A123" s="164" t="s">
        <v>797</v>
      </c>
      <c r="E123" s="164" t="s">
        <v>809</v>
      </c>
    </row>
    <row r="124" spans="1:5">
      <c r="A124" s="164" t="s">
        <v>795</v>
      </c>
      <c r="E124" s="164" t="s">
        <v>788</v>
      </c>
    </row>
    <row r="125" spans="1:5">
      <c r="A125" s="164" t="s">
        <v>793</v>
      </c>
      <c r="E125" s="164" t="s">
        <v>808</v>
      </c>
    </row>
    <row r="127" spans="1:5">
      <c r="A127" s="164" t="s">
        <v>807</v>
      </c>
    </row>
    <row r="128" spans="1:5">
      <c r="A128" s="164" t="s">
        <v>806</v>
      </c>
      <c r="E128" s="164">
        <v>140</v>
      </c>
    </row>
    <row r="129" spans="1:5">
      <c r="A129" s="164" t="s">
        <v>801</v>
      </c>
      <c r="E129" s="164" t="s">
        <v>425</v>
      </c>
    </row>
    <row r="130" spans="1:5">
      <c r="A130" s="164" t="s">
        <v>800</v>
      </c>
      <c r="E130" s="164" t="s">
        <v>805</v>
      </c>
    </row>
    <row r="131" spans="1:5">
      <c r="A131" s="164" t="s">
        <v>798</v>
      </c>
    </row>
    <row r="132" spans="1:5">
      <c r="A132" s="164" t="s">
        <v>797</v>
      </c>
      <c r="E132" s="164" t="s">
        <v>796</v>
      </c>
    </row>
    <row r="133" spans="1:5">
      <c r="A133" s="164" t="s">
        <v>795</v>
      </c>
      <c r="E133" s="164" t="s">
        <v>794</v>
      </c>
    </row>
    <row r="134" spans="1:5">
      <c r="A134" s="164" t="s">
        <v>793</v>
      </c>
      <c r="E134" s="164" t="s">
        <v>792</v>
      </c>
    </row>
    <row r="136" spans="1:5">
      <c r="A136" s="164" t="s">
        <v>804</v>
      </c>
      <c r="E136" s="164">
        <v>141</v>
      </c>
    </row>
    <row r="137" spans="1:5">
      <c r="A137" s="164" t="s">
        <v>801</v>
      </c>
      <c r="E137" s="164" t="s">
        <v>425</v>
      </c>
    </row>
    <row r="138" spans="1:5">
      <c r="A138" s="164" t="s">
        <v>800</v>
      </c>
      <c r="E138" s="164" t="s">
        <v>803</v>
      </c>
    </row>
    <row r="139" spans="1:5">
      <c r="A139" s="164" t="s">
        <v>798</v>
      </c>
    </row>
    <row r="140" spans="1:5">
      <c r="A140" s="164" t="s">
        <v>797</v>
      </c>
      <c r="E140" s="164" t="s">
        <v>796</v>
      </c>
    </row>
    <row r="141" spans="1:5">
      <c r="A141" s="164" t="s">
        <v>795</v>
      </c>
      <c r="E141" s="164" t="s">
        <v>794</v>
      </c>
    </row>
    <row r="142" spans="1:5">
      <c r="A142" s="164" t="s">
        <v>793</v>
      </c>
      <c r="E142" s="164" t="s">
        <v>792</v>
      </c>
    </row>
    <row r="144" spans="1:5">
      <c r="A144" s="164" t="s">
        <v>802</v>
      </c>
      <c r="E144" s="164">
        <v>142</v>
      </c>
    </row>
    <row r="145" spans="1:5">
      <c r="A145" s="164" t="s">
        <v>801</v>
      </c>
      <c r="E145" s="164" t="s">
        <v>425</v>
      </c>
    </row>
    <row r="146" spans="1:5">
      <c r="A146" s="164" t="s">
        <v>800</v>
      </c>
      <c r="E146" s="164" t="s">
        <v>799</v>
      </c>
    </row>
    <row r="147" spans="1:5">
      <c r="A147" s="164" t="s">
        <v>798</v>
      </c>
    </row>
    <row r="148" spans="1:5">
      <c r="A148" s="164" t="s">
        <v>797</v>
      </c>
      <c r="E148" s="164" t="s">
        <v>796</v>
      </c>
    </row>
    <row r="149" spans="1:5">
      <c r="A149" s="164" t="s">
        <v>795</v>
      </c>
      <c r="E149" s="164" t="s">
        <v>794</v>
      </c>
    </row>
    <row r="150" spans="1:5">
      <c r="A150" s="164" t="s">
        <v>793</v>
      </c>
      <c r="E150" s="164" t="s">
        <v>792</v>
      </c>
    </row>
    <row r="152" spans="1:5">
      <c r="A152" s="164" t="s">
        <v>791</v>
      </c>
    </row>
    <row r="153" spans="1:5">
      <c r="A153" s="164" t="s">
        <v>790</v>
      </c>
      <c r="E153" s="164">
        <v>23000508</v>
      </c>
    </row>
    <row r="154" spans="1:5">
      <c r="A154" s="164" t="s">
        <v>789</v>
      </c>
      <c r="E154" s="164" t="s">
        <v>788</v>
      </c>
    </row>
    <row r="159" spans="1:5">
      <c r="A159" s="164" t="s">
        <v>787</v>
      </c>
    </row>
    <row r="160" spans="1:5">
      <c r="A160" s="164" t="s">
        <v>786</v>
      </c>
    </row>
    <row r="164" spans="1:1">
      <c r="A164" s="164" t="s">
        <v>785</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4"/>
    <col min="5" max="5" width="11" style="164" customWidth="1"/>
    <col min="6" max="16384" width="8.875" style="164"/>
  </cols>
  <sheetData>
    <row r="1" spans="1:21">
      <c r="A1" s="164" t="s">
        <v>784</v>
      </c>
      <c r="B1" s="164" t="s">
        <v>783</v>
      </c>
      <c r="C1" s="164" t="s">
        <v>4017</v>
      </c>
      <c r="D1" s="164" t="s">
        <v>782</v>
      </c>
      <c r="E1" s="164" t="s">
        <v>4016</v>
      </c>
      <c r="F1" s="164" t="s">
        <v>781</v>
      </c>
      <c r="G1" s="164" t="s">
        <v>780</v>
      </c>
      <c r="H1" s="164" t="s">
        <v>4015</v>
      </c>
      <c r="I1" s="164" t="s">
        <v>779</v>
      </c>
      <c r="J1" s="164" t="s">
        <v>778</v>
      </c>
      <c r="K1" s="164" t="s">
        <v>777</v>
      </c>
      <c r="L1" s="164" t="s">
        <v>776</v>
      </c>
      <c r="M1" s="164" t="s">
        <v>775</v>
      </c>
      <c r="N1" s="164" t="s">
        <v>774</v>
      </c>
      <c r="O1" s="164" t="s">
        <v>773</v>
      </c>
      <c r="P1" s="164" t="s">
        <v>772</v>
      </c>
      <c r="Q1" s="164" t="s">
        <v>771</v>
      </c>
      <c r="R1" s="164" t="s">
        <v>770</v>
      </c>
      <c r="S1" s="164" t="s">
        <v>769</v>
      </c>
      <c r="T1" s="164" t="s">
        <v>768</v>
      </c>
      <c r="U1" s="164" t="s">
        <v>767</v>
      </c>
    </row>
    <row r="2" spans="1:21">
      <c r="A2" s="164">
        <v>1</v>
      </c>
      <c r="B2" s="164" t="s">
        <v>766</v>
      </c>
      <c r="C2" s="164">
        <v>90.1</v>
      </c>
      <c r="D2" s="164">
        <v>588.89</v>
      </c>
      <c r="E2" s="164">
        <v>1224.5</v>
      </c>
      <c r="F2" s="164">
        <v>589</v>
      </c>
      <c r="G2" s="164">
        <v>1213.95</v>
      </c>
      <c r="H2" s="164">
        <v>2438.4499999999998</v>
      </c>
      <c r="I2" s="164">
        <v>50.22</v>
      </c>
      <c r="J2" s="164">
        <v>105.06</v>
      </c>
      <c r="K2" s="164">
        <v>-5.0599999999999996</v>
      </c>
      <c r="L2" s="164">
        <v>7.8</v>
      </c>
      <c r="M2" s="164">
        <v>7</v>
      </c>
      <c r="N2" s="164" t="s">
        <v>622</v>
      </c>
      <c r="O2" s="164" t="s">
        <v>621</v>
      </c>
      <c r="P2" s="164" t="s">
        <v>620</v>
      </c>
      <c r="Q2" s="164" t="s">
        <v>619</v>
      </c>
      <c r="R2" s="164" t="s">
        <v>618</v>
      </c>
      <c r="S2" s="164" t="s">
        <v>617</v>
      </c>
      <c r="T2" s="164" t="s">
        <v>616</v>
      </c>
      <c r="U2" s="164">
        <v>0</v>
      </c>
    </row>
    <row r="3" spans="1:21">
      <c r="A3" s="164">
        <v>1</v>
      </c>
      <c r="B3" s="164" t="s">
        <v>765</v>
      </c>
      <c r="C3" s="164">
        <v>89.7</v>
      </c>
      <c r="D3" s="164">
        <v>578.49</v>
      </c>
      <c r="E3" s="164">
        <v>937.1</v>
      </c>
      <c r="F3" s="164">
        <v>578.72</v>
      </c>
      <c r="G3" s="164">
        <v>910.3</v>
      </c>
      <c r="H3" s="164">
        <v>1847.4</v>
      </c>
      <c r="I3" s="164">
        <v>50.73</v>
      </c>
      <c r="J3" s="164">
        <v>105.4</v>
      </c>
      <c r="K3" s="164">
        <v>-5.4</v>
      </c>
      <c r="L3" s="164">
        <v>7.9</v>
      </c>
      <c r="M3" s="164">
        <v>8</v>
      </c>
      <c r="N3" s="164" t="s">
        <v>622</v>
      </c>
      <c r="O3" s="164" t="s">
        <v>621</v>
      </c>
      <c r="P3" s="164" t="s">
        <v>620</v>
      </c>
      <c r="Q3" s="164" t="s">
        <v>619</v>
      </c>
      <c r="R3" s="164" t="s">
        <v>618</v>
      </c>
      <c r="S3" s="164" t="s">
        <v>617</v>
      </c>
      <c r="T3" s="164" t="s">
        <v>616</v>
      </c>
      <c r="U3" s="164">
        <v>0</v>
      </c>
    </row>
    <row r="4" spans="1:21">
      <c r="A4" s="164">
        <v>1</v>
      </c>
      <c r="B4" s="164" t="s">
        <v>764</v>
      </c>
      <c r="C4" s="164">
        <v>89.8</v>
      </c>
      <c r="D4" s="164">
        <v>562.92999999999995</v>
      </c>
      <c r="E4" s="164">
        <v>1185.57</v>
      </c>
      <c r="F4" s="164">
        <v>563.02</v>
      </c>
      <c r="G4" s="164">
        <v>1098.68</v>
      </c>
      <c r="H4" s="164">
        <v>2284.25</v>
      </c>
      <c r="I4" s="164">
        <v>51.9</v>
      </c>
      <c r="J4" s="164">
        <v>108.01</v>
      </c>
      <c r="K4" s="164">
        <v>-8.01</v>
      </c>
      <c r="L4" s="164">
        <v>7.8</v>
      </c>
      <c r="M4" s="164">
        <v>9</v>
      </c>
      <c r="N4" s="164" t="s">
        <v>622</v>
      </c>
      <c r="O4" s="164" t="s">
        <v>621</v>
      </c>
      <c r="P4" s="164" t="s">
        <v>620</v>
      </c>
      <c r="Q4" s="164" t="s">
        <v>619</v>
      </c>
      <c r="R4" s="164" t="s">
        <v>618</v>
      </c>
      <c r="S4" s="164" t="s">
        <v>617</v>
      </c>
      <c r="T4" s="164" t="s">
        <v>616</v>
      </c>
      <c r="U4" s="164">
        <v>0</v>
      </c>
    </row>
    <row r="5" spans="1:21">
      <c r="A5" s="164">
        <v>1</v>
      </c>
      <c r="B5" s="164" t="s">
        <v>763</v>
      </c>
      <c r="C5" s="164">
        <v>90</v>
      </c>
      <c r="D5" s="164">
        <v>544.73</v>
      </c>
      <c r="E5" s="164">
        <v>1148.72</v>
      </c>
      <c r="F5" s="164">
        <v>544.82000000000005</v>
      </c>
      <c r="G5" s="164">
        <v>1200.3599999999999</v>
      </c>
      <c r="H5" s="164">
        <v>2349.08</v>
      </c>
      <c r="I5" s="164">
        <v>48.9</v>
      </c>
      <c r="J5" s="164">
        <v>102.75</v>
      </c>
      <c r="K5" s="164">
        <v>-2.75</v>
      </c>
      <c r="L5" s="164">
        <v>7.9</v>
      </c>
      <c r="M5" s="164">
        <v>10</v>
      </c>
      <c r="N5" s="164" t="s">
        <v>622</v>
      </c>
      <c r="O5" s="164" t="s">
        <v>621</v>
      </c>
      <c r="P5" s="164" t="s">
        <v>620</v>
      </c>
      <c r="Q5" s="164" t="s">
        <v>619</v>
      </c>
      <c r="R5" s="164" t="s">
        <v>618</v>
      </c>
      <c r="S5" s="164" t="s">
        <v>617</v>
      </c>
      <c r="T5" s="164" t="s">
        <v>616</v>
      </c>
      <c r="U5" s="164">
        <v>0</v>
      </c>
    </row>
    <row r="6" spans="1:21">
      <c r="A6" s="164">
        <v>1</v>
      </c>
      <c r="B6" s="164" t="s">
        <v>762</v>
      </c>
      <c r="C6" s="164">
        <v>90.3</v>
      </c>
      <c r="D6" s="164">
        <v>512.63</v>
      </c>
      <c r="E6" s="164">
        <v>1133.3</v>
      </c>
      <c r="F6" s="164">
        <v>512.72</v>
      </c>
      <c r="G6" s="164">
        <v>1073.6600000000001</v>
      </c>
      <c r="H6" s="164">
        <v>2206.96</v>
      </c>
      <c r="I6" s="164">
        <v>51.35</v>
      </c>
      <c r="J6" s="164">
        <v>109.19</v>
      </c>
      <c r="K6" s="164">
        <v>-9.19</v>
      </c>
      <c r="L6" s="164">
        <v>7.9</v>
      </c>
      <c r="M6" s="164">
        <v>11</v>
      </c>
      <c r="N6" s="164" t="s">
        <v>622</v>
      </c>
      <c r="O6" s="164" t="s">
        <v>621</v>
      </c>
      <c r="P6" s="164" t="s">
        <v>620</v>
      </c>
      <c r="Q6" s="164" t="s">
        <v>619</v>
      </c>
      <c r="R6" s="164" t="s">
        <v>618</v>
      </c>
      <c r="S6" s="164" t="s">
        <v>617</v>
      </c>
      <c r="T6" s="164" t="s">
        <v>616</v>
      </c>
      <c r="U6" s="164">
        <v>0</v>
      </c>
    </row>
    <row r="7" spans="1:21">
      <c r="A7" s="164">
        <v>1</v>
      </c>
      <c r="B7" s="164" t="s">
        <v>761</v>
      </c>
      <c r="C7" s="164">
        <v>90.2</v>
      </c>
      <c r="D7" s="164">
        <v>478.05</v>
      </c>
      <c r="E7" s="164">
        <v>1285.3499999999999</v>
      </c>
      <c r="F7" s="164">
        <v>477.92</v>
      </c>
      <c r="G7" s="164">
        <v>1086.18</v>
      </c>
      <c r="H7" s="164">
        <v>2371.5300000000002</v>
      </c>
      <c r="I7" s="164">
        <v>54.2</v>
      </c>
      <c r="J7" s="164">
        <v>115.92</v>
      </c>
      <c r="K7" s="164">
        <v>-15.92</v>
      </c>
      <c r="L7" s="164">
        <v>7.9</v>
      </c>
      <c r="M7" s="164">
        <v>12</v>
      </c>
      <c r="N7" s="164" t="s">
        <v>622</v>
      </c>
      <c r="O7" s="164" t="s">
        <v>621</v>
      </c>
      <c r="P7" s="164" t="s">
        <v>620</v>
      </c>
      <c r="Q7" s="164" t="s">
        <v>619</v>
      </c>
      <c r="R7" s="164" t="s">
        <v>618</v>
      </c>
      <c r="S7" s="164" t="s">
        <v>617</v>
      </c>
      <c r="T7" s="164" t="s">
        <v>616</v>
      </c>
      <c r="U7" s="164">
        <v>0</v>
      </c>
    </row>
    <row r="8" spans="1:21">
      <c r="A8" s="164">
        <v>1</v>
      </c>
      <c r="B8" s="164" t="s">
        <v>760</v>
      </c>
      <c r="C8" s="164">
        <v>128.19999999999999</v>
      </c>
      <c r="D8" s="164">
        <v>587.74</v>
      </c>
      <c r="E8" s="164">
        <v>1148.83</v>
      </c>
      <c r="F8" s="164">
        <v>587.41</v>
      </c>
      <c r="G8" s="164">
        <v>1101.55</v>
      </c>
      <c r="H8" s="164">
        <v>2250.39</v>
      </c>
      <c r="I8" s="164">
        <v>51.05</v>
      </c>
      <c r="J8" s="164">
        <v>106.8</v>
      </c>
      <c r="K8" s="164">
        <v>-6.8</v>
      </c>
      <c r="L8" s="164">
        <v>7.8</v>
      </c>
      <c r="M8" s="164">
        <v>7</v>
      </c>
      <c r="N8" s="164" t="s">
        <v>622</v>
      </c>
      <c r="O8" s="164" t="s">
        <v>621</v>
      </c>
      <c r="P8" s="164" t="s">
        <v>620</v>
      </c>
      <c r="Q8" s="164" t="s">
        <v>619</v>
      </c>
      <c r="R8" s="164" t="s">
        <v>618</v>
      </c>
      <c r="S8" s="164" t="s">
        <v>617</v>
      </c>
      <c r="T8" s="164" t="s">
        <v>616</v>
      </c>
      <c r="U8" s="164">
        <v>0</v>
      </c>
    </row>
    <row r="9" spans="1:21">
      <c r="A9" s="164">
        <v>1</v>
      </c>
      <c r="B9" s="164" t="s">
        <v>759</v>
      </c>
      <c r="C9" s="164">
        <v>127.8</v>
      </c>
      <c r="D9" s="164">
        <v>578.04</v>
      </c>
      <c r="E9" s="164">
        <v>827.63</v>
      </c>
      <c r="F9" s="164">
        <v>577.72</v>
      </c>
      <c r="G9" s="164">
        <v>992.63</v>
      </c>
      <c r="H9" s="164">
        <v>1820.26</v>
      </c>
      <c r="I9" s="164">
        <v>45.47</v>
      </c>
      <c r="J9" s="164">
        <v>94.47</v>
      </c>
      <c r="K9" s="164">
        <v>5.53</v>
      </c>
      <c r="L9" s="164">
        <v>7.7</v>
      </c>
      <c r="M9" s="164">
        <v>8</v>
      </c>
      <c r="N9" s="164" t="s">
        <v>622</v>
      </c>
      <c r="O9" s="164" t="s">
        <v>621</v>
      </c>
      <c r="P9" s="164" t="s">
        <v>620</v>
      </c>
      <c r="Q9" s="164" t="s">
        <v>619</v>
      </c>
      <c r="R9" s="164" t="s">
        <v>618</v>
      </c>
      <c r="S9" s="164" t="s">
        <v>617</v>
      </c>
      <c r="T9" s="164" t="s">
        <v>616</v>
      </c>
      <c r="U9" s="164">
        <v>0</v>
      </c>
    </row>
    <row r="10" spans="1:21">
      <c r="A10" s="164">
        <v>1</v>
      </c>
      <c r="B10" s="164" t="s">
        <v>758</v>
      </c>
      <c r="C10" s="164">
        <v>127.9</v>
      </c>
      <c r="D10" s="164">
        <v>561.26</v>
      </c>
      <c r="E10" s="164">
        <v>1091.5899999999999</v>
      </c>
      <c r="F10" s="164">
        <v>560.76</v>
      </c>
      <c r="G10" s="164">
        <v>1182.21</v>
      </c>
      <c r="H10" s="164">
        <v>2273.8000000000002</v>
      </c>
      <c r="I10" s="164">
        <v>48.01</v>
      </c>
      <c r="J10" s="164">
        <v>99.91</v>
      </c>
      <c r="K10" s="164">
        <v>0.09</v>
      </c>
      <c r="L10" s="164">
        <v>7.8</v>
      </c>
      <c r="M10" s="164">
        <v>9</v>
      </c>
      <c r="N10" s="164" t="s">
        <v>622</v>
      </c>
      <c r="O10" s="164" t="s">
        <v>621</v>
      </c>
      <c r="P10" s="164" t="s">
        <v>620</v>
      </c>
      <c r="Q10" s="164" t="s">
        <v>619</v>
      </c>
      <c r="R10" s="164" t="s">
        <v>618</v>
      </c>
      <c r="S10" s="164" t="s">
        <v>617</v>
      </c>
      <c r="T10" s="164" t="s">
        <v>616</v>
      </c>
      <c r="U10" s="164">
        <v>0</v>
      </c>
    </row>
    <row r="11" spans="1:21">
      <c r="A11" s="164">
        <v>1</v>
      </c>
      <c r="B11" s="164" t="s">
        <v>17</v>
      </c>
      <c r="C11" s="164">
        <v>128.1</v>
      </c>
      <c r="D11" s="164">
        <v>544.09</v>
      </c>
      <c r="E11" s="164">
        <v>1048.54</v>
      </c>
      <c r="F11" s="164">
        <v>543.97</v>
      </c>
      <c r="G11" s="164">
        <v>1150.83</v>
      </c>
      <c r="H11" s="164">
        <v>2199.37</v>
      </c>
      <c r="I11" s="164">
        <v>47.67</v>
      </c>
      <c r="J11" s="164">
        <v>100.18</v>
      </c>
      <c r="K11" s="164">
        <v>-0.18</v>
      </c>
      <c r="L11" s="164">
        <v>7.7</v>
      </c>
      <c r="M11" s="164">
        <v>10</v>
      </c>
      <c r="N11" s="164" t="s">
        <v>622</v>
      </c>
      <c r="O11" s="164" t="s">
        <v>621</v>
      </c>
      <c r="P11" s="164" t="s">
        <v>620</v>
      </c>
      <c r="Q11" s="164" t="s">
        <v>619</v>
      </c>
      <c r="R11" s="164" t="s">
        <v>618</v>
      </c>
      <c r="S11" s="164" t="s">
        <v>617</v>
      </c>
      <c r="T11" s="164" t="s">
        <v>616</v>
      </c>
      <c r="U11" s="164">
        <v>0</v>
      </c>
    </row>
    <row r="12" spans="1:21">
      <c r="A12" s="164">
        <v>1</v>
      </c>
      <c r="B12" s="164" t="s">
        <v>18</v>
      </c>
      <c r="C12" s="164">
        <v>128.4</v>
      </c>
      <c r="D12" s="164">
        <v>510.92</v>
      </c>
      <c r="E12" s="164">
        <v>963.56</v>
      </c>
      <c r="F12" s="164">
        <v>510.41</v>
      </c>
      <c r="G12" s="164">
        <v>1126.28</v>
      </c>
      <c r="H12" s="164">
        <v>2089.84</v>
      </c>
      <c r="I12" s="164">
        <v>46.11</v>
      </c>
      <c r="J12" s="164">
        <v>98.04</v>
      </c>
      <c r="K12" s="164">
        <v>1.96</v>
      </c>
      <c r="L12" s="164">
        <v>7.8</v>
      </c>
      <c r="M12" s="164">
        <v>11</v>
      </c>
      <c r="N12" s="164" t="s">
        <v>622</v>
      </c>
      <c r="O12" s="164" t="s">
        <v>621</v>
      </c>
      <c r="P12" s="164" t="s">
        <v>620</v>
      </c>
      <c r="Q12" s="164" t="s">
        <v>619</v>
      </c>
      <c r="R12" s="164" t="s">
        <v>618</v>
      </c>
      <c r="S12" s="164" t="s">
        <v>617</v>
      </c>
      <c r="T12" s="164" t="s">
        <v>616</v>
      </c>
      <c r="U12" s="164">
        <v>0</v>
      </c>
    </row>
    <row r="13" spans="1:21">
      <c r="A13" s="164">
        <v>1</v>
      </c>
      <c r="B13" s="164" t="s">
        <v>19</v>
      </c>
      <c r="C13" s="164">
        <v>128.30000000000001</v>
      </c>
      <c r="D13" s="164">
        <v>476.99</v>
      </c>
      <c r="E13" s="164">
        <v>1175.8800000000001</v>
      </c>
      <c r="F13" s="164">
        <v>476.75</v>
      </c>
      <c r="G13" s="164">
        <v>1140.04</v>
      </c>
      <c r="H13" s="164">
        <v>2315.92</v>
      </c>
      <c r="I13" s="164">
        <v>50.77</v>
      </c>
      <c r="J13" s="164">
        <v>108.6</v>
      </c>
      <c r="K13" s="164">
        <v>-8.6</v>
      </c>
      <c r="L13" s="164">
        <v>7.9</v>
      </c>
      <c r="M13" s="164">
        <v>12</v>
      </c>
      <c r="N13" s="164" t="s">
        <v>622</v>
      </c>
      <c r="O13" s="164" t="s">
        <v>621</v>
      </c>
      <c r="P13" s="164" t="s">
        <v>620</v>
      </c>
      <c r="Q13" s="164" t="s">
        <v>619</v>
      </c>
      <c r="R13" s="164" t="s">
        <v>618</v>
      </c>
      <c r="S13" s="164" t="s">
        <v>617</v>
      </c>
      <c r="T13" s="164" t="s">
        <v>616</v>
      </c>
      <c r="U13" s="164">
        <v>0</v>
      </c>
    </row>
    <row r="14" spans="1:21">
      <c r="A14" s="164">
        <v>1</v>
      </c>
      <c r="B14" s="164" t="s">
        <v>20</v>
      </c>
      <c r="C14" s="164">
        <v>166.3</v>
      </c>
      <c r="D14" s="164">
        <v>586.41</v>
      </c>
      <c r="E14" s="164">
        <v>1119.96</v>
      </c>
      <c r="F14" s="164">
        <v>586.21</v>
      </c>
      <c r="G14" s="164">
        <v>1198.3399999999999</v>
      </c>
      <c r="H14" s="164">
        <v>2318.3000000000002</v>
      </c>
      <c r="I14" s="164">
        <v>48.31</v>
      </c>
      <c r="J14" s="164">
        <v>101.07</v>
      </c>
      <c r="K14" s="164">
        <v>-1.07</v>
      </c>
      <c r="L14" s="164">
        <v>7.7</v>
      </c>
      <c r="M14" s="164">
        <v>7</v>
      </c>
      <c r="N14" s="164" t="s">
        <v>622</v>
      </c>
      <c r="O14" s="164" t="s">
        <v>621</v>
      </c>
      <c r="P14" s="164" t="s">
        <v>620</v>
      </c>
      <c r="Q14" s="164" t="s">
        <v>619</v>
      </c>
      <c r="R14" s="164" t="s">
        <v>618</v>
      </c>
      <c r="S14" s="164" t="s">
        <v>617</v>
      </c>
      <c r="T14" s="164" t="s">
        <v>616</v>
      </c>
      <c r="U14" s="164">
        <v>0</v>
      </c>
    </row>
    <row r="15" spans="1:21">
      <c r="A15" s="164">
        <v>1</v>
      </c>
      <c r="B15" s="164" t="s">
        <v>21</v>
      </c>
      <c r="C15" s="164">
        <v>165.9</v>
      </c>
      <c r="D15" s="164">
        <v>576.72</v>
      </c>
      <c r="E15" s="164">
        <v>906.97</v>
      </c>
      <c r="F15" s="164">
        <v>576.57000000000005</v>
      </c>
      <c r="G15" s="164">
        <v>908.39</v>
      </c>
      <c r="H15" s="164">
        <v>1815.36</v>
      </c>
      <c r="I15" s="164">
        <v>49.96</v>
      </c>
      <c r="J15" s="164">
        <v>103.81</v>
      </c>
      <c r="K15" s="164">
        <v>-3.81</v>
      </c>
      <c r="L15" s="164">
        <v>7.7</v>
      </c>
      <c r="M15" s="164">
        <v>8</v>
      </c>
      <c r="N15" s="164" t="s">
        <v>622</v>
      </c>
      <c r="O15" s="164" t="s">
        <v>621</v>
      </c>
      <c r="P15" s="164" t="s">
        <v>620</v>
      </c>
      <c r="Q15" s="164" t="s">
        <v>619</v>
      </c>
      <c r="R15" s="164" t="s">
        <v>618</v>
      </c>
      <c r="S15" s="164" t="s">
        <v>617</v>
      </c>
      <c r="T15" s="164" t="s">
        <v>616</v>
      </c>
      <c r="U15" s="164">
        <v>0</v>
      </c>
    </row>
    <row r="16" spans="1:21">
      <c r="A16" s="164">
        <v>1</v>
      </c>
      <c r="B16" s="164" t="s">
        <v>22</v>
      </c>
      <c r="C16" s="164">
        <v>166</v>
      </c>
      <c r="D16" s="164">
        <v>559.73</v>
      </c>
      <c r="E16" s="164">
        <v>1217.53</v>
      </c>
      <c r="F16" s="164">
        <v>559.69000000000005</v>
      </c>
      <c r="G16" s="164">
        <v>1145.69</v>
      </c>
      <c r="H16" s="164">
        <v>2363.2199999999998</v>
      </c>
      <c r="I16" s="164">
        <v>51.52</v>
      </c>
      <c r="J16" s="164">
        <v>107.22</v>
      </c>
      <c r="K16" s="164">
        <v>-7.22</v>
      </c>
      <c r="L16" s="164">
        <v>7.8</v>
      </c>
      <c r="M16" s="164">
        <v>9</v>
      </c>
      <c r="N16" s="164" t="s">
        <v>622</v>
      </c>
      <c r="O16" s="164" t="s">
        <v>621</v>
      </c>
      <c r="P16" s="164" t="s">
        <v>620</v>
      </c>
      <c r="Q16" s="164" t="s">
        <v>619</v>
      </c>
      <c r="R16" s="164" t="s">
        <v>618</v>
      </c>
      <c r="S16" s="164" t="s">
        <v>617</v>
      </c>
      <c r="T16" s="164" t="s">
        <v>616</v>
      </c>
      <c r="U16" s="164">
        <v>0</v>
      </c>
    </row>
    <row r="17" spans="1:21">
      <c r="A17" s="164">
        <v>1</v>
      </c>
      <c r="B17" s="164" t="s">
        <v>23</v>
      </c>
      <c r="C17" s="164">
        <v>166.2</v>
      </c>
      <c r="D17" s="164">
        <v>543.66999999999996</v>
      </c>
      <c r="E17" s="164">
        <v>1189.4000000000001</v>
      </c>
      <c r="F17" s="164">
        <v>543.54</v>
      </c>
      <c r="G17" s="164">
        <v>1076.9100000000001</v>
      </c>
      <c r="H17" s="164">
        <v>2266.31</v>
      </c>
      <c r="I17" s="164">
        <v>52.48</v>
      </c>
      <c r="J17" s="164">
        <v>110.28</v>
      </c>
      <c r="K17" s="164">
        <v>-10.28</v>
      </c>
      <c r="L17" s="164">
        <v>7.8</v>
      </c>
      <c r="M17" s="164">
        <v>10</v>
      </c>
      <c r="N17" s="164" t="s">
        <v>622</v>
      </c>
      <c r="O17" s="164" t="s">
        <v>621</v>
      </c>
      <c r="P17" s="164" t="s">
        <v>620</v>
      </c>
      <c r="Q17" s="164" t="s">
        <v>619</v>
      </c>
      <c r="R17" s="164" t="s">
        <v>618</v>
      </c>
      <c r="S17" s="164" t="s">
        <v>617</v>
      </c>
      <c r="T17" s="164" t="s">
        <v>616</v>
      </c>
      <c r="U17" s="164">
        <v>0</v>
      </c>
    </row>
    <row r="18" spans="1:21">
      <c r="A18" s="164">
        <v>1</v>
      </c>
      <c r="B18" s="164" t="s">
        <v>24</v>
      </c>
      <c r="C18" s="164">
        <v>166.4</v>
      </c>
      <c r="D18" s="164">
        <v>509.19</v>
      </c>
      <c r="E18" s="164">
        <v>1020.33</v>
      </c>
      <c r="F18" s="164">
        <v>509.09</v>
      </c>
      <c r="G18" s="164">
        <v>1114.9100000000001</v>
      </c>
      <c r="H18" s="164">
        <v>2135.2399999999998</v>
      </c>
      <c r="I18" s="164">
        <v>47.79</v>
      </c>
      <c r="J18" s="164">
        <v>101.61</v>
      </c>
      <c r="K18" s="164">
        <v>-1.61</v>
      </c>
      <c r="L18" s="164">
        <v>7.8</v>
      </c>
      <c r="M18" s="164">
        <v>11</v>
      </c>
      <c r="N18" s="164" t="s">
        <v>622</v>
      </c>
      <c r="O18" s="164" t="s">
        <v>621</v>
      </c>
      <c r="P18" s="164" t="s">
        <v>620</v>
      </c>
      <c r="Q18" s="164" t="s">
        <v>619</v>
      </c>
      <c r="R18" s="164" t="s">
        <v>618</v>
      </c>
      <c r="S18" s="164" t="s">
        <v>617</v>
      </c>
      <c r="T18" s="164" t="s">
        <v>616</v>
      </c>
      <c r="U18" s="164">
        <v>0</v>
      </c>
    </row>
    <row r="19" spans="1:21">
      <c r="A19" s="164">
        <v>1</v>
      </c>
      <c r="B19" s="164" t="s">
        <v>25</v>
      </c>
      <c r="C19" s="164">
        <v>166.3</v>
      </c>
      <c r="D19" s="164">
        <v>476.29</v>
      </c>
      <c r="E19" s="164">
        <v>1087.1199999999999</v>
      </c>
      <c r="F19" s="164">
        <v>476.31</v>
      </c>
      <c r="G19" s="164">
        <v>1161.4100000000001</v>
      </c>
      <c r="H19" s="164">
        <v>2248.5300000000002</v>
      </c>
      <c r="I19" s="164">
        <v>48.35</v>
      </c>
      <c r="J19" s="164">
        <v>103.41</v>
      </c>
      <c r="K19" s="164">
        <v>-3.41</v>
      </c>
      <c r="L19" s="164">
        <v>7.9</v>
      </c>
      <c r="M19" s="164">
        <v>12</v>
      </c>
      <c r="N19" s="164" t="s">
        <v>622</v>
      </c>
      <c r="O19" s="164" t="s">
        <v>621</v>
      </c>
      <c r="P19" s="164" t="s">
        <v>620</v>
      </c>
      <c r="Q19" s="164" t="s">
        <v>619</v>
      </c>
      <c r="R19" s="164" t="s">
        <v>618</v>
      </c>
      <c r="S19" s="164" t="s">
        <v>617</v>
      </c>
      <c r="T19" s="164" t="s">
        <v>616</v>
      </c>
      <c r="U19" s="164">
        <v>0</v>
      </c>
    </row>
    <row r="20" spans="1:21">
      <c r="A20" s="164">
        <v>1</v>
      </c>
      <c r="B20" s="164" t="s">
        <v>26</v>
      </c>
      <c r="C20" s="164">
        <v>204.4</v>
      </c>
      <c r="D20" s="164">
        <v>586.35</v>
      </c>
      <c r="E20" s="164">
        <v>1094.81</v>
      </c>
      <c r="F20" s="164">
        <v>586.67999999999995</v>
      </c>
      <c r="G20" s="164">
        <v>1209.6400000000001</v>
      </c>
      <c r="H20" s="164">
        <v>2304.4499999999998</v>
      </c>
      <c r="I20" s="164">
        <v>47.51</v>
      </c>
      <c r="J20" s="164">
        <v>99.39</v>
      </c>
      <c r="K20" s="164">
        <v>0.61</v>
      </c>
      <c r="L20" s="164">
        <v>7.7</v>
      </c>
      <c r="M20" s="164">
        <v>7</v>
      </c>
      <c r="N20" s="164" t="s">
        <v>622</v>
      </c>
      <c r="O20" s="164" t="s">
        <v>621</v>
      </c>
      <c r="P20" s="164" t="s">
        <v>620</v>
      </c>
      <c r="Q20" s="164" t="s">
        <v>619</v>
      </c>
      <c r="R20" s="164" t="s">
        <v>618</v>
      </c>
      <c r="S20" s="164" t="s">
        <v>617</v>
      </c>
      <c r="T20" s="164" t="s">
        <v>616</v>
      </c>
      <c r="U20" s="164">
        <v>0</v>
      </c>
    </row>
    <row r="21" spans="1:21">
      <c r="A21" s="164">
        <v>1</v>
      </c>
      <c r="B21" s="164" t="s">
        <v>27</v>
      </c>
      <c r="C21" s="164">
        <v>204</v>
      </c>
      <c r="D21" s="164">
        <v>576.58000000000004</v>
      </c>
      <c r="E21" s="164">
        <v>824.37</v>
      </c>
      <c r="F21" s="164">
        <v>576.73</v>
      </c>
      <c r="G21" s="164">
        <v>1015.52</v>
      </c>
      <c r="H21" s="164">
        <v>1839.89</v>
      </c>
      <c r="I21" s="164">
        <v>44.81</v>
      </c>
      <c r="J21" s="164">
        <v>93.1</v>
      </c>
      <c r="K21" s="164">
        <v>6.9</v>
      </c>
      <c r="L21" s="164">
        <v>7.8</v>
      </c>
      <c r="M21" s="164">
        <v>8</v>
      </c>
      <c r="N21" s="164" t="s">
        <v>622</v>
      </c>
      <c r="O21" s="164" t="s">
        <v>621</v>
      </c>
      <c r="P21" s="164" t="s">
        <v>620</v>
      </c>
      <c r="Q21" s="164" t="s">
        <v>619</v>
      </c>
      <c r="R21" s="164" t="s">
        <v>618</v>
      </c>
      <c r="S21" s="164" t="s">
        <v>617</v>
      </c>
      <c r="T21" s="164" t="s">
        <v>616</v>
      </c>
      <c r="U21" s="164">
        <v>0</v>
      </c>
    </row>
    <row r="22" spans="1:21">
      <c r="A22" s="164">
        <v>1</v>
      </c>
      <c r="B22" s="164" t="s">
        <v>28</v>
      </c>
      <c r="C22" s="164">
        <v>204.1</v>
      </c>
      <c r="D22" s="164">
        <v>559.91999999999996</v>
      </c>
      <c r="E22" s="164">
        <v>1108.71</v>
      </c>
      <c r="F22" s="164">
        <v>560.04</v>
      </c>
      <c r="G22" s="164">
        <v>1078.01</v>
      </c>
      <c r="H22" s="164">
        <v>2186.7199999999998</v>
      </c>
      <c r="I22" s="164">
        <v>50.7</v>
      </c>
      <c r="J22" s="164">
        <v>105.51</v>
      </c>
      <c r="K22" s="164">
        <v>-5.51</v>
      </c>
      <c r="L22" s="164">
        <v>7.8</v>
      </c>
      <c r="M22" s="164">
        <v>9</v>
      </c>
      <c r="N22" s="164" t="s">
        <v>622</v>
      </c>
      <c r="O22" s="164" t="s">
        <v>621</v>
      </c>
      <c r="P22" s="164" t="s">
        <v>620</v>
      </c>
      <c r="Q22" s="164" t="s">
        <v>619</v>
      </c>
      <c r="R22" s="164" t="s">
        <v>618</v>
      </c>
      <c r="S22" s="164" t="s">
        <v>617</v>
      </c>
      <c r="T22" s="164" t="s">
        <v>616</v>
      </c>
      <c r="U22" s="164">
        <v>0</v>
      </c>
    </row>
    <row r="23" spans="1:21">
      <c r="A23" s="164">
        <v>1</v>
      </c>
      <c r="B23" s="164" t="s">
        <v>29</v>
      </c>
      <c r="C23" s="164">
        <v>204.3</v>
      </c>
      <c r="D23" s="164">
        <v>543.27</v>
      </c>
      <c r="E23" s="164">
        <v>1006.98</v>
      </c>
      <c r="F23" s="164">
        <v>543.37</v>
      </c>
      <c r="G23" s="164">
        <v>1121.04</v>
      </c>
      <c r="H23" s="164">
        <v>2128.0100000000002</v>
      </c>
      <c r="I23" s="164">
        <v>47.32</v>
      </c>
      <c r="J23" s="164">
        <v>99.43</v>
      </c>
      <c r="K23" s="164">
        <v>0.56999999999999995</v>
      </c>
      <c r="L23" s="164">
        <v>7.8</v>
      </c>
      <c r="M23" s="164">
        <v>10</v>
      </c>
      <c r="N23" s="164" t="s">
        <v>622</v>
      </c>
      <c r="O23" s="164" t="s">
        <v>621</v>
      </c>
      <c r="P23" s="164" t="s">
        <v>620</v>
      </c>
      <c r="Q23" s="164" t="s">
        <v>619</v>
      </c>
      <c r="R23" s="164" t="s">
        <v>618</v>
      </c>
      <c r="S23" s="164" t="s">
        <v>617</v>
      </c>
      <c r="T23" s="164" t="s">
        <v>616</v>
      </c>
      <c r="U23" s="164">
        <v>0</v>
      </c>
    </row>
    <row r="24" spans="1:21">
      <c r="A24" s="164">
        <v>1</v>
      </c>
      <c r="B24" s="164" t="s">
        <v>30</v>
      </c>
      <c r="C24" s="164">
        <v>204.5</v>
      </c>
      <c r="D24" s="164">
        <v>509.55</v>
      </c>
      <c r="E24" s="164">
        <v>32.82</v>
      </c>
      <c r="F24" s="164">
        <v>509.92</v>
      </c>
      <c r="G24" s="164">
        <v>2147.94</v>
      </c>
      <c r="H24" s="164">
        <v>2180.7600000000002</v>
      </c>
      <c r="I24" s="164">
        <v>1.51</v>
      </c>
      <c r="J24" s="164">
        <v>3.2</v>
      </c>
      <c r="K24" s="164">
        <v>96.8</v>
      </c>
      <c r="L24" s="164">
        <v>7.8</v>
      </c>
      <c r="M24" s="164">
        <v>11</v>
      </c>
      <c r="N24" s="164" t="s">
        <v>622</v>
      </c>
      <c r="O24" s="164" t="s">
        <v>621</v>
      </c>
      <c r="P24" s="164" t="s">
        <v>620</v>
      </c>
      <c r="Q24" s="164" t="s">
        <v>619</v>
      </c>
      <c r="R24" s="164" t="s">
        <v>618</v>
      </c>
      <c r="S24" s="164" t="s">
        <v>617</v>
      </c>
      <c r="T24" s="164" t="s">
        <v>616</v>
      </c>
      <c r="U24" s="164">
        <v>0</v>
      </c>
    </row>
    <row r="25" spans="1:21">
      <c r="A25" s="164">
        <v>1</v>
      </c>
      <c r="B25" s="164" t="s">
        <v>31</v>
      </c>
      <c r="C25" s="164">
        <v>204.4</v>
      </c>
      <c r="D25" s="164">
        <v>476.88</v>
      </c>
      <c r="E25" s="164">
        <v>28.58</v>
      </c>
      <c r="F25" s="164">
        <v>477.2</v>
      </c>
      <c r="G25" s="164">
        <v>2162.96</v>
      </c>
      <c r="H25" s="164">
        <v>2191.54</v>
      </c>
      <c r="I25" s="164">
        <v>1.3</v>
      </c>
      <c r="J25" s="164">
        <v>2.79</v>
      </c>
      <c r="K25" s="164">
        <v>97.21</v>
      </c>
      <c r="L25" s="164">
        <v>7.8</v>
      </c>
      <c r="M25" s="164">
        <v>12</v>
      </c>
      <c r="N25" s="164" t="s">
        <v>622</v>
      </c>
      <c r="O25" s="164" t="s">
        <v>621</v>
      </c>
      <c r="P25" s="164" t="s">
        <v>620</v>
      </c>
      <c r="Q25" s="164" t="s">
        <v>619</v>
      </c>
      <c r="R25" s="164" t="s">
        <v>618</v>
      </c>
      <c r="S25" s="164" t="s">
        <v>617</v>
      </c>
      <c r="T25" s="164" t="s">
        <v>616</v>
      </c>
      <c r="U25" s="164">
        <v>0</v>
      </c>
    </row>
    <row r="26" spans="1:21">
      <c r="A26" s="164">
        <v>1</v>
      </c>
      <c r="B26" s="164" t="s">
        <v>757</v>
      </c>
      <c r="C26" s="164">
        <v>280.8</v>
      </c>
      <c r="D26" s="164">
        <v>589.13</v>
      </c>
      <c r="E26" s="164">
        <v>1060.07</v>
      </c>
      <c r="F26" s="164">
        <v>588.96</v>
      </c>
      <c r="G26" s="164">
        <v>1333.68</v>
      </c>
      <c r="H26" s="164">
        <v>2393.75</v>
      </c>
      <c r="I26" s="164">
        <v>44.28</v>
      </c>
      <c r="J26" s="164">
        <v>92.65</v>
      </c>
      <c r="K26" s="164">
        <v>7.35</v>
      </c>
      <c r="L26" s="164">
        <v>7.7</v>
      </c>
      <c r="M26" s="164">
        <v>7</v>
      </c>
      <c r="N26" s="164" t="s">
        <v>622</v>
      </c>
      <c r="O26" s="164" t="s">
        <v>621</v>
      </c>
      <c r="P26" s="164" t="s">
        <v>620</v>
      </c>
      <c r="Q26" s="164" t="s">
        <v>619</v>
      </c>
      <c r="R26" s="164" t="s">
        <v>618</v>
      </c>
      <c r="S26" s="164" t="s">
        <v>617</v>
      </c>
      <c r="T26" s="164" t="s">
        <v>616</v>
      </c>
      <c r="U26" s="164">
        <v>0</v>
      </c>
    </row>
    <row r="27" spans="1:21">
      <c r="A27" s="164">
        <v>1</v>
      </c>
      <c r="B27" s="164" t="s">
        <v>756</v>
      </c>
      <c r="C27" s="164">
        <v>280.39999999999998</v>
      </c>
      <c r="D27" s="164">
        <v>579.38</v>
      </c>
      <c r="E27" s="164">
        <v>942.36</v>
      </c>
      <c r="F27" s="164">
        <v>579.33000000000004</v>
      </c>
      <c r="G27" s="164">
        <v>899.74</v>
      </c>
      <c r="H27" s="164">
        <v>1842.1</v>
      </c>
      <c r="I27" s="164">
        <v>51.16</v>
      </c>
      <c r="J27" s="164">
        <v>106.29</v>
      </c>
      <c r="K27" s="164">
        <v>-6.29</v>
      </c>
      <c r="L27" s="164">
        <v>7.7</v>
      </c>
      <c r="M27" s="164">
        <v>8</v>
      </c>
      <c r="N27" s="164" t="s">
        <v>622</v>
      </c>
      <c r="O27" s="164" t="s">
        <v>621</v>
      </c>
      <c r="P27" s="164" t="s">
        <v>620</v>
      </c>
      <c r="Q27" s="164" t="s">
        <v>619</v>
      </c>
      <c r="R27" s="164" t="s">
        <v>618</v>
      </c>
      <c r="S27" s="164" t="s">
        <v>617</v>
      </c>
      <c r="T27" s="164" t="s">
        <v>616</v>
      </c>
      <c r="U27" s="164">
        <v>0</v>
      </c>
    </row>
    <row r="28" spans="1:21">
      <c r="A28" s="164">
        <v>1</v>
      </c>
      <c r="B28" s="164" t="s">
        <v>755</v>
      </c>
      <c r="C28" s="164">
        <v>280.39999999999998</v>
      </c>
      <c r="D28" s="164">
        <v>563.03</v>
      </c>
      <c r="E28" s="164">
        <v>1281.9000000000001</v>
      </c>
      <c r="F28" s="164">
        <v>563.12</v>
      </c>
      <c r="G28" s="164">
        <v>1147.6199999999999</v>
      </c>
      <c r="H28" s="164">
        <v>2429.52</v>
      </c>
      <c r="I28" s="164">
        <v>52.76</v>
      </c>
      <c r="J28" s="164">
        <v>109.8</v>
      </c>
      <c r="K28" s="164">
        <v>-9.8000000000000007</v>
      </c>
      <c r="L28" s="164">
        <v>7.8</v>
      </c>
      <c r="M28" s="164">
        <v>9</v>
      </c>
      <c r="N28" s="164" t="s">
        <v>622</v>
      </c>
      <c r="O28" s="164" t="s">
        <v>621</v>
      </c>
      <c r="P28" s="164" t="s">
        <v>620</v>
      </c>
      <c r="Q28" s="164" t="s">
        <v>619</v>
      </c>
      <c r="R28" s="164" t="s">
        <v>618</v>
      </c>
      <c r="S28" s="164" t="s">
        <v>617</v>
      </c>
      <c r="T28" s="164" t="s">
        <v>616</v>
      </c>
      <c r="U28" s="164">
        <v>0</v>
      </c>
    </row>
    <row r="29" spans="1:21">
      <c r="A29" s="164">
        <v>1</v>
      </c>
      <c r="B29" s="164" t="s">
        <v>754</v>
      </c>
      <c r="C29" s="164">
        <v>280.7</v>
      </c>
      <c r="D29" s="164">
        <v>547.13</v>
      </c>
      <c r="E29" s="164">
        <v>1209.97</v>
      </c>
      <c r="F29" s="164">
        <v>547.13</v>
      </c>
      <c r="G29" s="164">
        <v>1195.77</v>
      </c>
      <c r="H29" s="164">
        <v>2405.7399999999998</v>
      </c>
      <c r="I29" s="164">
        <v>50.3</v>
      </c>
      <c r="J29" s="164">
        <v>105.68</v>
      </c>
      <c r="K29" s="164">
        <v>-5.68</v>
      </c>
      <c r="L29" s="164">
        <v>7.7</v>
      </c>
      <c r="M29" s="164">
        <v>10</v>
      </c>
      <c r="N29" s="164" t="s">
        <v>622</v>
      </c>
      <c r="O29" s="164" t="s">
        <v>621</v>
      </c>
      <c r="P29" s="164" t="s">
        <v>620</v>
      </c>
      <c r="Q29" s="164" t="s">
        <v>619</v>
      </c>
      <c r="R29" s="164" t="s">
        <v>618</v>
      </c>
      <c r="S29" s="164" t="s">
        <v>617</v>
      </c>
      <c r="T29" s="164" t="s">
        <v>616</v>
      </c>
      <c r="U29" s="164">
        <v>0</v>
      </c>
    </row>
    <row r="30" spans="1:21">
      <c r="A30" s="164">
        <v>1</v>
      </c>
      <c r="B30" s="164" t="s">
        <v>753</v>
      </c>
      <c r="C30" s="164">
        <v>280.8</v>
      </c>
      <c r="D30" s="164">
        <v>512.26</v>
      </c>
      <c r="E30" s="164">
        <v>1142.27</v>
      </c>
      <c r="F30" s="164">
        <v>512.12</v>
      </c>
      <c r="G30" s="164">
        <v>1021.55</v>
      </c>
      <c r="H30" s="164">
        <v>2163.8200000000002</v>
      </c>
      <c r="I30" s="164">
        <v>52.79</v>
      </c>
      <c r="J30" s="164">
        <v>112.25</v>
      </c>
      <c r="K30" s="164">
        <v>-12.25</v>
      </c>
      <c r="L30" s="164">
        <v>7.8</v>
      </c>
      <c r="M30" s="164">
        <v>11</v>
      </c>
      <c r="N30" s="164" t="s">
        <v>622</v>
      </c>
      <c r="O30" s="164" t="s">
        <v>621</v>
      </c>
      <c r="P30" s="164" t="s">
        <v>620</v>
      </c>
      <c r="Q30" s="164" t="s">
        <v>619</v>
      </c>
      <c r="R30" s="164" t="s">
        <v>618</v>
      </c>
      <c r="S30" s="164" t="s">
        <v>617</v>
      </c>
      <c r="T30" s="164" t="s">
        <v>616</v>
      </c>
      <c r="U30" s="164">
        <v>0</v>
      </c>
    </row>
    <row r="31" spans="1:21">
      <c r="A31" s="164">
        <v>1</v>
      </c>
      <c r="B31" s="164" t="s">
        <v>752</v>
      </c>
      <c r="C31" s="164">
        <v>280.7</v>
      </c>
      <c r="D31" s="164">
        <v>478.36</v>
      </c>
      <c r="E31" s="164">
        <v>1293.94</v>
      </c>
      <c r="F31" s="164">
        <v>478.27</v>
      </c>
      <c r="G31" s="164">
        <v>1188.93</v>
      </c>
      <c r="H31" s="164">
        <v>2482.87</v>
      </c>
      <c r="I31" s="164">
        <v>52.11</v>
      </c>
      <c r="J31" s="164">
        <v>111.46</v>
      </c>
      <c r="K31" s="164">
        <v>-11.46</v>
      </c>
      <c r="L31" s="164">
        <v>7.8</v>
      </c>
      <c r="M31" s="164">
        <v>12</v>
      </c>
      <c r="N31" s="164" t="s">
        <v>622</v>
      </c>
      <c r="O31" s="164" t="s">
        <v>621</v>
      </c>
      <c r="P31" s="164" t="s">
        <v>620</v>
      </c>
      <c r="Q31" s="164" t="s">
        <v>619</v>
      </c>
      <c r="R31" s="164" t="s">
        <v>618</v>
      </c>
      <c r="S31" s="164" t="s">
        <v>617</v>
      </c>
      <c r="T31" s="164" t="s">
        <v>616</v>
      </c>
      <c r="U31" s="164">
        <v>0</v>
      </c>
    </row>
    <row r="32" spans="1:21">
      <c r="A32" s="164">
        <v>1</v>
      </c>
      <c r="B32" s="164" t="s">
        <v>751</v>
      </c>
      <c r="C32" s="164">
        <v>319.10000000000002</v>
      </c>
      <c r="D32" s="164">
        <v>587.69000000000005</v>
      </c>
      <c r="E32" s="164">
        <v>1269.47</v>
      </c>
      <c r="F32" s="164">
        <v>587.41</v>
      </c>
      <c r="G32" s="164">
        <v>1076.23</v>
      </c>
      <c r="H32" s="164">
        <v>2345.71</v>
      </c>
      <c r="I32" s="164">
        <v>54.12</v>
      </c>
      <c r="J32" s="164">
        <v>113.22</v>
      </c>
      <c r="K32" s="164">
        <v>-13.22</v>
      </c>
      <c r="L32" s="164">
        <v>7.7</v>
      </c>
      <c r="M32" s="164">
        <v>7</v>
      </c>
      <c r="N32" s="164" t="s">
        <v>622</v>
      </c>
      <c r="O32" s="164" t="s">
        <v>621</v>
      </c>
      <c r="P32" s="164" t="s">
        <v>620</v>
      </c>
      <c r="Q32" s="164" t="s">
        <v>619</v>
      </c>
      <c r="R32" s="164" t="s">
        <v>618</v>
      </c>
      <c r="S32" s="164" t="s">
        <v>617</v>
      </c>
      <c r="T32" s="164" t="s">
        <v>616</v>
      </c>
      <c r="U32" s="164">
        <v>0</v>
      </c>
    </row>
    <row r="33" spans="1:21">
      <c r="A33" s="164">
        <v>1</v>
      </c>
      <c r="B33" s="164" t="s">
        <v>750</v>
      </c>
      <c r="C33" s="164">
        <v>318.7</v>
      </c>
      <c r="D33" s="164">
        <v>578.12</v>
      </c>
      <c r="E33" s="164">
        <v>964.01</v>
      </c>
      <c r="F33" s="164">
        <v>577.79999999999995</v>
      </c>
      <c r="G33" s="164">
        <v>898.14</v>
      </c>
      <c r="H33" s="164">
        <v>1862.15</v>
      </c>
      <c r="I33" s="164">
        <v>51.77</v>
      </c>
      <c r="J33" s="164">
        <v>107.57</v>
      </c>
      <c r="K33" s="164">
        <v>-7.57</v>
      </c>
      <c r="L33" s="164">
        <v>7.8</v>
      </c>
      <c r="M33" s="164">
        <v>8</v>
      </c>
      <c r="N33" s="164" t="s">
        <v>622</v>
      </c>
      <c r="O33" s="164" t="s">
        <v>621</v>
      </c>
      <c r="P33" s="164" t="s">
        <v>620</v>
      </c>
      <c r="Q33" s="164" t="s">
        <v>619</v>
      </c>
      <c r="R33" s="164" t="s">
        <v>618</v>
      </c>
      <c r="S33" s="164" t="s">
        <v>617</v>
      </c>
      <c r="T33" s="164" t="s">
        <v>616</v>
      </c>
      <c r="U33" s="164">
        <v>0</v>
      </c>
    </row>
    <row r="34" spans="1:21">
      <c r="A34" s="164">
        <v>1</v>
      </c>
      <c r="B34" s="164" t="s">
        <v>749</v>
      </c>
      <c r="C34" s="164">
        <v>318.8</v>
      </c>
      <c r="D34" s="164">
        <v>561.95000000000005</v>
      </c>
      <c r="E34" s="164">
        <v>1153.8800000000001</v>
      </c>
      <c r="F34" s="164">
        <v>561.52</v>
      </c>
      <c r="G34" s="164">
        <v>1255.94</v>
      </c>
      <c r="H34" s="164">
        <v>2409.8200000000002</v>
      </c>
      <c r="I34" s="164">
        <v>47.88</v>
      </c>
      <c r="J34" s="164">
        <v>99.65</v>
      </c>
      <c r="K34" s="164">
        <v>0.35</v>
      </c>
      <c r="L34" s="164">
        <v>7.7</v>
      </c>
      <c r="M34" s="164">
        <v>9</v>
      </c>
      <c r="N34" s="164" t="s">
        <v>622</v>
      </c>
      <c r="O34" s="164" t="s">
        <v>621</v>
      </c>
      <c r="P34" s="164" t="s">
        <v>620</v>
      </c>
      <c r="Q34" s="164" t="s">
        <v>619</v>
      </c>
      <c r="R34" s="164" t="s">
        <v>618</v>
      </c>
      <c r="S34" s="164" t="s">
        <v>617</v>
      </c>
      <c r="T34" s="164" t="s">
        <v>616</v>
      </c>
      <c r="U34" s="164">
        <v>0</v>
      </c>
    </row>
    <row r="35" spans="1:21">
      <c r="A35" s="164">
        <v>1</v>
      </c>
      <c r="B35" s="164" t="s">
        <v>41</v>
      </c>
      <c r="C35" s="164">
        <v>319</v>
      </c>
      <c r="D35" s="164">
        <v>546.70000000000005</v>
      </c>
      <c r="E35" s="164">
        <v>1246.31</v>
      </c>
      <c r="F35" s="164">
        <v>546.67999999999995</v>
      </c>
      <c r="G35" s="164">
        <v>1142.58</v>
      </c>
      <c r="H35" s="164">
        <v>2388.89</v>
      </c>
      <c r="I35" s="164">
        <v>52.17</v>
      </c>
      <c r="J35" s="164">
        <v>109.62</v>
      </c>
      <c r="K35" s="164">
        <v>-9.6199999999999992</v>
      </c>
      <c r="L35" s="164">
        <v>7.7</v>
      </c>
      <c r="M35" s="164">
        <v>10</v>
      </c>
      <c r="N35" s="164" t="s">
        <v>622</v>
      </c>
      <c r="O35" s="164" t="s">
        <v>621</v>
      </c>
      <c r="P35" s="164" t="s">
        <v>620</v>
      </c>
      <c r="Q35" s="164" t="s">
        <v>619</v>
      </c>
      <c r="R35" s="164" t="s">
        <v>618</v>
      </c>
      <c r="S35" s="164" t="s">
        <v>617</v>
      </c>
      <c r="T35" s="164" t="s">
        <v>616</v>
      </c>
      <c r="U35" s="164">
        <v>0</v>
      </c>
    </row>
    <row r="36" spans="1:21">
      <c r="A36" s="164">
        <v>1</v>
      </c>
      <c r="B36" s="164" t="s">
        <v>42</v>
      </c>
      <c r="C36" s="164">
        <v>319.10000000000002</v>
      </c>
      <c r="D36" s="164">
        <v>510.63</v>
      </c>
      <c r="E36" s="164">
        <v>1012.8</v>
      </c>
      <c r="F36" s="164">
        <v>510.26</v>
      </c>
      <c r="G36" s="164">
        <v>1056.9100000000001</v>
      </c>
      <c r="H36" s="164">
        <v>2069.71</v>
      </c>
      <c r="I36" s="164">
        <v>48.93</v>
      </c>
      <c r="J36" s="164">
        <v>104.05</v>
      </c>
      <c r="K36" s="164">
        <v>-4.05</v>
      </c>
      <c r="L36" s="164">
        <v>7.8</v>
      </c>
      <c r="M36" s="164">
        <v>11</v>
      </c>
      <c r="N36" s="164" t="s">
        <v>622</v>
      </c>
      <c r="O36" s="164" t="s">
        <v>621</v>
      </c>
      <c r="P36" s="164" t="s">
        <v>620</v>
      </c>
      <c r="Q36" s="164" t="s">
        <v>619</v>
      </c>
      <c r="R36" s="164" t="s">
        <v>618</v>
      </c>
      <c r="S36" s="164" t="s">
        <v>617</v>
      </c>
      <c r="T36" s="164" t="s">
        <v>616</v>
      </c>
      <c r="U36" s="164">
        <v>0</v>
      </c>
    </row>
    <row r="37" spans="1:21">
      <c r="A37" s="164">
        <v>1</v>
      </c>
      <c r="B37" s="164" t="s">
        <v>43</v>
      </c>
      <c r="C37" s="164">
        <v>319.10000000000002</v>
      </c>
      <c r="D37" s="164">
        <v>477.48</v>
      </c>
      <c r="E37" s="164">
        <v>1182.82</v>
      </c>
      <c r="F37" s="164">
        <v>477.15</v>
      </c>
      <c r="G37" s="164">
        <v>1071.24</v>
      </c>
      <c r="H37" s="164">
        <v>2254.0700000000002</v>
      </c>
      <c r="I37" s="164">
        <v>52.48</v>
      </c>
      <c r="J37" s="164">
        <v>112.23</v>
      </c>
      <c r="K37" s="164">
        <v>-12.23</v>
      </c>
      <c r="L37" s="164">
        <v>7.8</v>
      </c>
      <c r="M37" s="164">
        <v>12</v>
      </c>
      <c r="N37" s="164" t="s">
        <v>622</v>
      </c>
      <c r="O37" s="164" t="s">
        <v>621</v>
      </c>
      <c r="P37" s="164" t="s">
        <v>620</v>
      </c>
      <c r="Q37" s="164" t="s">
        <v>619</v>
      </c>
      <c r="R37" s="164" t="s">
        <v>618</v>
      </c>
      <c r="S37" s="164" t="s">
        <v>617</v>
      </c>
      <c r="T37" s="164" t="s">
        <v>616</v>
      </c>
      <c r="U37" s="164">
        <v>0</v>
      </c>
    </row>
    <row r="38" spans="1:21">
      <c r="A38" s="164">
        <v>1</v>
      </c>
      <c r="B38" s="164" t="s">
        <v>44</v>
      </c>
      <c r="C38" s="164">
        <v>357.4</v>
      </c>
      <c r="D38" s="164">
        <v>586.54999999999995</v>
      </c>
      <c r="E38" s="164">
        <v>1102.6199999999999</v>
      </c>
      <c r="F38" s="164">
        <v>586.39</v>
      </c>
      <c r="G38" s="164">
        <v>1070.33</v>
      </c>
      <c r="H38" s="164">
        <v>2172.9499999999998</v>
      </c>
      <c r="I38" s="164">
        <v>50.74</v>
      </c>
      <c r="J38" s="164">
        <v>106.16</v>
      </c>
      <c r="K38" s="164">
        <v>-6.16</v>
      </c>
      <c r="L38" s="164">
        <v>7.7</v>
      </c>
      <c r="M38" s="164">
        <v>7</v>
      </c>
      <c r="N38" s="164" t="s">
        <v>622</v>
      </c>
      <c r="O38" s="164" t="s">
        <v>621</v>
      </c>
      <c r="P38" s="164" t="s">
        <v>620</v>
      </c>
      <c r="Q38" s="164" t="s">
        <v>619</v>
      </c>
      <c r="R38" s="164" t="s">
        <v>618</v>
      </c>
      <c r="S38" s="164" t="s">
        <v>617</v>
      </c>
      <c r="T38" s="164" t="s">
        <v>616</v>
      </c>
      <c r="U38" s="164">
        <v>0</v>
      </c>
    </row>
    <row r="39" spans="1:21">
      <c r="A39" s="164">
        <v>1</v>
      </c>
      <c r="B39" s="164" t="s">
        <v>45</v>
      </c>
      <c r="C39" s="164">
        <v>357</v>
      </c>
      <c r="D39" s="164">
        <v>577.03</v>
      </c>
      <c r="E39" s="164">
        <v>856.64</v>
      </c>
      <c r="F39" s="164">
        <v>576.97</v>
      </c>
      <c r="G39" s="164">
        <v>989.22</v>
      </c>
      <c r="H39" s="164">
        <v>1845.86</v>
      </c>
      <c r="I39" s="164">
        <v>46.41</v>
      </c>
      <c r="J39" s="164">
        <v>96.43</v>
      </c>
      <c r="K39" s="164">
        <v>3.57</v>
      </c>
      <c r="L39" s="164">
        <v>7.7</v>
      </c>
      <c r="M39" s="164">
        <v>8</v>
      </c>
      <c r="N39" s="164" t="s">
        <v>622</v>
      </c>
      <c r="O39" s="164" t="s">
        <v>621</v>
      </c>
      <c r="P39" s="164" t="s">
        <v>620</v>
      </c>
      <c r="Q39" s="164" t="s">
        <v>619</v>
      </c>
      <c r="R39" s="164" t="s">
        <v>618</v>
      </c>
      <c r="S39" s="164" t="s">
        <v>617</v>
      </c>
      <c r="T39" s="164" t="s">
        <v>616</v>
      </c>
      <c r="U39" s="164">
        <v>0</v>
      </c>
    </row>
    <row r="40" spans="1:21">
      <c r="A40" s="164">
        <v>1</v>
      </c>
      <c r="B40" s="164" t="s">
        <v>46</v>
      </c>
      <c r="C40" s="164">
        <v>357.1</v>
      </c>
      <c r="D40" s="164">
        <v>560.48</v>
      </c>
      <c r="E40" s="164">
        <v>1133.73</v>
      </c>
      <c r="F40" s="164">
        <v>560.36</v>
      </c>
      <c r="G40" s="164">
        <v>1237.6199999999999</v>
      </c>
      <c r="H40" s="164">
        <v>2371.35</v>
      </c>
      <c r="I40" s="164">
        <v>47.81</v>
      </c>
      <c r="J40" s="164">
        <v>99.49</v>
      </c>
      <c r="K40" s="164">
        <v>0.51</v>
      </c>
      <c r="L40" s="164">
        <v>7.8</v>
      </c>
      <c r="M40" s="164">
        <v>9</v>
      </c>
      <c r="N40" s="164" t="s">
        <v>622</v>
      </c>
      <c r="O40" s="164" t="s">
        <v>621</v>
      </c>
      <c r="P40" s="164" t="s">
        <v>620</v>
      </c>
      <c r="Q40" s="164" t="s">
        <v>619</v>
      </c>
      <c r="R40" s="164" t="s">
        <v>618</v>
      </c>
      <c r="S40" s="164" t="s">
        <v>617</v>
      </c>
      <c r="T40" s="164" t="s">
        <v>616</v>
      </c>
      <c r="U40" s="164">
        <v>0</v>
      </c>
    </row>
    <row r="41" spans="1:21">
      <c r="A41" s="164">
        <v>1</v>
      </c>
      <c r="B41" s="164" t="s">
        <v>47</v>
      </c>
      <c r="C41" s="164">
        <v>357.3</v>
      </c>
      <c r="D41" s="164">
        <v>546.24</v>
      </c>
      <c r="E41" s="164">
        <v>1103.93</v>
      </c>
      <c r="F41" s="164">
        <v>545.96</v>
      </c>
      <c r="G41" s="164">
        <v>1192.24</v>
      </c>
      <c r="H41" s="164">
        <v>2296.17</v>
      </c>
      <c r="I41" s="164">
        <v>48.08</v>
      </c>
      <c r="J41" s="164">
        <v>101.02</v>
      </c>
      <c r="K41" s="164">
        <v>-1.02</v>
      </c>
      <c r="L41" s="164">
        <v>7.7</v>
      </c>
      <c r="M41" s="164">
        <v>10</v>
      </c>
      <c r="N41" s="164" t="s">
        <v>622</v>
      </c>
      <c r="O41" s="164" t="s">
        <v>621</v>
      </c>
      <c r="P41" s="164" t="s">
        <v>620</v>
      </c>
      <c r="Q41" s="164" t="s">
        <v>619</v>
      </c>
      <c r="R41" s="164" t="s">
        <v>618</v>
      </c>
      <c r="S41" s="164" t="s">
        <v>617</v>
      </c>
      <c r="T41" s="164" t="s">
        <v>616</v>
      </c>
      <c r="U41" s="164">
        <v>0</v>
      </c>
    </row>
    <row r="42" spans="1:21">
      <c r="A42" s="164">
        <v>1</v>
      </c>
      <c r="B42" s="164" t="s">
        <v>48</v>
      </c>
      <c r="C42" s="164">
        <v>357.4</v>
      </c>
      <c r="D42" s="164">
        <v>509.17</v>
      </c>
      <c r="E42" s="164">
        <v>1059.7</v>
      </c>
      <c r="F42" s="164">
        <v>508.97</v>
      </c>
      <c r="G42" s="164">
        <v>1074.94</v>
      </c>
      <c r="H42" s="164">
        <v>2134.64</v>
      </c>
      <c r="I42" s="164">
        <v>49.64</v>
      </c>
      <c r="J42" s="164">
        <v>105.56</v>
      </c>
      <c r="K42" s="164">
        <v>-5.56</v>
      </c>
      <c r="L42" s="164">
        <v>7.8</v>
      </c>
      <c r="M42" s="164">
        <v>11</v>
      </c>
      <c r="N42" s="164" t="s">
        <v>622</v>
      </c>
      <c r="O42" s="164" t="s">
        <v>621</v>
      </c>
      <c r="P42" s="164" t="s">
        <v>620</v>
      </c>
      <c r="Q42" s="164" t="s">
        <v>619</v>
      </c>
      <c r="R42" s="164" t="s">
        <v>618</v>
      </c>
      <c r="S42" s="164" t="s">
        <v>617</v>
      </c>
      <c r="T42" s="164" t="s">
        <v>616</v>
      </c>
      <c r="U42" s="164">
        <v>0</v>
      </c>
    </row>
    <row r="43" spans="1:21">
      <c r="A43" s="164">
        <v>1</v>
      </c>
      <c r="B43" s="164" t="s">
        <v>49</v>
      </c>
      <c r="C43" s="164">
        <v>357.4</v>
      </c>
      <c r="D43" s="164">
        <v>475.98</v>
      </c>
      <c r="E43" s="164">
        <v>1110.47</v>
      </c>
      <c r="F43" s="164">
        <v>475.88</v>
      </c>
      <c r="G43" s="164">
        <v>1269.1099999999999</v>
      </c>
      <c r="H43" s="164">
        <v>2379.58</v>
      </c>
      <c r="I43" s="164">
        <v>46.67</v>
      </c>
      <c r="J43" s="164">
        <v>99.81</v>
      </c>
      <c r="K43" s="164">
        <v>0.19</v>
      </c>
      <c r="L43" s="164">
        <v>7.8</v>
      </c>
      <c r="M43" s="164">
        <v>12</v>
      </c>
      <c r="N43" s="164" t="s">
        <v>622</v>
      </c>
      <c r="O43" s="164" t="s">
        <v>621</v>
      </c>
      <c r="P43" s="164" t="s">
        <v>620</v>
      </c>
      <c r="Q43" s="164" t="s">
        <v>619</v>
      </c>
      <c r="R43" s="164" t="s">
        <v>618</v>
      </c>
      <c r="S43" s="164" t="s">
        <v>617</v>
      </c>
      <c r="T43" s="164" t="s">
        <v>616</v>
      </c>
      <c r="U43" s="164">
        <v>0</v>
      </c>
    </row>
    <row r="44" spans="1:21">
      <c r="A44" s="164">
        <v>1</v>
      </c>
      <c r="B44" s="164" t="s">
        <v>50</v>
      </c>
      <c r="C44" s="164">
        <v>395.7</v>
      </c>
      <c r="D44" s="164">
        <v>586.24</v>
      </c>
      <c r="E44" s="164">
        <v>1084.96</v>
      </c>
      <c r="F44" s="164">
        <v>586.34</v>
      </c>
      <c r="G44" s="164">
        <v>1349.81</v>
      </c>
      <c r="H44" s="164">
        <v>2434.7800000000002</v>
      </c>
      <c r="I44" s="164">
        <v>44.56</v>
      </c>
      <c r="J44" s="164">
        <v>93.23</v>
      </c>
      <c r="K44" s="164">
        <v>6.77</v>
      </c>
      <c r="L44" s="164">
        <v>7.7</v>
      </c>
      <c r="M44" s="164">
        <v>7</v>
      </c>
      <c r="N44" s="164" t="s">
        <v>622</v>
      </c>
      <c r="O44" s="164" t="s">
        <v>621</v>
      </c>
      <c r="P44" s="164" t="s">
        <v>620</v>
      </c>
      <c r="Q44" s="164" t="s">
        <v>619</v>
      </c>
      <c r="R44" s="164" t="s">
        <v>618</v>
      </c>
      <c r="S44" s="164" t="s">
        <v>617</v>
      </c>
      <c r="T44" s="164" t="s">
        <v>616</v>
      </c>
      <c r="U44" s="164">
        <v>0</v>
      </c>
    </row>
    <row r="45" spans="1:21">
      <c r="A45" s="164">
        <v>1</v>
      </c>
      <c r="B45" s="164" t="s">
        <v>51</v>
      </c>
      <c r="C45" s="164">
        <v>395.3</v>
      </c>
      <c r="D45" s="164">
        <v>577.01</v>
      </c>
      <c r="E45" s="164">
        <v>879.94</v>
      </c>
      <c r="F45" s="164">
        <v>577.04</v>
      </c>
      <c r="G45" s="164">
        <v>934.58</v>
      </c>
      <c r="H45" s="164">
        <v>1814.52</v>
      </c>
      <c r="I45" s="164">
        <v>48.49</v>
      </c>
      <c r="J45" s="164">
        <v>100.76</v>
      </c>
      <c r="K45" s="164">
        <v>-0.76</v>
      </c>
      <c r="L45" s="164">
        <v>7.7</v>
      </c>
      <c r="M45" s="164">
        <v>8</v>
      </c>
      <c r="N45" s="164" t="s">
        <v>622</v>
      </c>
      <c r="O45" s="164" t="s">
        <v>621</v>
      </c>
      <c r="P45" s="164" t="s">
        <v>620</v>
      </c>
      <c r="Q45" s="164" t="s">
        <v>619</v>
      </c>
      <c r="R45" s="164" t="s">
        <v>618</v>
      </c>
      <c r="S45" s="164" t="s">
        <v>617</v>
      </c>
      <c r="T45" s="164" t="s">
        <v>616</v>
      </c>
      <c r="U45" s="164">
        <v>0</v>
      </c>
    </row>
    <row r="46" spans="1:21">
      <c r="A46" s="164">
        <v>1</v>
      </c>
      <c r="B46" s="164" t="s">
        <v>52</v>
      </c>
      <c r="C46" s="164">
        <v>395.4</v>
      </c>
      <c r="D46" s="164">
        <v>560.01</v>
      </c>
      <c r="E46" s="164">
        <v>1165.69</v>
      </c>
      <c r="F46" s="164">
        <v>559.98</v>
      </c>
      <c r="G46" s="164">
        <v>1154.28</v>
      </c>
      <c r="H46" s="164">
        <v>2319.9699999999998</v>
      </c>
      <c r="I46" s="164">
        <v>50.25</v>
      </c>
      <c r="J46" s="164">
        <v>104.56</v>
      </c>
      <c r="K46" s="164">
        <v>-4.5599999999999996</v>
      </c>
      <c r="L46" s="164">
        <v>7.8</v>
      </c>
      <c r="M46" s="164">
        <v>9</v>
      </c>
      <c r="N46" s="164" t="s">
        <v>622</v>
      </c>
      <c r="O46" s="164" t="s">
        <v>621</v>
      </c>
      <c r="P46" s="164" t="s">
        <v>620</v>
      </c>
      <c r="Q46" s="164" t="s">
        <v>619</v>
      </c>
      <c r="R46" s="164" t="s">
        <v>618</v>
      </c>
      <c r="S46" s="164" t="s">
        <v>617</v>
      </c>
      <c r="T46" s="164" t="s">
        <v>616</v>
      </c>
      <c r="U46" s="164">
        <v>0</v>
      </c>
    </row>
    <row r="47" spans="1:21">
      <c r="A47" s="164">
        <v>1</v>
      </c>
      <c r="B47" s="164" t="s">
        <v>53</v>
      </c>
      <c r="C47" s="164">
        <v>395.6</v>
      </c>
      <c r="D47" s="164">
        <v>544.96</v>
      </c>
      <c r="E47" s="164">
        <v>1042.68</v>
      </c>
      <c r="F47" s="164">
        <v>544.85</v>
      </c>
      <c r="G47" s="164">
        <v>1213.97</v>
      </c>
      <c r="H47" s="164">
        <v>2256.65</v>
      </c>
      <c r="I47" s="164">
        <v>46.2</v>
      </c>
      <c r="J47" s="164">
        <v>97.09</v>
      </c>
      <c r="K47" s="164">
        <v>2.91</v>
      </c>
      <c r="L47" s="164">
        <v>7.7</v>
      </c>
      <c r="M47" s="164">
        <v>10</v>
      </c>
      <c r="N47" s="164" t="s">
        <v>622</v>
      </c>
      <c r="O47" s="164" t="s">
        <v>621</v>
      </c>
      <c r="P47" s="164" t="s">
        <v>620</v>
      </c>
      <c r="Q47" s="164" t="s">
        <v>619</v>
      </c>
      <c r="R47" s="164" t="s">
        <v>618</v>
      </c>
      <c r="S47" s="164" t="s">
        <v>617</v>
      </c>
      <c r="T47" s="164" t="s">
        <v>616</v>
      </c>
      <c r="U47" s="164">
        <v>0</v>
      </c>
    </row>
    <row r="48" spans="1:21">
      <c r="A48" s="164">
        <v>1</v>
      </c>
      <c r="B48" s="164" t="s">
        <v>54</v>
      </c>
      <c r="C48" s="164">
        <v>395.8</v>
      </c>
      <c r="D48" s="164">
        <v>508.94</v>
      </c>
      <c r="E48" s="164">
        <v>33.840000000000003</v>
      </c>
      <c r="F48" s="164">
        <v>509.22</v>
      </c>
      <c r="G48" s="164">
        <v>2171.4299999999998</v>
      </c>
      <c r="H48" s="164">
        <v>2205.27</v>
      </c>
      <c r="I48" s="164">
        <v>1.53</v>
      </c>
      <c r="J48" s="164">
        <v>3.26</v>
      </c>
      <c r="K48" s="164">
        <v>96.74</v>
      </c>
      <c r="L48" s="164">
        <v>7.8</v>
      </c>
      <c r="M48" s="164">
        <v>11</v>
      </c>
      <c r="N48" s="164" t="s">
        <v>622</v>
      </c>
      <c r="O48" s="164" t="s">
        <v>621</v>
      </c>
      <c r="P48" s="164" t="s">
        <v>620</v>
      </c>
      <c r="Q48" s="164" t="s">
        <v>619</v>
      </c>
      <c r="R48" s="164" t="s">
        <v>618</v>
      </c>
      <c r="S48" s="164" t="s">
        <v>617</v>
      </c>
      <c r="T48" s="164" t="s">
        <v>616</v>
      </c>
      <c r="U48" s="164">
        <v>0</v>
      </c>
    </row>
    <row r="49" spans="1:21">
      <c r="A49" s="164">
        <v>1</v>
      </c>
      <c r="B49" s="164" t="s">
        <v>55</v>
      </c>
      <c r="C49" s="164">
        <v>395.7</v>
      </c>
      <c r="D49" s="164">
        <v>476.3</v>
      </c>
      <c r="E49" s="164">
        <v>28.37</v>
      </c>
      <c r="F49" s="164">
        <v>476.52</v>
      </c>
      <c r="G49" s="164">
        <v>2031.51</v>
      </c>
      <c r="H49" s="164">
        <v>2059.88</v>
      </c>
      <c r="I49" s="164">
        <v>1.38</v>
      </c>
      <c r="J49" s="164">
        <v>2.95</v>
      </c>
      <c r="K49" s="164">
        <v>97.05</v>
      </c>
      <c r="L49" s="164">
        <v>7.8</v>
      </c>
      <c r="M49" s="164">
        <v>12</v>
      </c>
      <c r="N49" s="164" t="s">
        <v>622</v>
      </c>
      <c r="O49" s="164" t="s">
        <v>621</v>
      </c>
      <c r="P49" s="164" t="s">
        <v>620</v>
      </c>
      <c r="Q49" s="164" t="s">
        <v>619</v>
      </c>
      <c r="R49" s="164" t="s">
        <v>618</v>
      </c>
      <c r="S49" s="164" t="s">
        <v>617</v>
      </c>
      <c r="T49" s="164" t="s">
        <v>616</v>
      </c>
      <c r="U49" s="164">
        <v>0</v>
      </c>
    </row>
    <row r="50" spans="1:21">
      <c r="A50" s="164">
        <v>1</v>
      </c>
      <c r="B50" s="164" t="s">
        <v>748</v>
      </c>
      <c r="C50" s="164">
        <v>472.4</v>
      </c>
      <c r="D50" s="164">
        <v>589.32000000000005</v>
      </c>
      <c r="E50" s="164">
        <v>1045.51</v>
      </c>
      <c r="F50" s="164">
        <v>589.33000000000004</v>
      </c>
      <c r="G50" s="164">
        <v>1272.3499999999999</v>
      </c>
      <c r="H50" s="164">
        <v>2317.85</v>
      </c>
      <c r="I50" s="164">
        <v>45.11</v>
      </c>
      <c r="J50" s="164">
        <v>94.37</v>
      </c>
      <c r="K50" s="164">
        <v>5.63</v>
      </c>
      <c r="L50" s="164">
        <v>7.7</v>
      </c>
      <c r="M50" s="164">
        <v>7</v>
      </c>
      <c r="N50" s="164" t="s">
        <v>622</v>
      </c>
      <c r="O50" s="164" t="s">
        <v>621</v>
      </c>
      <c r="P50" s="164" t="s">
        <v>620</v>
      </c>
      <c r="Q50" s="164" t="s">
        <v>619</v>
      </c>
      <c r="R50" s="164" t="s">
        <v>618</v>
      </c>
      <c r="S50" s="164" t="s">
        <v>617</v>
      </c>
      <c r="T50" s="164" t="s">
        <v>616</v>
      </c>
      <c r="U50" s="164">
        <v>0</v>
      </c>
    </row>
    <row r="51" spans="1:21">
      <c r="A51" s="164">
        <v>1</v>
      </c>
      <c r="B51" s="164" t="s">
        <v>747</v>
      </c>
      <c r="C51" s="164">
        <v>472</v>
      </c>
      <c r="D51" s="164">
        <v>579.36</v>
      </c>
      <c r="E51" s="164">
        <v>872.01</v>
      </c>
      <c r="F51" s="164">
        <v>579.36</v>
      </c>
      <c r="G51" s="164">
        <v>974.46</v>
      </c>
      <c r="H51" s="164">
        <v>1846.47</v>
      </c>
      <c r="I51" s="164">
        <v>47.23</v>
      </c>
      <c r="J51" s="164">
        <v>98.13</v>
      </c>
      <c r="K51" s="164">
        <v>1.87</v>
      </c>
      <c r="L51" s="164">
        <v>7.8</v>
      </c>
      <c r="M51" s="164">
        <v>8</v>
      </c>
      <c r="N51" s="164" t="s">
        <v>622</v>
      </c>
      <c r="O51" s="164" t="s">
        <v>621</v>
      </c>
      <c r="P51" s="164" t="s">
        <v>620</v>
      </c>
      <c r="Q51" s="164" t="s">
        <v>619</v>
      </c>
      <c r="R51" s="164" t="s">
        <v>618</v>
      </c>
      <c r="S51" s="164" t="s">
        <v>617</v>
      </c>
      <c r="T51" s="164" t="s">
        <v>616</v>
      </c>
      <c r="U51" s="164">
        <v>0</v>
      </c>
    </row>
    <row r="52" spans="1:21">
      <c r="A52" s="164">
        <v>1</v>
      </c>
      <c r="B52" s="164" t="s">
        <v>746</v>
      </c>
      <c r="C52" s="164">
        <v>472.1</v>
      </c>
      <c r="D52" s="164">
        <v>562.47</v>
      </c>
      <c r="E52" s="164">
        <v>1155.9000000000001</v>
      </c>
      <c r="F52" s="164">
        <v>562.45000000000005</v>
      </c>
      <c r="G52" s="164">
        <v>1208.23</v>
      </c>
      <c r="H52" s="164">
        <v>2364.13</v>
      </c>
      <c r="I52" s="164">
        <v>48.89</v>
      </c>
      <c r="J52" s="164">
        <v>101.75</v>
      </c>
      <c r="K52" s="164">
        <v>-1.75</v>
      </c>
      <c r="L52" s="164">
        <v>7.8</v>
      </c>
      <c r="M52" s="164">
        <v>9</v>
      </c>
      <c r="N52" s="164" t="s">
        <v>622</v>
      </c>
      <c r="O52" s="164" t="s">
        <v>621</v>
      </c>
      <c r="P52" s="164" t="s">
        <v>620</v>
      </c>
      <c r="Q52" s="164" t="s">
        <v>619</v>
      </c>
      <c r="R52" s="164" t="s">
        <v>618</v>
      </c>
      <c r="S52" s="164" t="s">
        <v>617</v>
      </c>
      <c r="T52" s="164" t="s">
        <v>616</v>
      </c>
      <c r="U52" s="164">
        <v>0</v>
      </c>
    </row>
    <row r="53" spans="1:21">
      <c r="A53" s="164">
        <v>1</v>
      </c>
      <c r="B53" s="164" t="s">
        <v>745</v>
      </c>
      <c r="C53" s="164">
        <v>472.3</v>
      </c>
      <c r="D53" s="164">
        <v>548.26</v>
      </c>
      <c r="E53" s="164">
        <v>1057.3599999999999</v>
      </c>
      <c r="F53" s="164">
        <v>548.39</v>
      </c>
      <c r="G53" s="164">
        <v>1322.44</v>
      </c>
      <c r="H53" s="164">
        <v>2379.8000000000002</v>
      </c>
      <c r="I53" s="164">
        <v>44.43</v>
      </c>
      <c r="J53" s="164">
        <v>93.36</v>
      </c>
      <c r="K53" s="164">
        <v>6.64</v>
      </c>
      <c r="L53" s="164">
        <v>7.7</v>
      </c>
      <c r="M53" s="164">
        <v>10</v>
      </c>
      <c r="N53" s="164" t="s">
        <v>622</v>
      </c>
      <c r="O53" s="164" t="s">
        <v>621</v>
      </c>
      <c r="P53" s="164" t="s">
        <v>620</v>
      </c>
      <c r="Q53" s="164" t="s">
        <v>619</v>
      </c>
      <c r="R53" s="164" t="s">
        <v>618</v>
      </c>
      <c r="S53" s="164" t="s">
        <v>617</v>
      </c>
      <c r="T53" s="164" t="s">
        <v>616</v>
      </c>
      <c r="U53" s="164">
        <v>0</v>
      </c>
    </row>
    <row r="54" spans="1:21">
      <c r="A54" s="164">
        <v>1</v>
      </c>
      <c r="B54" s="164" t="s">
        <v>744</v>
      </c>
      <c r="C54" s="164">
        <v>472.4</v>
      </c>
      <c r="D54" s="164">
        <v>512.09</v>
      </c>
      <c r="E54" s="164">
        <v>1059.99</v>
      </c>
      <c r="F54" s="164">
        <v>512.01</v>
      </c>
      <c r="G54" s="164">
        <v>1141.71</v>
      </c>
      <c r="H54" s="164">
        <v>2201.6999999999998</v>
      </c>
      <c r="I54" s="164">
        <v>48.14</v>
      </c>
      <c r="J54" s="164">
        <v>102.37</v>
      </c>
      <c r="K54" s="164">
        <v>-2.37</v>
      </c>
      <c r="L54" s="164">
        <v>7.8</v>
      </c>
      <c r="M54" s="164">
        <v>11</v>
      </c>
      <c r="N54" s="164" t="s">
        <v>622</v>
      </c>
      <c r="O54" s="164" t="s">
        <v>621</v>
      </c>
      <c r="P54" s="164" t="s">
        <v>620</v>
      </c>
      <c r="Q54" s="164" t="s">
        <v>619</v>
      </c>
      <c r="R54" s="164" t="s">
        <v>618</v>
      </c>
      <c r="S54" s="164" t="s">
        <v>617</v>
      </c>
      <c r="T54" s="164" t="s">
        <v>616</v>
      </c>
      <c r="U54" s="164">
        <v>0</v>
      </c>
    </row>
    <row r="55" spans="1:21">
      <c r="A55" s="164">
        <v>1</v>
      </c>
      <c r="B55" s="164" t="s">
        <v>743</v>
      </c>
      <c r="C55" s="164">
        <v>472.4</v>
      </c>
      <c r="D55" s="164">
        <v>477.4</v>
      </c>
      <c r="E55" s="164">
        <v>1172.78</v>
      </c>
      <c r="F55" s="164">
        <v>477.26</v>
      </c>
      <c r="G55" s="164">
        <v>1229.22</v>
      </c>
      <c r="H55" s="164">
        <v>2402</v>
      </c>
      <c r="I55" s="164">
        <v>48.83</v>
      </c>
      <c r="J55" s="164">
        <v>104.43</v>
      </c>
      <c r="K55" s="164">
        <v>-4.43</v>
      </c>
      <c r="L55" s="164">
        <v>7.9</v>
      </c>
      <c r="M55" s="164">
        <v>12</v>
      </c>
      <c r="N55" s="164" t="s">
        <v>622</v>
      </c>
      <c r="O55" s="164" t="s">
        <v>621</v>
      </c>
      <c r="P55" s="164" t="s">
        <v>620</v>
      </c>
      <c r="Q55" s="164" t="s">
        <v>619</v>
      </c>
      <c r="R55" s="164" t="s">
        <v>618</v>
      </c>
      <c r="S55" s="164" t="s">
        <v>617</v>
      </c>
      <c r="T55" s="164" t="s">
        <v>616</v>
      </c>
      <c r="U55" s="164">
        <v>0</v>
      </c>
    </row>
    <row r="56" spans="1:21">
      <c r="A56" s="164">
        <v>1</v>
      </c>
      <c r="B56" s="164" t="s">
        <v>742</v>
      </c>
      <c r="C56" s="164">
        <v>510.7</v>
      </c>
      <c r="D56" s="164">
        <v>587.63</v>
      </c>
      <c r="E56" s="164">
        <v>1148.8499999999999</v>
      </c>
      <c r="F56" s="164">
        <v>586.97</v>
      </c>
      <c r="G56" s="164">
        <v>1206.8699999999999</v>
      </c>
      <c r="H56" s="164">
        <v>2355.7199999999998</v>
      </c>
      <c r="I56" s="164">
        <v>48.77</v>
      </c>
      <c r="J56" s="164">
        <v>102.03</v>
      </c>
      <c r="K56" s="164">
        <v>-2.0299999999999998</v>
      </c>
      <c r="L56" s="164">
        <v>7.7</v>
      </c>
      <c r="M56" s="164">
        <v>7</v>
      </c>
      <c r="N56" s="164" t="s">
        <v>622</v>
      </c>
      <c r="O56" s="164" t="s">
        <v>621</v>
      </c>
      <c r="P56" s="164" t="s">
        <v>620</v>
      </c>
      <c r="Q56" s="164" t="s">
        <v>619</v>
      </c>
      <c r="R56" s="164" t="s">
        <v>618</v>
      </c>
      <c r="S56" s="164" t="s">
        <v>617</v>
      </c>
      <c r="T56" s="164" t="s">
        <v>616</v>
      </c>
      <c r="U56" s="164">
        <v>0</v>
      </c>
    </row>
    <row r="57" spans="1:21">
      <c r="A57" s="164">
        <v>1</v>
      </c>
      <c r="B57" s="164" t="s">
        <v>741</v>
      </c>
      <c r="C57" s="164">
        <v>510.3</v>
      </c>
      <c r="D57" s="164">
        <v>578.1</v>
      </c>
      <c r="E57" s="164">
        <v>841.58</v>
      </c>
      <c r="F57" s="164">
        <v>577.70000000000005</v>
      </c>
      <c r="G57" s="164">
        <v>1017.09</v>
      </c>
      <c r="H57" s="164">
        <v>1858.67</v>
      </c>
      <c r="I57" s="164">
        <v>45.28</v>
      </c>
      <c r="J57" s="164">
        <v>94.08</v>
      </c>
      <c r="K57" s="164">
        <v>5.92</v>
      </c>
      <c r="L57" s="164">
        <v>7.7</v>
      </c>
      <c r="M57" s="164">
        <v>8</v>
      </c>
      <c r="N57" s="164" t="s">
        <v>622</v>
      </c>
      <c r="O57" s="164" t="s">
        <v>621</v>
      </c>
      <c r="P57" s="164" t="s">
        <v>620</v>
      </c>
      <c r="Q57" s="164" t="s">
        <v>619</v>
      </c>
      <c r="R57" s="164" t="s">
        <v>618</v>
      </c>
      <c r="S57" s="164" t="s">
        <v>617</v>
      </c>
      <c r="T57" s="164" t="s">
        <v>616</v>
      </c>
      <c r="U57" s="164">
        <v>0</v>
      </c>
    </row>
    <row r="58" spans="1:21">
      <c r="A58" s="164">
        <v>1</v>
      </c>
      <c r="B58" s="164" t="s">
        <v>740</v>
      </c>
      <c r="C58" s="164">
        <v>510.4</v>
      </c>
      <c r="D58" s="164">
        <v>561.29999999999995</v>
      </c>
      <c r="E58" s="164">
        <v>1172.47</v>
      </c>
      <c r="F58" s="164">
        <v>560.92999999999995</v>
      </c>
      <c r="G58" s="164">
        <v>1119.72</v>
      </c>
      <c r="H58" s="164">
        <v>2292.1799999999998</v>
      </c>
      <c r="I58" s="164">
        <v>51.15</v>
      </c>
      <c r="J58" s="164">
        <v>106.45</v>
      </c>
      <c r="K58" s="164">
        <v>-6.45</v>
      </c>
      <c r="L58" s="164">
        <v>7.7</v>
      </c>
      <c r="M58" s="164">
        <v>9</v>
      </c>
      <c r="N58" s="164" t="s">
        <v>622</v>
      </c>
      <c r="O58" s="164" t="s">
        <v>621</v>
      </c>
      <c r="P58" s="164" t="s">
        <v>620</v>
      </c>
      <c r="Q58" s="164" t="s">
        <v>619</v>
      </c>
      <c r="R58" s="164" t="s">
        <v>618</v>
      </c>
      <c r="S58" s="164" t="s">
        <v>617</v>
      </c>
      <c r="T58" s="164" t="s">
        <v>616</v>
      </c>
      <c r="U58" s="164">
        <v>0</v>
      </c>
    </row>
    <row r="59" spans="1:21">
      <c r="A59" s="164">
        <v>1</v>
      </c>
      <c r="B59" s="164" t="s">
        <v>65</v>
      </c>
      <c r="C59" s="164">
        <v>510.6</v>
      </c>
      <c r="D59" s="164">
        <v>547.66999999999996</v>
      </c>
      <c r="E59" s="164">
        <v>1089.99</v>
      </c>
      <c r="F59" s="164">
        <v>547.30999999999995</v>
      </c>
      <c r="G59" s="164">
        <v>1285.3800000000001</v>
      </c>
      <c r="H59" s="164">
        <v>2375.37</v>
      </c>
      <c r="I59" s="164">
        <v>45.89</v>
      </c>
      <c r="J59" s="164">
        <v>96.42</v>
      </c>
      <c r="K59" s="164">
        <v>3.58</v>
      </c>
      <c r="L59" s="164">
        <v>7.8</v>
      </c>
      <c r="M59" s="164">
        <v>10</v>
      </c>
      <c r="N59" s="164" t="s">
        <v>622</v>
      </c>
      <c r="O59" s="164" t="s">
        <v>621</v>
      </c>
      <c r="P59" s="164" t="s">
        <v>620</v>
      </c>
      <c r="Q59" s="164" t="s">
        <v>619</v>
      </c>
      <c r="R59" s="164" t="s">
        <v>618</v>
      </c>
      <c r="S59" s="164" t="s">
        <v>617</v>
      </c>
      <c r="T59" s="164" t="s">
        <v>616</v>
      </c>
      <c r="U59" s="164">
        <v>0</v>
      </c>
    </row>
    <row r="60" spans="1:21">
      <c r="A60" s="164">
        <v>1</v>
      </c>
      <c r="B60" s="164" t="s">
        <v>66</v>
      </c>
      <c r="C60" s="164">
        <v>510.7</v>
      </c>
      <c r="D60" s="164">
        <v>510.28</v>
      </c>
      <c r="E60" s="164">
        <v>1131.22</v>
      </c>
      <c r="F60" s="164">
        <v>509.73</v>
      </c>
      <c r="G60" s="164">
        <v>1088.43</v>
      </c>
      <c r="H60" s="164">
        <v>2219.66</v>
      </c>
      <c r="I60" s="164">
        <v>50.96</v>
      </c>
      <c r="J60" s="164">
        <v>108.37</v>
      </c>
      <c r="K60" s="164">
        <v>-8.3699999999999992</v>
      </c>
      <c r="L60" s="164">
        <v>7.8</v>
      </c>
      <c r="M60" s="164">
        <v>11</v>
      </c>
      <c r="N60" s="164" t="s">
        <v>622</v>
      </c>
      <c r="O60" s="164" t="s">
        <v>621</v>
      </c>
      <c r="P60" s="164" t="s">
        <v>620</v>
      </c>
      <c r="Q60" s="164" t="s">
        <v>619</v>
      </c>
      <c r="R60" s="164" t="s">
        <v>618</v>
      </c>
      <c r="S60" s="164" t="s">
        <v>617</v>
      </c>
      <c r="T60" s="164" t="s">
        <v>616</v>
      </c>
      <c r="U60" s="164">
        <v>0</v>
      </c>
    </row>
    <row r="61" spans="1:21">
      <c r="A61" s="164">
        <v>1</v>
      </c>
      <c r="B61" s="164" t="s">
        <v>67</v>
      </c>
      <c r="C61" s="164">
        <v>510.7</v>
      </c>
      <c r="D61" s="164">
        <v>476.51</v>
      </c>
      <c r="E61" s="164">
        <v>1139.1300000000001</v>
      </c>
      <c r="F61" s="164">
        <v>476.28</v>
      </c>
      <c r="G61" s="164">
        <v>1277.44</v>
      </c>
      <c r="H61" s="164">
        <v>2416.5700000000002</v>
      </c>
      <c r="I61" s="164">
        <v>47.14</v>
      </c>
      <c r="J61" s="164">
        <v>100.82</v>
      </c>
      <c r="K61" s="164">
        <v>-0.82</v>
      </c>
      <c r="L61" s="164">
        <v>7.8</v>
      </c>
      <c r="M61" s="164">
        <v>12</v>
      </c>
      <c r="N61" s="164" t="s">
        <v>622</v>
      </c>
      <c r="O61" s="164" t="s">
        <v>621</v>
      </c>
      <c r="P61" s="164" t="s">
        <v>620</v>
      </c>
      <c r="Q61" s="164" t="s">
        <v>619</v>
      </c>
      <c r="R61" s="164" t="s">
        <v>618</v>
      </c>
      <c r="S61" s="164" t="s">
        <v>617</v>
      </c>
      <c r="T61" s="164" t="s">
        <v>616</v>
      </c>
      <c r="U61" s="164">
        <v>0</v>
      </c>
    </row>
    <row r="62" spans="1:21">
      <c r="A62" s="164">
        <v>1</v>
      </c>
      <c r="B62" s="164" t="s">
        <v>68</v>
      </c>
      <c r="C62" s="164">
        <v>549</v>
      </c>
      <c r="D62" s="164">
        <v>585.38</v>
      </c>
      <c r="E62" s="164">
        <v>1109.26</v>
      </c>
      <c r="F62" s="164">
        <v>585.35</v>
      </c>
      <c r="G62" s="164">
        <v>1233.6400000000001</v>
      </c>
      <c r="H62" s="164">
        <v>2342.9</v>
      </c>
      <c r="I62" s="164">
        <v>47.35</v>
      </c>
      <c r="J62" s="164">
        <v>99.05</v>
      </c>
      <c r="K62" s="164">
        <v>0.95</v>
      </c>
      <c r="L62" s="164">
        <v>7.7</v>
      </c>
      <c r="M62" s="164">
        <v>7</v>
      </c>
      <c r="N62" s="164" t="s">
        <v>622</v>
      </c>
      <c r="O62" s="164" t="s">
        <v>621</v>
      </c>
      <c r="P62" s="164" t="s">
        <v>620</v>
      </c>
      <c r="Q62" s="164" t="s">
        <v>619</v>
      </c>
      <c r="R62" s="164" t="s">
        <v>618</v>
      </c>
      <c r="S62" s="164" t="s">
        <v>617</v>
      </c>
      <c r="T62" s="164" t="s">
        <v>616</v>
      </c>
      <c r="U62" s="164">
        <v>0</v>
      </c>
    </row>
    <row r="63" spans="1:21">
      <c r="A63" s="164">
        <v>1</v>
      </c>
      <c r="B63" s="164" t="s">
        <v>69</v>
      </c>
      <c r="C63" s="164">
        <v>548.6</v>
      </c>
      <c r="D63" s="164">
        <v>576.65</v>
      </c>
      <c r="E63" s="164">
        <v>898.7</v>
      </c>
      <c r="F63" s="164">
        <v>576.57000000000005</v>
      </c>
      <c r="G63" s="164">
        <v>969.68</v>
      </c>
      <c r="H63" s="164">
        <v>1868.38</v>
      </c>
      <c r="I63" s="164">
        <v>48.1</v>
      </c>
      <c r="J63" s="164">
        <v>99.94</v>
      </c>
      <c r="K63" s="164">
        <v>0.06</v>
      </c>
      <c r="L63" s="164">
        <v>7.7</v>
      </c>
      <c r="M63" s="164">
        <v>8</v>
      </c>
      <c r="N63" s="164" t="s">
        <v>622</v>
      </c>
      <c r="O63" s="164" t="s">
        <v>621</v>
      </c>
      <c r="P63" s="164" t="s">
        <v>620</v>
      </c>
      <c r="Q63" s="164" t="s">
        <v>619</v>
      </c>
      <c r="R63" s="164" t="s">
        <v>618</v>
      </c>
      <c r="S63" s="164" t="s">
        <v>617</v>
      </c>
      <c r="T63" s="164" t="s">
        <v>616</v>
      </c>
      <c r="U63" s="164">
        <v>0</v>
      </c>
    </row>
    <row r="64" spans="1:21">
      <c r="A64" s="164">
        <v>1</v>
      </c>
      <c r="B64" s="164" t="s">
        <v>70</v>
      </c>
      <c r="C64" s="164">
        <v>548.79999999999995</v>
      </c>
      <c r="D64" s="164">
        <v>559.82000000000005</v>
      </c>
      <c r="E64" s="164">
        <v>1291.57</v>
      </c>
      <c r="F64" s="164">
        <v>559.67999999999995</v>
      </c>
      <c r="G64" s="164">
        <v>1149.48</v>
      </c>
      <c r="H64" s="164">
        <v>2441.0500000000002</v>
      </c>
      <c r="I64" s="164">
        <v>52.91</v>
      </c>
      <c r="J64" s="164">
        <v>110.11</v>
      </c>
      <c r="K64" s="164">
        <v>-10.11</v>
      </c>
      <c r="L64" s="164">
        <v>7.8</v>
      </c>
      <c r="M64" s="164">
        <v>9</v>
      </c>
      <c r="N64" s="164" t="s">
        <v>622</v>
      </c>
      <c r="O64" s="164" t="s">
        <v>621</v>
      </c>
      <c r="P64" s="164" t="s">
        <v>620</v>
      </c>
      <c r="Q64" s="164" t="s">
        <v>619</v>
      </c>
      <c r="R64" s="164" t="s">
        <v>618</v>
      </c>
      <c r="S64" s="164" t="s">
        <v>617</v>
      </c>
      <c r="T64" s="164" t="s">
        <v>616</v>
      </c>
      <c r="U64" s="164">
        <v>0</v>
      </c>
    </row>
    <row r="65" spans="1:21">
      <c r="A65" s="164">
        <v>1</v>
      </c>
      <c r="B65" s="164" t="s">
        <v>71</v>
      </c>
      <c r="C65" s="164">
        <v>548.9</v>
      </c>
      <c r="D65" s="164">
        <v>546.05999999999995</v>
      </c>
      <c r="E65" s="164">
        <v>1253.7</v>
      </c>
      <c r="F65" s="164">
        <v>545.87</v>
      </c>
      <c r="G65" s="164">
        <v>1135.6199999999999</v>
      </c>
      <c r="H65" s="164">
        <v>2389.3200000000002</v>
      </c>
      <c r="I65" s="164">
        <v>52.47</v>
      </c>
      <c r="J65" s="164">
        <v>110.25</v>
      </c>
      <c r="K65" s="164">
        <v>-10.25</v>
      </c>
      <c r="L65" s="164">
        <v>7.7</v>
      </c>
      <c r="M65" s="164">
        <v>10</v>
      </c>
      <c r="N65" s="164" t="s">
        <v>622</v>
      </c>
      <c r="O65" s="164" t="s">
        <v>621</v>
      </c>
      <c r="P65" s="164" t="s">
        <v>620</v>
      </c>
      <c r="Q65" s="164" t="s">
        <v>619</v>
      </c>
      <c r="R65" s="164" t="s">
        <v>618</v>
      </c>
      <c r="S65" s="164" t="s">
        <v>617</v>
      </c>
      <c r="T65" s="164" t="s">
        <v>616</v>
      </c>
      <c r="U65" s="164">
        <v>0</v>
      </c>
    </row>
    <row r="66" spans="1:21">
      <c r="A66" s="164">
        <v>1</v>
      </c>
      <c r="B66" s="164" t="s">
        <v>72</v>
      </c>
      <c r="C66" s="164">
        <v>549.1</v>
      </c>
      <c r="D66" s="164">
        <v>508.17</v>
      </c>
      <c r="E66" s="164">
        <v>1038.3699999999999</v>
      </c>
      <c r="F66" s="164">
        <v>508.01</v>
      </c>
      <c r="G66" s="164">
        <v>1137.6199999999999</v>
      </c>
      <c r="H66" s="164">
        <v>2175.9899999999998</v>
      </c>
      <c r="I66" s="164">
        <v>47.72</v>
      </c>
      <c r="J66" s="164">
        <v>101.47</v>
      </c>
      <c r="K66" s="164">
        <v>-1.47</v>
      </c>
      <c r="L66" s="164">
        <v>7.8</v>
      </c>
      <c r="M66" s="164">
        <v>11</v>
      </c>
      <c r="N66" s="164" t="s">
        <v>622</v>
      </c>
      <c r="O66" s="164" t="s">
        <v>621</v>
      </c>
      <c r="P66" s="164" t="s">
        <v>620</v>
      </c>
      <c r="Q66" s="164" t="s">
        <v>619</v>
      </c>
      <c r="R66" s="164" t="s">
        <v>618</v>
      </c>
      <c r="S66" s="164" t="s">
        <v>617</v>
      </c>
      <c r="T66" s="164" t="s">
        <v>616</v>
      </c>
      <c r="U66" s="164">
        <v>0</v>
      </c>
    </row>
    <row r="67" spans="1:21">
      <c r="A67" s="164">
        <v>1</v>
      </c>
      <c r="B67" s="164" t="s">
        <v>73</v>
      </c>
      <c r="C67" s="164">
        <v>549.1</v>
      </c>
      <c r="D67" s="164">
        <v>475.36</v>
      </c>
      <c r="E67" s="164">
        <v>1097.8</v>
      </c>
      <c r="F67" s="164">
        <v>475.22</v>
      </c>
      <c r="G67" s="164">
        <v>1242.8699999999999</v>
      </c>
      <c r="H67" s="164">
        <v>2340.67</v>
      </c>
      <c r="I67" s="164">
        <v>46.9</v>
      </c>
      <c r="J67" s="164">
        <v>100.31</v>
      </c>
      <c r="K67" s="164">
        <v>-0.31</v>
      </c>
      <c r="L67" s="164">
        <v>7.8</v>
      </c>
      <c r="M67" s="164">
        <v>12</v>
      </c>
      <c r="N67" s="164" t="s">
        <v>622</v>
      </c>
      <c r="O67" s="164" t="s">
        <v>621</v>
      </c>
      <c r="P67" s="164" t="s">
        <v>620</v>
      </c>
      <c r="Q67" s="164" t="s">
        <v>619</v>
      </c>
      <c r="R67" s="164" t="s">
        <v>618</v>
      </c>
      <c r="S67" s="164" t="s">
        <v>617</v>
      </c>
      <c r="T67" s="164" t="s">
        <v>616</v>
      </c>
      <c r="U67" s="164">
        <v>0</v>
      </c>
    </row>
    <row r="68" spans="1:21">
      <c r="A68" s="164">
        <v>1</v>
      </c>
      <c r="B68" s="164" t="s">
        <v>74</v>
      </c>
      <c r="C68" s="164">
        <v>587.29999999999995</v>
      </c>
      <c r="D68" s="164">
        <v>585.89</v>
      </c>
      <c r="E68" s="164">
        <v>1087.6300000000001</v>
      </c>
      <c r="F68" s="164">
        <v>586.1</v>
      </c>
      <c r="G68" s="164">
        <v>1266.95</v>
      </c>
      <c r="H68" s="164">
        <v>2354.58</v>
      </c>
      <c r="I68" s="164">
        <v>46.19</v>
      </c>
      <c r="J68" s="164">
        <v>96.64</v>
      </c>
      <c r="K68" s="164">
        <v>3.36</v>
      </c>
      <c r="L68" s="164">
        <v>7.7</v>
      </c>
      <c r="M68" s="164">
        <v>7</v>
      </c>
      <c r="N68" s="164" t="s">
        <v>622</v>
      </c>
      <c r="O68" s="164" t="s">
        <v>621</v>
      </c>
      <c r="P68" s="164" t="s">
        <v>620</v>
      </c>
      <c r="Q68" s="164" t="s">
        <v>619</v>
      </c>
      <c r="R68" s="164" t="s">
        <v>618</v>
      </c>
      <c r="S68" s="164" t="s">
        <v>617</v>
      </c>
      <c r="T68" s="164" t="s">
        <v>616</v>
      </c>
      <c r="U68" s="164">
        <v>0</v>
      </c>
    </row>
    <row r="69" spans="1:21">
      <c r="A69" s="164">
        <v>1</v>
      </c>
      <c r="B69" s="164" t="s">
        <v>75</v>
      </c>
      <c r="C69" s="164">
        <v>586.9</v>
      </c>
      <c r="D69" s="164">
        <v>576.36</v>
      </c>
      <c r="E69" s="164">
        <v>856.06</v>
      </c>
      <c r="F69" s="164">
        <v>576.30999999999995</v>
      </c>
      <c r="G69" s="164">
        <v>1023.19</v>
      </c>
      <c r="H69" s="164">
        <v>1879.25</v>
      </c>
      <c r="I69" s="164">
        <v>45.55</v>
      </c>
      <c r="J69" s="164">
        <v>94.65</v>
      </c>
      <c r="K69" s="164">
        <v>5.35</v>
      </c>
      <c r="L69" s="164">
        <v>7.7</v>
      </c>
      <c r="M69" s="164">
        <v>8</v>
      </c>
      <c r="N69" s="164" t="s">
        <v>622</v>
      </c>
      <c r="O69" s="164" t="s">
        <v>621</v>
      </c>
      <c r="P69" s="164" t="s">
        <v>620</v>
      </c>
      <c r="Q69" s="164" t="s">
        <v>619</v>
      </c>
      <c r="R69" s="164" t="s">
        <v>618</v>
      </c>
      <c r="S69" s="164" t="s">
        <v>617</v>
      </c>
      <c r="T69" s="164" t="s">
        <v>616</v>
      </c>
      <c r="U69" s="164">
        <v>0</v>
      </c>
    </row>
    <row r="70" spans="1:21">
      <c r="A70" s="164">
        <v>1</v>
      </c>
      <c r="B70" s="164" t="s">
        <v>76</v>
      </c>
      <c r="C70" s="164">
        <v>587.1</v>
      </c>
      <c r="D70" s="164">
        <v>559.65</v>
      </c>
      <c r="E70" s="164">
        <v>1131.43</v>
      </c>
      <c r="F70" s="164">
        <v>559.77</v>
      </c>
      <c r="G70" s="164">
        <v>1247.73</v>
      </c>
      <c r="H70" s="164">
        <v>2379.16</v>
      </c>
      <c r="I70" s="164">
        <v>47.56</v>
      </c>
      <c r="J70" s="164">
        <v>98.97</v>
      </c>
      <c r="K70" s="164">
        <v>1.03</v>
      </c>
      <c r="L70" s="164">
        <v>7.8</v>
      </c>
      <c r="M70" s="164">
        <v>9</v>
      </c>
      <c r="N70" s="164" t="s">
        <v>622</v>
      </c>
      <c r="O70" s="164" t="s">
        <v>621</v>
      </c>
      <c r="P70" s="164" t="s">
        <v>620</v>
      </c>
      <c r="Q70" s="164" t="s">
        <v>619</v>
      </c>
      <c r="R70" s="164" t="s">
        <v>618</v>
      </c>
      <c r="S70" s="164" t="s">
        <v>617</v>
      </c>
      <c r="T70" s="164" t="s">
        <v>616</v>
      </c>
      <c r="U70" s="164">
        <v>0</v>
      </c>
    </row>
    <row r="71" spans="1:21">
      <c r="A71" s="164">
        <v>1</v>
      </c>
      <c r="B71" s="164" t="s">
        <v>77</v>
      </c>
      <c r="C71" s="164">
        <v>587.29999999999995</v>
      </c>
      <c r="D71" s="164">
        <v>545.16999999999996</v>
      </c>
      <c r="E71" s="164">
        <v>1048.31</v>
      </c>
      <c r="F71" s="164">
        <v>545.13</v>
      </c>
      <c r="G71" s="164">
        <v>1309.58</v>
      </c>
      <c r="H71" s="164">
        <v>2357.89</v>
      </c>
      <c r="I71" s="164">
        <v>44.46</v>
      </c>
      <c r="J71" s="164">
        <v>93.42</v>
      </c>
      <c r="K71" s="164">
        <v>6.58</v>
      </c>
      <c r="L71" s="164">
        <v>7.7</v>
      </c>
      <c r="M71" s="164">
        <v>10</v>
      </c>
      <c r="N71" s="164" t="s">
        <v>622</v>
      </c>
      <c r="O71" s="164" t="s">
        <v>621</v>
      </c>
      <c r="P71" s="164" t="s">
        <v>620</v>
      </c>
      <c r="Q71" s="164" t="s">
        <v>619</v>
      </c>
      <c r="R71" s="164" t="s">
        <v>618</v>
      </c>
      <c r="S71" s="164" t="s">
        <v>617</v>
      </c>
      <c r="T71" s="164" t="s">
        <v>616</v>
      </c>
      <c r="U71" s="164">
        <v>0</v>
      </c>
    </row>
    <row r="72" spans="1:21">
      <c r="A72" s="164">
        <v>1</v>
      </c>
      <c r="B72" s="164" t="s">
        <v>78</v>
      </c>
      <c r="C72" s="164">
        <v>587.4</v>
      </c>
      <c r="D72" s="164">
        <v>508.61</v>
      </c>
      <c r="E72" s="164">
        <v>34.880000000000003</v>
      </c>
      <c r="F72" s="164">
        <v>509.02</v>
      </c>
      <c r="G72" s="164">
        <v>2144.06</v>
      </c>
      <c r="H72" s="164">
        <v>2178.9299999999998</v>
      </c>
      <c r="I72" s="164">
        <v>1.6</v>
      </c>
      <c r="J72" s="164">
        <v>3.4</v>
      </c>
      <c r="K72" s="164">
        <v>96.6</v>
      </c>
      <c r="L72" s="164">
        <v>7.8</v>
      </c>
      <c r="M72" s="164">
        <v>11</v>
      </c>
      <c r="N72" s="164" t="s">
        <v>622</v>
      </c>
      <c r="O72" s="164" t="s">
        <v>621</v>
      </c>
      <c r="P72" s="164" t="s">
        <v>620</v>
      </c>
      <c r="Q72" s="164" t="s">
        <v>619</v>
      </c>
      <c r="R72" s="164" t="s">
        <v>618</v>
      </c>
      <c r="S72" s="164" t="s">
        <v>617</v>
      </c>
      <c r="T72" s="164" t="s">
        <v>616</v>
      </c>
      <c r="U72" s="164">
        <v>0</v>
      </c>
    </row>
    <row r="73" spans="1:21">
      <c r="A73" s="164">
        <v>1</v>
      </c>
      <c r="B73" s="164" t="s">
        <v>79</v>
      </c>
      <c r="C73" s="164">
        <v>587.4</v>
      </c>
      <c r="D73" s="164">
        <v>475.72</v>
      </c>
      <c r="E73" s="164">
        <v>26.49</v>
      </c>
      <c r="F73" s="164">
        <v>476.07</v>
      </c>
      <c r="G73" s="164">
        <v>2082.6799999999998</v>
      </c>
      <c r="H73" s="164">
        <v>2109.17</v>
      </c>
      <c r="I73" s="164">
        <v>1.26</v>
      </c>
      <c r="J73" s="164">
        <v>2.69</v>
      </c>
      <c r="K73" s="164">
        <v>97.31</v>
      </c>
      <c r="L73" s="164">
        <v>7.8</v>
      </c>
      <c r="M73" s="164">
        <v>12</v>
      </c>
      <c r="N73" s="164" t="s">
        <v>622</v>
      </c>
      <c r="O73" s="164" t="s">
        <v>621</v>
      </c>
      <c r="P73" s="164" t="s">
        <v>620</v>
      </c>
      <c r="Q73" s="164" t="s">
        <v>619</v>
      </c>
      <c r="R73" s="164" t="s">
        <v>618</v>
      </c>
      <c r="S73" s="164" t="s">
        <v>617</v>
      </c>
      <c r="T73" s="164" t="s">
        <v>616</v>
      </c>
      <c r="U73" s="164">
        <v>0</v>
      </c>
    </row>
    <row r="74" spans="1:21">
      <c r="A74" s="164">
        <v>1</v>
      </c>
      <c r="B74" s="164" t="s">
        <v>739</v>
      </c>
      <c r="C74" s="164">
        <v>664</v>
      </c>
      <c r="D74" s="164">
        <v>588.73</v>
      </c>
      <c r="E74" s="164">
        <v>1112.8499999999999</v>
      </c>
      <c r="F74" s="164">
        <v>588.58000000000004</v>
      </c>
      <c r="G74" s="164">
        <v>1297.29</v>
      </c>
      <c r="H74" s="164">
        <v>2410.14</v>
      </c>
      <c r="I74" s="164">
        <v>46.17</v>
      </c>
      <c r="J74" s="164">
        <v>96.6</v>
      </c>
      <c r="K74" s="164">
        <v>3.4</v>
      </c>
      <c r="L74" s="164">
        <v>7.7</v>
      </c>
      <c r="M74" s="164">
        <v>7</v>
      </c>
      <c r="N74" s="164" t="s">
        <v>622</v>
      </c>
      <c r="O74" s="164" t="s">
        <v>621</v>
      </c>
      <c r="P74" s="164" t="s">
        <v>620</v>
      </c>
      <c r="Q74" s="164" t="s">
        <v>619</v>
      </c>
      <c r="R74" s="164" t="s">
        <v>618</v>
      </c>
      <c r="S74" s="164" t="s">
        <v>617</v>
      </c>
      <c r="T74" s="164" t="s">
        <v>616</v>
      </c>
      <c r="U74" s="164">
        <v>0</v>
      </c>
    </row>
    <row r="75" spans="1:21">
      <c r="A75" s="164">
        <v>1</v>
      </c>
      <c r="B75" s="164" t="s">
        <v>738</v>
      </c>
      <c r="C75" s="164">
        <v>663.5</v>
      </c>
      <c r="D75" s="164">
        <v>579.24</v>
      </c>
      <c r="E75" s="164">
        <v>887.21</v>
      </c>
      <c r="F75" s="164">
        <v>579.25</v>
      </c>
      <c r="G75" s="164">
        <v>1003.43</v>
      </c>
      <c r="H75" s="164">
        <v>1890.63</v>
      </c>
      <c r="I75" s="164">
        <v>46.93</v>
      </c>
      <c r="J75" s="164">
        <v>97.5</v>
      </c>
      <c r="K75" s="164">
        <v>2.5</v>
      </c>
      <c r="L75" s="164">
        <v>7.7</v>
      </c>
      <c r="M75" s="164">
        <v>8</v>
      </c>
      <c r="N75" s="164" t="s">
        <v>622</v>
      </c>
      <c r="O75" s="164" t="s">
        <v>621</v>
      </c>
      <c r="P75" s="164" t="s">
        <v>620</v>
      </c>
      <c r="Q75" s="164" t="s">
        <v>619</v>
      </c>
      <c r="R75" s="164" t="s">
        <v>618</v>
      </c>
      <c r="S75" s="164" t="s">
        <v>617</v>
      </c>
      <c r="T75" s="164" t="s">
        <v>616</v>
      </c>
      <c r="U75" s="164">
        <v>0</v>
      </c>
    </row>
    <row r="76" spans="1:21">
      <c r="A76" s="164">
        <v>1</v>
      </c>
      <c r="B76" s="164" t="s">
        <v>737</v>
      </c>
      <c r="C76" s="164">
        <v>663.7</v>
      </c>
      <c r="D76" s="164">
        <v>562.84</v>
      </c>
      <c r="E76" s="164">
        <v>1236.18</v>
      </c>
      <c r="F76" s="164">
        <v>562.78</v>
      </c>
      <c r="G76" s="164">
        <v>1229.46</v>
      </c>
      <c r="H76" s="164">
        <v>2465.65</v>
      </c>
      <c r="I76" s="164">
        <v>50.14</v>
      </c>
      <c r="J76" s="164">
        <v>104.34</v>
      </c>
      <c r="K76" s="164">
        <v>-4.34</v>
      </c>
      <c r="L76" s="164">
        <v>7.8</v>
      </c>
      <c r="M76" s="164">
        <v>9</v>
      </c>
      <c r="N76" s="164" t="s">
        <v>622</v>
      </c>
      <c r="O76" s="164" t="s">
        <v>621</v>
      </c>
      <c r="P76" s="164" t="s">
        <v>620</v>
      </c>
      <c r="Q76" s="164" t="s">
        <v>619</v>
      </c>
      <c r="R76" s="164" t="s">
        <v>618</v>
      </c>
      <c r="S76" s="164" t="s">
        <v>617</v>
      </c>
      <c r="T76" s="164" t="s">
        <v>616</v>
      </c>
      <c r="U76" s="164">
        <v>0</v>
      </c>
    </row>
    <row r="77" spans="1:21">
      <c r="A77" s="164">
        <v>1</v>
      </c>
      <c r="B77" s="164" t="s">
        <v>736</v>
      </c>
      <c r="C77" s="164">
        <v>663.9</v>
      </c>
      <c r="D77" s="164">
        <v>548.89</v>
      </c>
      <c r="E77" s="164">
        <v>1195.32</v>
      </c>
      <c r="F77" s="164">
        <v>548.96</v>
      </c>
      <c r="G77" s="164">
        <v>1191.25</v>
      </c>
      <c r="H77" s="164">
        <v>2386.58</v>
      </c>
      <c r="I77" s="164">
        <v>50.09</v>
      </c>
      <c r="J77" s="164">
        <v>105.24</v>
      </c>
      <c r="K77" s="164">
        <v>-5.24</v>
      </c>
      <c r="L77" s="164">
        <v>7.7</v>
      </c>
      <c r="M77" s="164">
        <v>10</v>
      </c>
      <c r="N77" s="164" t="s">
        <v>622</v>
      </c>
      <c r="O77" s="164" t="s">
        <v>621</v>
      </c>
      <c r="P77" s="164" t="s">
        <v>620</v>
      </c>
      <c r="Q77" s="164" t="s">
        <v>619</v>
      </c>
      <c r="R77" s="164" t="s">
        <v>618</v>
      </c>
      <c r="S77" s="164" t="s">
        <v>617</v>
      </c>
      <c r="T77" s="164" t="s">
        <v>616</v>
      </c>
      <c r="U77" s="164">
        <v>0</v>
      </c>
    </row>
    <row r="78" spans="1:21">
      <c r="A78" s="164">
        <v>1</v>
      </c>
      <c r="B78" s="164" t="s">
        <v>735</v>
      </c>
      <c r="C78" s="164">
        <v>664</v>
      </c>
      <c r="D78" s="164">
        <v>511.88</v>
      </c>
      <c r="E78" s="164">
        <v>1108.32</v>
      </c>
      <c r="F78" s="164">
        <v>511.76</v>
      </c>
      <c r="G78" s="164">
        <v>1092.05</v>
      </c>
      <c r="H78" s="164">
        <v>2200.37</v>
      </c>
      <c r="I78" s="164">
        <v>50.37</v>
      </c>
      <c r="J78" s="164">
        <v>107.11</v>
      </c>
      <c r="K78" s="164">
        <v>-7.11</v>
      </c>
      <c r="L78" s="164">
        <v>7.8</v>
      </c>
      <c r="M78" s="164">
        <v>11</v>
      </c>
      <c r="N78" s="164" t="s">
        <v>622</v>
      </c>
      <c r="O78" s="164" t="s">
        <v>621</v>
      </c>
      <c r="P78" s="164" t="s">
        <v>620</v>
      </c>
      <c r="Q78" s="164" t="s">
        <v>619</v>
      </c>
      <c r="R78" s="164" t="s">
        <v>618</v>
      </c>
      <c r="S78" s="164" t="s">
        <v>617</v>
      </c>
      <c r="T78" s="164" t="s">
        <v>616</v>
      </c>
      <c r="U78" s="164">
        <v>0</v>
      </c>
    </row>
    <row r="79" spans="1:21">
      <c r="A79" s="164">
        <v>1</v>
      </c>
      <c r="B79" s="164" t="s">
        <v>734</v>
      </c>
      <c r="C79" s="164">
        <v>664</v>
      </c>
      <c r="D79" s="164">
        <v>477.24</v>
      </c>
      <c r="E79" s="164">
        <v>1135.6300000000001</v>
      </c>
      <c r="F79" s="164">
        <v>477.05</v>
      </c>
      <c r="G79" s="164">
        <v>1288.71</v>
      </c>
      <c r="H79" s="164">
        <v>2424.33</v>
      </c>
      <c r="I79" s="164">
        <v>46.84</v>
      </c>
      <c r="J79" s="164">
        <v>100.19</v>
      </c>
      <c r="K79" s="164">
        <v>-0.19</v>
      </c>
      <c r="L79" s="164">
        <v>7.8</v>
      </c>
      <c r="M79" s="164">
        <v>12</v>
      </c>
      <c r="N79" s="164" t="s">
        <v>622</v>
      </c>
      <c r="O79" s="164" t="s">
        <v>621</v>
      </c>
      <c r="P79" s="164" t="s">
        <v>620</v>
      </c>
      <c r="Q79" s="164" t="s">
        <v>619</v>
      </c>
      <c r="R79" s="164" t="s">
        <v>618</v>
      </c>
      <c r="S79" s="164" t="s">
        <v>617</v>
      </c>
      <c r="T79" s="164" t="s">
        <v>616</v>
      </c>
      <c r="U79" s="164">
        <v>0</v>
      </c>
    </row>
    <row r="80" spans="1:21">
      <c r="A80" s="164">
        <v>1</v>
      </c>
      <c r="B80" s="164" t="s">
        <v>733</v>
      </c>
      <c r="C80" s="164">
        <v>702.3</v>
      </c>
      <c r="D80" s="164">
        <v>587.11</v>
      </c>
      <c r="E80" s="164">
        <v>1200.05</v>
      </c>
      <c r="F80" s="164">
        <v>586.75</v>
      </c>
      <c r="G80" s="164">
        <v>1192.58</v>
      </c>
      <c r="H80" s="164">
        <v>2392.64</v>
      </c>
      <c r="I80" s="164">
        <v>50.16</v>
      </c>
      <c r="J80" s="164">
        <v>104.93</v>
      </c>
      <c r="K80" s="164">
        <v>-4.93</v>
      </c>
      <c r="L80" s="164">
        <v>7.7</v>
      </c>
      <c r="M80" s="164">
        <v>7</v>
      </c>
      <c r="N80" s="164" t="s">
        <v>622</v>
      </c>
      <c r="O80" s="164" t="s">
        <v>621</v>
      </c>
      <c r="P80" s="164" t="s">
        <v>620</v>
      </c>
      <c r="Q80" s="164" t="s">
        <v>619</v>
      </c>
      <c r="R80" s="164" t="s">
        <v>618</v>
      </c>
      <c r="S80" s="164" t="s">
        <v>617</v>
      </c>
      <c r="T80" s="164" t="s">
        <v>616</v>
      </c>
      <c r="U80" s="164">
        <v>0</v>
      </c>
    </row>
    <row r="81" spans="1:21">
      <c r="A81" s="164">
        <v>1</v>
      </c>
      <c r="B81" s="164" t="s">
        <v>732</v>
      </c>
      <c r="C81" s="164">
        <v>701.8</v>
      </c>
      <c r="D81" s="164">
        <v>577.79999999999995</v>
      </c>
      <c r="E81" s="164">
        <v>902.81</v>
      </c>
      <c r="F81" s="164">
        <v>577.35</v>
      </c>
      <c r="G81" s="164">
        <v>976.54</v>
      </c>
      <c r="H81" s="164">
        <v>1879.35</v>
      </c>
      <c r="I81" s="164">
        <v>48.04</v>
      </c>
      <c r="J81" s="164">
        <v>99.82</v>
      </c>
      <c r="K81" s="164">
        <v>0.18</v>
      </c>
      <c r="L81" s="164">
        <v>7.7</v>
      </c>
      <c r="M81" s="164">
        <v>8</v>
      </c>
      <c r="N81" s="164" t="s">
        <v>622</v>
      </c>
      <c r="O81" s="164" t="s">
        <v>621</v>
      </c>
      <c r="P81" s="164" t="s">
        <v>620</v>
      </c>
      <c r="Q81" s="164" t="s">
        <v>619</v>
      </c>
      <c r="R81" s="164" t="s">
        <v>618</v>
      </c>
      <c r="S81" s="164" t="s">
        <v>617</v>
      </c>
      <c r="T81" s="164" t="s">
        <v>616</v>
      </c>
      <c r="U81" s="164">
        <v>0</v>
      </c>
    </row>
    <row r="82" spans="1:21">
      <c r="A82" s="164">
        <v>1</v>
      </c>
      <c r="B82" s="164" t="s">
        <v>731</v>
      </c>
      <c r="C82" s="164">
        <v>702</v>
      </c>
      <c r="D82" s="164">
        <v>561.12</v>
      </c>
      <c r="E82" s="164">
        <v>1091.7</v>
      </c>
      <c r="F82" s="164">
        <v>560.67999999999995</v>
      </c>
      <c r="G82" s="164">
        <v>1197.19</v>
      </c>
      <c r="H82" s="164">
        <v>2288.89</v>
      </c>
      <c r="I82" s="164">
        <v>47.7</v>
      </c>
      <c r="J82" s="164">
        <v>99.26</v>
      </c>
      <c r="K82" s="164">
        <v>0.74</v>
      </c>
      <c r="L82" s="164">
        <v>7.7</v>
      </c>
      <c r="M82" s="164">
        <v>9</v>
      </c>
      <c r="N82" s="164" t="s">
        <v>622</v>
      </c>
      <c r="O82" s="164" t="s">
        <v>621</v>
      </c>
      <c r="P82" s="164" t="s">
        <v>620</v>
      </c>
      <c r="Q82" s="164" t="s">
        <v>619</v>
      </c>
      <c r="R82" s="164" t="s">
        <v>618</v>
      </c>
      <c r="S82" s="164" t="s">
        <v>617</v>
      </c>
      <c r="T82" s="164" t="s">
        <v>616</v>
      </c>
      <c r="U82" s="164">
        <v>0</v>
      </c>
    </row>
    <row r="83" spans="1:21">
      <c r="A83" s="164">
        <v>1</v>
      </c>
      <c r="B83" s="164" t="s">
        <v>89</v>
      </c>
      <c r="C83" s="164">
        <v>702.2</v>
      </c>
      <c r="D83" s="164">
        <v>547.71</v>
      </c>
      <c r="E83" s="164">
        <v>1169.5999999999999</v>
      </c>
      <c r="F83" s="164">
        <v>547.19000000000005</v>
      </c>
      <c r="G83" s="164">
        <v>1224.0999999999999</v>
      </c>
      <c r="H83" s="164">
        <v>2393.6999999999998</v>
      </c>
      <c r="I83" s="164">
        <v>48.86</v>
      </c>
      <c r="J83" s="164">
        <v>102.67</v>
      </c>
      <c r="K83" s="164">
        <v>-2.67</v>
      </c>
      <c r="L83" s="164">
        <v>7.7</v>
      </c>
      <c r="M83" s="164">
        <v>10</v>
      </c>
      <c r="N83" s="164" t="s">
        <v>622</v>
      </c>
      <c r="O83" s="164" t="s">
        <v>621</v>
      </c>
      <c r="P83" s="164" t="s">
        <v>620</v>
      </c>
      <c r="Q83" s="164" t="s">
        <v>619</v>
      </c>
      <c r="R83" s="164" t="s">
        <v>618</v>
      </c>
      <c r="S83" s="164" t="s">
        <v>617</v>
      </c>
      <c r="T83" s="164" t="s">
        <v>616</v>
      </c>
      <c r="U83" s="164">
        <v>0</v>
      </c>
    </row>
    <row r="84" spans="1:21">
      <c r="A84" s="164">
        <v>1</v>
      </c>
      <c r="B84" s="164" t="s">
        <v>90</v>
      </c>
      <c r="C84" s="164">
        <v>702.3</v>
      </c>
      <c r="D84" s="164">
        <v>510.06</v>
      </c>
      <c r="E84" s="164">
        <v>1070.5</v>
      </c>
      <c r="F84" s="164">
        <v>509.52</v>
      </c>
      <c r="G84" s="164">
        <v>1124.31</v>
      </c>
      <c r="H84" s="164">
        <v>2194.81</v>
      </c>
      <c r="I84" s="164">
        <v>48.77</v>
      </c>
      <c r="J84" s="164">
        <v>103.71</v>
      </c>
      <c r="K84" s="164">
        <v>-3.71</v>
      </c>
      <c r="L84" s="164">
        <v>7.8</v>
      </c>
      <c r="M84" s="164">
        <v>11</v>
      </c>
      <c r="N84" s="164" t="s">
        <v>622</v>
      </c>
      <c r="O84" s="164" t="s">
        <v>621</v>
      </c>
      <c r="P84" s="164" t="s">
        <v>620</v>
      </c>
      <c r="Q84" s="164" t="s">
        <v>619</v>
      </c>
      <c r="R84" s="164" t="s">
        <v>618</v>
      </c>
      <c r="S84" s="164" t="s">
        <v>617</v>
      </c>
      <c r="T84" s="164" t="s">
        <v>616</v>
      </c>
      <c r="U84" s="164">
        <v>0</v>
      </c>
    </row>
    <row r="85" spans="1:21">
      <c r="A85" s="164">
        <v>1</v>
      </c>
      <c r="B85" s="164" t="s">
        <v>91</v>
      </c>
      <c r="C85" s="164">
        <v>702.3</v>
      </c>
      <c r="D85" s="164">
        <v>475.92</v>
      </c>
      <c r="E85" s="164">
        <v>1216.8900000000001</v>
      </c>
      <c r="F85" s="164">
        <v>475.66</v>
      </c>
      <c r="G85" s="164">
        <v>1150.68</v>
      </c>
      <c r="H85" s="164">
        <v>2367.5700000000002</v>
      </c>
      <c r="I85" s="164">
        <v>51.4</v>
      </c>
      <c r="J85" s="164">
        <v>109.93</v>
      </c>
      <c r="K85" s="164">
        <v>-9.93</v>
      </c>
      <c r="L85" s="164">
        <v>7.8</v>
      </c>
      <c r="M85" s="164">
        <v>12</v>
      </c>
      <c r="N85" s="164" t="s">
        <v>622</v>
      </c>
      <c r="O85" s="164" t="s">
        <v>621</v>
      </c>
      <c r="P85" s="164" t="s">
        <v>620</v>
      </c>
      <c r="Q85" s="164" t="s">
        <v>619</v>
      </c>
      <c r="R85" s="164" t="s">
        <v>618</v>
      </c>
      <c r="S85" s="164" t="s">
        <v>617</v>
      </c>
      <c r="T85" s="164" t="s">
        <v>616</v>
      </c>
      <c r="U85" s="164">
        <v>0</v>
      </c>
    </row>
    <row r="86" spans="1:21">
      <c r="A86" s="164">
        <v>1</v>
      </c>
      <c r="B86" s="164" t="s">
        <v>92</v>
      </c>
      <c r="C86" s="164">
        <v>740.6</v>
      </c>
      <c r="D86" s="164">
        <v>585.76</v>
      </c>
      <c r="E86" s="164">
        <v>1130.1500000000001</v>
      </c>
      <c r="F86" s="164">
        <v>585.63</v>
      </c>
      <c r="G86" s="164">
        <v>1198.02</v>
      </c>
      <c r="H86" s="164">
        <v>2328.1799999999998</v>
      </c>
      <c r="I86" s="164">
        <v>48.54</v>
      </c>
      <c r="J86" s="164">
        <v>101.56</v>
      </c>
      <c r="K86" s="164">
        <v>-1.56</v>
      </c>
      <c r="L86" s="164">
        <v>7.7</v>
      </c>
      <c r="M86" s="164">
        <v>7</v>
      </c>
      <c r="N86" s="164" t="s">
        <v>622</v>
      </c>
      <c r="O86" s="164" t="s">
        <v>621</v>
      </c>
      <c r="P86" s="164" t="s">
        <v>620</v>
      </c>
      <c r="Q86" s="164" t="s">
        <v>619</v>
      </c>
      <c r="R86" s="164" t="s">
        <v>618</v>
      </c>
      <c r="S86" s="164" t="s">
        <v>617</v>
      </c>
      <c r="T86" s="164" t="s">
        <v>616</v>
      </c>
      <c r="U86" s="164">
        <v>0</v>
      </c>
    </row>
    <row r="87" spans="1:21">
      <c r="A87" s="164">
        <v>1</v>
      </c>
      <c r="B87" s="164" t="s">
        <v>93</v>
      </c>
      <c r="C87" s="164">
        <v>740.2</v>
      </c>
      <c r="D87" s="164">
        <v>576.41999999999996</v>
      </c>
      <c r="E87" s="164">
        <v>950.3</v>
      </c>
      <c r="F87" s="164">
        <v>576.41999999999996</v>
      </c>
      <c r="G87" s="164">
        <v>953.37</v>
      </c>
      <c r="H87" s="164">
        <v>1903.66</v>
      </c>
      <c r="I87" s="164">
        <v>49.92</v>
      </c>
      <c r="J87" s="164">
        <v>103.72</v>
      </c>
      <c r="K87" s="164">
        <v>-3.72</v>
      </c>
      <c r="L87" s="164">
        <v>7.7</v>
      </c>
      <c r="M87" s="164">
        <v>8</v>
      </c>
      <c r="N87" s="164" t="s">
        <v>622</v>
      </c>
      <c r="O87" s="164" t="s">
        <v>621</v>
      </c>
      <c r="P87" s="164" t="s">
        <v>620</v>
      </c>
      <c r="Q87" s="164" t="s">
        <v>619</v>
      </c>
      <c r="R87" s="164" t="s">
        <v>618</v>
      </c>
      <c r="S87" s="164" t="s">
        <v>617</v>
      </c>
      <c r="T87" s="164" t="s">
        <v>616</v>
      </c>
      <c r="U87" s="164">
        <v>0</v>
      </c>
    </row>
    <row r="88" spans="1:21">
      <c r="A88" s="164">
        <v>1</v>
      </c>
      <c r="B88" s="164" t="s">
        <v>94</v>
      </c>
      <c r="C88" s="164">
        <v>740.4</v>
      </c>
      <c r="D88" s="164">
        <v>559.65</v>
      </c>
      <c r="E88" s="164">
        <v>1187.29</v>
      </c>
      <c r="F88" s="164">
        <v>559.55999999999995</v>
      </c>
      <c r="G88" s="164">
        <v>1196.4000000000001</v>
      </c>
      <c r="H88" s="164">
        <v>2383.69</v>
      </c>
      <c r="I88" s="164">
        <v>49.81</v>
      </c>
      <c r="J88" s="164">
        <v>103.65</v>
      </c>
      <c r="K88" s="164">
        <v>-3.65</v>
      </c>
      <c r="L88" s="164">
        <v>7.8</v>
      </c>
      <c r="M88" s="164">
        <v>9</v>
      </c>
      <c r="N88" s="164" t="s">
        <v>622</v>
      </c>
      <c r="O88" s="164" t="s">
        <v>621</v>
      </c>
      <c r="P88" s="164" t="s">
        <v>620</v>
      </c>
      <c r="Q88" s="164" t="s">
        <v>619</v>
      </c>
      <c r="R88" s="164" t="s">
        <v>618</v>
      </c>
      <c r="S88" s="164" t="s">
        <v>617</v>
      </c>
      <c r="T88" s="164" t="s">
        <v>616</v>
      </c>
      <c r="U88" s="164">
        <v>0</v>
      </c>
    </row>
    <row r="89" spans="1:21">
      <c r="A89" s="164">
        <v>1</v>
      </c>
      <c r="B89" s="164" t="s">
        <v>95</v>
      </c>
      <c r="C89" s="164">
        <v>740.5</v>
      </c>
      <c r="D89" s="164">
        <v>546.05999999999995</v>
      </c>
      <c r="E89" s="164">
        <v>1125.7</v>
      </c>
      <c r="F89" s="164">
        <v>546.04999999999995</v>
      </c>
      <c r="G89" s="164">
        <v>1271.79</v>
      </c>
      <c r="H89" s="164">
        <v>2397.4899999999998</v>
      </c>
      <c r="I89" s="164">
        <v>46.95</v>
      </c>
      <c r="J89" s="164">
        <v>98.66</v>
      </c>
      <c r="K89" s="164">
        <v>1.34</v>
      </c>
      <c r="L89" s="164">
        <v>7.8</v>
      </c>
      <c r="M89" s="164">
        <v>10</v>
      </c>
      <c r="N89" s="164" t="s">
        <v>622</v>
      </c>
      <c r="O89" s="164" t="s">
        <v>621</v>
      </c>
      <c r="P89" s="164" t="s">
        <v>620</v>
      </c>
      <c r="Q89" s="164" t="s">
        <v>619</v>
      </c>
      <c r="R89" s="164" t="s">
        <v>618</v>
      </c>
      <c r="S89" s="164" t="s">
        <v>617</v>
      </c>
      <c r="T89" s="164" t="s">
        <v>616</v>
      </c>
      <c r="U89" s="164">
        <v>0</v>
      </c>
    </row>
    <row r="90" spans="1:21">
      <c r="A90" s="164">
        <v>1</v>
      </c>
      <c r="B90" s="164" t="s">
        <v>96</v>
      </c>
      <c r="C90" s="164">
        <v>740.7</v>
      </c>
      <c r="D90" s="164">
        <v>507.91</v>
      </c>
      <c r="E90" s="164">
        <v>1111.29</v>
      </c>
      <c r="F90" s="164">
        <v>507.71</v>
      </c>
      <c r="G90" s="164">
        <v>1023.74</v>
      </c>
      <c r="H90" s="164">
        <v>2135.04</v>
      </c>
      <c r="I90" s="164">
        <v>52.05</v>
      </c>
      <c r="J90" s="164">
        <v>110.68</v>
      </c>
      <c r="K90" s="164">
        <v>-10.68</v>
      </c>
      <c r="L90" s="164">
        <v>7.9</v>
      </c>
      <c r="M90" s="164">
        <v>11</v>
      </c>
      <c r="N90" s="164" t="s">
        <v>622</v>
      </c>
      <c r="O90" s="164" t="s">
        <v>621</v>
      </c>
      <c r="P90" s="164" t="s">
        <v>620</v>
      </c>
      <c r="Q90" s="164" t="s">
        <v>619</v>
      </c>
      <c r="R90" s="164" t="s">
        <v>618</v>
      </c>
      <c r="S90" s="164" t="s">
        <v>617</v>
      </c>
      <c r="T90" s="164" t="s">
        <v>616</v>
      </c>
      <c r="U90" s="164">
        <v>0</v>
      </c>
    </row>
    <row r="91" spans="1:21">
      <c r="A91" s="164">
        <v>1</v>
      </c>
      <c r="B91" s="164" t="s">
        <v>97</v>
      </c>
      <c r="C91" s="164">
        <v>740.7</v>
      </c>
      <c r="D91" s="164">
        <v>475.15</v>
      </c>
      <c r="E91" s="164">
        <v>1096.26</v>
      </c>
      <c r="F91" s="164">
        <v>475.14</v>
      </c>
      <c r="G91" s="164">
        <v>1267.51</v>
      </c>
      <c r="H91" s="164">
        <v>2363.7800000000002</v>
      </c>
      <c r="I91" s="164">
        <v>46.38</v>
      </c>
      <c r="J91" s="164">
        <v>99.19</v>
      </c>
      <c r="K91" s="164">
        <v>0.81</v>
      </c>
      <c r="L91" s="164">
        <v>7.9</v>
      </c>
      <c r="M91" s="164">
        <v>12</v>
      </c>
      <c r="N91" s="164" t="s">
        <v>622</v>
      </c>
      <c r="O91" s="164" t="s">
        <v>621</v>
      </c>
      <c r="P91" s="164" t="s">
        <v>620</v>
      </c>
      <c r="Q91" s="164" t="s">
        <v>619</v>
      </c>
      <c r="R91" s="164" t="s">
        <v>618</v>
      </c>
      <c r="S91" s="164" t="s">
        <v>617</v>
      </c>
      <c r="T91" s="164" t="s">
        <v>616</v>
      </c>
      <c r="U91" s="164">
        <v>0</v>
      </c>
    </row>
    <row r="92" spans="1:21">
      <c r="A92" s="164">
        <v>1</v>
      </c>
      <c r="B92" s="164" t="s">
        <v>98</v>
      </c>
      <c r="C92" s="164">
        <v>778.9</v>
      </c>
      <c r="D92" s="164">
        <v>585.47</v>
      </c>
      <c r="E92" s="164">
        <v>1140.75</v>
      </c>
      <c r="F92" s="164">
        <v>585.6</v>
      </c>
      <c r="G92" s="164">
        <v>1287.2</v>
      </c>
      <c r="H92" s="164">
        <v>2427.9499999999998</v>
      </c>
      <c r="I92" s="164">
        <v>46.98</v>
      </c>
      <c r="J92" s="164">
        <v>98.3</v>
      </c>
      <c r="K92" s="164">
        <v>1.7</v>
      </c>
      <c r="L92" s="164">
        <v>7.7</v>
      </c>
      <c r="M92" s="164">
        <v>7</v>
      </c>
      <c r="N92" s="164" t="s">
        <v>622</v>
      </c>
      <c r="O92" s="164" t="s">
        <v>621</v>
      </c>
      <c r="P92" s="164" t="s">
        <v>620</v>
      </c>
      <c r="Q92" s="164" t="s">
        <v>619</v>
      </c>
      <c r="R92" s="164" t="s">
        <v>618</v>
      </c>
      <c r="S92" s="164" t="s">
        <v>617</v>
      </c>
      <c r="T92" s="164" t="s">
        <v>616</v>
      </c>
      <c r="U92" s="164">
        <v>0</v>
      </c>
    </row>
    <row r="93" spans="1:21">
      <c r="A93" s="164">
        <v>1</v>
      </c>
      <c r="B93" s="164" t="s">
        <v>99</v>
      </c>
      <c r="C93" s="164">
        <v>778.5</v>
      </c>
      <c r="D93" s="164">
        <v>576.30999999999995</v>
      </c>
      <c r="E93" s="164">
        <v>831.26</v>
      </c>
      <c r="F93" s="164">
        <v>576.27</v>
      </c>
      <c r="G93" s="164">
        <v>982.29</v>
      </c>
      <c r="H93" s="164">
        <v>1813.55</v>
      </c>
      <c r="I93" s="164">
        <v>45.84</v>
      </c>
      <c r="J93" s="164">
        <v>95.24</v>
      </c>
      <c r="K93" s="164">
        <v>4.76</v>
      </c>
      <c r="L93" s="164">
        <v>7.8</v>
      </c>
      <c r="M93" s="164">
        <v>8</v>
      </c>
      <c r="N93" s="164" t="s">
        <v>622</v>
      </c>
      <c r="O93" s="164" t="s">
        <v>621</v>
      </c>
      <c r="P93" s="164" t="s">
        <v>620</v>
      </c>
      <c r="Q93" s="164" t="s">
        <v>619</v>
      </c>
      <c r="R93" s="164" t="s">
        <v>618</v>
      </c>
      <c r="S93" s="164" t="s">
        <v>617</v>
      </c>
      <c r="T93" s="164" t="s">
        <v>616</v>
      </c>
      <c r="U93" s="164">
        <v>0</v>
      </c>
    </row>
    <row r="94" spans="1:21">
      <c r="A94" s="164">
        <v>1</v>
      </c>
      <c r="B94" s="164" t="s">
        <v>100</v>
      </c>
      <c r="C94" s="164">
        <v>778.7</v>
      </c>
      <c r="D94" s="164">
        <v>559.4</v>
      </c>
      <c r="E94" s="164">
        <v>1144.77</v>
      </c>
      <c r="F94" s="164">
        <v>559.4</v>
      </c>
      <c r="G94" s="164">
        <v>1215.1400000000001</v>
      </c>
      <c r="H94" s="164">
        <v>2359.91</v>
      </c>
      <c r="I94" s="164">
        <v>48.51</v>
      </c>
      <c r="J94" s="164">
        <v>100.95</v>
      </c>
      <c r="K94" s="164">
        <v>-0.95</v>
      </c>
      <c r="L94" s="164">
        <v>7.8</v>
      </c>
      <c r="M94" s="164">
        <v>9</v>
      </c>
      <c r="N94" s="164" t="s">
        <v>622</v>
      </c>
      <c r="O94" s="164" t="s">
        <v>621</v>
      </c>
      <c r="P94" s="164" t="s">
        <v>620</v>
      </c>
      <c r="Q94" s="164" t="s">
        <v>619</v>
      </c>
      <c r="R94" s="164" t="s">
        <v>618</v>
      </c>
      <c r="S94" s="164" t="s">
        <v>617</v>
      </c>
      <c r="T94" s="164" t="s">
        <v>616</v>
      </c>
      <c r="U94" s="164">
        <v>0</v>
      </c>
    </row>
    <row r="95" spans="1:21">
      <c r="A95" s="164">
        <v>1</v>
      </c>
      <c r="B95" s="164" t="s">
        <v>101</v>
      </c>
      <c r="C95" s="164">
        <v>778.8</v>
      </c>
      <c r="D95" s="164">
        <v>545.71</v>
      </c>
      <c r="E95" s="164">
        <v>1146.51</v>
      </c>
      <c r="F95" s="164">
        <v>545.55999999999995</v>
      </c>
      <c r="G95" s="164">
        <v>1266.83</v>
      </c>
      <c r="H95" s="164">
        <v>2413.34</v>
      </c>
      <c r="I95" s="164">
        <v>47.51</v>
      </c>
      <c r="J95" s="164">
        <v>99.82</v>
      </c>
      <c r="K95" s="164">
        <v>0.18</v>
      </c>
      <c r="L95" s="164">
        <v>7.8</v>
      </c>
      <c r="M95" s="164">
        <v>10</v>
      </c>
      <c r="N95" s="164" t="s">
        <v>622</v>
      </c>
      <c r="O95" s="164" t="s">
        <v>621</v>
      </c>
      <c r="P95" s="164" t="s">
        <v>620</v>
      </c>
      <c r="Q95" s="164" t="s">
        <v>619</v>
      </c>
      <c r="R95" s="164" t="s">
        <v>618</v>
      </c>
      <c r="S95" s="164" t="s">
        <v>617</v>
      </c>
      <c r="T95" s="164" t="s">
        <v>616</v>
      </c>
      <c r="U95" s="164">
        <v>0</v>
      </c>
    </row>
    <row r="96" spans="1:21">
      <c r="A96" s="164">
        <v>1</v>
      </c>
      <c r="B96" s="164" t="s">
        <v>102</v>
      </c>
      <c r="C96" s="164">
        <v>779</v>
      </c>
      <c r="D96" s="164">
        <v>507.98</v>
      </c>
      <c r="E96" s="164">
        <v>34.380000000000003</v>
      </c>
      <c r="F96" s="164">
        <v>508.3</v>
      </c>
      <c r="G96" s="164">
        <v>2170.8000000000002</v>
      </c>
      <c r="H96" s="164">
        <v>2205.1799999999998</v>
      </c>
      <c r="I96" s="164">
        <v>1.56</v>
      </c>
      <c r="J96" s="164">
        <v>3.32</v>
      </c>
      <c r="K96" s="164">
        <v>96.68</v>
      </c>
      <c r="L96" s="164">
        <v>7.8</v>
      </c>
      <c r="M96" s="164">
        <v>11</v>
      </c>
      <c r="N96" s="164" t="s">
        <v>622</v>
      </c>
      <c r="O96" s="164" t="s">
        <v>621</v>
      </c>
      <c r="P96" s="164" t="s">
        <v>620</v>
      </c>
      <c r="Q96" s="164" t="s">
        <v>619</v>
      </c>
      <c r="R96" s="164" t="s">
        <v>618</v>
      </c>
      <c r="S96" s="164" t="s">
        <v>617</v>
      </c>
      <c r="T96" s="164" t="s">
        <v>616</v>
      </c>
      <c r="U96" s="164">
        <v>0</v>
      </c>
    </row>
    <row r="97" spans="1:21">
      <c r="A97" s="164">
        <v>1</v>
      </c>
      <c r="B97" s="164" t="s">
        <v>103</v>
      </c>
      <c r="C97" s="164">
        <v>779</v>
      </c>
      <c r="D97" s="164">
        <v>475.48</v>
      </c>
      <c r="E97" s="164">
        <v>26.48</v>
      </c>
      <c r="F97" s="164">
        <v>475.69</v>
      </c>
      <c r="G97" s="164">
        <v>1969.74</v>
      </c>
      <c r="H97" s="164">
        <v>1996.22</v>
      </c>
      <c r="I97" s="164">
        <v>1.33</v>
      </c>
      <c r="J97" s="164">
        <v>2.84</v>
      </c>
      <c r="K97" s="164">
        <v>97.16</v>
      </c>
      <c r="L97" s="164">
        <v>7.8</v>
      </c>
      <c r="M97" s="164">
        <v>12</v>
      </c>
      <c r="N97" s="164" t="s">
        <v>622</v>
      </c>
      <c r="O97" s="164" t="s">
        <v>621</v>
      </c>
      <c r="P97" s="164" t="s">
        <v>620</v>
      </c>
      <c r="Q97" s="164" t="s">
        <v>619</v>
      </c>
      <c r="R97" s="164" t="s">
        <v>618</v>
      </c>
      <c r="S97" s="164" t="s">
        <v>617</v>
      </c>
      <c r="T97" s="164" t="s">
        <v>616</v>
      </c>
      <c r="U97" s="164">
        <v>0</v>
      </c>
    </row>
    <row r="98" spans="1:21">
      <c r="A98" s="164">
        <v>1</v>
      </c>
      <c r="B98" s="164" t="s">
        <v>730</v>
      </c>
      <c r="C98" s="164">
        <v>89.8</v>
      </c>
      <c r="D98" s="164">
        <v>607.29</v>
      </c>
      <c r="E98" s="164">
        <v>1019.04</v>
      </c>
      <c r="F98" s="164">
        <v>608.4</v>
      </c>
      <c r="G98" s="164">
        <v>1121.21</v>
      </c>
      <c r="H98" s="164">
        <v>2140.25</v>
      </c>
      <c r="I98" s="164">
        <v>47.61</v>
      </c>
      <c r="J98" s="164">
        <v>115.86</v>
      </c>
      <c r="K98" s="164">
        <v>-15.86</v>
      </c>
      <c r="L98" s="164">
        <v>7.9</v>
      </c>
      <c r="M98" s="164">
        <v>6</v>
      </c>
      <c r="N98" s="164" t="s">
        <v>622</v>
      </c>
      <c r="O98" s="164" t="s">
        <v>621</v>
      </c>
      <c r="P98" s="164" t="s">
        <v>620</v>
      </c>
      <c r="Q98" s="164" t="s">
        <v>619</v>
      </c>
      <c r="R98" s="164" t="s">
        <v>618</v>
      </c>
      <c r="S98" s="164" t="s">
        <v>617</v>
      </c>
      <c r="T98" s="164" t="s">
        <v>616</v>
      </c>
      <c r="U98" s="164">
        <v>0</v>
      </c>
    </row>
    <row r="99" spans="1:21">
      <c r="A99" s="164">
        <v>1</v>
      </c>
      <c r="B99" s="164" t="s">
        <v>729</v>
      </c>
      <c r="C99" s="164">
        <v>89.3</v>
      </c>
      <c r="D99" s="164">
        <v>585.76</v>
      </c>
      <c r="E99" s="164">
        <v>1147.8</v>
      </c>
      <c r="F99" s="164">
        <v>585.70000000000005</v>
      </c>
      <c r="G99" s="164">
        <v>1346.57</v>
      </c>
      <c r="H99" s="164">
        <v>2494.37</v>
      </c>
      <c r="I99" s="164">
        <v>46.02</v>
      </c>
      <c r="J99" s="164">
        <v>114.18</v>
      </c>
      <c r="K99" s="164">
        <v>-14.18</v>
      </c>
      <c r="L99" s="164">
        <v>7.7</v>
      </c>
      <c r="M99" s="164">
        <v>5</v>
      </c>
      <c r="N99" s="164" t="s">
        <v>622</v>
      </c>
      <c r="O99" s="164" t="s">
        <v>621</v>
      </c>
      <c r="P99" s="164" t="s">
        <v>620</v>
      </c>
      <c r="Q99" s="164" t="s">
        <v>619</v>
      </c>
      <c r="R99" s="164" t="s">
        <v>618</v>
      </c>
      <c r="S99" s="164" t="s">
        <v>617</v>
      </c>
      <c r="T99" s="164" t="s">
        <v>616</v>
      </c>
      <c r="U99" s="164">
        <v>0</v>
      </c>
    </row>
    <row r="100" spans="1:21">
      <c r="A100" s="164">
        <v>1</v>
      </c>
      <c r="B100" s="164" t="s">
        <v>728</v>
      </c>
      <c r="C100" s="164">
        <v>89.6</v>
      </c>
      <c r="D100" s="164">
        <v>589.04</v>
      </c>
      <c r="E100" s="164">
        <v>1099.8</v>
      </c>
      <c r="F100" s="164">
        <v>590.12</v>
      </c>
      <c r="G100" s="164">
        <v>1044.77</v>
      </c>
      <c r="H100" s="164">
        <v>2144.5700000000002</v>
      </c>
      <c r="I100" s="164">
        <v>51.28</v>
      </c>
      <c r="J100" s="164">
        <v>107.9</v>
      </c>
      <c r="K100" s="164">
        <v>-7.9</v>
      </c>
      <c r="L100" s="164">
        <v>7.8</v>
      </c>
      <c r="M100" s="164">
        <v>4</v>
      </c>
      <c r="N100" s="164" t="s">
        <v>622</v>
      </c>
      <c r="O100" s="164" t="s">
        <v>621</v>
      </c>
      <c r="P100" s="164" t="s">
        <v>620</v>
      </c>
      <c r="Q100" s="164" t="s">
        <v>619</v>
      </c>
      <c r="R100" s="164" t="s">
        <v>618</v>
      </c>
      <c r="S100" s="164" t="s">
        <v>617</v>
      </c>
      <c r="T100" s="164" t="s">
        <v>616</v>
      </c>
      <c r="U100" s="164">
        <v>0</v>
      </c>
    </row>
    <row r="101" spans="1:21">
      <c r="A101" s="164">
        <v>1</v>
      </c>
      <c r="B101" s="164" t="s">
        <v>727</v>
      </c>
      <c r="C101" s="164">
        <v>89.9</v>
      </c>
      <c r="D101" s="164">
        <v>568.03</v>
      </c>
      <c r="E101" s="164">
        <v>1056.6199999999999</v>
      </c>
      <c r="F101" s="164">
        <v>568.17999999999995</v>
      </c>
      <c r="G101" s="164">
        <v>1252.5899999999999</v>
      </c>
      <c r="H101" s="164">
        <v>2309.1999999999998</v>
      </c>
      <c r="I101" s="164">
        <v>45.76</v>
      </c>
      <c r="J101" s="164">
        <v>96.24</v>
      </c>
      <c r="K101" s="164">
        <v>3.76</v>
      </c>
      <c r="L101" s="164">
        <v>7.8</v>
      </c>
      <c r="M101" s="164">
        <v>3</v>
      </c>
      <c r="N101" s="164" t="s">
        <v>622</v>
      </c>
      <c r="O101" s="164" t="s">
        <v>621</v>
      </c>
      <c r="P101" s="164" t="s">
        <v>620</v>
      </c>
      <c r="Q101" s="164" t="s">
        <v>619</v>
      </c>
      <c r="R101" s="164" t="s">
        <v>618</v>
      </c>
      <c r="S101" s="164" t="s">
        <v>617</v>
      </c>
      <c r="T101" s="164" t="s">
        <v>616</v>
      </c>
      <c r="U101" s="164">
        <v>0</v>
      </c>
    </row>
    <row r="102" spans="1:21">
      <c r="A102" s="164">
        <v>1</v>
      </c>
      <c r="B102" s="164" t="s">
        <v>726</v>
      </c>
      <c r="C102" s="164">
        <v>89.9</v>
      </c>
      <c r="D102" s="164">
        <v>549.28</v>
      </c>
      <c r="E102" s="164">
        <v>1149.98</v>
      </c>
      <c r="F102" s="164">
        <v>549.61</v>
      </c>
      <c r="G102" s="164">
        <v>1172.33</v>
      </c>
      <c r="H102" s="164">
        <v>2322.3000000000002</v>
      </c>
      <c r="I102" s="164">
        <v>49.52</v>
      </c>
      <c r="J102" s="164">
        <v>372.08</v>
      </c>
      <c r="K102" s="164">
        <v>-272.08</v>
      </c>
      <c r="L102" s="164">
        <v>7.9</v>
      </c>
      <c r="M102" s="164">
        <v>2</v>
      </c>
      <c r="N102" s="164" t="s">
        <v>622</v>
      </c>
      <c r="O102" s="164" t="s">
        <v>621</v>
      </c>
      <c r="P102" s="164" t="s">
        <v>620</v>
      </c>
      <c r="Q102" s="164" t="s">
        <v>619</v>
      </c>
      <c r="R102" s="164" t="s">
        <v>618</v>
      </c>
      <c r="S102" s="164" t="s">
        <v>617</v>
      </c>
      <c r="T102" s="164" t="s">
        <v>616</v>
      </c>
      <c r="U102" s="164">
        <v>0</v>
      </c>
    </row>
    <row r="103" spans="1:21">
      <c r="A103" s="164">
        <v>1</v>
      </c>
      <c r="B103" s="164" t="s">
        <v>725</v>
      </c>
      <c r="C103" s="164">
        <v>90.1</v>
      </c>
      <c r="D103" s="164">
        <v>528.24</v>
      </c>
      <c r="E103" s="164">
        <v>1080.3</v>
      </c>
      <c r="F103" s="164">
        <v>528.23</v>
      </c>
      <c r="G103" s="164">
        <v>1174.4000000000001</v>
      </c>
      <c r="H103" s="164">
        <v>2254.6999999999998</v>
      </c>
      <c r="I103" s="164">
        <v>47.91</v>
      </c>
      <c r="J103" s="164">
        <v>365.96</v>
      </c>
      <c r="K103" s="164">
        <v>-265.95999999999998</v>
      </c>
      <c r="L103" s="164">
        <v>8</v>
      </c>
      <c r="M103" s="164">
        <v>1</v>
      </c>
      <c r="N103" s="164" t="s">
        <v>622</v>
      </c>
      <c r="O103" s="164" t="s">
        <v>621</v>
      </c>
      <c r="P103" s="164" t="s">
        <v>620</v>
      </c>
      <c r="Q103" s="164" t="s">
        <v>619</v>
      </c>
      <c r="R103" s="164" t="s">
        <v>618</v>
      </c>
      <c r="S103" s="164" t="s">
        <v>617</v>
      </c>
      <c r="T103" s="164" t="s">
        <v>616</v>
      </c>
      <c r="U103" s="164">
        <v>0</v>
      </c>
    </row>
    <row r="104" spans="1:21">
      <c r="A104" s="164">
        <v>1</v>
      </c>
      <c r="B104" s="164" t="s">
        <v>724</v>
      </c>
      <c r="C104" s="164">
        <v>127.9</v>
      </c>
      <c r="D104" s="164">
        <v>606.76</v>
      </c>
      <c r="E104" s="164">
        <v>1028.2</v>
      </c>
      <c r="F104" s="164">
        <v>606.02</v>
      </c>
      <c r="G104" s="164">
        <v>1011.69</v>
      </c>
      <c r="H104" s="164">
        <v>2039.88</v>
      </c>
      <c r="I104" s="164">
        <v>50.4</v>
      </c>
      <c r="J104" s="164">
        <v>122.65</v>
      </c>
      <c r="K104" s="164">
        <v>-22.65</v>
      </c>
      <c r="L104" s="164">
        <v>7.9</v>
      </c>
      <c r="M104" s="164">
        <v>6</v>
      </c>
      <c r="N104" s="164" t="s">
        <v>622</v>
      </c>
      <c r="O104" s="164" t="s">
        <v>621</v>
      </c>
      <c r="P104" s="164" t="s">
        <v>620</v>
      </c>
      <c r="Q104" s="164" t="s">
        <v>619</v>
      </c>
      <c r="R104" s="164" t="s">
        <v>618</v>
      </c>
      <c r="S104" s="164" t="s">
        <v>617</v>
      </c>
      <c r="T104" s="164" t="s">
        <v>616</v>
      </c>
      <c r="U104" s="164">
        <v>0</v>
      </c>
    </row>
    <row r="105" spans="1:21">
      <c r="A105" s="164">
        <v>1</v>
      </c>
      <c r="B105" s="164" t="s">
        <v>723</v>
      </c>
      <c r="C105" s="164">
        <v>127.4</v>
      </c>
      <c r="D105" s="164">
        <v>584.76</v>
      </c>
      <c r="E105" s="164">
        <v>1136.43</v>
      </c>
      <c r="F105" s="164">
        <v>584.54</v>
      </c>
      <c r="G105" s="164">
        <v>1286.5999999999999</v>
      </c>
      <c r="H105" s="164">
        <v>2423.0300000000002</v>
      </c>
      <c r="I105" s="164">
        <v>46.9</v>
      </c>
      <c r="J105" s="164">
        <v>116.37</v>
      </c>
      <c r="K105" s="164">
        <v>-16.37</v>
      </c>
      <c r="L105" s="164">
        <v>7.7</v>
      </c>
      <c r="M105" s="164">
        <v>5</v>
      </c>
      <c r="N105" s="164" t="s">
        <v>622</v>
      </c>
      <c r="O105" s="164" t="s">
        <v>621</v>
      </c>
      <c r="P105" s="164" t="s">
        <v>620</v>
      </c>
      <c r="Q105" s="164" t="s">
        <v>619</v>
      </c>
      <c r="R105" s="164" t="s">
        <v>618</v>
      </c>
      <c r="S105" s="164" t="s">
        <v>617</v>
      </c>
      <c r="T105" s="164" t="s">
        <v>616</v>
      </c>
      <c r="U105" s="164">
        <v>0</v>
      </c>
    </row>
    <row r="106" spans="1:21">
      <c r="A106" s="164">
        <v>1</v>
      </c>
      <c r="B106" s="164" t="s">
        <v>722</v>
      </c>
      <c r="C106" s="164">
        <v>127.7</v>
      </c>
      <c r="D106" s="164">
        <v>588.62</v>
      </c>
      <c r="E106" s="164">
        <v>1007.26</v>
      </c>
      <c r="F106" s="164">
        <v>588.20000000000005</v>
      </c>
      <c r="G106" s="164">
        <v>1170.46</v>
      </c>
      <c r="H106" s="164">
        <v>2177.7199999999998</v>
      </c>
      <c r="I106" s="164">
        <v>46.25</v>
      </c>
      <c r="J106" s="164">
        <v>97.32</v>
      </c>
      <c r="K106" s="164">
        <v>2.68</v>
      </c>
      <c r="L106" s="164">
        <v>7.8</v>
      </c>
      <c r="M106" s="164">
        <v>4</v>
      </c>
      <c r="N106" s="164" t="s">
        <v>622</v>
      </c>
      <c r="O106" s="164" t="s">
        <v>621</v>
      </c>
      <c r="P106" s="164" t="s">
        <v>620</v>
      </c>
      <c r="Q106" s="164" t="s">
        <v>619</v>
      </c>
      <c r="R106" s="164" t="s">
        <v>618</v>
      </c>
      <c r="S106" s="164" t="s">
        <v>617</v>
      </c>
      <c r="T106" s="164" t="s">
        <v>616</v>
      </c>
      <c r="U106" s="164">
        <v>0</v>
      </c>
    </row>
    <row r="107" spans="1:21">
      <c r="A107" s="164">
        <v>1</v>
      </c>
      <c r="B107" s="164" t="s">
        <v>113</v>
      </c>
      <c r="C107" s="164">
        <v>128</v>
      </c>
      <c r="D107" s="164">
        <v>568.77</v>
      </c>
      <c r="E107" s="164">
        <v>1000.81</v>
      </c>
      <c r="F107" s="164">
        <v>569.07000000000005</v>
      </c>
      <c r="G107" s="164">
        <v>1274.76</v>
      </c>
      <c r="H107" s="164">
        <v>2275.5700000000002</v>
      </c>
      <c r="I107" s="164">
        <v>43.98</v>
      </c>
      <c r="J107" s="164">
        <v>92.51</v>
      </c>
      <c r="K107" s="164">
        <v>7.49</v>
      </c>
      <c r="L107" s="164">
        <v>7.8</v>
      </c>
      <c r="M107" s="164">
        <v>3</v>
      </c>
      <c r="N107" s="164" t="s">
        <v>622</v>
      </c>
      <c r="O107" s="164" t="s">
        <v>621</v>
      </c>
      <c r="P107" s="164" t="s">
        <v>620</v>
      </c>
      <c r="Q107" s="164" t="s">
        <v>619</v>
      </c>
      <c r="R107" s="164" t="s">
        <v>618</v>
      </c>
      <c r="S107" s="164" t="s">
        <v>617</v>
      </c>
      <c r="T107" s="164" t="s">
        <v>616</v>
      </c>
      <c r="U107" s="164">
        <v>0</v>
      </c>
    </row>
    <row r="108" spans="1:21">
      <c r="A108" s="164">
        <v>1</v>
      </c>
      <c r="B108" s="164" t="s">
        <v>114</v>
      </c>
      <c r="C108" s="164">
        <v>128</v>
      </c>
      <c r="D108" s="164">
        <v>548.11</v>
      </c>
      <c r="E108" s="164">
        <v>1082.26</v>
      </c>
      <c r="F108" s="164">
        <v>547.52</v>
      </c>
      <c r="G108" s="164">
        <v>1164.4000000000001</v>
      </c>
      <c r="H108" s="164">
        <v>2246.66</v>
      </c>
      <c r="I108" s="164">
        <v>48.17</v>
      </c>
      <c r="J108" s="164">
        <v>361.96</v>
      </c>
      <c r="K108" s="164">
        <v>-261.95999999999998</v>
      </c>
      <c r="L108" s="164">
        <v>7.7</v>
      </c>
      <c r="M108" s="164">
        <v>2</v>
      </c>
      <c r="N108" s="164" t="s">
        <v>622</v>
      </c>
      <c r="O108" s="164" t="s">
        <v>621</v>
      </c>
      <c r="P108" s="164" t="s">
        <v>620</v>
      </c>
      <c r="Q108" s="164" t="s">
        <v>619</v>
      </c>
      <c r="R108" s="164" t="s">
        <v>618</v>
      </c>
      <c r="S108" s="164" t="s">
        <v>617</v>
      </c>
      <c r="T108" s="164" t="s">
        <v>616</v>
      </c>
      <c r="U108" s="164">
        <v>0</v>
      </c>
    </row>
    <row r="109" spans="1:21">
      <c r="A109" s="164">
        <v>1</v>
      </c>
      <c r="B109" s="164" t="s">
        <v>115</v>
      </c>
      <c r="C109" s="164">
        <v>128.19999999999999</v>
      </c>
      <c r="D109" s="164">
        <v>526.39</v>
      </c>
      <c r="E109" s="164">
        <v>1059.23</v>
      </c>
      <c r="F109" s="164">
        <v>525.85</v>
      </c>
      <c r="G109" s="164">
        <v>1251.98</v>
      </c>
      <c r="H109" s="164">
        <v>2311.2199999999998</v>
      </c>
      <c r="I109" s="164">
        <v>45.83</v>
      </c>
      <c r="J109" s="164">
        <v>350.05</v>
      </c>
      <c r="K109" s="164">
        <v>-250.05</v>
      </c>
      <c r="L109" s="164">
        <v>7.9</v>
      </c>
      <c r="M109" s="164">
        <v>1</v>
      </c>
      <c r="N109" s="164" t="s">
        <v>622</v>
      </c>
      <c r="O109" s="164" t="s">
        <v>621</v>
      </c>
      <c r="P109" s="164" t="s">
        <v>620</v>
      </c>
      <c r="Q109" s="164" t="s">
        <v>619</v>
      </c>
      <c r="R109" s="164" t="s">
        <v>618</v>
      </c>
      <c r="S109" s="164" t="s">
        <v>617</v>
      </c>
      <c r="T109" s="164" t="s">
        <v>616</v>
      </c>
      <c r="U109" s="164">
        <v>0</v>
      </c>
    </row>
    <row r="110" spans="1:21">
      <c r="A110" s="164">
        <v>1</v>
      </c>
      <c r="B110" s="164" t="s">
        <v>116</v>
      </c>
      <c r="C110" s="164">
        <v>166</v>
      </c>
      <c r="D110" s="164">
        <v>603.82000000000005</v>
      </c>
      <c r="E110" s="164">
        <v>1007.42</v>
      </c>
      <c r="F110" s="164">
        <v>603.52</v>
      </c>
      <c r="G110" s="164">
        <v>1101.1400000000001</v>
      </c>
      <c r="H110" s="164">
        <v>2108.56</v>
      </c>
      <c r="I110" s="164">
        <v>47.78</v>
      </c>
      <c r="J110" s="164">
        <v>116.26</v>
      </c>
      <c r="K110" s="164">
        <v>-16.260000000000002</v>
      </c>
      <c r="L110" s="164">
        <v>7.8</v>
      </c>
      <c r="M110" s="164">
        <v>6</v>
      </c>
      <c r="N110" s="164" t="s">
        <v>622</v>
      </c>
      <c r="O110" s="164" t="s">
        <v>621</v>
      </c>
      <c r="P110" s="164" t="s">
        <v>620</v>
      </c>
      <c r="Q110" s="164" t="s">
        <v>619</v>
      </c>
      <c r="R110" s="164" t="s">
        <v>618</v>
      </c>
      <c r="S110" s="164" t="s">
        <v>617</v>
      </c>
      <c r="T110" s="164" t="s">
        <v>616</v>
      </c>
      <c r="U110" s="164">
        <v>0</v>
      </c>
    </row>
    <row r="111" spans="1:21">
      <c r="A111" s="164">
        <v>1</v>
      </c>
      <c r="B111" s="164" t="s">
        <v>117</v>
      </c>
      <c r="C111" s="164">
        <v>165.5</v>
      </c>
      <c r="D111" s="164">
        <v>583.84</v>
      </c>
      <c r="E111" s="164">
        <v>1201.1400000000001</v>
      </c>
      <c r="F111" s="164">
        <v>583.73</v>
      </c>
      <c r="G111" s="164">
        <v>1267.52</v>
      </c>
      <c r="H111" s="164">
        <v>2468.66</v>
      </c>
      <c r="I111" s="164">
        <v>48.66</v>
      </c>
      <c r="J111" s="164">
        <v>120.73</v>
      </c>
      <c r="K111" s="164">
        <v>-20.73</v>
      </c>
      <c r="L111" s="164">
        <v>7.7</v>
      </c>
      <c r="M111" s="164">
        <v>5</v>
      </c>
      <c r="N111" s="164" t="s">
        <v>622</v>
      </c>
      <c r="O111" s="164" t="s">
        <v>621</v>
      </c>
      <c r="P111" s="164" t="s">
        <v>620</v>
      </c>
      <c r="Q111" s="164" t="s">
        <v>619</v>
      </c>
      <c r="R111" s="164" t="s">
        <v>618</v>
      </c>
      <c r="S111" s="164" t="s">
        <v>617</v>
      </c>
      <c r="T111" s="164" t="s">
        <v>616</v>
      </c>
      <c r="U111" s="164">
        <v>0</v>
      </c>
    </row>
    <row r="112" spans="1:21">
      <c r="A112" s="164">
        <v>1</v>
      </c>
      <c r="B112" s="164" t="s">
        <v>118</v>
      </c>
      <c r="C112" s="164">
        <v>165.8</v>
      </c>
      <c r="D112" s="164">
        <v>588.1</v>
      </c>
      <c r="E112" s="164">
        <v>1147.6500000000001</v>
      </c>
      <c r="F112" s="164">
        <v>588.15</v>
      </c>
      <c r="G112" s="164">
        <v>1088.2</v>
      </c>
      <c r="H112" s="164">
        <v>2235.84</v>
      </c>
      <c r="I112" s="164">
        <v>51.33</v>
      </c>
      <c r="J112" s="164">
        <v>108</v>
      </c>
      <c r="K112" s="164">
        <v>-8</v>
      </c>
      <c r="L112" s="164">
        <v>7.8</v>
      </c>
      <c r="M112" s="164">
        <v>4</v>
      </c>
      <c r="N112" s="164" t="s">
        <v>622</v>
      </c>
      <c r="O112" s="164" t="s">
        <v>621</v>
      </c>
      <c r="P112" s="164" t="s">
        <v>620</v>
      </c>
      <c r="Q112" s="164" t="s">
        <v>619</v>
      </c>
      <c r="R112" s="164" t="s">
        <v>618</v>
      </c>
      <c r="S112" s="164" t="s">
        <v>617</v>
      </c>
      <c r="T112" s="164" t="s">
        <v>616</v>
      </c>
      <c r="U112" s="164">
        <v>0</v>
      </c>
    </row>
    <row r="113" spans="1:21">
      <c r="A113" s="164">
        <v>1</v>
      </c>
      <c r="B113" s="164" t="s">
        <v>119</v>
      </c>
      <c r="C113" s="164">
        <v>166</v>
      </c>
      <c r="D113" s="164">
        <v>570.16999999999996</v>
      </c>
      <c r="E113" s="164">
        <v>1126.26</v>
      </c>
      <c r="F113" s="164">
        <v>570.33000000000004</v>
      </c>
      <c r="G113" s="164">
        <v>1217.98</v>
      </c>
      <c r="H113" s="164">
        <v>2344.23</v>
      </c>
      <c r="I113" s="164">
        <v>48.04</v>
      </c>
      <c r="J113" s="164">
        <v>101.06</v>
      </c>
      <c r="K113" s="164">
        <v>-1.06</v>
      </c>
      <c r="L113" s="164">
        <v>7.8</v>
      </c>
      <c r="M113" s="164">
        <v>3</v>
      </c>
      <c r="N113" s="164" t="s">
        <v>622</v>
      </c>
      <c r="O113" s="164" t="s">
        <v>621</v>
      </c>
      <c r="P113" s="164" t="s">
        <v>620</v>
      </c>
      <c r="Q113" s="164" t="s">
        <v>619</v>
      </c>
      <c r="R113" s="164" t="s">
        <v>618</v>
      </c>
      <c r="S113" s="164" t="s">
        <v>617</v>
      </c>
      <c r="T113" s="164" t="s">
        <v>616</v>
      </c>
      <c r="U113" s="164">
        <v>0</v>
      </c>
    </row>
    <row r="114" spans="1:21">
      <c r="A114" s="164">
        <v>1</v>
      </c>
      <c r="B114" s="164" t="s">
        <v>120</v>
      </c>
      <c r="C114" s="164">
        <v>166.1</v>
      </c>
      <c r="D114" s="164">
        <v>545.95000000000005</v>
      </c>
      <c r="E114" s="164">
        <v>1143.69</v>
      </c>
      <c r="F114" s="164">
        <v>545.79999999999995</v>
      </c>
      <c r="G114" s="164">
        <v>1161.97</v>
      </c>
      <c r="H114" s="164">
        <v>2305.66</v>
      </c>
      <c r="I114" s="164">
        <v>49.6</v>
      </c>
      <c r="J114" s="164">
        <v>372.71</v>
      </c>
      <c r="K114" s="164">
        <v>-272.70999999999998</v>
      </c>
      <c r="L114" s="164">
        <v>7.8</v>
      </c>
      <c r="M114" s="164">
        <v>2</v>
      </c>
      <c r="N114" s="164" t="s">
        <v>622</v>
      </c>
      <c r="O114" s="164" t="s">
        <v>621</v>
      </c>
      <c r="P114" s="164" t="s">
        <v>620</v>
      </c>
      <c r="Q114" s="164" t="s">
        <v>619</v>
      </c>
      <c r="R114" s="164" t="s">
        <v>618</v>
      </c>
      <c r="S114" s="164" t="s">
        <v>617</v>
      </c>
      <c r="T114" s="164" t="s">
        <v>616</v>
      </c>
      <c r="U114" s="164">
        <v>0</v>
      </c>
    </row>
    <row r="115" spans="1:21">
      <c r="A115" s="164">
        <v>1</v>
      </c>
      <c r="B115" s="164" t="s">
        <v>121</v>
      </c>
      <c r="C115" s="164">
        <v>166.2</v>
      </c>
      <c r="D115" s="164">
        <v>524.70000000000005</v>
      </c>
      <c r="E115" s="164">
        <v>1114.78</v>
      </c>
      <c r="F115" s="164">
        <v>524.69000000000005</v>
      </c>
      <c r="G115" s="164">
        <v>1199.92</v>
      </c>
      <c r="H115" s="164">
        <v>2314.6999999999998</v>
      </c>
      <c r="I115" s="164">
        <v>48.16</v>
      </c>
      <c r="J115" s="164">
        <v>367.85</v>
      </c>
      <c r="K115" s="164">
        <v>-267.85000000000002</v>
      </c>
      <c r="L115" s="164">
        <v>7.9</v>
      </c>
      <c r="M115" s="164">
        <v>1</v>
      </c>
      <c r="N115" s="164" t="s">
        <v>622</v>
      </c>
      <c r="O115" s="164" t="s">
        <v>621</v>
      </c>
      <c r="P115" s="164" t="s">
        <v>620</v>
      </c>
      <c r="Q115" s="164" t="s">
        <v>619</v>
      </c>
      <c r="R115" s="164" t="s">
        <v>618</v>
      </c>
      <c r="S115" s="164" t="s">
        <v>617</v>
      </c>
      <c r="T115" s="164" t="s">
        <v>616</v>
      </c>
      <c r="U115" s="164">
        <v>0</v>
      </c>
    </row>
    <row r="116" spans="1:21">
      <c r="A116" s="164">
        <v>1</v>
      </c>
      <c r="B116" s="164" t="s">
        <v>122</v>
      </c>
      <c r="C116" s="164">
        <v>204.1</v>
      </c>
      <c r="D116" s="164">
        <v>602.74</v>
      </c>
      <c r="E116" s="164">
        <v>949.31</v>
      </c>
      <c r="F116" s="164">
        <v>602.64</v>
      </c>
      <c r="G116" s="164">
        <v>1097.78</v>
      </c>
      <c r="H116" s="164">
        <v>2047.1</v>
      </c>
      <c r="I116" s="164">
        <v>46.37</v>
      </c>
      <c r="J116" s="164">
        <v>112.84</v>
      </c>
      <c r="K116" s="164">
        <v>-12.84</v>
      </c>
      <c r="L116" s="164">
        <v>7.8</v>
      </c>
      <c r="M116" s="164">
        <v>6</v>
      </c>
      <c r="N116" s="164" t="s">
        <v>622</v>
      </c>
      <c r="O116" s="164" t="s">
        <v>621</v>
      </c>
      <c r="P116" s="164" t="s">
        <v>620</v>
      </c>
      <c r="Q116" s="164" t="s">
        <v>619</v>
      </c>
      <c r="R116" s="164" t="s">
        <v>618</v>
      </c>
      <c r="S116" s="164" t="s">
        <v>617</v>
      </c>
      <c r="T116" s="164" t="s">
        <v>616</v>
      </c>
      <c r="U116" s="164">
        <v>0</v>
      </c>
    </row>
    <row r="117" spans="1:21">
      <c r="A117" s="164">
        <v>1</v>
      </c>
      <c r="B117" s="164" t="s">
        <v>123</v>
      </c>
      <c r="C117" s="164">
        <v>203.6</v>
      </c>
      <c r="D117" s="164">
        <v>584.04</v>
      </c>
      <c r="E117" s="164">
        <v>1135.1099999999999</v>
      </c>
      <c r="F117" s="164">
        <v>584.27</v>
      </c>
      <c r="G117" s="164">
        <v>1306.6199999999999</v>
      </c>
      <c r="H117" s="164">
        <v>2441.73</v>
      </c>
      <c r="I117" s="164">
        <v>46.49</v>
      </c>
      <c r="J117" s="164">
        <v>115.35</v>
      </c>
      <c r="K117" s="164">
        <v>-15.35</v>
      </c>
      <c r="L117" s="164">
        <v>7.7</v>
      </c>
      <c r="M117" s="164">
        <v>5</v>
      </c>
      <c r="N117" s="164" t="s">
        <v>622</v>
      </c>
      <c r="O117" s="164" t="s">
        <v>621</v>
      </c>
      <c r="P117" s="164" t="s">
        <v>620</v>
      </c>
      <c r="Q117" s="164" t="s">
        <v>619</v>
      </c>
      <c r="R117" s="164" t="s">
        <v>618</v>
      </c>
      <c r="S117" s="164" t="s">
        <v>617</v>
      </c>
      <c r="T117" s="164" t="s">
        <v>616</v>
      </c>
      <c r="U117" s="164">
        <v>0</v>
      </c>
    </row>
    <row r="118" spans="1:21">
      <c r="A118" s="164">
        <v>1</v>
      </c>
      <c r="B118" s="164" t="s">
        <v>124</v>
      </c>
      <c r="C118" s="164">
        <v>203.9</v>
      </c>
      <c r="D118" s="164">
        <v>587.6</v>
      </c>
      <c r="E118" s="164">
        <v>1011.7</v>
      </c>
      <c r="F118" s="164">
        <v>587.32000000000005</v>
      </c>
      <c r="G118" s="164">
        <v>1112.22</v>
      </c>
      <c r="H118" s="164">
        <v>2123.92</v>
      </c>
      <c r="I118" s="164">
        <v>47.63</v>
      </c>
      <c r="J118" s="164">
        <v>100.22</v>
      </c>
      <c r="K118" s="164">
        <v>-0.22</v>
      </c>
      <c r="L118" s="164">
        <v>7.8</v>
      </c>
      <c r="M118" s="164">
        <v>4</v>
      </c>
      <c r="N118" s="164" t="s">
        <v>622</v>
      </c>
      <c r="O118" s="164" t="s">
        <v>621</v>
      </c>
      <c r="P118" s="164" t="s">
        <v>620</v>
      </c>
      <c r="Q118" s="164" t="s">
        <v>619</v>
      </c>
      <c r="R118" s="164" t="s">
        <v>618</v>
      </c>
      <c r="S118" s="164" t="s">
        <v>617</v>
      </c>
      <c r="T118" s="164" t="s">
        <v>616</v>
      </c>
      <c r="U118" s="164">
        <v>0</v>
      </c>
    </row>
    <row r="119" spans="1:21">
      <c r="A119" s="164">
        <v>1</v>
      </c>
      <c r="B119" s="164" t="s">
        <v>125</v>
      </c>
      <c r="C119" s="164">
        <v>204.1</v>
      </c>
      <c r="D119" s="164">
        <v>570.61</v>
      </c>
      <c r="E119" s="164">
        <v>1091.49</v>
      </c>
      <c r="F119" s="164">
        <v>570.70000000000005</v>
      </c>
      <c r="G119" s="164">
        <v>1186.24</v>
      </c>
      <c r="H119" s="164">
        <v>2277.73</v>
      </c>
      <c r="I119" s="164">
        <v>47.92</v>
      </c>
      <c r="J119" s="164">
        <v>100.8</v>
      </c>
      <c r="K119" s="164">
        <v>-0.8</v>
      </c>
      <c r="L119" s="164">
        <v>7.8</v>
      </c>
      <c r="M119" s="164">
        <v>3</v>
      </c>
      <c r="N119" s="164" t="s">
        <v>622</v>
      </c>
      <c r="O119" s="164" t="s">
        <v>621</v>
      </c>
      <c r="P119" s="164" t="s">
        <v>620</v>
      </c>
      <c r="Q119" s="164" t="s">
        <v>619</v>
      </c>
      <c r="R119" s="164" t="s">
        <v>618</v>
      </c>
      <c r="S119" s="164" t="s">
        <v>617</v>
      </c>
      <c r="T119" s="164" t="s">
        <v>616</v>
      </c>
      <c r="U119" s="164">
        <v>0</v>
      </c>
    </row>
    <row r="120" spans="1:21">
      <c r="A120" s="164">
        <v>1</v>
      </c>
      <c r="B120" s="164" t="s">
        <v>126</v>
      </c>
      <c r="C120" s="164">
        <v>204.2</v>
      </c>
      <c r="D120" s="164">
        <v>546.28</v>
      </c>
      <c r="E120" s="164">
        <v>41</v>
      </c>
      <c r="F120" s="164">
        <v>546.66999999999996</v>
      </c>
      <c r="G120" s="164">
        <v>2231.9699999999998</v>
      </c>
      <c r="H120" s="164">
        <v>2272.9699999999998</v>
      </c>
      <c r="I120" s="164">
        <v>1.8</v>
      </c>
      <c r="J120" s="164">
        <v>13.55</v>
      </c>
      <c r="K120" s="164">
        <v>86.45</v>
      </c>
      <c r="L120" s="164">
        <v>7.7</v>
      </c>
      <c r="M120" s="164">
        <v>2</v>
      </c>
      <c r="N120" s="164" t="s">
        <v>622</v>
      </c>
      <c r="O120" s="164" t="s">
        <v>621</v>
      </c>
      <c r="P120" s="164" t="s">
        <v>620</v>
      </c>
      <c r="Q120" s="164" t="s">
        <v>619</v>
      </c>
      <c r="R120" s="164" t="s">
        <v>618</v>
      </c>
      <c r="S120" s="164" t="s">
        <v>617</v>
      </c>
      <c r="T120" s="164" t="s">
        <v>616</v>
      </c>
      <c r="U120" s="164">
        <v>0</v>
      </c>
    </row>
    <row r="121" spans="1:21">
      <c r="A121" s="164">
        <v>1</v>
      </c>
      <c r="B121" s="164" t="s">
        <v>127</v>
      </c>
      <c r="C121" s="164">
        <v>204.3</v>
      </c>
      <c r="D121" s="164">
        <v>525.62</v>
      </c>
      <c r="E121" s="164">
        <v>26.94</v>
      </c>
      <c r="F121" s="164">
        <v>526.03</v>
      </c>
      <c r="G121" s="164">
        <v>1962.37</v>
      </c>
      <c r="H121" s="164">
        <v>1989.31</v>
      </c>
      <c r="I121" s="164">
        <v>1.35</v>
      </c>
      <c r="J121" s="164">
        <v>10.34</v>
      </c>
      <c r="K121" s="164">
        <v>89.66</v>
      </c>
      <c r="L121" s="164">
        <v>7.8</v>
      </c>
      <c r="M121" s="164">
        <v>1</v>
      </c>
      <c r="N121" s="164" t="s">
        <v>622</v>
      </c>
      <c r="O121" s="164" t="s">
        <v>621</v>
      </c>
      <c r="P121" s="164" t="s">
        <v>620</v>
      </c>
      <c r="Q121" s="164" t="s">
        <v>619</v>
      </c>
      <c r="R121" s="164" t="s">
        <v>618</v>
      </c>
      <c r="S121" s="164" t="s">
        <v>617</v>
      </c>
      <c r="T121" s="164" t="s">
        <v>616</v>
      </c>
      <c r="U121" s="164">
        <v>0</v>
      </c>
    </row>
    <row r="122" spans="1:21">
      <c r="A122" s="164">
        <v>1</v>
      </c>
      <c r="B122" s="164" t="s">
        <v>721</v>
      </c>
      <c r="C122" s="164">
        <v>280.39999999999998</v>
      </c>
      <c r="D122" s="164">
        <v>615.36</v>
      </c>
      <c r="E122" s="164">
        <v>1053.8499999999999</v>
      </c>
      <c r="F122" s="164">
        <v>615.80999999999995</v>
      </c>
      <c r="G122" s="164">
        <v>1094.8399999999999</v>
      </c>
      <c r="H122" s="164">
        <v>2148.69</v>
      </c>
      <c r="I122" s="164">
        <v>49.05</v>
      </c>
      <c r="J122" s="164">
        <v>119.35</v>
      </c>
      <c r="K122" s="164">
        <v>-19.350000000000001</v>
      </c>
      <c r="L122" s="164">
        <v>7.7</v>
      </c>
      <c r="M122" s="164">
        <v>6</v>
      </c>
      <c r="N122" s="164" t="s">
        <v>622</v>
      </c>
      <c r="O122" s="164" t="s">
        <v>621</v>
      </c>
      <c r="P122" s="164" t="s">
        <v>620</v>
      </c>
      <c r="Q122" s="164" t="s">
        <v>619</v>
      </c>
      <c r="R122" s="164" t="s">
        <v>618</v>
      </c>
      <c r="S122" s="164" t="s">
        <v>617</v>
      </c>
      <c r="T122" s="164" t="s">
        <v>616</v>
      </c>
      <c r="U122" s="164">
        <v>0</v>
      </c>
    </row>
    <row r="123" spans="1:21">
      <c r="A123" s="164">
        <v>1</v>
      </c>
      <c r="B123" s="164" t="s">
        <v>720</v>
      </c>
      <c r="C123" s="164">
        <v>280</v>
      </c>
      <c r="D123" s="164">
        <v>585.79999999999995</v>
      </c>
      <c r="E123" s="164">
        <v>1265.5899999999999</v>
      </c>
      <c r="F123" s="164">
        <v>585.70000000000005</v>
      </c>
      <c r="G123" s="164">
        <v>1194.1400000000001</v>
      </c>
      <c r="H123" s="164">
        <v>2459.73</v>
      </c>
      <c r="I123" s="164">
        <v>51.45</v>
      </c>
      <c r="J123" s="164">
        <v>127.67</v>
      </c>
      <c r="K123" s="164">
        <v>-27.67</v>
      </c>
      <c r="L123" s="164">
        <v>7.6</v>
      </c>
      <c r="M123" s="164">
        <v>5</v>
      </c>
      <c r="N123" s="164" t="s">
        <v>622</v>
      </c>
      <c r="O123" s="164" t="s">
        <v>621</v>
      </c>
      <c r="P123" s="164" t="s">
        <v>620</v>
      </c>
      <c r="Q123" s="164" t="s">
        <v>619</v>
      </c>
      <c r="R123" s="164" t="s">
        <v>618</v>
      </c>
      <c r="S123" s="164" t="s">
        <v>617</v>
      </c>
      <c r="T123" s="164" t="s">
        <v>616</v>
      </c>
      <c r="U123" s="164">
        <v>0</v>
      </c>
    </row>
    <row r="124" spans="1:21">
      <c r="A124" s="164">
        <v>1</v>
      </c>
      <c r="B124" s="164" t="s">
        <v>719</v>
      </c>
      <c r="C124" s="164">
        <v>280.2</v>
      </c>
      <c r="D124" s="164">
        <v>591.99</v>
      </c>
      <c r="E124" s="164">
        <v>1086.3900000000001</v>
      </c>
      <c r="F124" s="164">
        <v>592.57000000000005</v>
      </c>
      <c r="G124" s="164">
        <v>1048.95</v>
      </c>
      <c r="H124" s="164">
        <v>2135.34</v>
      </c>
      <c r="I124" s="164">
        <v>50.88</v>
      </c>
      <c r="J124" s="164">
        <v>107.04</v>
      </c>
      <c r="K124" s="164">
        <v>-7.04</v>
      </c>
      <c r="L124" s="164">
        <v>7.8</v>
      </c>
      <c r="M124" s="164">
        <v>4</v>
      </c>
      <c r="N124" s="164" t="s">
        <v>622</v>
      </c>
      <c r="O124" s="164" t="s">
        <v>621</v>
      </c>
      <c r="P124" s="164" t="s">
        <v>620</v>
      </c>
      <c r="Q124" s="164" t="s">
        <v>619</v>
      </c>
      <c r="R124" s="164" t="s">
        <v>618</v>
      </c>
      <c r="S124" s="164" t="s">
        <v>617</v>
      </c>
      <c r="T124" s="164" t="s">
        <v>616</v>
      </c>
      <c r="U124" s="164">
        <v>0</v>
      </c>
    </row>
    <row r="125" spans="1:21">
      <c r="A125" s="164">
        <v>1</v>
      </c>
      <c r="B125" s="164" t="s">
        <v>718</v>
      </c>
      <c r="C125" s="164">
        <v>280.39999999999998</v>
      </c>
      <c r="D125" s="164">
        <v>574.80999999999995</v>
      </c>
      <c r="E125" s="164">
        <v>1102.1600000000001</v>
      </c>
      <c r="F125" s="164">
        <v>574.99</v>
      </c>
      <c r="G125" s="164">
        <v>1207.3599999999999</v>
      </c>
      <c r="H125" s="164">
        <v>2309.52</v>
      </c>
      <c r="I125" s="164">
        <v>47.72</v>
      </c>
      <c r="J125" s="164">
        <v>100.38</v>
      </c>
      <c r="K125" s="164">
        <v>-0.38</v>
      </c>
      <c r="L125" s="164">
        <v>7.8</v>
      </c>
      <c r="M125" s="164">
        <v>3</v>
      </c>
      <c r="N125" s="164" t="s">
        <v>622</v>
      </c>
      <c r="O125" s="164" t="s">
        <v>621</v>
      </c>
      <c r="P125" s="164" t="s">
        <v>620</v>
      </c>
      <c r="Q125" s="164" t="s">
        <v>619</v>
      </c>
      <c r="R125" s="164" t="s">
        <v>618</v>
      </c>
      <c r="S125" s="164" t="s">
        <v>617</v>
      </c>
      <c r="T125" s="164" t="s">
        <v>616</v>
      </c>
      <c r="U125" s="164">
        <v>0</v>
      </c>
    </row>
    <row r="126" spans="1:21">
      <c r="A126" s="164">
        <v>1</v>
      </c>
      <c r="B126" s="164" t="s">
        <v>717</v>
      </c>
      <c r="C126" s="164">
        <v>280.5</v>
      </c>
      <c r="D126" s="164">
        <v>549.73</v>
      </c>
      <c r="E126" s="164">
        <v>1233.3</v>
      </c>
      <c r="F126" s="164">
        <v>549.63</v>
      </c>
      <c r="G126" s="164">
        <v>1036.78</v>
      </c>
      <c r="H126" s="164">
        <v>2270.0700000000002</v>
      </c>
      <c r="I126" s="164">
        <v>54.33</v>
      </c>
      <c r="J126" s="164">
        <v>408.21</v>
      </c>
      <c r="K126" s="164">
        <v>-308.20999999999998</v>
      </c>
      <c r="L126" s="164">
        <v>7.7</v>
      </c>
      <c r="M126" s="164">
        <v>2</v>
      </c>
      <c r="N126" s="164" t="s">
        <v>622</v>
      </c>
      <c r="O126" s="164" t="s">
        <v>621</v>
      </c>
      <c r="P126" s="164" t="s">
        <v>620</v>
      </c>
      <c r="Q126" s="164" t="s">
        <v>619</v>
      </c>
      <c r="R126" s="164" t="s">
        <v>618</v>
      </c>
      <c r="S126" s="164" t="s">
        <v>617</v>
      </c>
      <c r="T126" s="164" t="s">
        <v>616</v>
      </c>
      <c r="U126" s="164">
        <v>0</v>
      </c>
    </row>
    <row r="127" spans="1:21">
      <c r="A127" s="164">
        <v>1</v>
      </c>
      <c r="B127" s="164" t="s">
        <v>716</v>
      </c>
      <c r="C127" s="164">
        <v>280.60000000000002</v>
      </c>
      <c r="D127" s="164">
        <v>527.64</v>
      </c>
      <c r="E127" s="164">
        <v>1200.18</v>
      </c>
      <c r="F127" s="164">
        <v>527.4</v>
      </c>
      <c r="G127" s="164">
        <v>1111.0899999999999</v>
      </c>
      <c r="H127" s="164">
        <v>2311.27</v>
      </c>
      <c r="I127" s="164">
        <v>51.93</v>
      </c>
      <c r="J127" s="164">
        <v>396.62</v>
      </c>
      <c r="K127" s="164">
        <v>-296.62</v>
      </c>
      <c r="L127" s="164">
        <v>7.8</v>
      </c>
      <c r="M127" s="164">
        <v>1</v>
      </c>
      <c r="N127" s="164" t="s">
        <v>622</v>
      </c>
      <c r="O127" s="164" t="s">
        <v>621</v>
      </c>
      <c r="P127" s="164" t="s">
        <v>620</v>
      </c>
      <c r="Q127" s="164" t="s">
        <v>619</v>
      </c>
      <c r="R127" s="164" t="s">
        <v>618</v>
      </c>
      <c r="S127" s="164" t="s">
        <v>617</v>
      </c>
      <c r="T127" s="164" t="s">
        <v>616</v>
      </c>
      <c r="U127" s="164">
        <v>0</v>
      </c>
    </row>
    <row r="128" spans="1:21">
      <c r="A128" s="164">
        <v>1</v>
      </c>
      <c r="B128" s="164" t="s">
        <v>715</v>
      </c>
      <c r="C128" s="164">
        <v>318.7</v>
      </c>
      <c r="D128" s="164">
        <v>613.15</v>
      </c>
      <c r="E128" s="164">
        <v>1130.26</v>
      </c>
      <c r="F128" s="164">
        <v>612.08000000000004</v>
      </c>
      <c r="G128" s="164">
        <v>989.13</v>
      </c>
      <c r="H128" s="164">
        <v>2119.39</v>
      </c>
      <c r="I128" s="164">
        <v>53.33</v>
      </c>
      <c r="J128" s="164">
        <v>129.77000000000001</v>
      </c>
      <c r="K128" s="164">
        <v>-29.77</v>
      </c>
      <c r="L128" s="164">
        <v>7.8</v>
      </c>
      <c r="M128" s="164">
        <v>6</v>
      </c>
      <c r="N128" s="164" t="s">
        <v>622</v>
      </c>
      <c r="O128" s="164" t="s">
        <v>621</v>
      </c>
      <c r="P128" s="164" t="s">
        <v>620</v>
      </c>
      <c r="Q128" s="164" t="s">
        <v>619</v>
      </c>
      <c r="R128" s="164" t="s">
        <v>618</v>
      </c>
      <c r="S128" s="164" t="s">
        <v>617</v>
      </c>
      <c r="T128" s="164" t="s">
        <v>616</v>
      </c>
      <c r="U128" s="164">
        <v>0</v>
      </c>
    </row>
    <row r="129" spans="1:21">
      <c r="A129" s="164">
        <v>1</v>
      </c>
      <c r="B129" s="164" t="s">
        <v>714</v>
      </c>
      <c r="C129" s="164">
        <v>318.3</v>
      </c>
      <c r="D129" s="164">
        <v>585.25</v>
      </c>
      <c r="E129" s="164">
        <v>1249.1300000000001</v>
      </c>
      <c r="F129" s="164">
        <v>585.21</v>
      </c>
      <c r="G129" s="164">
        <v>1225.5999999999999</v>
      </c>
      <c r="H129" s="164">
        <v>2474.7399999999998</v>
      </c>
      <c r="I129" s="164">
        <v>50.48</v>
      </c>
      <c r="J129" s="164">
        <v>125.24</v>
      </c>
      <c r="K129" s="164">
        <v>-25.24</v>
      </c>
      <c r="L129" s="164">
        <v>7.7</v>
      </c>
      <c r="M129" s="164">
        <v>5</v>
      </c>
      <c r="N129" s="164" t="s">
        <v>622</v>
      </c>
      <c r="O129" s="164" t="s">
        <v>621</v>
      </c>
      <c r="P129" s="164" t="s">
        <v>620</v>
      </c>
      <c r="Q129" s="164" t="s">
        <v>619</v>
      </c>
      <c r="R129" s="164" t="s">
        <v>618</v>
      </c>
      <c r="S129" s="164" t="s">
        <v>617</v>
      </c>
      <c r="T129" s="164" t="s">
        <v>616</v>
      </c>
      <c r="U129" s="164">
        <v>0</v>
      </c>
    </row>
    <row r="130" spans="1:21">
      <c r="A130" s="164">
        <v>1</v>
      </c>
      <c r="B130" s="164" t="s">
        <v>713</v>
      </c>
      <c r="C130" s="164">
        <v>318.60000000000002</v>
      </c>
      <c r="D130" s="164">
        <v>591.20000000000005</v>
      </c>
      <c r="E130" s="164">
        <v>1061.6600000000001</v>
      </c>
      <c r="F130" s="164">
        <v>590.61</v>
      </c>
      <c r="G130" s="164">
        <v>1077.96</v>
      </c>
      <c r="H130" s="164">
        <v>2139.63</v>
      </c>
      <c r="I130" s="164">
        <v>49.62</v>
      </c>
      <c r="J130" s="164">
        <v>104.4</v>
      </c>
      <c r="K130" s="164">
        <v>-4.4000000000000004</v>
      </c>
      <c r="L130" s="164">
        <v>7.7</v>
      </c>
      <c r="M130" s="164">
        <v>4</v>
      </c>
      <c r="N130" s="164" t="s">
        <v>622</v>
      </c>
      <c r="O130" s="164" t="s">
        <v>621</v>
      </c>
      <c r="P130" s="164" t="s">
        <v>620</v>
      </c>
      <c r="Q130" s="164" t="s">
        <v>619</v>
      </c>
      <c r="R130" s="164" t="s">
        <v>618</v>
      </c>
      <c r="S130" s="164" t="s">
        <v>617</v>
      </c>
      <c r="T130" s="164" t="s">
        <v>616</v>
      </c>
      <c r="U130" s="164">
        <v>0</v>
      </c>
    </row>
    <row r="131" spans="1:21">
      <c r="A131" s="164">
        <v>1</v>
      </c>
      <c r="B131" s="164" t="s">
        <v>137</v>
      </c>
      <c r="C131" s="164">
        <v>318.8</v>
      </c>
      <c r="D131" s="164">
        <v>575.4</v>
      </c>
      <c r="E131" s="164">
        <v>1117.19</v>
      </c>
      <c r="F131" s="164">
        <v>575.55999999999995</v>
      </c>
      <c r="G131" s="164">
        <v>1236.42</v>
      </c>
      <c r="H131" s="164">
        <v>2353.62</v>
      </c>
      <c r="I131" s="164">
        <v>47.47</v>
      </c>
      <c r="J131" s="164">
        <v>99.84</v>
      </c>
      <c r="K131" s="164">
        <v>0.16</v>
      </c>
      <c r="L131" s="164">
        <v>7.7</v>
      </c>
      <c r="M131" s="164">
        <v>3</v>
      </c>
      <c r="N131" s="164" t="s">
        <v>622</v>
      </c>
      <c r="O131" s="164" t="s">
        <v>621</v>
      </c>
      <c r="P131" s="164" t="s">
        <v>620</v>
      </c>
      <c r="Q131" s="164" t="s">
        <v>619</v>
      </c>
      <c r="R131" s="164" t="s">
        <v>618</v>
      </c>
      <c r="S131" s="164" t="s">
        <v>617</v>
      </c>
      <c r="T131" s="164" t="s">
        <v>616</v>
      </c>
      <c r="U131" s="164">
        <v>0</v>
      </c>
    </row>
    <row r="132" spans="1:21">
      <c r="A132" s="164">
        <v>1</v>
      </c>
      <c r="B132" s="164" t="s">
        <v>138</v>
      </c>
      <c r="C132" s="164">
        <v>318.8</v>
      </c>
      <c r="D132" s="164">
        <v>548.14</v>
      </c>
      <c r="E132" s="164">
        <v>1115.8499999999999</v>
      </c>
      <c r="F132" s="164">
        <v>547.74</v>
      </c>
      <c r="G132" s="164">
        <v>1205.6099999999999</v>
      </c>
      <c r="H132" s="164">
        <v>2321.46</v>
      </c>
      <c r="I132" s="164">
        <v>48.07</v>
      </c>
      <c r="J132" s="164">
        <v>361.16</v>
      </c>
      <c r="K132" s="164">
        <v>-261.16000000000003</v>
      </c>
      <c r="L132" s="164">
        <v>7.7</v>
      </c>
      <c r="M132" s="164">
        <v>2</v>
      </c>
      <c r="N132" s="164" t="s">
        <v>622</v>
      </c>
      <c r="O132" s="164" t="s">
        <v>621</v>
      </c>
      <c r="P132" s="164" t="s">
        <v>620</v>
      </c>
      <c r="Q132" s="164" t="s">
        <v>619</v>
      </c>
      <c r="R132" s="164" t="s">
        <v>618</v>
      </c>
      <c r="S132" s="164" t="s">
        <v>617</v>
      </c>
      <c r="T132" s="164" t="s">
        <v>616</v>
      </c>
      <c r="U132" s="164">
        <v>0</v>
      </c>
    </row>
    <row r="133" spans="1:21">
      <c r="A133" s="164">
        <v>1</v>
      </c>
      <c r="B133" s="164" t="s">
        <v>139</v>
      </c>
      <c r="C133" s="164">
        <v>319</v>
      </c>
      <c r="D133" s="164">
        <v>525.89</v>
      </c>
      <c r="E133" s="164">
        <v>1221.9000000000001</v>
      </c>
      <c r="F133" s="164">
        <v>525.54999999999995</v>
      </c>
      <c r="G133" s="164">
        <v>1059.8399999999999</v>
      </c>
      <c r="H133" s="164">
        <v>2281.7399999999998</v>
      </c>
      <c r="I133" s="164">
        <v>53.55</v>
      </c>
      <c r="J133" s="164">
        <v>409.02</v>
      </c>
      <c r="K133" s="164">
        <v>-309.02</v>
      </c>
      <c r="L133" s="164">
        <v>7.8</v>
      </c>
      <c r="M133" s="164">
        <v>1</v>
      </c>
      <c r="N133" s="164" t="s">
        <v>622</v>
      </c>
      <c r="O133" s="164" t="s">
        <v>621</v>
      </c>
      <c r="P133" s="164" t="s">
        <v>620</v>
      </c>
      <c r="Q133" s="164" t="s">
        <v>619</v>
      </c>
      <c r="R133" s="164" t="s">
        <v>618</v>
      </c>
      <c r="S133" s="164" t="s">
        <v>617</v>
      </c>
      <c r="T133" s="164" t="s">
        <v>616</v>
      </c>
      <c r="U133" s="164">
        <v>0</v>
      </c>
    </row>
    <row r="134" spans="1:21">
      <c r="A134" s="164">
        <v>1</v>
      </c>
      <c r="B134" s="164" t="s">
        <v>140</v>
      </c>
      <c r="C134" s="164">
        <v>357</v>
      </c>
      <c r="D134" s="164">
        <v>607.78</v>
      </c>
      <c r="E134" s="164">
        <v>1093.08</v>
      </c>
      <c r="F134" s="164">
        <v>606.78</v>
      </c>
      <c r="G134" s="164">
        <v>960.08</v>
      </c>
      <c r="H134" s="164">
        <v>2053.16</v>
      </c>
      <c r="I134" s="164">
        <v>53.24</v>
      </c>
      <c r="J134" s="164">
        <v>129.55000000000001</v>
      </c>
      <c r="K134" s="164">
        <v>-29.55</v>
      </c>
      <c r="L134" s="164">
        <v>7.7</v>
      </c>
      <c r="M134" s="164">
        <v>6</v>
      </c>
      <c r="N134" s="164" t="s">
        <v>622</v>
      </c>
      <c r="O134" s="164" t="s">
        <v>621</v>
      </c>
      <c r="P134" s="164" t="s">
        <v>620</v>
      </c>
      <c r="Q134" s="164" t="s">
        <v>619</v>
      </c>
      <c r="R134" s="164" t="s">
        <v>618</v>
      </c>
      <c r="S134" s="164" t="s">
        <v>617</v>
      </c>
      <c r="T134" s="164" t="s">
        <v>616</v>
      </c>
      <c r="U134" s="164">
        <v>0</v>
      </c>
    </row>
    <row r="135" spans="1:21">
      <c r="A135" s="164">
        <v>1</v>
      </c>
      <c r="B135" s="164" t="s">
        <v>141</v>
      </c>
      <c r="C135" s="164">
        <v>356.6</v>
      </c>
      <c r="D135" s="164">
        <v>584.86</v>
      </c>
      <c r="E135" s="164">
        <v>1257.77</v>
      </c>
      <c r="F135" s="164">
        <v>584.66999999999996</v>
      </c>
      <c r="G135" s="164">
        <v>1183.5999999999999</v>
      </c>
      <c r="H135" s="164">
        <v>2441.37</v>
      </c>
      <c r="I135" s="164">
        <v>51.52</v>
      </c>
      <c r="J135" s="164">
        <v>127.83</v>
      </c>
      <c r="K135" s="164">
        <v>-27.83</v>
      </c>
      <c r="L135" s="164">
        <v>7.6</v>
      </c>
      <c r="M135" s="164">
        <v>5</v>
      </c>
      <c r="N135" s="164" t="s">
        <v>622</v>
      </c>
      <c r="O135" s="164" t="s">
        <v>621</v>
      </c>
      <c r="P135" s="164" t="s">
        <v>620</v>
      </c>
      <c r="Q135" s="164" t="s">
        <v>619</v>
      </c>
      <c r="R135" s="164" t="s">
        <v>618</v>
      </c>
      <c r="S135" s="164" t="s">
        <v>617</v>
      </c>
      <c r="T135" s="164" t="s">
        <v>616</v>
      </c>
      <c r="U135" s="164">
        <v>0</v>
      </c>
    </row>
    <row r="136" spans="1:21">
      <c r="A136" s="164">
        <v>1</v>
      </c>
      <c r="B136" s="164" t="s">
        <v>142</v>
      </c>
      <c r="C136" s="164">
        <v>356.9</v>
      </c>
      <c r="D136" s="164">
        <v>589.23</v>
      </c>
      <c r="E136" s="164">
        <v>1085.26</v>
      </c>
      <c r="F136" s="164">
        <v>589.05999999999995</v>
      </c>
      <c r="G136" s="164">
        <v>1042.46</v>
      </c>
      <c r="H136" s="164">
        <v>2127.7199999999998</v>
      </c>
      <c r="I136" s="164">
        <v>51.01</v>
      </c>
      <c r="J136" s="164">
        <v>107.32</v>
      </c>
      <c r="K136" s="164">
        <v>-7.32</v>
      </c>
      <c r="L136" s="164">
        <v>7.8</v>
      </c>
      <c r="M136" s="164">
        <v>4</v>
      </c>
      <c r="N136" s="164" t="s">
        <v>622</v>
      </c>
      <c r="O136" s="164" t="s">
        <v>621</v>
      </c>
      <c r="P136" s="164" t="s">
        <v>620</v>
      </c>
      <c r="Q136" s="164" t="s">
        <v>619</v>
      </c>
      <c r="R136" s="164" t="s">
        <v>618</v>
      </c>
      <c r="S136" s="164" t="s">
        <v>617</v>
      </c>
      <c r="T136" s="164" t="s">
        <v>616</v>
      </c>
      <c r="U136" s="164">
        <v>0</v>
      </c>
    </row>
    <row r="137" spans="1:21">
      <c r="A137" s="164">
        <v>1</v>
      </c>
      <c r="B137" s="164" t="s">
        <v>143</v>
      </c>
      <c r="C137" s="164">
        <v>357.1</v>
      </c>
      <c r="D137" s="164">
        <v>575.59</v>
      </c>
      <c r="E137" s="164">
        <v>1148.3900000000001</v>
      </c>
      <c r="F137" s="164">
        <v>575.37</v>
      </c>
      <c r="G137" s="164">
        <v>1128.23</v>
      </c>
      <c r="H137" s="164">
        <v>2276.62</v>
      </c>
      <c r="I137" s="164">
        <v>50.44</v>
      </c>
      <c r="J137" s="164">
        <v>106.1</v>
      </c>
      <c r="K137" s="164">
        <v>-6.1</v>
      </c>
      <c r="L137" s="164">
        <v>7.8</v>
      </c>
      <c r="M137" s="164">
        <v>3</v>
      </c>
      <c r="N137" s="164" t="s">
        <v>622</v>
      </c>
      <c r="O137" s="164" t="s">
        <v>621</v>
      </c>
      <c r="P137" s="164" t="s">
        <v>620</v>
      </c>
      <c r="Q137" s="164" t="s">
        <v>619</v>
      </c>
      <c r="R137" s="164" t="s">
        <v>618</v>
      </c>
      <c r="S137" s="164" t="s">
        <v>617</v>
      </c>
      <c r="T137" s="164" t="s">
        <v>616</v>
      </c>
      <c r="U137" s="164">
        <v>0</v>
      </c>
    </row>
    <row r="138" spans="1:21">
      <c r="A138" s="164">
        <v>1</v>
      </c>
      <c r="B138" s="164" t="s">
        <v>144</v>
      </c>
      <c r="C138" s="164">
        <v>357.1</v>
      </c>
      <c r="D138" s="164">
        <v>546.69000000000005</v>
      </c>
      <c r="E138" s="164">
        <v>1192.31</v>
      </c>
      <c r="F138" s="164">
        <v>546.55999999999995</v>
      </c>
      <c r="G138" s="164">
        <v>1107.54</v>
      </c>
      <c r="H138" s="164">
        <v>2299.85</v>
      </c>
      <c r="I138" s="164">
        <v>51.84</v>
      </c>
      <c r="J138" s="164">
        <v>389.54</v>
      </c>
      <c r="K138" s="164">
        <v>-289.54000000000002</v>
      </c>
      <c r="L138" s="164">
        <v>7.7</v>
      </c>
      <c r="M138" s="164">
        <v>2</v>
      </c>
      <c r="N138" s="164" t="s">
        <v>622</v>
      </c>
      <c r="O138" s="164" t="s">
        <v>621</v>
      </c>
      <c r="P138" s="164" t="s">
        <v>620</v>
      </c>
      <c r="Q138" s="164" t="s">
        <v>619</v>
      </c>
      <c r="R138" s="164" t="s">
        <v>618</v>
      </c>
      <c r="S138" s="164" t="s">
        <v>617</v>
      </c>
      <c r="T138" s="164" t="s">
        <v>616</v>
      </c>
      <c r="U138" s="164">
        <v>0</v>
      </c>
    </row>
    <row r="139" spans="1:21">
      <c r="A139" s="164">
        <v>1</v>
      </c>
      <c r="B139" s="164" t="s">
        <v>145</v>
      </c>
      <c r="C139" s="164">
        <v>357.3</v>
      </c>
      <c r="D139" s="164">
        <v>524.75</v>
      </c>
      <c r="E139" s="164">
        <v>1139.1600000000001</v>
      </c>
      <c r="F139" s="164">
        <v>524.67999999999995</v>
      </c>
      <c r="G139" s="164">
        <v>1159.5899999999999</v>
      </c>
      <c r="H139" s="164">
        <v>2298.75</v>
      </c>
      <c r="I139" s="164">
        <v>49.56</v>
      </c>
      <c r="J139" s="164">
        <v>378.51</v>
      </c>
      <c r="K139" s="164">
        <v>-278.51</v>
      </c>
      <c r="L139" s="164">
        <v>7.8</v>
      </c>
      <c r="M139" s="164">
        <v>1</v>
      </c>
      <c r="N139" s="164" t="s">
        <v>622</v>
      </c>
      <c r="O139" s="164" t="s">
        <v>621</v>
      </c>
      <c r="P139" s="164" t="s">
        <v>620</v>
      </c>
      <c r="Q139" s="164" t="s">
        <v>619</v>
      </c>
      <c r="R139" s="164" t="s">
        <v>618</v>
      </c>
      <c r="S139" s="164" t="s">
        <v>617</v>
      </c>
      <c r="T139" s="164" t="s">
        <v>616</v>
      </c>
      <c r="U139" s="164">
        <v>0</v>
      </c>
    </row>
    <row r="140" spans="1:21">
      <c r="A140" s="164">
        <v>1</v>
      </c>
      <c r="B140" s="164" t="s">
        <v>146</v>
      </c>
      <c r="C140" s="164">
        <v>395.4</v>
      </c>
      <c r="D140" s="164">
        <v>603.44000000000005</v>
      </c>
      <c r="E140" s="164">
        <v>966.94</v>
      </c>
      <c r="F140" s="164">
        <v>602.97</v>
      </c>
      <c r="G140" s="164">
        <v>1166.53</v>
      </c>
      <c r="H140" s="164">
        <v>2133.4699999999998</v>
      </c>
      <c r="I140" s="164">
        <v>45.32</v>
      </c>
      <c r="J140" s="164">
        <v>110.29</v>
      </c>
      <c r="K140" s="164">
        <v>-10.29</v>
      </c>
      <c r="L140" s="164">
        <v>7.8</v>
      </c>
      <c r="M140" s="164">
        <v>6</v>
      </c>
      <c r="N140" s="164" t="s">
        <v>622</v>
      </c>
      <c r="O140" s="164" t="s">
        <v>621</v>
      </c>
      <c r="P140" s="164" t="s">
        <v>620</v>
      </c>
      <c r="Q140" s="164" t="s">
        <v>619</v>
      </c>
      <c r="R140" s="164" t="s">
        <v>618</v>
      </c>
      <c r="S140" s="164" t="s">
        <v>617</v>
      </c>
      <c r="T140" s="164" t="s">
        <v>616</v>
      </c>
      <c r="U140" s="164">
        <v>0</v>
      </c>
    </row>
    <row r="141" spans="1:21">
      <c r="A141" s="164">
        <v>1</v>
      </c>
      <c r="B141" s="164" t="s">
        <v>147</v>
      </c>
      <c r="C141" s="164">
        <v>395</v>
      </c>
      <c r="D141" s="164">
        <v>583.97</v>
      </c>
      <c r="E141" s="164">
        <v>1174.0899999999999</v>
      </c>
      <c r="F141" s="164">
        <v>583.95000000000005</v>
      </c>
      <c r="G141" s="164">
        <v>1284.51</v>
      </c>
      <c r="H141" s="164">
        <v>2458.6</v>
      </c>
      <c r="I141" s="164">
        <v>47.75</v>
      </c>
      <c r="J141" s="164">
        <v>118.49</v>
      </c>
      <c r="K141" s="164">
        <v>-18.489999999999998</v>
      </c>
      <c r="L141" s="164">
        <v>7.6</v>
      </c>
      <c r="M141" s="164">
        <v>5</v>
      </c>
      <c r="N141" s="164" t="s">
        <v>622</v>
      </c>
      <c r="O141" s="164" t="s">
        <v>621</v>
      </c>
      <c r="P141" s="164" t="s">
        <v>620</v>
      </c>
      <c r="Q141" s="164" t="s">
        <v>619</v>
      </c>
      <c r="R141" s="164" t="s">
        <v>618</v>
      </c>
      <c r="S141" s="164" t="s">
        <v>617</v>
      </c>
      <c r="T141" s="164" t="s">
        <v>616</v>
      </c>
      <c r="U141" s="164">
        <v>0</v>
      </c>
    </row>
    <row r="142" spans="1:21">
      <c r="A142" s="164">
        <v>1</v>
      </c>
      <c r="B142" s="164" t="s">
        <v>148</v>
      </c>
      <c r="C142" s="164">
        <v>395.2</v>
      </c>
      <c r="D142" s="164">
        <v>587.65</v>
      </c>
      <c r="E142" s="164">
        <v>1097.27</v>
      </c>
      <c r="F142" s="164">
        <v>587.08000000000004</v>
      </c>
      <c r="G142" s="164">
        <v>962.1</v>
      </c>
      <c r="H142" s="164">
        <v>2059.37</v>
      </c>
      <c r="I142" s="164">
        <v>53.28</v>
      </c>
      <c r="J142" s="164">
        <v>112.11</v>
      </c>
      <c r="K142" s="164">
        <v>-12.11</v>
      </c>
      <c r="L142" s="164">
        <v>7.8</v>
      </c>
      <c r="M142" s="164">
        <v>4</v>
      </c>
      <c r="N142" s="164" t="s">
        <v>622</v>
      </c>
      <c r="O142" s="164" t="s">
        <v>621</v>
      </c>
      <c r="P142" s="164" t="s">
        <v>620</v>
      </c>
      <c r="Q142" s="164" t="s">
        <v>619</v>
      </c>
      <c r="R142" s="164" t="s">
        <v>618</v>
      </c>
      <c r="S142" s="164" t="s">
        <v>617</v>
      </c>
      <c r="T142" s="164" t="s">
        <v>616</v>
      </c>
      <c r="U142" s="164">
        <v>0</v>
      </c>
    </row>
    <row r="143" spans="1:21">
      <c r="A143" s="164">
        <v>1</v>
      </c>
      <c r="B143" s="164" t="s">
        <v>149</v>
      </c>
      <c r="C143" s="164">
        <v>395.4</v>
      </c>
      <c r="D143" s="164">
        <v>574.24</v>
      </c>
      <c r="E143" s="164">
        <v>1176.67</v>
      </c>
      <c r="F143" s="164">
        <v>574.03</v>
      </c>
      <c r="G143" s="164">
        <v>1145.73</v>
      </c>
      <c r="H143" s="164">
        <v>2322.4</v>
      </c>
      <c r="I143" s="164">
        <v>50.67</v>
      </c>
      <c r="J143" s="164">
        <v>106.57</v>
      </c>
      <c r="K143" s="164">
        <v>-6.57</v>
      </c>
      <c r="L143" s="164">
        <v>7.8</v>
      </c>
      <c r="M143" s="164">
        <v>3</v>
      </c>
      <c r="N143" s="164" t="s">
        <v>622</v>
      </c>
      <c r="O143" s="164" t="s">
        <v>621</v>
      </c>
      <c r="P143" s="164" t="s">
        <v>620</v>
      </c>
      <c r="Q143" s="164" t="s">
        <v>619</v>
      </c>
      <c r="R143" s="164" t="s">
        <v>618</v>
      </c>
      <c r="S143" s="164" t="s">
        <v>617</v>
      </c>
      <c r="T143" s="164" t="s">
        <v>616</v>
      </c>
      <c r="U143" s="164">
        <v>0</v>
      </c>
    </row>
    <row r="144" spans="1:21">
      <c r="A144" s="164">
        <v>1</v>
      </c>
      <c r="B144" s="164" t="s">
        <v>150</v>
      </c>
      <c r="C144" s="164">
        <v>395.4</v>
      </c>
      <c r="D144" s="164">
        <v>546.49</v>
      </c>
      <c r="E144" s="164">
        <v>40.43</v>
      </c>
      <c r="F144" s="164">
        <v>546.58000000000004</v>
      </c>
      <c r="G144" s="164">
        <v>2257.58</v>
      </c>
      <c r="H144" s="164">
        <v>2298.0100000000002</v>
      </c>
      <c r="I144" s="164">
        <v>1.76</v>
      </c>
      <c r="J144" s="164">
        <v>13.22</v>
      </c>
      <c r="K144" s="164">
        <v>86.78</v>
      </c>
      <c r="L144" s="164">
        <v>7.7</v>
      </c>
      <c r="M144" s="164">
        <v>2</v>
      </c>
      <c r="N144" s="164" t="s">
        <v>622</v>
      </c>
      <c r="O144" s="164" t="s">
        <v>621</v>
      </c>
      <c r="P144" s="164" t="s">
        <v>620</v>
      </c>
      <c r="Q144" s="164" t="s">
        <v>619</v>
      </c>
      <c r="R144" s="164" t="s">
        <v>618</v>
      </c>
      <c r="S144" s="164" t="s">
        <v>617</v>
      </c>
      <c r="T144" s="164" t="s">
        <v>616</v>
      </c>
      <c r="U144" s="164">
        <v>0</v>
      </c>
    </row>
    <row r="145" spans="1:21">
      <c r="A145" s="164">
        <v>1</v>
      </c>
      <c r="B145" s="164" t="s">
        <v>151</v>
      </c>
      <c r="C145" s="164">
        <v>395.6</v>
      </c>
      <c r="D145" s="164">
        <v>525.04999999999995</v>
      </c>
      <c r="E145" s="164">
        <v>26.39</v>
      </c>
      <c r="F145" s="164">
        <v>525.28</v>
      </c>
      <c r="G145" s="164">
        <v>1806.98</v>
      </c>
      <c r="H145" s="164">
        <v>1833.37</v>
      </c>
      <c r="I145" s="164">
        <v>1.44</v>
      </c>
      <c r="J145" s="164">
        <v>10.99</v>
      </c>
      <c r="K145" s="164">
        <v>89.01</v>
      </c>
      <c r="L145" s="164">
        <v>7.8</v>
      </c>
      <c r="M145" s="164">
        <v>1</v>
      </c>
      <c r="N145" s="164" t="s">
        <v>622</v>
      </c>
      <c r="O145" s="164" t="s">
        <v>621</v>
      </c>
      <c r="P145" s="164" t="s">
        <v>620</v>
      </c>
      <c r="Q145" s="164" t="s">
        <v>619</v>
      </c>
      <c r="R145" s="164" t="s">
        <v>618</v>
      </c>
      <c r="S145" s="164" t="s">
        <v>617</v>
      </c>
      <c r="T145" s="164" t="s">
        <v>616</v>
      </c>
      <c r="U145" s="164">
        <v>0</v>
      </c>
    </row>
    <row r="146" spans="1:21">
      <c r="A146" s="164">
        <v>1</v>
      </c>
      <c r="B146" s="164" t="s">
        <v>712</v>
      </c>
      <c r="C146" s="164">
        <v>472.1</v>
      </c>
      <c r="D146" s="164">
        <v>617.08000000000004</v>
      </c>
      <c r="E146" s="164">
        <v>60.39</v>
      </c>
      <c r="F146" s="164">
        <v>618.14</v>
      </c>
      <c r="G146" s="164">
        <v>2042.82</v>
      </c>
      <c r="H146" s="164">
        <v>2103.2199999999998</v>
      </c>
      <c r="I146" s="164">
        <v>2.87</v>
      </c>
      <c r="J146" s="164">
        <v>6.99</v>
      </c>
      <c r="K146" s="164">
        <v>93.01</v>
      </c>
      <c r="L146" s="164">
        <v>7.8</v>
      </c>
      <c r="M146" s="164">
        <v>6</v>
      </c>
      <c r="N146" s="164" t="s">
        <v>622</v>
      </c>
      <c r="O146" s="164" t="s">
        <v>621</v>
      </c>
      <c r="P146" s="164" t="s">
        <v>620</v>
      </c>
      <c r="Q146" s="164" t="s">
        <v>619</v>
      </c>
      <c r="R146" s="164" t="s">
        <v>618</v>
      </c>
      <c r="S146" s="164" t="s">
        <v>617</v>
      </c>
      <c r="T146" s="164" t="s">
        <v>616</v>
      </c>
      <c r="U146" s="164">
        <v>0</v>
      </c>
    </row>
    <row r="147" spans="1:21">
      <c r="A147" s="164">
        <v>1</v>
      </c>
      <c r="B147" s="164" t="s">
        <v>711</v>
      </c>
      <c r="C147" s="164">
        <v>471.6</v>
      </c>
      <c r="D147" s="164">
        <v>588.12</v>
      </c>
      <c r="E147" s="164">
        <v>73.959999999999994</v>
      </c>
      <c r="F147" s="164">
        <v>588.29999999999995</v>
      </c>
      <c r="G147" s="164">
        <v>2410.61</v>
      </c>
      <c r="H147" s="164">
        <v>2484.5700000000002</v>
      </c>
      <c r="I147" s="164">
        <v>2.98</v>
      </c>
      <c r="J147" s="164">
        <v>7.39</v>
      </c>
      <c r="K147" s="164">
        <v>92.61</v>
      </c>
      <c r="L147" s="164">
        <v>7.6</v>
      </c>
      <c r="M147" s="164">
        <v>5</v>
      </c>
      <c r="N147" s="164" t="s">
        <v>622</v>
      </c>
      <c r="O147" s="164" t="s">
        <v>621</v>
      </c>
      <c r="P147" s="164" t="s">
        <v>620</v>
      </c>
      <c r="Q147" s="164" t="s">
        <v>619</v>
      </c>
      <c r="R147" s="164" t="s">
        <v>618</v>
      </c>
      <c r="S147" s="164" t="s">
        <v>617</v>
      </c>
      <c r="T147" s="164" t="s">
        <v>616</v>
      </c>
      <c r="U147" s="164">
        <v>0</v>
      </c>
    </row>
    <row r="148" spans="1:21">
      <c r="A148" s="164">
        <v>1</v>
      </c>
      <c r="B148" s="164" t="s">
        <v>710</v>
      </c>
      <c r="C148" s="164">
        <v>471.9</v>
      </c>
      <c r="D148" s="164">
        <v>598.67999999999995</v>
      </c>
      <c r="E148" s="164">
        <v>202.85</v>
      </c>
      <c r="F148" s="164">
        <v>599.23</v>
      </c>
      <c r="G148" s="164">
        <v>1933.61</v>
      </c>
      <c r="H148" s="164">
        <v>2136.46</v>
      </c>
      <c r="I148" s="164">
        <v>9.49</v>
      </c>
      <c r="J148" s="164">
        <v>19.98</v>
      </c>
      <c r="K148" s="164">
        <v>80.02</v>
      </c>
      <c r="L148" s="164">
        <v>7.6</v>
      </c>
      <c r="M148" s="164">
        <v>4</v>
      </c>
      <c r="N148" s="164" t="s">
        <v>622</v>
      </c>
      <c r="O148" s="164" t="s">
        <v>621</v>
      </c>
      <c r="P148" s="164" t="s">
        <v>620</v>
      </c>
      <c r="Q148" s="164" t="s">
        <v>619</v>
      </c>
      <c r="R148" s="164" t="s">
        <v>618</v>
      </c>
      <c r="S148" s="164" t="s">
        <v>617</v>
      </c>
      <c r="T148" s="164" t="s">
        <v>616</v>
      </c>
      <c r="U148" s="164">
        <v>0</v>
      </c>
    </row>
    <row r="149" spans="1:21">
      <c r="A149" s="164">
        <v>1</v>
      </c>
      <c r="B149" s="164" t="s">
        <v>709</v>
      </c>
      <c r="C149" s="164">
        <v>472.1</v>
      </c>
      <c r="D149" s="164">
        <v>576.79999999999995</v>
      </c>
      <c r="E149" s="164">
        <v>223.17</v>
      </c>
      <c r="F149" s="164">
        <v>577.22</v>
      </c>
      <c r="G149" s="164">
        <v>2105.6999999999998</v>
      </c>
      <c r="H149" s="164">
        <v>2328.87</v>
      </c>
      <c r="I149" s="164">
        <v>9.58</v>
      </c>
      <c r="J149" s="164">
        <v>20.16</v>
      </c>
      <c r="K149" s="164">
        <v>79.84</v>
      </c>
      <c r="L149" s="164">
        <v>7.6</v>
      </c>
      <c r="M149" s="164">
        <v>3</v>
      </c>
      <c r="N149" s="164" t="s">
        <v>622</v>
      </c>
      <c r="O149" s="164" t="s">
        <v>621</v>
      </c>
      <c r="P149" s="164" t="s">
        <v>620</v>
      </c>
      <c r="Q149" s="164" t="s">
        <v>619</v>
      </c>
      <c r="R149" s="164" t="s">
        <v>618</v>
      </c>
      <c r="S149" s="164" t="s">
        <v>617</v>
      </c>
      <c r="T149" s="164" t="s">
        <v>616</v>
      </c>
      <c r="U149" s="164">
        <v>0</v>
      </c>
    </row>
    <row r="150" spans="1:21">
      <c r="A150" s="164">
        <v>1</v>
      </c>
      <c r="B150" s="164" t="s">
        <v>708</v>
      </c>
      <c r="C150" s="164">
        <v>472.1</v>
      </c>
      <c r="D150" s="164">
        <v>550.55999999999995</v>
      </c>
      <c r="E150" s="164">
        <v>616.04</v>
      </c>
      <c r="F150" s="164">
        <v>550.65</v>
      </c>
      <c r="G150" s="164">
        <v>1731.58</v>
      </c>
      <c r="H150" s="164">
        <v>2347.62</v>
      </c>
      <c r="I150" s="164">
        <v>26.24</v>
      </c>
      <c r="J150" s="164">
        <v>197.17</v>
      </c>
      <c r="K150" s="164">
        <v>-97.17</v>
      </c>
      <c r="L150" s="164">
        <v>7.7</v>
      </c>
      <c r="M150" s="164">
        <v>2</v>
      </c>
      <c r="N150" s="164" t="s">
        <v>622</v>
      </c>
      <c r="O150" s="164" t="s">
        <v>621</v>
      </c>
      <c r="P150" s="164" t="s">
        <v>620</v>
      </c>
      <c r="Q150" s="164" t="s">
        <v>619</v>
      </c>
      <c r="R150" s="164" t="s">
        <v>618</v>
      </c>
      <c r="S150" s="164" t="s">
        <v>617</v>
      </c>
      <c r="T150" s="164" t="s">
        <v>616</v>
      </c>
      <c r="U150" s="164">
        <v>0</v>
      </c>
    </row>
    <row r="151" spans="1:21">
      <c r="A151" s="164">
        <v>1</v>
      </c>
      <c r="B151" s="164" t="s">
        <v>707</v>
      </c>
      <c r="C151" s="164">
        <v>472.3</v>
      </c>
      <c r="D151" s="164">
        <v>527.98</v>
      </c>
      <c r="E151" s="164">
        <v>588.29999999999995</v>
      </c>
      <c r="F151" s="164">
        <v>527.91999999999996</v>
      </c>
      <c r="G151" s="164">
        <v>1728.53</v>
      </c>
      <c r="H151" s="164">
        <v>2316.83</v>
      </c>
      <c r="I151" s="164">
        <v>25.39</v>
      </c>
      <c r="J151" s="164">
        <v>193.95</v>
      </c>
      <c r="K151" s="164">
        <v>-93.95</v>
      </c>
      <c r="L151" s="164">
        <v>7.8</v>
      </c>
      <c r="M151" s="164">
        <v>1</v>
      </c>
      <c r="N151" s="164" t="s">
        <v>622</v>
      </c>
      <c r="O151" s="164" t="s">
        <v>621</v>
      </c>
      <c r="P151" s="164" t="s">
        <v>620</v>
      </c>
      <c r="Q151" s="164" t="s">
        <v>619</v>
      </c>
      <c r="R151" s="164" t="s">
        <v>618</v>
      </c>
      <c r="S151" s="164" t="s">
        <v>617</v>
      </c>
      <c r="T151" s="164" t="s">
        <v>616</v>
      </c>
      <c r="U151" s="164">
        <v>0</v>
      </c>
    </row>
    <row r="152" spans="1:21">
      <c r="A152" s="164">
        <v>1</v>
      </c>
      <c r="B152" s="164" t="s">
        <v>706</v>
      </c>
      <c r="C152" s="164">
        <v>510.4</v>
      </c>
      <c r="D152" s="164">
        <v>616.57000000000005</v>
      </c>
      <c r="E152" s="164">
        <v>895.69</v>
      </c>
      <c r="F152" s="164">
        <v>615.01</v>
      </c>
      <c r="G152" s="164">
        <v>1197.18</v>
      </c>
      <c r="H152" s="164">
        <v>2092.87</v>
      </c>
      <c r="I152" s="164">
        <v>42.8</v>
      </c>
      <c r="J152" s="164">
        <v>104.14</v>
      </c>
      <c r="K152" s="164">
        <v>-4.1399999999999997</v>
      </c>
      <c r="L152" s="164">
        <v>7.8</v>
      </c>
      <c r="M152" s="164">
        <v>6</v>
      </c>
      <c r="N152" s="164" t="s">
        <v>622</v>
      </c>
      <c r="O152" s="164" t="s">
        <v>621</v>
      </c>
      <c r="P152" s="164" t="s">
        <v>620</v>
      </c>
      <c r="Q152" s="164" t="s">
        <v>619</v>
      </c>
      <c r="R152" s="164" t="s">
        <v>618</v>
      </c>
      <c r="S152" s="164" t="s">
        <v>617</v>
      </c>
      <c r="T152" s="164" t="s">
        <v>616</v>
      </c>
      <c r="U152" s="164">
        <v>0</v>
      </c>
    </row>
    <row r="153" spans="1:21">
      <c r="A153" s="164">
        <v>1</v>
      </c>
      <c r="B153" s="164" t="s">
        <v>705</v>
      </c>
      <c r="C153" s="164">
        <v>509.9</v>
      </c>
      <c r="D153" s="164">
        <v>587.47</v>
      </c>
      <c r="E153" s="164">
        <v>964.34</v>
      </c>
      <c r="F153" s="164">
        <v>586.92999999999995</v>
      </c>
      <c r="G153" s="164">
        <v>1513.02</v>
      </c>
      <c r="H153" s="164">
        <v>2477.36</v>
      </c>
      <c r="I153" s="164">
        <v>38.93</v>
      </c>
      <c r="J153" s="164">
        <v>96.59</v>
      </c>
      <c r="K153" s="164">
        <v>3.41</v>
      </c>
      <c r="L153" s="164">
        <v>7.6</v>
      </c>
      <c r="M153" s="164">
        <v>5</v>
      </c>
      <c r="N153" s="164" t="s">
        <v>622</v>
      </c>
      <c r="O153" s="164" t="s">
        <v>621</v>
      </c>
      <c r="P153" s="164" t="s">
        <v>620</v>
      </c>
      <c r="Q153" s="164" t="s">
        <v>619</v>
      </c>
      <c r="R153" s="164" t="s">
        <v>618</v>
      </c>
      <c r="S153" s="164" t="s">
        <v>617</v>
      </c>
      <c r="T153" s="164" t="s">
        <v>616</v>
      </c>
      <c r="U153" s="164">
        <v>0</v>
      </c>
    </row>
    <row r="154" spans="1:21">
      <c r="A154" s="164">
        <v>1</v>
      </c>
      <c r="B154" s="164" t="s">
        <v>704</v>
      </c>
      <c r="C154" s="164">
        <v>510.2</v>
      </c>
      <c r="D154" s="164">
        <v>595.63</v>
      </c>
      <c r="E154" s="164">
        <v>940.15</v>
      </c>
      <c r="F154" s="164">
        <v>594.29</v>
      </c>
      <c r="G154" s="164">
        <v>1208.3900000000001</v>
      </c>
      <c r="H154" s="164">
        <v>2148.5300000000002</v>
      </c>
      <c r="I154" s="164">
        <v>43.76</v>
      </c>
      <c r="J154" s="164">
        <v>92.07</v>
      </c>
      <c r="K154" s="164">
        <v>7.93</v>
      </c>
      <c r="L154" s="164">
        <v>7.8</v>
      </c>
      <c r="M154" s="164">
        <v>4</v>
      </c>
      <c r="N154" s="164" t="s">
        <v>622</v>
      </c>
      <c r="O154" s="164" t="s">
        <v>621</v>
      </c>
      <c r="P154" s="164" t="s">
        <v>620</v>
      </c>
      <c r="Q154" s="164" t="s">
        <v>619</v>
      </c>
      <c r="R154" s="164" t="s">
        <v>618</v>
      </c>
      <c r="S154" s="164" t="s">
        <v>617</v>
      </c>
      <c r="T154" s="164" t="s">
        <v>616</v>
      </c>
      <c r="U154" s="164">
        <v>0</v>
      </c>
    </row>
    <row r="155" spans="1:21">
      <c r="A155" s="164">
        <v>1</v>
      </c>
      <c r="B155" s="164" t="s">
        <v>161</v>
      </c>
      <c r="C155" s="164">
        <v>510.4</v>
      </c>
      <c r="D155" s="164">
        <v>577.74</v>
      </c>
      <c r="E155" s="164">
        <v>1067.56</v>
      </c>
      <c r="F155" s="164">
        <v>577.49</v>
      </c>
      <c r="G155" s="164">
        <v>1267</v>
      </c>
      <c r="H155" s="164">
        <v>2334.56</v>
      </c>
      <c r="I155" s="164">
        <v>45.73</v>
      </c>
      <c r="J155" s="164">
        <v>96.19</v>
      </c>
      <c r="K155" s="164">
        <v>3.81</v>
      </c>
      <c r="L155" s="164">
        <v>7.7</v>
      </c>
      <c r="M155" s="164">
        <v>3</v>
      </c>
      <c r="N155" s="164" t="s">
        <v>622</v>
      </c>
      <c r="O155" s="164" t="s">
        <v>621</v>
      </c>
      <c r="P155" s="164" t="s">
        <v>620</v>
      </c>
      <c r="Q155" s="164" t="s">
        <v>619</v>
      </c>
      <c r="R155" s="164" t="s">
        <v>618</v>
      </c>
      <c r="S155" s="164" t="s">
        <v>617</v>
      </c>
      <c r="T155" s="164" t="s">
        <v>616</v>
      </c>
      <c r="U155" s="164">
        <v>0</v>
      </c>
    </row>
    <row r="156" spans="1:21">
      <c r="A156" s="164">
        <v>1</v>
      </c>
      <c r="B156" s="164" t="s">
        <v>162</v>
      </c>
      <c r="C156" s="164">
        <v>510.4</v>
      </c>
      <c r="D156" s="164">
        <v>549.03</v>
      </c>
      <c r="E156" s="164">
        <v>1106.75</v>
      </c>
      <c r="F156" s="164">
        <v>548.38</v>
      </c>
      <c r="G156" s="164">
        <v>1222.02</v>
      </c>
      <c r="H156" s="164">
        <v>2328.77</v>
      </c>
      <c r="I156" s="164">
        <v>47.53</v>
      </c>
      <c r="J156" s="164">
        <v>357.1</v>
      </c>
      <c r="K156" s="164">
        <v>-257.10000000000002</v>
      </c>
      <c r="L156" s="164">
        <v>7.7</v>
      </c>
      <c r="M156" s="164">
        <v>2</v>
      </c>
      <c r="N156" s="164" t="s">
        <v>622</v>
      </c>
      <c r="O156" s="164" t="s">
        <v>621</v>
      </c>
      <c r="P156" s="164" t="s">
        <v>620</v>
      </c>
      <c r="Q156" s="164" t="s">
        <v>619</v>
      </c>
      <c r="R156" s="164" t="s">
        <v>618</v>
      </c>
      <c r="S156" s="164" t="s">
        <v>617</v>
      </c>
      <c r="T156" s="164" t="s">
        <v>616</v>
      </c>
      <c r="U156" s="164">
        <v>0</v>
      </c>
    </row>
    <row r="157" spans="1:21">
      <c r="A157" s="164">
        <v>1</v>
      </c>
      <c r="B157" s="164" t="s">
        <v>163</v>
      </c>
      <c r="C157" s="164">
        <v>510.6</v>
      </c>
      <c r="D157" s="164">
        <v>526.35</v>
      </c>
      <c r="E157" s="164">
        <v>1114.56</v>
      </c>
      <c r="F157" s="164">
        <v>525.86</v>
      </c>
      <c r="G157" s="164">
        <v>1167.4000000000001</v>
      </c>
      <c r="H157" s="164">
        <v>2281.96</v>
      </c>
      <c r="I157" s="164">
        <v>48.84</v>
      </c>
      <c r="J157" s="164">
        <v>373.06</v>
      </c>
      <c r="K157" s="164">
        <v>-273.06</v>
      </c>
      <c r="L157" s="164">
        <v>7.8</v>
      </c>
      <c r="M157" s="164">
        <v>1</v>
      </c>
      <c r="N157" s="164" t="s">
        <v>622</v>
      </c>
      <c r="O157" s="164" t="s">
        <v>621</v>
      </c>
      <c r="P157" s="164" t="s">
        <v>620</v>
      </c>
      <c r="Q157" s="164" t="s">
        <v>619</v>
      </c>
      <c r="R157" s="164" t="s">
        <v>618</v>
      </c>
      <c r="S157" s="164" t="s">
        <v>617</v>
      </c>
      <c r="T157" s="164" t="s">
        <v>616</v>
      </c>
      <c r="U157" s="164">
        <v>0</v>
      </c>
    </row>
    <row r="158" spans="1:21">
      <c r="A158" s="164">
        <v>1</v>
      </c>
      <c r="B158" s="164" t="s">
        <v>164</v>
      </c>
      <c r="C158" s="164">
        <v>548.70000000000005</v>
      </c>
      <c r="D158" s="164">
        <v>607.95000000000005</v>
      </c>
      <c r="E158" s="164">
        <v>1116.1199999999999</v>
      </c>
      <c r="F158" s="164">
        <v>606.78</v>
      </c>
      <c r="G158" s="164">
        <v>967.92</v>
      </c>
      <c r="H158" s="164">
        <v>2084.0300000000002</v>
      </c>
      <c r="I158" s="164">
        <v>53.56</v>
      </c>
      <c r="J158" s="164">
        <v>130.32</v>
      </c>
      <c r="K158" s="164">
        <v>-30.32</v>
      </c>
      <c r="L158" s="164">
        <v>7.7</v>
      </c>
      <c r="M158" s="164">
        <v>6</v>
      </c>
      <c r="N158" s="164" t="s">
        <v>622</v>
      </c>
      <c r="O158" s="164" t="s">
        <v>621</v>
      </c>
      <c r="P158" s="164" t="s">
        <v>620</v>
      </c>
      <c r="Q158" s="164" t="s">
        <v>619</v>
      </c>
      <c r="R158" s="164" t="s">
        <v>618</v>
      </c>
      <c r="S158" s="164" t="s">
        <v>617</v>
      </c>
      <c r="T158" s="164" t="s">
        <v>616</v>
      </c>
      <c r="U158" s="164">
        <v>0</v>
      </c>
    </row>
    <row r="159" spans="1:21">
      <c r="A159" s="164">
        <v>1</v>
      </c>
      <c r="B159" s="164" t="s">
        <v>165</v>
      </c>
      <c r="C159" s="164">
        <v>548.29999999999995</v>
      </c>
      <c r="D159" s="164">
        <v>584.80999999999995</v>
      </c>
      <c r="E159" s="164">
        <v>1219.81</v>
      </c>
      <c r="F159" s="164">
        <v>584.52</v>
      </c>
      <c r="G159" s="164">
        <v>1222.81</v>
      </c>
      <c r="H159" s="164">
        <v>2442.62</v>
      </c>
      <c r="I159" s="164">
        <v>49.94</v>
      </c>
      <c r="J159" s="164">
        <v>123.91</v>
      </c>
      <c r="K159" s="164">
        <v>-23.91</v>
      </c>
      <c r="L159" s="164">
        <v>7.6</v>
      </c>
      <c r="M159" s="164">
        <v>5</v>
      </c>
      <c r="N159" s="164" t="s">
        <v>622</v>
      </c>
      <c r="O159" s="164" t="s">
        <v>621</v>
      </c>
      <c r="P159" s="164" t="s">
        <v>620</v>
      </c>
      <c r="Q159" s="164" t="s">
        <v>619</v>
      </c>
      <c r="R159" s="164" t="s">
        <v>618</v>
      </c>
      <c r="S159" s="164" t="s">
        <v>617</v>
      </c>
      <c r="T159" s="164" t="s">
        <v>616</v>
      </c>
      <c r="U159" s="164">
        <v>0</v>
      </c>
    </row>
    <row r="160" spans="1:21">
      <c r="A160" s="164">
        <v>1</v>
      </c>
      <c r="B160" s="164" t="s">
        <v>166</v>
      </c>
      <c r="C160" s="164">
        <v>548.6</v>
      </c>
      <c r="D160" s="164">
        <v>590.41999999999996</v>
      </c>
      <c r="E160" s="164">
        <v>1016.77</v>
      </c>
      <c r="F160" s="164">
        <v>589.96</v>
      </c>
      <c r="G160" s="164">
        <v>1138.31</v>
      </c>
      <c r="H160" s="164">
        <v>2155.08</v>
      </c>
      <c r="I160" s="164">
        <v>47.18</v>
      </c>
      <c r="J160" s="164">
        <v>99.27</v>
      </c>
      <c r="K160" s="164">
        <v>0.73</v>
      </c>
      <c r="L160" s="164">
        <v>7.7</v>
      </c>
      <c r="M160" s="164">
        <v>4</v>
      </c>
      <c r="N160" s="164" t="s">
        <v>622</v>
      </c>
      <c r="O160" s="164" t="s">
        <v>621</v>
      </c>
      <c r="P160" s="164" t="s">
        <v>620</v>
      </c>
      <c r="Q160" s="164" t="s">
        <v>619</v>
      </c>
      <c r="R160" s="164" t="s">
        <v>618</v>
      </c>
      <c r="S160" s="164" t="s">
        <v>617</v>
      </c>
      <c r="T160" s="164" t="s">
        <v>616</v>
      </c>
      <c r="U160" s="164">
        <v>0</v>
      </c>
    </row>
    <row r="161" spans="1:21">
      <c r="A161" s="164">
        <v>1</v>
      </c>
      <c r="B161" s="164" t="s">
        <v>167</v>
      </c>
      <c r="C161" s="164">
        <v>548.79999999999995</v>
      </c>
      <c r="D161" s="164">
        <v>575.9</v>
      </c>
      <c r="E161" s="164">
        <v>1206.0899999999999</v>
      </c>
      <c r="F161" s="164">
        <v>575.54999999999995</v>
      </c>
      <c r="G161" s="164">
        <v>1075.26</v>
      </c>
      <c r="H161" s="164">
        <v>2281.35</v>
      </c>
      <c r="I161" s="164">
        <v>52.87</v>
      </c>
      <c r="J161" s="164">
        <v>111.2</v>
      </c>
      <c r="K161" s="164">
        <v>-11.2</v>
      </c>
      <c r="L161" s="164">
        <v>7.8</v>
      </c>
      <c r="M161" s="164">
        <v>3</v>
      </c>
      <c r="N161" s="164" t="s">
        <v>622</v>
      </c>
      <c r="O161" s="164" t="s">
        <v>621</v>
      </c>
      <c r="P161" s="164" t="s">
        <v>620</v>
      </c>
      <c r="Q161" s="164" t="s">
        <v>619</v>
      </c>
      <c r="R161" s="164" t="s">
        <v>618</v>
      </c>
      <c r="S161" s="164" t="s">
        <v>617</v>
      </c>
      <c r="T161" s="164" t="s">
        <v>616</v>
      </c>
      <c r="U161" s="164">
        <v>0</v>
      </c>
    </row>
    <row r="162" spans="1:21">
      <c r="A162" s="164">
        <v>1</v>
      </c>
      <c r="B162" s="164" t="s">
        <v>168</v>
      </c>
      <c r="C162" s="164">
        <v>548.70000000000005</v>
      </c>
      <c r="D162" s="164">
        <v>547.20000000000005</v>
      </c>
      <c r="E162" s="164">
        <v>125.38</v>
      </c>
      <c r="F162" s="164">
        <v>547.45000000000005</v>
      </c>
      <c r="G162" s="164">
        <v>2272.02</v>
      </c>
      <c r="H162" s="164">
        <v>2397.4</v>
      </c>
      <c r="I162" s="164">
        <v>5.23</v>
      </c>
      <c r="J162" s="164">
        <v>39.29</v>
      </c>
      <c r="K162" s="164">
        <v>60.71</v>
      </c>
      <c r="L162" s="164">
        <v>6.7</v>
      </c>
      <c r="M162" s="164">
        <v>2</v>
      </c>
      <c r="N162" s="164" t="s">
        <v>622</v>
      </c>
      <c r="O162" s="164" t="s">
        <v>621</v>
      </c>
      <c r="P162" s="164" t="s">
        <v>620</v>
      </c>
      <c r="Q162" s="164" t="s">
        <v>619</v>
      </c>
      <c r="R162" s="164" t="s">
        <v>618</v>
      </c>
      <c r="S162" s="164" t="s">
        <v>617</v>
      </c>
      <c r="T162" s="164" t="s">
        <v>616</v>
      </c>
      <c r="U162" s="164">
        <v>0</v>
      </c>
    </row>
    <row r="163" spans="1:21">
      <c r="A163" s="164">
        <v>1</v>
      </c>
      <c r="B163" s="164" t="s">
        <v>169</v>
      </c>
      <c r="C163" s="164">
        <v>549</v>
      </c>
      <c r="D163" s="164">
        <v>525.26</v>
      </c>
      <c r="E163" s="164">
        <v>106.84</v>
      </c>
      <c r="F163" s="164">
        <v>525.48</v>
      </c>
      <c r="G163" s="164">
        <v>2240.36</v>
      </c>
      <c r="H163" s="164">
        <v>2347.1999999999998</v>
      </c>
      <c r="I163" s="164">
        <v>4.55</v>
      </c>
      <c r="J163" s="164">
        <v>34.770000000000003</v>
      </c>
      <c r="K163" s="164">
        <v>65.23</v>
      </c>
      <c r="L163" s="164">
        <v>7.8</v>
      </c>
      <c r="M163" s="164">
        <v>1</v>
      </c>
      <c r="N163" s="164" t="s">
        <v>622</v>
      </c>
      <c r="O163" s="164" t="s">
        <v>621</v>
      </c>
      <c r="P163" s="164" t="s">
        <v>620</v>
      </c>
      <c r="Q163" s="164" t="s">
        <v>619</v>
      </c>
      <c r="R163" s="164" t="s">
        <v>618</v>
      </c>
      <c r="S163" s="164" t="s">
        <v>617</v>
      </c>
      <c r="T163" s="164" t="s">
        <v>616</v>
      </c>
      <c r="U163" s="164">
        <v>0</v>
      </c>
    </row>
    <row r="164" spans="1:21">
      <c r="A164" s="164">
        <v>1</v>
      </c>
      <c r="B164" s="164" t="s">
        <v>170</v>
      </c>
      <c r="C164" s="164">
        <v>587.1</v>
      </c>
      <c r="D164" s="164">
        <v>604.49</v>
      </c>
      <c r="E164" s="164">
        <v>416.5</v>
      </c>
      <c r="F164" s="164">
        <v>604.41</v>
      </c>
      <c r="G164" s="164">
        <v>1690.16</v>
      </c>
      <c r="H164" s="164">
        <v>2106.65</v>
      </c>
      <c r="I164" s="164">
        <v>19.77</v>
      </c>
      <c r="J164" s="164">
        <v>48.11</v>
      </c>
      <c r="K164" s="164">
        <v>51.89</v>
      </c>
      <c r="L164" s="164">
        <v>7.7</v>
      </c>
      <c r="M164" s="164">
        <v>6</v>
      </c>
      <c r="N164" s="164" t="s">
        <v>622</v>
      </c>
      <c r="O164" s="164" t="s">
        <v>621</v>
      </c>
      <c r="P164" s="164" t="s">
        <v>620</v>
      </c>
      <c r="Q164" s="164" t="s">
        <v>619</v>
      </c>
      <c r="R164" s="164" t="s">
        <v>618</v>
      </c>
      <c r="S164" s="164" t="s">
        <v>617</v>
      </c>
      <c r="T164" s="164" t="s">
        <v>616</v>
      </c>
      <c r="U164" s="164">
        <v>0</v>
      </c>
    </row>
    <row r="165" spans="1:21">
      <c r="A165" s="164">
        <v>1</v>
      </c>
      <c r="B165" s="164" t="s">
        <v>171</v>
      </c>
      <c r="C165" s="164">
        <v>586.6</v>
      </c>
      <c r="D165" s="164">
        <v>584.35</v>
      </c>
      <c r="E165" s="164">
        <v>507.96</v>
      </c>
      <c r="F165" s="164">
        <v>584.48</v>
      </c>
      <c r="G165" s="164">
        <v>1962.91</v>
      </c>
      <c r="H165" s="164">
        <v>2470.87</v>
      </c>
      <c r="I165" s="164">
        <v>20.56</v>
      </c>
      <c r="J165" s="164">
        <v>51.01</v>
      </c>
      <c r="K165" s="164">
        <v>48.99</v>
      </c>
      <c r="L165" s="164">
        <v>7.6</v>
      </c>
      <c r="M165" s="164">
        <v>5</v>
      </c>
      <c r="N165" s="164" t="s">
        <v>622</v>
      </c>
      <c r="O165" s="164" t="s">
        <v>621</v>
      </c>
      <c r="P165" s="164" t="s">
        <v>620</v>
      </c>
      <c r="Q165" s="164" t="s">
        <v>619</v>
      </c>
      <c r="R165" s="164" t="s">
        <v>618</v>
      </c>
      <c r="S165" s="164" t="s">
        <v>617</v>
      </c>
      <c r="T165" s="164" t="s">
        <v>616</v>
      </c>
      <c r="U165" s="164">
        <v>0</v>
      </c>
    </row>
    <row r="166" spans="1:21">
      <c r="A166" s="164">
        <v>1</v>
      </c>
      <c r="B166" s="164" t="s">
        <v>172</v>
      </c>
      <c r="C166" s="164">
        <v>586.9</v>
      </c>
      <c r="D166" s="164">
        <v>588.17999999999995</v>
      </c>
      <c r="E166" s="164">
        <v>1087.3</v>
      </c>
      <c r="F166" s="164">
        <v>587.54</v>
      </c>
      <c r="G166" s="164">
        <v>1036.3</v>
      </c>
      <c r="H166" s="164">
        <v>2123.6</v>
      </c>
      <c r="I166" s="164">
        <v>51.2</v>
      </c>
      <c r="J166" s="164">
        <v>107.73</v>
      </c>
      <c r="K166" s="164">
        <v>-7.73</v>
      </c>
      <c r="L166" s="164">
        <v>7.8</v>
      </c>
      <c r="M166" s="164">
        <v>4</v>
      </c>
      <c r="N166" s="164" t="s">
        <v>622</v>
      </c>
      <c r="O166" s="164" t="s">
        <v>621</v>
      </c>
      <c r="P166" s="164" t="s">
        <v>620</v>
      </c>
      <c r="Q166" s="164" t="s">
        <v>619</v>
      </c>
      <c r="R166" s="164" t="s">
        <v>618</v>
      </c>
      <c r="S166" s="164" t="s">
        <v>617</v>
      </c>
      <c r="T166" s="164" t="s">
        <v>616</v>
      </c>
      <c r="U166" s="164">
        <v>0</v>
      </c>
    </row>
    <row r="167" spans="1:21">
      <c r="A167" s="164">
        <v>1</v>
      </c>
      <c r="B167" s="164" t="s">
        <v>173</v>
      </c>
      <c r="C167" s="164">
        <v>587.1</v>
      </c>
      <c r="D167" s="164">
        <v>574.39</v>
      </c>
      <c r="E167" s="164">
        <v>1137.72</v>
      </c>
      <c r="F167" s="164">
        <v>574.13</v>
      </c>
      <c r="G167" s="164">
        <v>1152.42</v>
      </c>
      <c r="H167" s="164">
        <v>2290.14</v>
      </c>
      <c r="I167" s="164">
        <v>49.68</v>
      </c>
      <c r="J167" s="164">
        <v>104.49</v>
      </c>
      <c r="K167" s="164">
        <v>-4.49</v>
      </c>
      <c r="L167" s="164">
        <v>7.8</v>
      </c>
      <c r="M167" s="164">
        <v>3</v>
      </c>
      <c r="N167" s="164" t="s">
        <v>622</v>
      </c>
      <c r="O167" s="164" t="s">
        <v>621</v>
      </c>
      <c r="P167" s="164" t="s">
        <v>620</v>
      </c>
      <c r="Q167" s="164" t="s">
        <v>619</v>
      </c>
      <c r="R167" s="164" t="s">
        <v>618</v>
      </c>
      <c r="S167" s="164" t="s">
        <v>617</v>
      </c>
      <c r="T167" s="164" t="s">
        <v>616</v>
      </c>
      <c r="U167" s="164">
        <v>0</v>
      </c>
    </row>
    <row r="168" spans="1:21">
      <c r="A168" s="164">
        <v>1</v>
      </c>
      <c r="B168" s="164" t="s">
        <v>174</v>
      </c>
      <c r="C168" s="164">
        <v>587</v>
      </c>
      <c r="D168" s="164">
        <v>548.58000000000004</v>
      </c>
      <c r="E168" s="164">
        <v>39.53</v>
      </c>
      <c r="F168" s="164">
        <v>548.54999999999995</v>
      </c>
      <c r="G168" s="164">
        <v>2273.7199999999998</v>
      </c>
      <c r="H168" s="164">
        <v>2313.25</v>
      </c>
      <c r="I168" s="164">
        <v>1.71</v>
      </c>
      <c r="J168" s="164">
        <v>12.84</v>
      </c>
      <c r="K168" s="164">
        <v>87.16</v>
      </c>
      <c r="L168" s="164">
        <v>7.7</v>
      </c>
      <c r="M168" s="164">
        <v>2</v>
      </c>
      <c r="N168" s="164" t="s">
        <v>622</v>
      </c>
      <c r="O168" s="164" t="s">
        <v>621</v>
      </c>
      <c r="P168" s="164" t="s">
        <v>620</v>
      </c>
      <c r="Q168" s="164" t="s">
        <v>619</v>
      </c>
      <c r="R168" s="164" t="s">
        <v>618</v>
      </c>
      <c r="S168" s="164" t="s">
        <v>617</v>
      </c>
      <c r="T168" s="164" t="s">
        <v>616</v>
      </c>
      <c r="U168" s="164">
        <v>0</v>
      </c>
    </row>
    <row r="169" spans="1:21">
      <c r="A169" s="164">
        <v>1</v>
      </c>
      <c r="B169" s="164" t="s">
        <v>175</v>
      </c>
      <c r="C169" s="164">
        <v>587.29999999999995</v>
      </c>
      <c r="D169" s="164">
        <v>526.29</v>
      </c>
      <c r="E169" s="164">
        <v>25.99</v>
      </c>
      <c r="F169" s="164">
        <v>526.32000000000005</v>
      </c>
      <c r="G169" s="164">
        <v>1925.49</v>
      </c>
      <c r="H169" s="164">
        <v>1951.49</v>
      </c>
      <c r="I169" s="164">
        <v>1.33</v>
      </c>
      <c r="J169" s="164">
        <v>10.17</v>
      </c>
      <c r="K169" s="164">
        <v>89.83</v>
      </c>
      <c r="L169" s="164">
        <v>7.8</v>
      </c>
      <c r="M169" s="164">
        <v>1</v>
      </c>
      <c r="N169" s="164" t="s">
        <v>622</v>
      </c>
      <c r="O169" s="164" t="s">
        <v>621</v>
      </c>
      <c r="P169" s="164" t="s">
        <v>620</v>
      </c>
      <c r="Q169" s="164" t="s">
        <v>619</v>
      </c>
      <c r="R169" s="164" t="s">
        <v>618</v>
      </c>
      <c r="S169" s="164" t="s">
        <v>617</v>
      </c>
      <c r="T169" s="164" t="s">
        <v>616</v>
      </c>
      <c r="U169" s="164">
        <v>0</v>
      </c>
    </row>
    <row r="170" spans="1:21">
      <c r="A170" s="164">
        <v>1</v>
      </c>
      <c r="B170" s="164" t="s">
        <v>703</v>
      </c>
      <c r="C170" s="164">
        <v>663.7</v>
      </c>
      <c r="D170" s="164">
        <v>617.28</v>
      </c>
      <c r="E170" s="164">
        <v>61.74</v>
      </c>
      <c r="F170" s="164">
        <v>618.23</v>
      </c>
      <c r="G170" s="164">
        <v>2107.0700000000002</v>
      </c>
      <c r="H170" s="164">
        <v>2168.81</v>
      </c>
      <c r="I170" s="164">
        <v>2.85</v>
      </c>
      <c r="J170" s="164">
        <v>6.93</v>
      </c>
      <c r="K170" s="164">
        <v>93.07</v>
      </c>
      <c r="L170" s="164">
        <v>7.8</v>
      </c>
      <c r="M170" s="164">
        <v>6</v>
      </c>
      <c r="N170" s="164" t="s">
        <v>622</v>
      </c>
      <c r="O170" s="164" t="s">
        <v>621</v>
      </c>
      <c r="P170" s="164" t="s">
        <v>620</v>
      </c>
      <c r="Q170" s="164" t="s">
        <v>619</v>
      </c>
      <c r="R170" s="164" t="s">
        <v>618</v>
      </c>
      <c r="S170" s="164" t="s">
        <v>617</v>
      </c>
      <c r="T170" s="164" t="s">
        <v>616</v>
      </c>
      <c r="U170" s="164">
        <v>0</v>
      </c>
    </row>
    <row r="171" spans="1:21">
      <c r="A171" s="164">
        <v>1</v>
      </c>
      <c r="B171" s="164" t="s">
        <v>702</v>
      </c>
      <c r="C171" s="164">
        <v>663.2</v>
      </c>
      <c r="D171" s="164">
        <v>587.54999999999995</v>
      </c>
      <c r="E171" s="164">
        <v>81.27</v>
      </c>
      <c r="F171" s="164">
        <v>587.80999999999995</v>
      </c>
      <c r="G171" s="164">
        <v>2431.86</v>
      </c>
      <c r="H171" s="164">
        <v>2513.12</v>
      </c>
      <c r="I171" s="164">
        <v>3.23</v>
      </c>
      <c r="J171" s="164">
        <v>8.02</v>
      </c>
      <c r="K171" s="164">
        <v>91.98</v>
      </c>
      <c r="L171" s="164">
        <v>7.6</v>
      </c>
      <c r="M171" s="164">
        <v>5</v>
      </c>
      <c r="N171" s="164" t="s">
        <v>622</v>
      </c>
      <c r="O171" s="164" t="s">
        <v>621</v>
      </c>
      <c r="P171" s="164" t="s">
        <v>620</v>
      </c>
      <c r="Q171" s="164" t="s">
        <v>619</v>
      </c>
      <c r="R171" s="164" t="s">
        <v>618</v>
      </c>
      <c r="S171" s="164" t="s">
        <v>617</v>
      </c>
      <c r="T171" s="164" t="s">
        <v>616</v>
      </c>
      <c r="U171" s="164">
        <v>0</v>
      </c>
    </row>
    <row r="172" spans="1:21">
      <c r="A172" s="164">
        <v>1</v>
      </c>
      <c r="B172" s="164" t="s">
        <v>701</v>
      </c>
      <c r="C172" s="164">
        <v>663.5</v>
      </c>
      <c r="D172" s="164">
        <v>598.33000000000004</v>
      </c>
      <c r="E172" s="164">
        <v>222.83</v>
      </c>
      <c r="F172" s="164">
        <v>598.75</v>
      </c>
      <c r="G172" s="164">
        <v>1965.81</v>
      </c>
      <c r="H172" s="164">
        <v>2188.63</v>
      </c>
      <c r="I172" s="164">
        <v>10.18</v>
      </c>
      <c r="J172" s="164">
        <v>21.42</v>
      </c>
      <c r="K172" s="164">
        <v>78.58</v>
      </c>
      <c r="L172" s="164">
        <v>7.6</v>
      </c>
      <c r="M172" s="164">
        <v>4</v>
      </c>
      <c r="N172" s="164" t="s">
        <v>622</v>
      </c>
      <c r="O172" s="164" t="s">
        <v>621</v>
      </c>
      <c r="P172" s="164" t="s">
        <v>620</v>
      </c>
      <c r="Q172" s="164" t="s">
        <v>619</v>
      </c>
      <c r="R172" s="164" t="s">
        <v>618</v>
      </c>
      <c r="S172" s="164" t="s">
        <v>617</v>
      </c>
      <c r="T172" s="164" t="s">
        <v>616</v>
      </c>
      <c r="U172" s="164">
        <v>0</v>
      </c>
    </row>
    <row r="173" spans="1:21">
      <c r="A173" s="164">
        <v>1</v>
      </c>
      <c r="B173" s="164" t="s">
        <v>700</v>
      </c>
      <c r="C173" s="164">
        <v>663.8</v>
      </c>
      <c r="D173" s="164">
        <v>577.25</v>
      </c>
      <c r="E173" s="164">
        <v>244.74</v>
      </c>
      <c r="F173" s="164">
        <v>577.79999999999995</v>
      </c>
      <c r="G173" s="164">
        <v>2119.15</v>
      </c>
      <c r="H173" s="164">
        <v>2363.9</v>
      </c>
      <c r="I173" s="164">
        <v>10.35</v>
      </c>
      <c r="J173" s="164">
        <v>21.78</v>
      </c>
      <c r="K173" s="164">
        <v>78.22</v>
      </c>
      <c r="L173" s="164">
        <v>7.6</v>
      </c>
      <c r="M173" s="164">
        <v>3</v>
      </c>
      <c r="N173" s="164" t="s">
        <v>622</v>
      </c>
      <c r="O173" s="164" t="s">
        <v>621</v>
      </c>
      <c r="P173" s="164" t="s">
        <v>620</v>
      </c>
      <c r="Q173" s="164" t="s">
        <v>619</v>
      </c>
      <c r="R173" s="164" t="s">
        <v>618</v>
      </c>
      <c r="S173" s="164" t="s">
        <v>617</v>
      </c>
      <c r="T173" s="164" t="s">
        <v>616</v>
      </c>
      <c r="U173" s="164">
        <v>0</v>
      </c>
    </row>
    <row r="174" spans="1:21">
      <c r="A174" s="164">
        <v>1</v>
      </c>
      <c r="B174" s="164" t="s">
        <v>699</v>
      </c>
      <c r="C174" s="164">
        <v>663.7</v>
      </c>
      <c r="D174" s="164">
        <v>550.4</v>
      </c>
      <c r="E174" s="164">
        <v>645.23</v>
      </c>
      <c r="F174" s="164">
        <v>550.41999999999996</v>
      </c>
      <c r="G174" s="164">
        <v>1717.66</v>
      </c>
      <c r="H174" s="164">
        <v>2362.89</v>
      </c>
      <c r="I174" s="164">
        <v>27.31</v>
      </c>
      <c r="J174" s="164">
        <v>205.18</v>
      </c>
      <c r="K174" s="164">
        <v>-105.18</v>
      </c>
      <c r="L174" s="164">
        <v>7.7</v>
      </c>
      <c r="M174" s="164">
        <v>2</v>
      </c>
      <c r="N174" s="164" t="s">
        <v>622</v>
      </c>
      <c r="O174" s="164" t="s">
        <v>621</v>
      </c>
      <c r="P174" s="164" t="s">
        <v>620</v>
      </c>
      <c r="Q174" s="164" t="s">
        <v>619</v>
      </c>
      <c r="R174" s="164" t="s">
        <v>618</v>
      </c>
      <c r="S174" s="164" t="s">
        <v>617</v>
      </c>
      <c r="T174" s="164" t="s">
        <v>616</v>
      </c>
      <c r="U174" s="164">
        <v>0</v>
      </c>
    </row>
    <row r="175" spans="1:21">
      <c r="A175" s="164">
        <v>1</v>
      </c>
      <c r="B175" s="164" t="s">
        <v>698</v>
      </c>
      <c r="C175" s="164">
        <v>663.9</v>
      </c>
      <c r="D175" s="164">
        <v>528.16</v>
      </c>
      <c r="E175" s="164">
        <v>655.35</v>
      </c>
      <c r="F175" s="164">
        <v>528.19000000000005</v>
      </c>
      <c r="G175" s="164">
        <v>1689.03</v>
      </c>
      <c r="H175" s="164">
        <v>2344.38</v>
      </c>
      <c r="I175" s="164">
        <v>27.95</v>
      </c>
      <c r="J175" s="164">
        <v>213.51</v>
      </c>
      <c r="K175" s="164">
        <v>-113.51</v>
      </c>
      <c r="L175" s="164">
        <v>7.8</v>
      </c>
      <c r="M175" s="164">
        <v>1</v>
      </c>
      <c r="N175" s="164" t="s">
        <v>622</v>
      </c>
      <c r="O175" s="164" t="s">
        <v>621</v>
      </c>
      <c r="P175" s="164" t="s">
        <v>620</v>
      </c>
      <c r="Q175" s="164" t="s">
        <v>619</v>
      </c>
      <c r="R175" s="164" t="s">
        <v>618</v>
      </c>
      <c r="S175" s="164" t="s">
        <v>617</v>
      </c>
      <c r="T175" s="164" t="s">
        <v>616</v>
      </c>
      <c r="U175" s="164">
        <v>0</v>
      </c>
    </row>
    <row r="176" spans="1:21">
      <c r="A176" s="164">
        <v>1</v>
      </c>
      <c r="B176" s="164" t="s">
        <v>697</v>
      </c>
      <c r="C176" s="164">
        <v>702</v>
      </c>
      <c r="D176" s="164">
        <v>617.03</v>
      </c>
      <c r="E176" s="164">
        <v>923.68</v>
      </c>
      <c r="F176" s="164">
        <v>615.57000000000005</v>
      </c>
      <c r="G176" s="164">
        <v>1209.1400000000001</v>
      </c>
      <c r="H176" s="164">
        <v>2132.8200000000002</v>
      </c>
      <c r="I176" s="164">
        <v>43.31</v>
      </c>
      <c r="J176" s="164">
        <v>105.38</v>
      </c>
      <c r="K176" s="164">
        <v>-5.38</v>
      </c>
      <c r="L176" s="164">
        <v>7.8</v>
      </c>
      <c r="M176" s="164">
        <v>6</v>
      </c>
      <c r="N176" s="164" t="s">
        <v>622</v>
      </c>
      <c r="O176" s="164" t="s">
        <v>621</v>
      </c>
      <c r="P176" s="164" t="s">
        <v>620</v>
      </c>
      <c r="Q176" s="164" t="s">
        <v>619</v>
      </c>
      <c r="R176" s="164" t="s">
        <v>618</v>
      </c>
      <c r="S176" s="164" t="s">
        <v>617</v>
      </c>
      <c r="T176" s="164" t="s">
        <v>616</v>
      </c>
      <c r="U176" s="164">
        <v>0</v>
      </c>
    </row>
    <row r="177" spans="1:21">
      <c r="A177" s="164">
        <v>1</v>
      </c>
      <c r="B177" s="164" t="s">
        <v>696</v>
      </c>
      <c r="C177" s="164">
        <v>701.5</v>
      </c>
      <c r="D177" s="164">
        <v>587.23</v>
      </c>
      <c r="E177" s="164">
        <v>1039.76</v>
      </c>
      <c r="F177" s="164">
        <v>586.66</v>
      </c>
      <c r="G177" s="164">
        <v>1437.43</v>
      </c>
      <c r="H177" s="164">
        <v>2477.19</v>
      </c>
      <c r="I177" s="164">
        <v>41.97</v>
      </c>
      <c r="J177" s="164">
        <v>104.15</v>
      </c>
      <c r="K177" s="164">
        <v>-4.1500000000000004</v>
      </c>
      <c r="L177" s="164">
        <v>7.7</v>
      </c>
      <c r="M177" s="164">
        <v>5</v>
      </c>
      <c r="N177" s="164" t="s">
        <v>622</v>
      </c>
      <c r="O177" s="164" t="s">
        <v>621</v>
      </c>
      <c r="P177" s="164" t="s">
        <v>620</v>
      </c>
      <c r="Q177" s="164" t="s">
        <v>619</v>
      </c>
      <c r="R177" s="164" t="s">
        <v>618</v>
      </c>
      <c r="S177" s="164" t="s">
        <v>617</v>
      </c>
      <c r="T177" s="164" t="s">
        <v>616</v>
      </c>
      <c r="U177" s="164">
        <v>0</v>
      </c>
    </row>
    <row r="178" spans="1:21">
      <c r="A178" s="164">
        <v>1</v>
      </c>
      <c r="B178" s="164" t="s">
        <v>695</v>
      </c>
      <c r="C178" s="164">
        <v>701.8</v>
      </c>
      <c r="D178" s="164">
        <v>595.41999999999996</v>
      </c>
      <c r="E178" s="164">
        <v>1009.66</v>
      </c>
      <c r="F178" s="164">
        <v>594.27</v>
      </c>
      <c r="G178" s="164">
        <v>1119.3599999999999</v>
      </c>
      <c r="H178" s="164">
        <v>2129.02</v>
      </c>
      <c r="I178" s="164">
        <v>47.42</v>
      </c>
      <c r="J178" s="164">
        <v>99.78</v>
      </c>
      <c r="K178" s="164">
        <v>0.22</v>
      </c>
      <c r="L178" s="164">
        <v>7.9</v>
      </c>
      <c r="M178" s="164">
        <v>4</v>
      </c>
      <c r="N178" s="164" t="s">
        <v>622</v>
      </c>
      <c r="O178" s="164" t="s">
        <v>621</v>
      </c>
      <c r="P178" s="164" t="s">
        <v>620</v>
      </c>
      <c r="Q178" s="164" t="s">
        <v>619</v>
      </c>
      <c r="R178" s="164" t="s">
        <v>618</v>
      </c>
      <c r="S178" s="164" t="s">
        <v>617</v>
      </c>
      <c r="T178" s="164" t="s">
        <v>616</v>
      </c>
      <c r="U178" s="164">
        <v>0</v>
      </c>
    </row>
    <row r="179" spans="1:21">
      <c r="A179" s="164">
        <v>1</v>
      </c>
      <c r="B179" s="164" t="s">
        <v>185</v>
      </c>
      <c r="C179" s="164">
        <v>702.1</v>
      </c>
      <c r="D179" s="164">
        <v>578.45000000000005</v>
      </c>
      <c r="E179" s="164">
        <v>1087.83</v>
      </c>
      <c r="F179" s="164">
        <v>578.07000000000005</v>
      </c>
      <c r="G179" s="164">
        <v>1217.81</v>
      </c>
      <c r="H179" s="164">
        <v>2305.63</v>
      </c>
      <c r="I179" s="164">
        <v>47.18</v>
      </c>
      <c r="J179" s="164">
        <v>99.24</v>
      </c>
      <c r="K179" s="164">
        <v>0.76</v>
      </c>
      <c r="L179" s="164">
        <v>7.8</v>
      </c>
      <c r="M179" s="164">
        <v>3</v>
      </c>
      <c r="N179" s="164" t="s">
        <v>622</v>
      </c>
      <c r="O179" s="164" t="s">
        <v>621</v>
      </c>
      <c r="P179" s="164" t="s">
        <v>620</v>
      </c>
      <c r="Q179" s="164" t="s">
        <v>619</v>
      </c>
      <c r="R179" s="164" t="s">
        <v>618</v>
      </c>
      <c r="S179" s="164" t="s">
        <v>617</v>
      </c>
      <c r="T179" s="164" t="s">
        <v>616</v>
      </c>
      <c r="U179" s="164">
        <v>0</v>
      </c>
    </row>
    <row r="180" spans="1:21">
      <c r="A180" s="164">
        <v>1</v>
      </c>
      <c r="B180" s="164" t="s">
        <v>186</v>
      </c>
      <c r="C180" s="164">
        <v>702</v>
      </c>
      <c r="D180" s="164">
        <v>548.77</v>
      </c>
      <c r="E180" s="164">
        <v>1022.23</v>
      </c>
      <c r="F180" s="164">
        <v>548.23</v>
      </c>
      <c r="G180" s="164">
        <v>1316.51</v>
      </c>
      <c r="H180" s="164">
        <v>2338.7399999999998</v>
      </c>
      <c r="I180" s="164">
        <v>43.71</v>
      </c>
      <c r="J180" s="164">
        <v>328.42</v>
      </c>
      <c r="K180" s="164">
        <v>-228.42</v>
      </c>
      <c r="L180" s="164">
        <v>7.8</v>
      </c>
      <c r="M180" s="164">
        <v>2</v>
      </c>
      <c r="N180" s="164" t="s">
        <v>622</v>
      </c>
      <c r="O180" s="164" t="s">
        <v>621</v>
      </c>
      <c r="P180" s="164" t="s">
        <v>620</v>
      </c>
      <c r="Q180" s="164" t="s">
        <v>619</v>
      </c>
      <c r="R180" s="164" t="s">
        <v>618</v>
      </c>
      <c r="S180" s="164" t="s">
        <v>617</v>
      </c>
      <c r="T180" s="164" t="s">
        <v>616</v>
      </c>
      <c r="U180" s="164">
        <v>0</v>
      </c>
    </row>
    <row r="181" spans="1:21">
      <c r="A181" s="164">
        <v>1</v>
      </c>
      <c r="B181" s="164" t="s">
        <v>187</v>
      </c>
      <c r="C181" s="164">
        <v>702.2</v>
      </c>
      <c r="D181" s="164">
        <v>526.82000000000005</v>
      </c>
      <c r="E181" s="164">
        <v>1094.5999999999999</v>
      </c>
      <c r="F181" s="164">
        <v>526.22</v>
      </c>
      <c r="G181" s="164">
        <v>1146.72</v>
      </c>
      <c r="H181" s="164">
        <v>2241.3200000000002</v>
      </c>
      <c r="I181" s="164">
        <v>48.84</v>
      </c>
      <c r="J181" s="164">
        <v>373.02</v>
      </c>
      <c r="K181" s="164">
        <v>-273.02</v>
      </c>
      <c r="L181" s="164">
        <v>7.9</v>
      </c>
      <c r="M181" s="164">
        <v>1</v>
      </c>
      <c r="N181" s="164" t="s">
        <v>622</v>
      </c>
      <c r="O181" s="164" t="s">
        <v>621</v>
      </c>
      <c r="P181" s="164" t="s">
        <v>620</v>
      </c>
      <c r="Q181" s="164" t="s">
        <v>619</v>
      </c>
      <c r="R181" s="164" t="s">
        <v>618</v>
      </c>
      <c r="S181" s="164" t="s">
        <v>617</v>
      </c>
      <c r="T181" s="164" t="s">
        <v>616</v>
      </c>
      <c r="U181" s="164">
        <v>0</v>
      </c>
    </row>
    <row r="182" spans="1:21">
      <c r="A182" s="164">
        <v>1</v>
      </c>
      <c r="B182" s="164" t="s">
        <v>188</v>
      </c>
      <c r="C182" s="164">
        <v>740.3</v>
      </c>
      <c r="D182" s="164">
        <v>608.4</v>
      </c>
      <c r="E182" s="164">
        <v>1026.23</v>
      </c>
      <c r="F182" s="164">
        <v>607.12</v>
      </c>
      <c r="G182" s="164">
        <v>1086.73</v>
      </c>
      <c r="H182" s="164">
        <v>2112.9499999999998</v>
      </c>
      <c r="I182" s="164">
        <v>48.57</v>
      </c>
      <c r="J182" s="164">
        <v>118.19</v>
      </c>
      <c r="K182" s="164">
        <v>-18.190000000000001</v>
      </c>
      <c r="L182" s="164">
        <v>7.8</v>
      </c>
      <c r="M182" s="164">
        <v>6</v>
      </c>
      <c r="N182" s="164" t="s">
        <v>622</v>
      </c>
      <c r="O182" s="164" t="s">
        <v>621</v>
      </c>
      <c r="P182" s="164" t="s">
        <v>620</v>
      </c>
      <c r="Q182" s="164" t="s">
        <v>619</v>
      </c>
      <c r="R182" s="164" t="s">
        <v>618</v>
      </c>
      <c r="S182" s="164" t="s">
        <v>617</v>
      </c>
      <c r="T182" s="164" t="s">
        <v>616</v>
      </c>
      <c r="U182" s="164">
        <v>0</v>
      </c>
    </row>
    <row r="183" spans="1:21">
      <c r="A183" s="164">
        <v>1</v>
      </c>
      <c r="B183" s="164" t="s">
        <v>189</v>
      </c>
      <c r="C183" s="164">
        <v>739.9</v>
      </c>
      <c r="D183" s="164">
        <v>584.49</v>
      </c>
      <c r="E183" s="164">
        <v>1251.8900000000001</v>
      </c>
      <c r="F183" s="164">
        <v>584.25</v>
      </c>
      <c r="G183" s="164">
        <v>1205.08</v>
      </c>
      <c r="H183" s="164">
        <v>2456.9699999999998</v>
      </c>
      <c r="I183" s="164">
        <v>50.95</v>
      </c>
      <c r="J183" s="164">
        <v>126.43</v>
      </c>
      <c r="K183" s="164">
        <v>-26.43</v>
      </c>
      <c r="L183" s="164">
        <v>7.6</v>
      </c>
      <c r="M183" s="164">
        <v>5</v>
      </c>
      <c r="N183" s="164" t="s">
        <v>622</v>
      </c>
      <c r="O183" s="164" t="s">
        <v>621</v>
      </c>
      <c r="P183" s="164" t="s">
        <v>620</v>
      </c>
      <c r="Q183" s="164" t="s">
        <v>619</v>
      </c>
      <c r="R183" s="164" t="s">
        <v>618</v>
      </c>
      <c r="S183" s="164" t="s">
        <v>617</v>
      </c>
      <c r="T183" s="164" t="s">
        <v>616</v>
      </c>
      <c r="U183" s="164">
        <v>0</v>
      </c>
    </row>
    <row r="184" spans="1:21">
      <c r="A184" s="164">
        <v>1</v>
      </c>
      <c r="B184" s="164" t="s">
        <v>190</v>
      </c>
      <c r="C184" s="164">
        <v>740.2</v>
      </c>
      <c r="D184" s="164">
        <v>590.59</v>
      </c>
      <c r="E184" s="164">
        <v>1051.02</v>
      </c>
      <c r="F184" s="164">
        <v>589.95000000000005</v>
      </c>
      <c r="G184" s="164">
        <v>1138.4100000000001</v>
      </c>
      <c r="H184" s="164">
        <v>2189.4299999999998</v>
      </c>
      <c r="I184" s="164">
        <v>48</v>
      </c>
      <c r="J184" s="164">
        <v>101</v>
      </c>
      <c r="K184" s="164">
        <v>-1</v>
      </c>
      <c r="L184" s="164">
        <v>7.8</v>
      </c>
      <c r="M184" s="164">
        <v>4</v>
      </c>
      <c r="N184" s="164" t="s">
        <v>622</v>
      </c>
      <c r="O184" s="164" t="s">
        <v>621</v>
      </c>
      <c r="P184" s="164" t="s">
        <v>620</v>
      </c>
      <c r="Q184" s="164" t="s">
        <v>619</v>
      </c>
      <c r="R184" s="164" t="s">
        <v>618</v>
      </c>
      <c r="S184" s="164" t="s">
        <v>617</v>
      </c>
      <c r="T184" s="164" t="s">
        <v>616</v>
      </c>
      <c r="U184" s="164">
        <v>0</v>
      </c>
    </row>
    <row r="185" spans="1:21">
      <c r="A185" s="164">
        <v>1</v>
      </c>
      <c r="B185" s="164" t="s">
        <v>191</v>
      </c>
      <c r="C185" s="164">
        <v>740.4</v>
      </c>
      <c r="D185" s="164">
        <v>575.91999999999996</v>
      </c>
      <c r="E185" s="164">
        <v>1186.22</v>
      </c>
      <c r="F185" s="164">
        <v>575.5</v>
      </c>
      <c r="G185" s="164">
        <v>1118.33</v>
      </c>
      <c r="H185" s="164">
        <v>2304.5500000000002</v>
      </c>
      <c r="I185" s="164">
        <v>51.47</v>
      </c>
      <c r="J185" s="164">
        <v>108.27</v>
      </c>
      <c r="K185" s="164">
        <v>-8.27</v>
      </c>
      <c r="L185" s="164">
        <v>7.8</v>
      </c>
      <c r="M185" s="164">
        <v>3</v>
      </c>
      <c r="N185" s="164" t="s">
        <v>622</v>
      </c>
      <c r="O185" s="164" t="s">
        <v>621</v>
      </c>
      <c r="P185" s="164" t="s">
        <v>620</v>
      </c>
      <c r="Q185" s="164" t="s">
        <v>619</v>
      </c>
      <c r="R185" s="164" t="s">
        <v>618</v>
      </c>
      <c r="S185" s="164" t="s">
        <v>617</v>
      </c>
      <c r="T185" s="164" t="s">
        <v>616</v>
      </c>
      <c r="U185" s="164">
        <v>0</v>
      </c>
    </row>
    <row r="186" spans="1:21">
      <c r="A186" s="164">
        <v>1</v>
      </c>
      <c r="B186" s="164" t="s">
        <v>192</v>
      </c>
      <c r="C186" s="164">
        <v>740.3</v>
      </c>
      <c r="D186" s="164">
        <v>547.33000000000004</v>
      </c>
      <c r="E186" s="164">
        <v>129.16</v>
      </c>
      <c r="F186" s="164">
        <v>547.41999999999996</v>
      </c>
      <c r="G186" s="164">
        <v>2264.31</v>
      </c>
      <c r="H186" s="164">
        <v>2393.4699999999998</v>
      </c>
      <c r="I186" s="164">
        <v>5.4</v>
      </c>
      <c r="J186" s="164">
        <v>40.549999999999997</v>
      </c>
      <c r="K186" s="164">
        <v>59.45</v>
      </c>
      <c r="L186" s="164">
        <v>6.7</v>
      </c>
      <c r="M186" s="164">
        <v>2</v>
      </c>
      <c r="N186" s="164" t="s">
        <v>622</v>
      </c>
      <c r="O186" s="164" t="s">
        <v>621</v>
      </c>
      <c r="P186" s="164" t="s">
        <v>620</v>
      </c>
      <c r="Q186" s="164" t="s">
        <v>619</v>
      </c>
      <c r="R186" s="164" t="s">
        <v>618</v>
      </c>
      <c r="S186" s="164" t="s">
        <v>617</v>
      </c>
      <c r="T186" s="164" t="s">
        <v>616</v>
      </c>
      <c r="U186" s="164">
        <v>0</v>
      </c>
    </row>
    <row r="187" spans="1:21">
      <c r="A187" s="164">
        <v>1</v>
      </c>
      <c r="B187" s="164" t="s">
        <v>193</v>
      </c>
      <c r="C187" s="164">
        <v>740.6</v>
      </c>
      <c r="D187" s="164">
        <v>525.04</v>
      </c>
      <c r="E187" s="164">
        <v>118.03</v>
      </c>
      <c r="F187" s="164">
        <v>525.21</v>
      </c>
      <c r="G187" s="164">
        <v>2181.7399999999998</v>
      </c>
      <c r="H187" s="164">
        <v>2299.7800000000002</v>
      </c>
      <c r="I187" s="164">
        <v>5.13</v>
      </c>
      <c r="J187" s="164">
        <v>39.200000000000003</v>
      </c>
      <c r="K187" s="164">
        <v>60.8</v>
      </c>
      <c r="L187" s="164">
        <v>6.7</v>
      </c>
      <c r="M187" s="164">
        <v>1</v>
      </c>
      <c r="N187" s="164" t="s">
        <v>622</v>
      </c>
      <c r="O187" s="164" t="s">
        <v>621</v>
      </c>
      <c r="P187" s="164" t="s">
        <v>620</v>
      </c>
      <c r="Q187" s="164" t="s">
        <v>619</v>
      </c>
      <c r="R187" s="164" t="s">
        <v>618</v>
      </c>
      <c r="S187" s="164" t="s">
        <v>617</v>
      </c>
      <c r="T187" s="164" t="s">
        <v>616</v>
      </c>
      <c r="U187" s="164">
        <v>0</v>
      </c>
    </row>
    <row r="188" spans="1:21">
      <c r="A188" s="164">
        <v>1</v>
      </c>
      <c r="B188" s="164" t="s">
        <v>194</v>
      </c>
      <c r="C188" s="164">
        <v>778.6</v>
      </c>
      <c r="D188" s="164">
        <v>604.65</v>
      </c>
      <c r="E188" s="164">
        <v>438.2</v>
      </c>
      <c r="F188" s="164">
        <v>604.53</v>
      </c>
      <c r="G188" s="164">
        <v>1715.38</v>
      </c>
      <c r="H188" s="164">
        <v>2153.58</v>
      </c>
      <c r="I188" s="164">
        <v>20.350000000000001</v>
      </c>
      <c r="J188" s="164">
        <v>49.51</v>
      </c>
      <c r="K188" s="164">
        <v>50.49</v>
      </c>
      <c r="L188" s="164">
        <v>7.7</v>
      </c>
      <c r="M188" s="164">
        <v>6</v>
      </c>
      <c r="N188" s="164" t="s">
        <v>622</v>
      </c>
      <c r="O188" s="164" t="s">
        <v>621</v>
      </c>
      <c r="P188" s="164" t="s">
        <v>620</v>
      </c>
      <c r="Q188" s="164" t="s">
        <v>619</v>
      </c>
      <c r="R188" s="164" t="s">
        <v>618</v>
      </c>
      <c r="S188" s="164" t="s">
        <v>617</v>
      </c>
      <c r="T188" s="164" t="s">
        <v>616</v>
      </c>
      <c r="U188" s="164">
        <v>0</v>
      </c>
    </row>
    <row r="189" spans="1:21">
      <c r="A189" s="164">
        <v>1</v>
      </c>
      <c r="B189" s="164" t="s">
        <v>195</v>
      </c>
      <c r="C189" s="164">
        <v>778.2</v>
      </c>
      <c r="D189" s="164">
        <v>583.95000000000005</v>
      </c>
      <c r="E189" s="164">
        <v>559.41</v>
      </c>
      <c r="F189" s="164">
        <v>584</v>
      </c>
      <c r="G189" s="164">
        <v>1912.4</v>
      </c>
      <c r="H189" s="164">
        <v>2471.81</v>
      </c>
      <c r="I189" s="164">
        <v>22.63</v>
      </c>
      <c r="J189" s="164">
        <v>56.15</v>
      </c>
      <c r="K189" s="164">
        <v>43.85</v>
      </c>
      <c r="L189" s="164">
        <v>7.6</v>
      </c>
      <c r="M189" s="164">
        <v>5</v>
      </c>
      <c r="N189" s="164" t="s">
        <v>622</v>
      </c>
      <c r="O189" s="164" t="s">
        <v>621</v>
      </c>
      <c r="P189" s="164" t="s">
        <v>620</v>
      </c>
      <c r="Q189" s="164" t="s">
        <v>619</v>
      </c>
      <c r="R189" s="164" t="s">
        <v>618</v>
      </c>
      <c r="S189" s="164" t="s">
        <v>617</v>
      </c>
      <c r="T189" s="164" t="s">
        <v>616</v>
      </c>
      <c r="U189" s="164">
        <v>0</v>
      </c>
    </row>
    <row r="190" spans="1:21">
      <c r="A190" s="164">
        <v>1</v>
      </c>
      <c r="B190" s="164" t="s">
        <v>196</v>
      </c>
      <c r="C190" s="164">
        <v>778.5</v>
      </c>
      <c r="D190" s="164">
        <v>587.79999999999995</v>
      </c>
      <c r="E190" s="164">
        <v>1035.78</v>
      </c>
      <c r="F190" s="164">
        <v>587.34</v>
      </c>
      <c r="G190" s="164">
        <v>1019.03</v>
      </c>
      <c r="H190" s="164">
        <v>2054.81</v>
      </c>
      <c r="I190" s="164">
        <v>50.41</v>
      </c>
      <c r="J190" s="164">
        <v>106.06</v>
      </c>
      <c r="K190" s="164">
        <v>-6.06</v>
      </c>
      <c r="L190" s="164">
        <v>7.8</v>
      </c>
      <c r="M190" s="164">
        <v>4</v>
      </c>
      <c r="N190" s="164" t="s">
        <v>622</v>
      </c>
      <c r="O190" s="164" t="s">
        <v>621</v>
      </c>
      <c r="P190" s="164" t="s">
        <v>620</v>
      </c>
      <c r="Q190" s="164" t="s">
        <v>619</v>
      </c>
      <c r="R190" s="164" t="s">
        <v>618</v>
      </c>
      <c r="S190" s="164" t="s">
        <v>617</v>
      </c>
      <c r="T190" s="164" t="s">
        <v>616</v>
      </c>
      <c r="U190" s="164">
        <v>0</v>
      </c>
    </row>
    <row r="191" spans="1:21">
      <c r="A191" s="164">
        <v>1</v>
      </c>
      <c r="B191" s="164" t="s">
        <v>197</v>
      </c>
      <c r="C191" s="164">
        <v>778.7</v>
      </c>
      <c r="D191" s="164">
        <v>574.39</v>
      </c>
      <c r="E191" s="164">
        <v>1065.81</v>
      </c>
      <c r="F191" s="164">
        <v>574.29</v>
      </c>
      <c r="G191" s="164">
        <v>1296.97</v>
      </c>
      <c r="H191" s="164">
        <v>2362.79</v>
      </c>
      <c r="I191" s="164">
        <v>45.11</v>
      </c>
      <c r="J191" s="164">
        <v>94.88</v>
      </c>
      <c r="K191" s="164">
        <v>5.12</v>
      </c>
      <c r="L191" s="164">
        <v>7.7</v>
      </c>
      <c r="M191" s="164">
        <v>3</v>
      </c>
      <c r="N191" s="164" t="s">
        <v>622</v>
      </c>
      <c r="O191" s="164" t="s">
        <v>621</v>
      </c>
      <c r="P191" s="164" t="s">
        <v>620</v>
      </c>
      <c r="Q191" s="164" t="s">
        <v>619</v>
      </c>
      <c r="R191" s="164" t="s">
        <v>618</v>
      </c>
      <c r="S191" s="164" t="s">
        <v>617</v>
      </c>
      <c r="T191" s="164" t="s">
        <v>616</v>
      </c>
      <c r="U191" s="164">
        <v>0</v>
      </c>
    </row>
    <row r="192" spans="1:21">
      <c r="A192" s="164">
        <v>1</v>
      </c>
      <c r="B192" s="164" t="s">
        <v>198</v>
      </c>
      <c r="C192" s="164">
        <v>778.6</v>
      </c>
      <c r="D192" s="164">
        <v>547.87</v>
      </c>
      <c r="E192" s="164">
        <v>38.869999999999997</v>
      </c>
      <c r="F192" s="164">
        <v>547.85</v>
      </c>
      <c r="G192" s="164">
        <v>2319.0100000000002</v>
      </c>
      <c r="H192" s="164">
        <v>2357.88</v>
      </c>
      <c r="I192" s="164">
        <v>1.65</v>
      </c>
      <c r="J192" s="164">
        <v>12.39</v>
      </c>
      <c r="K192" s="164">
        <v>87.61</v>
      </c>
      <c r="L192" s="164">
        <v>7.7</v>
      </c>
      <c r="M192" s="164">
        <v>2</v>
      </c>
      <c r="N192" s="164" t="s">
        <v>622</v>
      </c>
      <c r="O192" s="164" t="s">
        <v>621</v>
      </c>
      <c r="P192" s="164" t="s">
        <v>620</v>
      </c>
      <c r="Q192" s="164" t="s">
        <v>619</v>
      </c>
      <c r="R192" s="164" t="s">
        <v>618</v>
      </c>
      <c r="S192" s="164" t="s">
        <v>617</v>
      </c>
      <c r="T192" s="164" t="s">
        <v>616</v>
      </c>
      <c r="U192" s="164">
        <v>0</v>
      </c>
    </row>
    <row r="193" spans="1:21">
      <c r="A193" s="164">
        <v>1</v>
      </c>
      <c r="B193" s="164" t="s">
        <v>199</v>
      </c>
      <c r="C193" s="164">
        <v>778.9</v>
      </c>
      <c r="D193" s="164">
        <v>526.14</v>
      </c>
      <c r="E193" s="164">
        <v>26.33</v>
      </c>
      <c r="F193" s="164">
        <v>526.16</v>
      </c>
      <c r="G193" s="164">
        <v>1816.32</v>
      </c>
      <c r="H193" s="164">
        <v>1842.65</v>
      </c>
      <c r="I193" s="164">
        <v>1.43</v>
      </c>
      <c r="J193" s="164">
        <v>10.91</v>
      </c>
      <c r="K193" s="164">
        <v>89.09</v>
      </c>
      <c r="L193" s="164">
        <v>7.8</v>
      </c>
      <c r="M193" s="164">
        <v>1</v>
      </c>
      <c r="N193" s="164" t="s">
        <v>622</v>
      </c>
      <c r="O193" s="164" t="s">
        <v>621</v>
      </c>
      <c r="P193" s="164" t="s">
        <v>620</v>
      </c>
      <c r="Q193" s="164" t="s">
        <v>619</v>
      </c>
      <c r="R193" s="164" t="s">
        <v>618</v>
      </c>
      <c r="S193" s="164" t="s">
        <v>617</v>
      </c>
      <c r="T193" s="164" t="s">
        <v>616</v>
      </c>
      <c r="U193" s="164">
        <v>0</v>
      </c>
    </row>
    <row r="194" spans="1:21">
      <c r="A194" s="164">
        <v>1</v>
      </c>
      <c r="B194" s="164" t="s">
        <v>694</v>
      </c>
      <c r="C194" s="164">
        <v>855.6</v>
      </c>
      <c r="D194" s="164">
        <v>588.22</v>
      </c>
      <c r="E194" s="164">
        <v>35.33</v>
      </c>
      <c r="F194" s="164">
        <v>588.05999999999995</v>
      </c>
      <c r="G194" s="164">
        <v>2355.91</v>
      </c>
      <c r="H194" s="164">
        <v>2391.23</v>
      </c>
      <c r="I194" s="164">
        <v>1.48</v>
      </c>
      <c r="J194" s="164">
        <v>3.09</v>
      </c>
      <c r="K194" s="164">
        <v>96.91</v>
      </c>
      <c r="L194" s="164">
        <v>7.7</v>
      </c>
      <c r="M194" s="164">
        <v>7</v>
      </c>
      <c r="N194" s="164" t="s">
        <v>622</v>
      </c>
      <c r="O194" s="164" t="s">
        <v>621</v>
      </c>
      <c r="P194" s="164" t="s">
        <v>620</v>
      </c>
      <c r="Q194" s="164" t="s">
        <v>619</v>
      </c>
      <c r="R194" s="164" t="s">
        <v>618</v>
      </c>
      <c r="S194" s="164" t="s">
        <v>617</v>
      </c>
      <c r="T194" s="164" t="s">
        <v>616</v>
      </c>
      <c r="U194" s="164">
        <v>0</v>
      </c>
    </row>
    <row r="195" spans="1:21">
      <c r="A195" s="164">
        <v>1</v>
      </c>
      <c r="B195" s="164" t="s">
        <v>693</v>
      </c>
      <c r="C195" s="164">
        <v>855.2</v>
      </c>
      <c r="D195" s="164">
        <v>579.4</v>
      </c>
      <c r="E195" s="164">
        <v>26.28</v>
      </c>
      <c r="F195" s="164">
        <v>579.49</v>
      </c>
      <c r="G195" s="164">
        <v>1896.48</v>
      </c>
      <c r="H195" s="164">
        <v>1922.76</v>
      </c>
      <c r="I195" s="164">
        <v>1.37</v>
      </c>
      <c r="J195" s="164">
        <v>2.84</v>
      </c>
      <c r="K195" s="164">
        <v>97.16</v>
      </c>
      <c r="L195" s="164">
        <v>7.7</v>
      </c>
      <c r="M195" s="164">
        <v>8</v>
      </c>
      <c r="N195" s="164" t="s">
        <v>622</v>
      </c>
      <c r="O195" s="164" t="s">
        <v>621</v>
      </c>
      <c r="P195" s="164" t="s">
        <v>620</v>
      </c>
      <c r="Q195" s="164" t="s">
        <v>619</v>
      </c>
      <c r="R195" s="164" t="s">
        <v>618</v>
      </c>
      <c r="S195" s="164" t="s">
        <v>617</v>
      </c>
      <c r="T195" s="164" t="s">
        <v>616</v>
      </c>
      <c r="U195" s="164">
        <v>0</v>
      </c>
    </row>
    <row r="196" spans="1:21">
      <c r="A196" s="164">
        <v>1</v>
      </c>
      <c r="B196" s="164" t="s">
        <v>692</v>
      </c>
      <c r="C196" s="164">
        <v>855.4</v>
      </c>
      <c r="D196" s="164">
        <v>563.74</v>
      </c>
      <c r="E196" s="164">
        <v>42.98</v>
      </c>
      <c r="F196" s="164">
        <v>563.88</v>
      </c>
      <c r="G196" s="164">
        <v>2417.5500000000002</v>
      </c>
      <c r="H196" s="164">
        <v>2460.5300000000002</v>
      </c>
      <c r="I196" s="164">
        <v>1.75</v>
      </c>
      <c r="J196" s="164">
        <v>3.64</v>
      </c>
      <c r="K196" s="164">
        <v>96.36</v>
      </c>
      <c r="L196" s="164">
        <v>7.8</v>
      </c>
      <c r="M196" s="164">
        <v>9</v>
      </c>
      <c r="N196" s="164" t="s">
        <v>622</v>
      </c>
      <c r="O196" s="164" t="s">
        <v>621</v>
      </c>
      <c r="P196" s="164" t="s">
        <v>620</v>
      </c>
      <c r="Q196" s="164" t="s">
        <v>619</v>
      </c>
      <c r="R196" s="164" t="s">
        <v>618</v>
      </c>
      <c r="S196" s="164" t="s">
        <v>617</v>
      </c>
      <c r="T196" s="164" t="s">
        <v>616</v>
      </c>
      <c r="U196" s="164">
        <v>0</v>
      </c>
    </row>
    <row r="197" spans="1:21">
      <c r="A197" s="164">
        <v>1</v>
      </c>
      <c r="B197" s="164" t="s">
        <v>691</v>
      </c>
      <c r="C197" s="164">
        <v>855.5</v>
      </c>
      <c r="D197" s="164">
        <v>549.04999999999995</v>
      </c>
      <c r="E197" s="164">
        <v>45.7</v>
      </c>
      <c r="F197" s="164">
        <v>549.16</v>
      </c>
      <c r="G197" s="164">
        <v>2451.92</v>
      </c>
      <c r="H197" s="164">
        <v>2497.62</v>
      </c>
      <c r="I197" s="164">
        <v>1.83</v>
      </c>
      <c r="J197" s="164">
        <v>3.84</v>
      </c>
      <c r="K197" s="164">
        <v>96.16</v>
      </c>
      <c r="L197" s="164">
        <v>7.7</v>
      </c>
      <c r="M197" s="164">
        <v>10</v>
      </c>
      <c r="N197" s="164" t="s">
        <v>622</v>
      </c>
      <c r="O197" s="164" t="s">
        <v>621</v>
      </c>
      <c r="P197" s="164" t="s">
        <v>620</v>
      </c>
      <c r="Q197" s="164" t="s">
        <v>619</v>
      </c>
      <c r="R197" s="164" t="s">
        <v>618</v>
      </c>
      <c r="S197" s="164" t="s">
        <v>617</v>
      </c>
      <c r="T197" s="164" t="s">
        <v>616</v>
      </c>
      <c r="U197" s="164">
        <v>0</v>
      </c>
    </row>
    <row r="198" spans="1:21">
      <c r="A198" s="164">
        <v>1</v>
      </c>
      <c r="B198" s="164" t="s">
        <v>690</v>
      </c>
      <c r="C198" s="164">
        <v>855.6</v>
      </c>
      <c r="D198" s="164">
        <v>511.94</v>
      </c>
      <c r="E198" s="164">
        <v>124.73</v>
      </c>
      <c r="F198" s="164">
        <v>511.99</v>
      </c>
      <c r="G198" s="164">
        <v>2177.0500000000002</v>
      </c>
      <c r="H198" s="164">
        <v>2301.7800000000002</v>
      </c>
      <c r="I198" s="164">
        <v>5.42</v>
      </c>
      <c r="J198" s="164">
        <v>11.52</v>
      </c>
      <c r="K198" s="164">
        <v>88.48</v>
      </c>
      <c r="L198" s="164">
        <v>6.9</v>
      </c>
      <c r="M198" s="164">
        <v>11</v>
      </c>
      <c r="N198" s="164" t="s">
        <v>622</v>
      </c>
      <c r="O198" s="164" t="s">
        <v>621</v>
      </c>
      <c r="P198" s="164" t="s">
        <v>620</v>
      </c>
      <c r="Q198" s="164" t="s">
        <v>619</v>
      </c>
      <c r="R198" s="164" t="s">
        <v>618</v>
      </c>
      <c r="S198" s="164" t="s">
        <v>617</v>
      </c>
      <c r="T198" s="164" t="s">
        <v>616</v>
      </c>
      <c r="U198" s="164">
        <v>0</v>
      </c>
    </row>
    <row r="199" spans="1:21">
      <c r="A199" s="164">
        <v>1</v>
      </c>
      <c r="B199" s="164" t="s">
        <v>689</v>
      </c>
      <c r="C199" s="164">
        <v>855.6</v>
      </c>
      <c r="D199" s="164">
        <v>477.07</v>
      </c>
      <c r="E199" s="164">
        <v>136.78</v>
      </c>
      <c r="F199" s="164">
        <v>477.15</v>
      </c>
      <c r="G199" s="164">
        <v>2325.4899999999998</v>
      </c>
      <c r="H199" s="164">
        <v>2462.2800000000002</v>
      </c>
      <c r="I199" s="164">
        <v>5.56</v>
      </c>
      <c r="J199" s="164">
        <v>11.88</v>
      </c>
      <c r="K199" s="164">
        <v>88.12</v>
      </c>
      <c r="L199" s="164">
        <v>7.2</v>
      </c>
      <c r="M199" s="164">
        <v>12</v>
      </c>
      <c r="N199" s="164" t="s">
        <v>622</v>
      </c>
      <c r="O199" s="164" t="s">
        <v>621</v>
      </c>
      <c r="P199" s="164" t="s">
        <v>620</v>
      </c>
      <c r="Q199" s="164" t="s">
        <v>619</v>
      </c>
      <c r="R199" s="164" t="s">
        <v>618</v>
      </c>
      <c r="S199" s="164" t="s">
        <v>617</v>
      </c>
      <c r="T199" s="164" t="s">
        <v>616</v>
      </c>
      <c r="U199" s="164">
        <v>0</v>
      </c>
    </row>
    <row r="200" spans="1:21">
      <c r="A200" s="164">
        <v>1</v>
      </c>
      <c r="B200" s="164" t="s">
        <v>688</v>
      </c>
      <c r="C200" s="164">
        <v>893.9</v>
      </c>
      <c r="D200" s="164">
        <v>586.91</v>
      </c>
      <c r="E200" s="164">
        <v>315.2</v>
      </c>
      <c r="F200" s="164">
        <v>586.66999999999996</v>
      </c>
      <c r="G200" s="164">
        <v>2124.04</v>
      </c>
      <c r="H200" s="164">
        <v>2439.2399999999998</v>
      </c>
      <c r="I200" s="164">
        <v>12.92</v>
      </c>
      <c r="J200" s="164">
        <v>27.03</v>
      </c>
      <c r="K200" s="164">
        <v>72.97</v>
      </c>
      <c r="L200" s="164">
        <v>7.7</v>
      </c>
      <c r="M200" s="164">
        <v>7</v>
      </c>
      <c r="N200" s="164" t="s">
        <v>622</v>
      </c>
      <c r="O200" s="164" t="s">
        <v>621</v>
      </c>
      <c r="P200" s="164" t="s">
        <v>620</v>
      </c>
      <c r="Q200" s="164" t="s">
        <v>619</v>
      </c>
      <c r="R200" s="164" t="s">
        <v>618</v>
      </c>
      <c r="S200" s="164" t="s">
        <v>617</v>
      </c>
      <c r="T200" s="164" t="s">
        <v>616</v>
      </c>
      <c r="U200" s="164">
        <v>0</v>
      </c>
    </row>
    <row r="201" spans="1:21">
      <c r="A201" s="164">
        <v>1</v>
      </c>
      <c r="B201" s="164" t="s">
        <v>687</v>
      </c>
      <c r="C201" s="164">
        <v>893.5</v>
      </c>
      <c r="D201" s="164">
        <v>579.29999999999995</v>
      </c>
      <c r="E201" s="164">
        <v>245.42</v>
      </c>
      <c r="F201" s="164">
        <v>579.25</v>
      </c>
      <c r="G201" s="164">
        <v>1730.82</v>
      </c>
      <c r="H201" s="164">
        <v>1976.24</v>
      </c>
      <c r="I201" s="164">
        <v>12.42</v>
      </c>
      <c r="J201" s="164">
        <v>25.8</v>
      </c>
      <c r="K201" s="164">
        <v>74.2</v>
      </c>
      <c r="L201" s="164">
        <v>7.6</v>
      </c>
      <c r="M201" s="164">
        <v>8</v>
      </c>
      <c r="N201" s="164" t="s">
        <v>622</v>
      </c>
      <c r="O201" s="164" t="s">
        <v>621</v>
      </c>
      <c r="P201" s="164" t="s">
        <v>620</v>
      </c>
      <c r="Q201" s="164" t="s">
        <v>619</v>
      </c>
      <c r="R201" s="164" t="s">
        <v>618</v>
      </c>
      <c r="S201" s="164" t="s">
        <v>617</v>
      </c>
      <c r="T201" s="164" t="s">
        <v>616</v>
      </c>
      <c r="U201" s="164">
        <v>0</v>
      </c>
    </row>
    <row r="202" spans="1:21">
      <c r="A202" s="164">
        <v>1</v>
      </c>
      <c r="B202" s="164" t="s">
        <v>686</v>
      </c>
      <c r="C202" s="164">
        <v>893.7</v>
      </c>
      <c r="D202" s="164">
        <v>562.76</v>
      </c>
      <c r="E202" s="164">
        <v>683.7</v>
      </c>
      <c r="F202" s="164">
        <v>562.33000000000004</v>
      </c>
      <c r="G202" s="164">
        <v>1783.08</v>
      </c>
      <c r="H202" s="164">
        <v>2466.79</v>
      </c>
      <c r="I202" s="164">
        <v>27.72</v>
      </c>
      <c r="J202" s="164">
        <v>57.68</v>
      </c>
      <c r="K202" s="164">
        <v>42.32</v>
      </c>
      <c r="L202" s="164">
        <v>7.7</v>
      </c>
      <c r="M202" s="164">
        <v>9</v>
      </c>
      <c r="N202" s="164" t="s">
        <v>622</v>
      </c>
      <c r="O202" s="164" t="s">
        <v>621</v>
      </c>
      <c r="P202" s="164" t="s">
        <v>620</v>
      </c>
      <c r="Q202" s="164" t="s">
        <v>619</v>
      </c>
      <c r="R202" s="164" t="s">
        <v>618</v>
      </c>
      <c r="S202" s="164" t="s">
        <v>617</v>
      </c>
      <c r="T202" s="164" t="s">
        <v>616</v>
      </c>
      <c r="U202" s="164">
        <v>0</v>
      </c>
    </row>
    <row r="203" spans="1:21">
      <c r="A203" s="164">
        <v>1</v>
      </c>
      <c r="B203" s="164" t="s">
        <v>209</v>
      </c>
      <c r="C203" s="164">
        <v>893.8</v>
      </c>
      <c r="D203" s="164">
        <v>548.54999999999995</v>
      </c>
      <c r="E203" s="164">
        <v>678.91</v>
      </c>
      <c r="F203" s="164">
        <v>548.27</v>
      </c>
      <c r="G203" s="164">
        <v>1826.1</v>
      </c>
      <c r="H203" s="164">
        <v>2505.0100000000002</v>
      </c>
      <c r="I203" s="164">
        <v>27.1</v>
      </c>
      <c r="J203" s="164">
        <v>56.95</v>
      </c>
      <c r="K203" s="164">
        <v>43.05</v>
      </c>
      <c r="L203" s="164">
        <v>7.7</v>
      </c>
      <c r="M203" s="164">
        <v>10</v>
      </c>
      <c r="N203" s="164" t="s">
        <v>622</v>
      </c>
      <c r="O203" s="164" t="s">
        <v>621</v>
      </c>
      <c r="P203" s="164" t="s">
        <v>620</v>
      </c>
      <c r="Q203" s="164" t="s">
        <v>619</v>
      </c>
      <c r="R203" s="164" t="s">
        <v>618</v>
      </c>
      <c r="S203" s="164" t="s">
        <v>617</v>
      </c>
      <c r="T203" s="164" t="s">
        <v>616</v>
      </c>
      <c r="U203" s="164">
        <v>0</v>
      </c>
    </row>
    <row r="204" spans="1:21">
      <c r="A204" s="164">
        <v>1</v>
      </c>
      <c r="B204" s="164" t="s">
        <v>210</v>
      </c>
      <c r="C204" s="164">
        <v>894</v>
      </c>
      <c r="D204" s="164">
        <v>510.82</v>
      </c>
      <c r="E204" s="164">
        <v>958.33</v>
      </c>
      <c r="F204" s="164">
        <v>510.3</v>
      </c>
      <c r="G204" s="164">
        <v>1353.79</v>
      </c>
      <c r="H204" s="164">
        <v>2312.12</v>
      </c>
      <c r="I204" s="164">
        <v>41.45</v>
      </c>
      <c r="J204" s="164">
        <v>88.14</v>
      </c>
      <c r="K204" s="164">
        <v>11.86</v>
      </c>
      <c r="L204" s="164">
        <v>7.7</v>
      </c>
      <c r="M204" s="164">
        <v>11</v>
      </c>
      <c r="N204" s="164" t="s">
        <v>622</v>
      </c>
      <c r="O204" s="164" t="s">
        <v>621</v>
      </c>
      <c r="P204" s="164" t="s">
        <v>620</v>
      </c>
      <c r="Q204" s="164" t="s">
        <v>619</v>
      </c>
      <c r="R204" s="164" t="s">
        <v>618</v>
      </c>
      <c r="S204" s="164" t="s">
        <v>617</v>
      </c>
      <c r="T204" s="164" t="s">
        <v>616</v>
      </c>
      <c r="U204" s="164">
        <v>0</v>
      </c>
    </row>
    <row r="205" spans="1:21">
      <c r="A205" s="164">
        <v>1</v>
      </c>
      <c r="B205" s="164" t="s">
        <v>211</v>
      </c>
      <c r="C205" s="164">
        <v>894</v>
      </c>
      <c r="D205" s="164">
        <v>476.71</v>
      </c>
      <c r="E205" s="164">
        <v>1081.31</v>
      </c>
      <c r="F205" s="164">
        <v>476.33</v>
      </c>
      <c r="G205" s="164">
        <v>1359.31</v>
      </c>
      <c r="H205" s="164">
        <v>2440.62</v>
      </c>
      <c r="I205" s="164">
        <v>44.3</v>
      </c>
      <c r="J205" s="164">
        <v>94.76</v>
      </c>
      <c r="K205" s="164">
        <v>5.24</v>
      </c>
      <c r="L205" s="164">
        <v>7.8</v>
      </c>
      <c r="M205" s="164">
        <v>12</v>
      </c>
      <c r="N205" s="164" t="s">
        <v>622</v>
      </c>
      <c r="O205" s="164" t="s">
        <v>621</v>
      </c>
      <c r="P205" s="164" t="s">
        <v>620</v>
      </c>
      <c r="Q205" s="164" t="s">
        <v>619</v>
      </c>
      <c r="R205" s="164" t="s">
        <v>618</v>
      </c>
      <c r="S205" s="164" t="s">
        <v>617</v>
      </c>
      <c r="T205" s="164" t="s">
        <v>616</v>
      </c>
      <c r="U205" s="164">
        <v>0</v>
      </c>
    </row>
    <row r="206" spans="1:21">
      <c r="A206" s="164">
        <v>1</v>
      </c>
      <c r="B206" s="164" t="s">
        <v>212</v>
      </c>
      <c r="C206" s="164">
        <v>932.3</v>
      </c>
      <c r="D206" s="164">
        <v>585.62</v>
      </c>
      <c r="E206" s="164">
        <v>1267.75</v>
      </c>
      <c r="F206" s="164">
        <v>585.34</v>
      </c>
      <c r="G206" s="164">
        <v>1122.94</v>
      </c>
      <c r="H206" s="164">
        <v>2390.69</v>
      </c>
      <c r="I206" s="164">
        <v>53.03</v>
      </c>
      <c r="J206" s="164">
        <v>110.94</v>
      </c>
      <c r="K206" s="164">
        <v>-10.94</v>
      </c>
      <c r="L206" s="164">
        <v>7.7</v>
      </c>
      <c r="M206" s="164">
        <v>7</v>
      </c>
      <c r="N206" s="164" t="s">
        <v>622</v>
      </c>
      <c r="O206" s="164" t="s">
        <v>621</v>
      </c>
      <c r="P206" s="164" t="s">
        <v>620</v>
      </c>
      <c r="Q206" s="164" t="s">
        <v>619</v>
      </c>
      <c r="R206" s="164" t="s">
        <v>618</v>
      </c>
      <c r="S206" s="164" t="s">
        <v>617</v>
      </c>
      <c r="T206" s="164" t="s">
        <v>616</v>
      </c>
      <c r="U206" s="164">
        <v>0</v>
      </c>
    </row>
    <row r="207" spans="1:21">
      <c r="A207" s="164">
        <v>1</v>
      </c>
      <c r="B207" s="164" t="s">
        <v>213</v>
      </c>
      <c r="C207" s="164">
        <v>931.9</v>
      </c>
      <c r="D207" s="164">
        <v>578.26</v>
      </c>
      <c r="E207" s="164">
        <v>910.42</v>
      </c>
      <c r="F207" s="164">
        <v>577.73</v>
      </c>
      <c r="G207" s="164">
        <v>980.21</v>
      </c>
      <c r="H207" s="164">
        <v>1890.63</v>
      </c>
      <c r="I207" s="164">
        <v>48.15</v>
      </c>
      <c r="J207" s="164">
        <v>100.06</v>
      </c>
      <c r="K207" s="164">
        <v>-0.06</v>
      </c>
      <c r="L207" s="164">
        <v>7.8</v>
      </c>
      <c r="M207" s="164">
        <v>8</v>
      </c>
      <c r="N207" s="164" t="s">
        <v>622</v>
      </c>
      <c r="O207" s="164" t="s">
        <v>621</v>
      </c>
      <c r="P207" s="164" t="s">
        <v>620</v>
      </c>
      <c r="Q207" s="164" t="s">
        <v>619</v>
      </c>
      <c r="R207" s="164" t="s">
        <v>618</v>
      </c>
      <c r="S207" s="164" t="s">
        <v>617</v>
      </c>
      <c r="T207" s="164" t="s">
        <v>616</v>
      </c>
      <c r="U207" s="164">
        <v>0</v>
      </c>
    </row>
    <row r="208" spans="1:21">
      <c r="A208" s="164">
        <v>1</v>
      </c>
      <c r="B208" s="164" t="s">
        <v>214</v>
      </c>
      <c r="C208" s="164">
        <v>932.1</v>
      </c>
      <c r="D208" s="164">
        <v>560.82000000000005</v>
      </c>
      <c r="E208" s="164">
        <v>1148.98</v>
      </c>
      <c r="F208" s="164">
        <v>560.51</v>
      </c>
      <c r="G208" s="164">
        <v>1254.1300000000001</v>
      </c>
      <c r="H208" s="164">
        <v>2403.11</v>
      </c>
      <c r="I208" s="164">
        <v>47.81</v>
      </c>
      <c r="J208" s="164">
        <v>99.5</v>
      </c>
      <c r="K208" s="164">
        <v>0.5</v>
      </c>
      <c r="L208" s="164">
        <v>7.8</v>
      </c>
      <c r="M208" s="164">
        <v>9</v>
      </c>
      <c r="N208" s="164" t="s">
        <v>622</v>
      </c>
      <c r="O208" s="164" t="s">
        <v>621</v>
      </c>
      <c r="P208" s="164" t="s">
        <v>620</v>
      </c>
      <c r="Q208" s="164" t="s">
        <v>619</v>
      </c>
      <c r="R208" s="164" t="s">
        <v>618</v>
      </c>
      <c r="S208" s="164" t="s">
        <v>617</v>
      </c>
      <c r="T208" s="164" t="s">
        <v>616</v>
      </c>
      <c r="U208" s="164">
        <v>0</v>
      </c>
    </row>
    <row r="209" spans="1:21">
      <c r="A209" s="164">
        <v>1</v>
      </c>
      <c r="B209" s="164" t="s">
        <v>215</v>
      </c>
      <c r="C209" s="164">
        <v>932.2</v>
      </c>
      <c r="D209" s="164">
        <v>547.03</v>
      </c>
      <c r="E209" s="164">
        <v>1248.33</v>
      </c>
      <c r="F209" s="164">
        <v>546.73</v>
      </c>
      <c r="G209" s="164">
        <v>1212.3699999999999</v>
      </c>
      <c r="H209" s="164">
        <v>2460.6999999999998</v>
      </c>
      <c r="I209" s="164">
        <v>50.73</v>
      </c>
      <c r="J209" s="164">
        <v>106.6</v>
      </c>
      <c r="K209" s="164">
        <v>-6.6</v>
      </c>
      <c r="L209" s="164">
        <v>7.8</v>
      </c>
      <c r="M209" s="164">
        <v>10</v>
      </c>
      <c r="N209" s="164" t="s">
        <v>622</v>
      </c>
      <c r="O209" s="164" t="s">
        <v>621</v>
      </c>
      <c r="P209" s="164" t="s">
        <v>620</v>
      </c>
      <c r="Q209" s="164" t="s">
        <v>619</v>
      </c>
      <c r="R209" s="164" t="s">
        <v>618</v>
      </c>
      <c r="S209" s="164" t="s">
        <v>617</v>
      </c>
      <c r="T209" s="164" t="s">
        <v>616</v>
      </c>
      <c r="U209" s="164">
        <v>0</v>
      </c>
    </row>
    <row r="210" spans="1:21">
      <c r="A210" s="164">
        <v>1</v>
      </c>
      <c r="B210" s="164" t="s">
        <v>216</v>
      </c>
      <c r="C210" s="164">
        <v>932.3</v>
      </c>
      <c r="D210" s="164">
        <v>508.93</v>
      </c>
      <c r="E210" s="164">
        <v>44.22</v>
      </c>
      <c r="F210" s="164">
        <v>508.95</v>
      </c>
      <c r="G210" s="164">
        <v>2339.5</v>
      </c>
      <c r="H210" s="164">
        <v>2383.7199999999998</v>
      </c>
      <c r="I210" s="164">
        <v>1.86</v>
      </c>
      <c r="J210" s="164">
        <v>3.94</v>
      </c>
      <c r="K210" s="164">
        <v>96.06</v>
      </c>
      <c r="L210" s="164">
        <v>7.8</v>
      </c>
      <c r="M210" s="164">
        <v>11</v>
      </c>
      <c r="N210" s="164" t="s">
        <v>622</v>
      </c>
      <c r="O210" s="164" t="s">
        <v>621</v>
      </c>
      <c r="P210" s="164" t="s">
        <v>620</v>
      </c>
      <c r="Q210" s="164" t="s">
        <v>619</v>
      </c>
      <c r="R210" s="164" t="s">
        <v>618</v>
      </c>
      <c r="S210" s="164" t="s">
        <v>617</v>
      </c>
      <c r="T210" s="164" t="s">
        <v>616</v>
      </c>
      <c r="U210" s="164">
        <v>0</v>
      </c>
    </row>
    <row r="211" spans="1:21">
      <c r="A211" s="164">
        <v>1</v>
      </c>
      <c r="B211" s="164" t="s">
        <v>217</v>
      </c>
      <c r="C211" s="164">
        <v>932.3</v>
      </c>
      <c r="D211" s="164">
        <v>475.29</v>
      </c>
      <c r="E211" s="164">
        <v>39.93</v>
      </c>
      <c r="F211" s="164">
        <v>475.36</v>
      </c>
      <c r="G211" s="164">
        <v>2424.2600000000002</v>
      </c>
      <c r="H211" s="164">
        <v>2464.19</v>
      </c>
      <c r="I211" s="164">
        <v>1.62</v>
      </c>
      <c r="J211" s="164">
        <v>3.47</v>
      </c>
      <c r="K211" s="164">
        <v>96.53</v>
      </c>
      <c r="L211" s="164">
        <v>7.8</v>
      </c>
      <c r="M211" s="164">
        <v>12</v>
      </c>
      <c r="N211" s="164" t="s">
        <v>622</v>
      </c>
      <c r="O211" s="164" t="s">
        <v>621</v>
      </c>
      <c r="P211" s="164" t="s">
        <v>620</v>
      </c>
      <c r="Q211" s="164" t="s">
        <v>619</v>
      </c>
      <c r="R211" s="164" t="s">
        <v>618</v>
      </c>
      <c r="S211" s="164" t="s">
        <v>617</v>
      </c>
      <c r="T211" s="164" t="s">
        <v>616</v>
      </c>
      <c r="U211" s="164">
        <v>0</v>
      </c>
    </row>
    <row r="212" spans="1:21">
      <c r="A212" s="164">
        <v>1</v>
      </c>
      <c r="B212" s="164" t="s">
        <v>218</v>
      </c>
      <c r="C212" s="164">
        <v>970.7</v>
      </c>
      <c r="D212" s="164">
        <v>585.04999999999995</v>
      </c>
      <c r="E212" s="164">
        <v>101.02</v>
      </c>
      <c r="F212" s="164">
        <v>585.33000000000004</v>
      </c>
      <c r="G212" s="164">
        <v>2342.12</v>
      </c>
      <c r="H212" s="164">
        <v>2443.15</v>
      </c>
      <c r="I212" s="164">
        <v>4.1399999999999997</v>
      </c>
      <c r="J212" s="164">
        <v>8.65</v>
      </c>
      <c r="K212" s="164">
        <v>91.35</v>
      </c>
      <c r="L212" s="164">
        <v>7.7</v>
      </c>
      <c r="M212" s="164">
        <v>7</v>
      </c>
      <c r="N212" s="164" t="s">
        <v>622</v>
      </c>
      <c r="O212" s="164" t="s">
        <v>621</v>
      </c>
      <c r="P212" s="164" t="s">
        <v>620</v>
      </c>
      <c r="Q212" s="164" t="s">
        <v>619</v>
      </c>
      <c r="R212" s="164" t="s">
        <v>618</v>
      </c>
      <c r="S212" s="164" t="s">
        <v>617</v>
      </c>
      <c r="T212" s="164" t="s">
        <v>616</v>
      </c>
      <c r="U212" s="164">
        <v>0</v>
      </c>
    </row>
    <row r="213" spans="1:21">
      <c r="A213" s="164">
        <v>1</v>
      </c>
      <c r="B213" s="164" t="s">
        <v>219</v>
      </c>
      <c r="C213" s="164">
        <v>970.3</v>
      </c>
      <c r="D213" s="164">
        <v>576.25</v>
      </c>
      <c r="E213" s="164">
        <v>89.5</v>
      </c>
      <c r="F213" s="164">
        <v>576.38</v>
      </c>
      <c r="G213" s="164">
        <v>1842.69</v>
      </c>
      <c r="H213" s="164">
        <v>1932.19</v>
      </c>
      <c r="I213" s="164">
        <v>4.63</v>
      </c>
      <c r="J213" s="164">
        <v>9.6199999999999992</v>
      </c>
      <c r="K213" s="164">
        <v>90.38</v>
      </c>
      <c r="L213" s="164">
        <v>7.7</v>
      </c>
      <c r="M213" s="164">
        <v>8</v>
      </c>
      <c r="N213" s="164" t="s">
        <v>622</v>
      </c>
      <c r="O213" s="164" t="s">
        <v>621</v>
      </c>
      <c r="P213" s="164" t="s">
        <v>620</v>
      </c>
      <c r="Q213" s="164" t="s">
        <v>619</v>
      </c>
      <c r="R213" s="164" t="s">
        <v>618</v>
      </c>
      <c r="S213" s="164" t="s">
        <v>617</v>
      </c>
      <c r="T213" s="164" t="s">
        <v>616</v>
      </c>
      <c r="U213" s="164">
        <v>0</v>
      </c>
    </row>
    <row r="214" spans="1:21">
      <c r="A214" s="164">
        <v>1</v>
      </c>
      <c r="B214" s="164" t="s">
        <v>220</v>
      </c>
      <c r="C214" s="164">
        <v>970.4</v>
      </c>
      <c r="D214" s="164">
        <v>559.49</v>
      </c>
      <c r="E214" s="164">
        <v>1121.67</v>
      </c>
      <c r="F214" s="164">
        <v>559.35</v>
      </c>
      <c r="G214" s="164">
        <v>1228.48</v>
      </c>
      <c r="H214" s="164">
        <v>2350.14</v>
      </c>
      <c r="I214" s="164">
        <v>47.73</v>
      </c>
      <c r="J214" s="164">
        <v>99.32</v>
      </c>
      <c r="K214" s="164">
        <v>0.68</v>
      </c>
      <c r="L214" s="164">
        <v>7.7</v>
      </c>
      <c r="M214" s="164">
        <v>9</v>
      </c>
      <c r="N214" s="164" t="s">
        <v>622</v>
      </c>
      <c r="O214" s="164" t="s">
        <v>621</v>
      </c>
      <c r="P214" s="164" t="s">
        <v>620</v>
      </c>
      <c r="Q214" s="164" t="s">
        <v>619</v>
      </c>
      <c r="R214" s="164" t="s">
        <v>618</v>
      </c>
      <c r="S214" s="164" t="s">
        <v>617</v>
      </c>
      <c r="T214" s="164" t="s">
        <v>616</v>
      </c>
      <c r="U214" s="164">
        <v>0</v>
      </c>
    </row>
    <row r="215" spans="1:21">
      <c r="A215" s="164">
        <v>1</v>
      </c>
      <c r="B215" s="164" t="s">
        <v>221</v>
      </c>
      <c r="C215" s="164">
        <v>970.5</v>
      </c>
      <c r="D215" s="164">
        <v>545.61</v>
      </c>
      <c r="E215" s="164">
        <v>1145.53</v>
      </c>
      <c r="F215" s="164">
        <v>545.5</v>
      </c>
      <c r="G215" s="164">
        <v>1253.52</v>
      </c>
      <c r="H215" s="164">
        <v>2399.0500000000002</v>
      </c>
      <c r="I215" s="164">
        <v>47.75</v>
      </c>
      <c r="J215" s="164">
        <v>100.33</v>
      </c>
      <c r="K215" s="164">
        <v>-0.33</v>
      </c>
      <c r="L215" s="164">
        <v>7.7</v>
      </c>
      <c r="M215" s="164">
        <v>10</v>
      </c>
      <c r="N215" s="164" t="s">
        <v>622</v>
      </c>
      <c r="O215" s="164" t="s">
        <v>621</v>
      </c>
      <c r="P215" s="164" t="s">
        <v>620</v>
      </c>
      <c r="Q215" s="164" t="s">
        <v>619</v>
      </c>
      <c r="R215" s="164" t="s">
        <v>618</v>
      </c>
      <c r="S215" s="164" t="s">
        <v>617</v>
      </c>
      <c r="T215" s="164" t="s">
        <v>616</v>
      </c>
      <c r="U215" s="164">
        <v>0</v>
      </c>
    </row>
    <row r="216" spans="1:21">
      <c r="A216" s="164">
        <v>1</v>
      </c>
      <c r="B216" s="164" t="s">
        <v>222</v>
      </c>
      <c r="C216" s="164">
        <v>970.6</v>
      </c>
      <c r="D216" s="164">
        <v>509.29</v>
      </c>
      <c r="E216" s="164">
        <v>34.299999999999997</v>
      </c>
      <c r="F216" s="164">
        <v>509.26</v>
      </c>
      <c r="G216" s="164">
        <v>2024.4</v>
      </c>
      <c r="H216" s="164">
        <v>2058.6999999999998</v>
      </c>
      <c r="I216" s="164">
        <v>1.67</v>
      </c>
      <c r="J216" s="164">
        <v>3.54</v>
      </c>
      <c r="K216" s="164">
        <v>96.46</v>
      </c>
      <c r="L216" s="164">
        <v>7.8</v>
      </c>
      <c r="M216" s="164">
        <v>11</v>
      </c>
      <c r="N216" s="164" t="s">
        <v>622</v>
      </c>
      <c r="O216" s="164" t="s">
        <v>621</v>
      </c>
      <c r="P216" s="164" t="s">
        <v>620</v>
      </c>
      <c r="Q216" s="164" t="s">
        <v>619</v>
      </c>
      <c r="R216" s="164" t="s">
        <v>618</v>
      </c>
      <c r="S216" s="164" t="s">
        <v>617</v>
      </c>
      <c r="T216" s="164" t="s">
        <v>616</v>
      </c>
      <c r="U216" s="164">
        <v>0</v>
      </c>
    </row>
    <row r="217" spans="1:21">
      <c r="A217" s="164">
        <v>1</v>
      </c>
      <c r="B217" s="164" t="s">
        <v>223</v>
      </c>
      <c r="C217" s="164">
        <v>970.6</v>
      </c>
      <c r="D217" s="164">
        <v>475.9</v>
      </c>
      <c r="E217" s="164">
        <v>23.99</v>
      </c>
      <c r="F217" s="164">
        <v>475.92</v>
      </c>
      <c r="G217" s="164">
        <v>1935.65</v>
      </c>
      <c r="H217" s="164">
        <v>1959.64</v>
      </c>
      <c r="I217" s="164">
        <v>1.22</v>
      </c>
      <c r="J217" s="164">
        <v>2.62</v>
      </c>
      <c r="K217" s="164">
        <v>97.38</v>
      </c>
      <c r="L217" s="164">
        <v>7.8</v>
      </c>
      <c r="M217" s="164">
        <v>12</v>
      </c>
      <c r="N217" s="164" t="s">
        <v>622</v>
      </c>
      <c r="O217" s="164" t="s">
        <v>621</v>
      </c>
      <c r="P217" s="164" t="s">
        <v>620</v>
      </c>
      <c r="Q217" s="164" t="s">
        <v>619</v>
      </c>
      <c r="R217" s="164" t="s">
        <v>618</v>
      </c>
      <c r="S217" s="164" t="s">
        <v>617</v>
      </c>
      <c r="T217" s="164" t="s">
        <v>616</v>
      </c>
      <c r="U217" s="164">
        <v>0</v>
      </c>
    </row>
    <row r="218" spans="1:21">
      <c r="A218" s="164">
        <v>1</v>
      </c>
      <c r="B218" s="164" t="s">
        <v>685</v>
      </c>
      <c r="C218" s="164">
        <v>1047.3</v>
      </c>
      <c r="D218" s="164">
        <v>588.37</v>
      </c>
      <c r="E218" s="164">
        <v>34.46</v>
      </c>
      <c r="F218" s="164">
        <v>588.29999999999995</v>
      </c>
      <c r="G218" s="164">
        <v>2451.35</v>
      </c>
      <c r="H218" s="164">
        <v>2485.81</v>
      </c>
      <c r="I218" s="164">
        <v>1.39</v>
      </c>
      <c r="J218" s="164">
        <v>2.9</v>
      </c>
      <c r="K218" s="164">
        <v>97.1</v>
      </c>
      <c r="L218" s="164">
        <v>7.7</v>
      </c>
      <c r="M218" s="164">
        <v>7</v>
      </c>
      <c r="N218" s="164" t="s">
        <v>622</v>
      </c>
      <c r="O218" s="164" t="s">
        <v>621</v>
      </c>
      <c r="P218" s="164" t="s">
        <v>620</v>
      </c>
      <c r="Q218" s="164" t="s">
        <v>619</v>
      </c>
      <c r="R218" s="164" t="s">
        <v>618</v>
      </c>
      <c r="S218" s="164" t="s">
        <v>617</v>
      </c>
      <c r="T218" s="164" t="s">
        <v>616</v>
      </c>
      <c r="U218" s="164">
        <v>0</v>
      </c>
    </row>
    <row r="219" spans="1:21">
      <c r="A219" s="164">
        <v>1</v>
      </c>
      <c r="B219" s="164" t="s">
        <v>684</v>
      </c>
      <c r="C219" s="164">
        <v>1046.9000000000001</v>
      </c>
      <c r="D219" s="164">
        <v>579.70000000000005</v>
      </c>
      <c r="E219" s="164">
        <v>26.54</v>
      </c>
      <c r="F219" s="164">
        <v>579.76</v>
      </c>
      <c r="G219" s="164">
        <v>1910.61</v>
      </c>
      <c r="H219" s="164">
        <v>1937.14</v>
      </c>
      <c r="I219" s="164">
        <v>1.37</v>
      </c>
      <c r="J219" s="164">
        <v>2.85</v>
      </c>
      <c r="K219" s="164">
        <v>97.15</v>
      </c>
      <c r="L219" s="164">
        <v>7.7</v>
      </c>
      <c r="M219" s="164">
        <v>8</v>
      </c>
      <c r="N219" s="164" t="s">
        <v>622</v>
      </c>
      <c r="O219" s="164" t="s">
        <v>621</v>
      </c>
      <c r="P219" s="164" t="s">
        <v>620</v>
      </c>
      <c r="Q219" s="164" t="s">
        <v>619</v>
      </c>
      <c r="R219" s="164" t="s">
        <v>618</v>
      </c>
      <c r="S219" s="164" t="s">
        <v>617</v>
      </c>
      <c r="T219" s="164" t="s">
        <v>616</v>
      </c>
      <c r="U219" s="164">
        <v>0</v>
      </c>
    </row>
    <row r="220" spans="1:21">
      <c r="A220" s="164">
        <v>1</v>
      </c>
      <c r="B220" s="164" t="s">
        <v>683</v>
      </c>
      <c r="C220" s="164">
        <v>1047.0999999999999</v>
      </c>
      <c r="D220" s="164">
        <v>563.65</v>
      </c>
      <c r="E220" s="164">
        <v>45.34</v>
      </c>
      <c r="F220" s="164">
        <v>563.82000000000005</v>
      </c>
      <c r="G220" s="164">
        <v>2433.38</v>
      </c>
      <c r="H220" s="164">
        <v>2478.7199999999998</v>
      </c>
      <c r="I220" s="164">
        <v>1.83</v>
      </c>
      <c r="J220" s="164">
        <v>3.81</v>
      </c>
      <c r="K220" s="164">
        <v>96.19</v>
      </c>
      <c r="L220" s="164">
        <v>7.8</v>
      </c>
      <c r="M220" s="164">
        <v>9</v>
      </c>
      <c r="N220" s="164" t="s">
        <v>622</v>
      </c>
      <c r="O220" s="164" t="s">
        <v>621</v>
      </c>
      <c r="P220" s="164" t="s">
        <v>620</v>
      </c>
      <c r="Q220" s="164" t="s">
        <v>619</v>
      </c>
      <c r="R220" s="164" t="s">
        <v>618</v>
      </c>
      <c r="S220" s="164" t="s">
        <v>617</v>
      </c>
      <c r="T220" s="164" t="s">
        <v>616</v>
      </c>
      <c r="U220" s="164">
        <v>0</v>
      </c>
    </row>
    <row r="221" spans="1:21">
      <c r="A221" s="164">
        <v>1</v>
      </c>
      <c r="B221" s="164" t="s">
        <v>682</v>
      </c>
      <c r="C221" s="164">
        <v>1047.0999999999999</v>
      </c>
      <c r="D221" s="164">
        <v>548.85</v>
      </c>
      <c r="E221" s="164">
        <v>49.26</v>
      </c>
      <c r="F221" s="164">
        <v>548.97</v>
      </c>
      <c r="G221" s="164">
        <v>2469.89</v>
      </c>
      <c r="H221" s="164">
        <v>2519.14</v>
      </c>
      <c r="I221" s="164">
        <v>1.96</v>
      </c>
      <c r="J221" s="164">
        <v>4.1100000000000003</v>
      </c>
      <c r="K221" s="164">
        <v>95.89</v>
      </c>
      <c r="L221" s="164">
        <v>7.7</v>
      </c>
      <c r="M221" s="164">
        <v>10</v>
      </c>
      <c r="N221" s="164" t="s">
        <v>622</v>
      </c>
      <c r="O221" s="164" t="s">
        <v>621</v>
      </c>
      <c r="P221" s="164" t="s">
        <v>620</v>
      </c>
      <c r="Q221" s="164" t="s">
        <v>619</v>
      </c>
      <c r="R221" s="164" t="s">
        <v>618</v>
      </c>
      <c r="S221" s="164" t="s">
        <v>617</v>
      </c>
      <c r="T221" s="164" t="s">
        <v>616</v>
      </c>
      <c r="U221" s="164">
        <v>0</v>
      </c>
    </row>
    <row r="222" spans="1:21">
      <c r="A222" s="164">
        <v>1</v>
      </c>
      <c r="B222" s="164" t="s">
        <v>681</v>
      </c>
      <c r="C222" s="164">
        <v>1047.3</v>
      </c>
      <c r="D222" s="164">
        <v>512.22</v>
      </c>
      <c r="E222" s="164">
        <v>131.18</v>
      </c>
      <c r="F222" s="164">
        <v>512.32000000000005</v>
      </c>
      <c r="G222" s="164">
        <v>2184.9899999999998</v>
      </c>
      <c r="H222" s="164">
        <v>2316.17</v>
      </c>
      <c r="I222" s="164">
        <v>5.66</v>
      </c>
      <c r="J222" s="164">
        <v>12.04</v>
      </c>
      <c r="K222" s="164">
        <v>87.96</v>
      </c>
      <c r="L222" s="164">
        <v>7.1</v>
      </c>
      <c r="M222" s="164">
        <v>11</v>
      </c>
      <c r="N222" s="164" t="s">
        <v>622</v>
      </c>
      <c r="O222" s="164" t="s">
        <v>621</v>
      </c>
      <c r="P222" s="164" t="s">
        <v>620</v>
      </c>
      <c r="Q222" s="164" t="s">
        <v>619</v>
      </c>
      <c r="R222" s="164" t="s">
        <v>618</v>
      </c>
      <c r="S222" s="164" t="s">
        <v>617</v>
      </c>
      <c r="T222" s="164" t="s">
        <v>616</v>
      </c>
      <c r="U222" s="164">
        <v>0</v>
      </c>
    </row>
    <row r="223" spans="1:21">
      <c r="A223" s="164">
        <v>1</v>
      </c>
      <c r="B223" s="164" t="s">
        <v>680</v>
      </c>
      <c r="C223" s="164">
        <v>1047.3</v>
      </c>
      <c r="D223" s="164">
        <v>477.32</v>
      </c>
      <c r="E223" s="164">
        <v>132.94</v>
      </c>
      <c r="F223" s="164">
        <v>477.49</v>
      </c>
      <c r="G223" s="164">
        <v>2367.0100000000002</v>
      </c>
      <c r="H223" s="164">
        <v>2499.96</v>
      </c>
      <c r="I223" s="164">
        <v>5.32</v>
      </c>
      <c r="J223" s="164">
        <v>11.37</v>
      </c>
      <c r="K223" s="164">
        <v>88.63</v>
      </c>
      <c r="L223" s="164">
        <v>7</v>
      </c>
      <c r="M223" s="164">
        <v>12</v>
      </c>
      <c r="N223" s="164" t="s">
        <v>622</v>
      </c>
      <c r="O223" s="164" t="s">
        <v>621</v>
      </c>
      <c r="P223" s="164" t="s">
        <v>620</v>
      </c>
      <c r="Q223" s="164" t="s">
        <v>619</v>
      </c>
      <c r="R223" s="164" t="s">
        <v>618</v>
      </c>
      <c r="S223" s="164" t="s">
        <v>617</v>
      </c>
      <c r="T223" s="164" t="s">
        <v>616</v>
      </c>
      <c r="U223" s="164">
        <v>0</v>
      </c>
    </row>
    <row r="224" spans="1:21">
      <c r="A224" s="164">
        <v>1</v>
      </c>
      <c r="B224" s="164" t="s">
        <v>679</v>
      </c>
      <c r="C224" s="164">
        <v>1085.5999999999999</v>
      </c>
      <c r="D224" s="164">
        <v>587.35</v>
      </c>
      <c r="E224" s="164">
        <v>348.7</v>
      </c>
      <c r="F224" s="164">
        <v>587.07000000000005</v>
      </c>
      <c r="G224" s="164">
        <v>2140.89</v>
      </c>
      <c r="H224" s="164">
        <v>2489.58</v>
      </c>
      <c r="I224" s="164">
        <v>14.01</v>
      </c>
      <c r="J224" s="164">
        <v>29.3</v>
      </c>
      <c r="K224" s="164">
        <v>70.7</v>
      </c>
      <c r="L224" s="164">
        <v>7.6</v>
      </c>
      <c r="M224" s="164">
        <v>7</v>
      </c>
      <c r="N224" s="164" t="s">
        <v>622</v>
      </c>
      <c r="O224" s="164" t="s">
        <v>621</v>
      </c>
      <c r="P224" s="164" t="s">
        <v>620</v>
      </c>
      <c r="Q224" s="164" t="s">
        <v>619</v>
      </c>
      <c r="R224" s="164" t="s">
        <v>618</v>
      </c>
      <c r="S224" s="164" t="s">
        <v>617</v>
      </c>
      <c r="T224" s="164" t="s">
        <v>616</v>
      </c>
      <c r="U224" s="164">
        <v>0</v>
      </c>
    </row>
    <row r="225" spans="1:21">
      <c r="A225" s="164">
        <v>1</v>
      </c>
      <c r="B225" s="164" t="s">
        <v>678</v>
      </c>
      <c r="C225" s="164">
        <v>1085.2</v>
      </c>
      <c r="D225" s="164">
        <v>579.33000000000004</v>
      </c>
      <c r="E225" s="164">
        <v>257.32</v>
      </c>
      <c r="F225" s="164">
        <v>579.14</v>
      </c>
      <c r="G225" s="164">
        <v>1696.74</v>
      </c>
      <c r="H225" s="164">
        <v>1954.05</v>
      </c>
      <c r="I225" s="164">
        <v>13.17</v>
      </c>
      <c r="J225" s="164">
        <v>27.36</v>
      </c>
      <c r="K225" s="164">
        <v>72.64</v>
      </c>
      <c r="L225" s="164">
        <v>7.6</v>
      </c>
      <c r="M225" s="164">
        <v>8</v>
      </c>
      <c r="N225" s="164" t="s">
        <v>622</v>
      </c>
      <c r="O225" s="164" t="s">
        <v>621</v>
      </c>
      <c r="P225" s="164" t="s">
        <v>620</v>
      </c>
      <c r="Q225" s="164" t="s">
        <v>619</v>
      </c>
      <c r="R225" s="164" t="s">
        <v>618</v>
      </c>
      <c r="S225" s="164" t="s">
        <v>617</v>
      </c>
      <c r="T225" s="164" t="s">
        <v>616</v>
      </c>
      <c r="U225" s="164">
        <v>0</v>
      </c>
    </row>
    <row r="226" spans="1:21">
      <c r="A226" s="164">
        <v>1</v>
      </c>
      <c r="B226" s="164" t="s">
        <v>677</v>
      </c>
      <c r="C226" s="164">
        <v>1085.4000000000001</v>
      </c>
      <c r="D226" s="164">
        <v>562.96</v>
      </c>
      <c r="E226" s="164">
        <v>717.59</v>
      </c>
      <c r="F226" s="164">
        <v>562.63</v>
      </c>
      <c r="G226" s="164">
        <v>1728.21</v>
      </c>
      <c r="H226" s="164">
        <v>2445.81</v>
      </c>
      <c r="I226" s="164">
        <v>29.34</v>
      </c>
      <c r="J226" s="164">
        <v>61.06</v>
      </c>
      <c r="K226" s="164">
        <v>38.94</v>
      </c>
      <c r="L226" s="164">
        <v>7.8</v>
      </c>
      <c r="M226" s="164">
        <v>9</v>
      </c>
      <c r="N226" s="164" t="s">
        <v>622</v>
      </c>
      <c r="O226" s="164" t="s">
        <v>621</v>
      </c>
      <c r="P226" s="164" t="s">
        <v>620</v>
      </c>
      <c r="Q226" s="164" t="s">
        <v>619</v>
      </c>
      <c r="R226" s="164" t="s">
        <v>618</v>
      </c>
      <c r="S226" s="164" t="s">
        <v>617</v>
      </c>
      <c r="T226" s="164" t="s">
        <v>616</v>
      </c>
      <c r="U226" s="164">
        <v>0</v>
      </c>
    </row>
    <row r="227" spans="1:21">
      <c r="A227" s="164">
        <v>1</v>
      </c>
      <c r="B227" s="164" t="s">
        <v>233</v>
      </c>
      <c r="C227" s="164">
        <v>1085.4000000000001</v>
      </c>
      <c r="D227" s="164">
        <v>548.44000000000005</v>
      </c>
      <c r="E227" s="164">
        <v>758.76</v>
      </c>
      <c r="F227" s="164">
        <v>548.16</v>
      </c>
      <c r="G227" s="164">
        <v>1732.91</v>
      </c>
      <c r="H227" s="164">
        <v>2491.66</v>
      </c>
      <c r="I227" s="164">
        <v>30.45</v>
      </c>
      <c r="J227" s="164">
        <v>63.99</v>
      </c>
      <c r="K227" s="164">
        <v>36.01</v>
      </c>
      <c r="L227" s="164">
        <v>7.7</v>
      </c>
      <c r="M227" s="164">
        <v>10</v>
      </c>
      <c r="N227" s="164" t="s">
        <v>622</v>
      </c>
      <c r="O227" s="164" t="s">
        <v>621</v>
      </c>
      <c r="P227" s="164" t="s">
        <v>620</v>
      </c>
      <c r="Q227" s="164" t="s">
        <v>619</v>
      </c>
      <c r="R227" s="164" t="s">
        <v>618</v>
      </c>
      <c r="S227" s="164" t="s">
        <v>617</v>
      </c>
      <c r="T227" s="164" t="s">
        <v>616</v>
      </c>
      <c r="U227" s="164">
        <v>0</v>
      </c>
    </row>
    <row r="228" spans="1:21">
      <c r="A228" s="164">
        <v>1</v>
      </c>
      <c r="B228" s="164" t="s">
        <v>234</v>
      </c>
      <c r="C228" s="164">
        <v>1085.5999999999999</v>
      </c>
      <c r="D228" s="164">
        <v>511.19</v>
      </c>
      <c r="E228" s="164">
        <v>1001.67</v>
      </c>
      <c r="F228" s="164">
        <v>510.65</v>
      </c>
      <c r="G228" s="164">
        <v>1290.1199999999999</v>
      </c>
      <c r="H228" s="164">
        <v>2291.79</v>
      </c>
      <c r="I228" s="164">
        <v>43.71</v>
      </c>
      <c r="J228" s="164">
        <v>92.94</v>
      </c>
      <c r="K228" s="164">
        <v>7.06</v>
      </c>
      <c r="L228" s="164">
        <v>7.8</v>
      </c>
      <c r="M228" s="164">
        <v>11</v>
      </c>
      <c r="N228" s="164" t="s">
        <v>622</v>
      </c>
      <c r="O228" s="164" t="s">
        <v>621</v>
      </c>
      <c r="P228" s="164" t="s">
        <v>620</v>
      </c>
      <c r="Q228" s="164" t="s">
        <v>619</v>
      </c>
      <c r="R228" s="164" t="s">
        <v>618</v>
      </c>
      <c r="S228" s="164" t="s">
        <v>617</v>
      </c>
      <c r="T228" s="164" t="s">
        <v>616</v>
      </c>
      <c r="U228" s="164">
        <v>0</v>
      </c>
    </row>
    <row r="229" spans="1:21">
      <c r="A229" s="164">
        <v>1</v>
      </c>
      <c r="B229" s="164" t="s">
        <v>235</v>
      </c>
      <c r="C229" s="164">
        <v>1085.5999999999999</v>
      </c>
      <c r="D229" s="164">
        <v>477.17</v>
      </c>
      <c r="E229" s="164">
        <v>1089.77</v>
      </c>
      <c r="F229" s="164">
        <v>476.77</v>
      </c>
      <c r="G229" s="164">
        <v>1294.48</v>
      </c>
      <c r="H229" s="164">
        <v>2384.2600000000002</v>
      </c>
      <c r="I229" s="164">
        <v>45.71</v>
      </c>
      <c r="J229" s="164">
        <v>97.76</v>
      </c>
      <c r="K229" s="164">
        <v>2.2400000000000002</v>
      </c>
      <c r="L229" s="164">
        <v>7.9</v>
      </c>
      <c r="M229" s="164">
        <v>12</v>
      </c>
      <c r="N229" s="164" t="s">
        <v>622</v>
      </c>
      <c r="O229" s="164" t="s">
        <v>621</v>
      </c>
      <c r="P229" s="164" t="s">
        <v>620</v>
      </c>
      <c r="Q229" s="164" t="s">
        <v>619</v>
      </c>
      <c r="R229" s="164" t="s">
        <v>618</v>
      </c>
      <c r="S229" s="164" t="s">
        <v>617</v>
      </c>
      <c r="T229" s="164" t="s">
        <v>616</v>
      </c>
      <c r="U229" s="164">
        <v>0</v>
      </c>
    </row>
    <row r="230" spans="1:21">
      <c r="A230" s="164">
        <v>1</v>
      </c>
      <c r="B230" s="164" t="s">
        <v>236</v>
      </c>
      <c r="C230" s="164">
        <v>1123.9000000000001</v>
      </c>
      <c r="D230" s="164">
        <v>585.75</v>
      </c>
      <c r="E230" s="164">
        <v>1102.99</v>
      </c>
      <c r="F230" s="164">
        <v>585.41</v>
      </c>
      <c r="G230" s="164">
        <v>1246.0899999999999</v>
      </c>
      <c r="H230" s="164">
        <v>2349.08</v>
      </c>
      <c r="I230" s="164">
        <v>46.95</v>
      </c>
      <c r="J230" s="164">
        <v>98.23</v>
      </c>
      <c r="K230" s="164">
        <v>1.77</v>
      </c>
      <c r="L230" s="164">
        <v>7.7</v>
      </c>
      <c r="M230" s="164">
        <v>7</v>
      </c>
      <c r="N230" s="164" t="s">
        <v>622</v>
      </c>
      <c r="O230" s="164" t="s">
        <v>621</v>
      </c>
      <c r="P230" s="164" t="s">
        <v>620</v>
      </c>
      <c r="Q230" s="164" t="s">
        <v>619</v>
      </c>
      <c r="R230" s="164" t="s">
        <v>618</v>
      </c>
      <c r="S230" s="164" t="s">
        <v>617</v>
      </c>
      <c r="T230" s="164" t="s">
        <v>616</v>
      </c>
      <c r="U230" s="164">
        <v>0</v>
      </c>
    </row>
    <row r="231" spans="1:21">
      <c r="A231" s="164">
        <v>1</v>
      </c>
      <c r="B231" s="164" t="s">
        <v>237</v>
      </c>
      <c r="C231" s="164">
        <v>1123.5</v>
      </c>
      <c r="D231" s="164">
        <v>577.71</v>
      </c>
      <c r="E231" s="164">
        <v>962.07</v>
      </c>
      <c r="F231" s="164">
        <v>577.20000000000005</v>
      </c>
      <c r="G231" s="164">
        <v>960.67</v>
      </c>
      <c r="H231" s="164">
        <v>1922.75</v>
      </c>
      <c r="I231" s="164">
        <v>50.04</v>
      </c>
      <c r="J231" s="164">
        <v>103.97</v>
      </c>
      <c r="K231" s="164">
        <v>-3.97</v>
      </c>
      <c r="L231" s="164">
        <v>7.8</v>
      </c>
      <c r="M231" s="164">
        <v>8</v>
      </c>
      <c r="N231" s="164" t="s">
        <v>622</v>
      </c>
      <c r="O231" s="164" t="s">
        <v>621</v>
      </c>
      <c r="P231" s="164" t="s">
        <v>620</v>
      </c>
      <c r="Q231" s="164" t="s">
        <v>619</v>
      </c>
      <c r="R231" s="164" t="s">
        <v>618</v>
      </c>
      <c r="S231" s="164" t="s">
        <v>617</v>
      </c>
      <c r="T231" s="164" t="s">
        <v>616</v>
      </c>
      <c r="U231" s="164">
        <v>0</v>
      </c>
    </row>
    <row r="232" spans="1:21">
      <c r="A232" s="164">
        <v>1</v>
      </c>
      <c r="B232" s="164" t="s">
        <v>238</v>
      </c>
      <c r="C232" s="164">
        <v>1123.7</v>
      </c>
      <c r="D232" s="164">
        <v>560.87</v>
      </c>
      <c r="E232" s="164">
        <v>1259.78</v>
      </c>
      <c r="F232" s="164">
        <v>560.30999999999995</v>
      </c>
      <c r="G232" s="164">
        <v>1120.5899999999999</v>
      </c>
      <c r="H232" s="164">
        <v>2380.37</v>
      </c>
      <c r="I232" s="164">
        <v>52.92</v>
      </c>
      <c r="J232" s="164">
        <v>110.14</v>
      </c>
      <c r="K232" s="164">
        <v>-10.14</v>
      </c>
      <c r="L232" s="164">
        <v>7.8</v>
      </c>
      <c r="M232" s="164">
        <v>9</v>
      </c>
      <c r="N232" s="164" t="s">
        <v>622</v>
      </c>
      <c r="O232" s="164" t="s">
        <v>621</v>
      </c>
      <c r="P232" s="164" t="s">
        <v>620</v>
      </c>
      <c r="Q232" s="164" t="s">
        <v>619</v>
      </c>
      <c r="R232" s="164" t="s">
        <v>618</v>
      </c>
      <c r="S232" s="164" t="s">
        <v>617</v>
      </c>
      <c r="T232" s="164" t="s">
        <v>616</v>
      </c>
      <c r="U232" s="164">
        <v>0</v>
      </c>
    </row>
    <row r="233" spans="1:21">
      <c r="A233" s="164">
        <v>1</v>
      </c>
      <c r="B233" s="164" t="s">
        <v>239</v>
      </c>
      <c r="C233" s="164">
        <v>1123.7</v>
      </c>
      <c r="D233" s="164">
        <v>546.82000000000005</v>
      </c>
      <c r="E233" s="164">
        <v>1193.48</v>
      </c>
      <c r="F233" s="164">
        <v>546.5</v>
      </c>
      <c r="G233" s="164">
        <v>1244.77</v>
      </c>
      <c r="H233" s="164">
        <v>2438.2399999999998</v>
      </c>
      <c r="I233" s="164">
        <v>48.95</v>
      </c>
      <c r="J233" s="164">
        <v>102.85</v>
      </c>
      <c r="K233" s="164">
        <v>-2.85</v>
      </c>
      <c r="L233" s="164">
        <v>7.8</v>
      </c>
      <c r="M233" s="164">
        <v>10</v>
      </c>
      <c r="N233" s="164" t="s">
        <v>622</v>
      </c>
      <c r="O233" s="164" t="s">
        <v>621</v>
      </c>
      <c r="P233" s="164" t="s">
        <v>620</v>
      </c>
      <c r="Q233" s="164" t="s">
        <v>619</v>
      </c>
      <c r="R233" s="164" t="s">
        <v>618</v>
      </c>
      <c r="S233" s="164" t="s">
        <v>617</v>
      </c>
      <c r="T233" s="164" t="s">
        <v>616</v>
      </c>
      <c r="U233" s="164">
        <v>0</v>
      </c>
    </row>
    <row r="234" spans="1:21">
      <c r="A234" s="164">
        <v>1</v>
      </c>
      <c r="B234" s="164" t="s">
        <v>240</v>
      </c>
      <c r="C234" s="164">
        <v>1123.9000000000001</v>
      </c>
      <c r="D234" s="164">
        <v>508.79</v>
      </c>
      <c r="E234" s="164">
        <v>43.44</v>
      </c>
      <c r="F234" s="164">
        <v>508.64</v>
      </c>
      <c r="G234" s="164">
        <v>2265.11</v>
      </c>
      <c r="H234" s="164">
        <v>2308.56</v>
      </c>
      <c r="I234" s="164">
        <v>1.88</v>
      </c>
      <c r="J234" s="164">
        <v>4</v>
      </c>
      <c r="K234" s="164">
        <v>96</v>
      </c>
      <c r="L234" s="164">
        <v>7.8</v>
      </c>
      <c r="M234" s="164">
        <v>11</v>
      </c>
      <c r="N234" s="164" t="s">
        <v>622</v>
      </c>
      <c r="O234" s="164" t="s">
        <v>621</v>
      </c>
      <c r="P234" s="164" t="s">
        <v>620</v>
      </c>
      <c r="Q234" s="164" t="s">
        <v>619</v>
      </c>
      <c r="R234" s="164" t="s">
        <v>618</v>
      </c>
      <c r="S234" s="164" t="s">
        <v>617</v>
      </c>
      <c r="T234" s="164" t="s">
        <v>616</v>
      </c>
      <c r="U234" s="164">
        <v>0</v>
      </c>
    </row>
    <row r="235" spans="1:21">
      <c r="A235" s="164">
        <v>1</v>
      </c>
      <c r="B235" s="164" t="s">
        <v>241</v>
      </c>
      <c r="C235" s="164">
        <v>1123.9000000000001</v>
      </c>
      <c r="D235" s="164">
        <v>475.26</v>
      </c>
      <c r="E235" s="164">
        <v>38.01</v>
      </c>
      <c r="F235" s="164">
        <v>475.1</v>
      </c>
      <c r="G235" s="164">
        <v>2444.35</v>
      </c>
      <c r="H235" s="164">
        <v>2482.36</v>
      </c>
      <c r="I235" s="164">
        <v>1.53</v>
      </c>
      <c r="J235" s="164">
        <v>3.27</v>
      </c>
      <c r="K235" s="164">
        <v>96.73</v>
      </c>
      <c r="L235" s="164">
        <v>7.8</v>
      </c>
      <c r="M235" s="164">
        <v>12</v>
      </c>
      <c r="N235" s="164" t="s">
        <v>622</v>
      </c>
      <c r="O235" s="164" t="s">
        <v>621</v>
      </c>
      <c r="P235" s="164" t="s">
        <v>620</v>
      </c>
      <c r="Q235" s="164" t="s">
        <v>619</v>
      </c>
      <c r="R235" s="164" t="s">
        <v>618</v>
      </c>
      <c r="S235" s="164" t="s">
        <v>617</v>
      </c>
      <c r="T235" s="164" t="s">
        <v>616</v>
      </c>
      <c r="U235" s="164">
        <v>0</v>
      </c>
    </row>
    <row r="236" spans="1:21">
      <c r="A236" s="164">
        <v>1</v>
      </c>
      <c r="B236" s="164" t="s">
        <v>242</v>
      </c>
      <c r="C236" s="164">
        <v>1162.2</v>
      </c>
      <c r="D236" s="164">
        <v>584.71</v>
      </c>
      <c r="E236" s="164">
        <v>101.3</v>
      </c>
      <c r="F236" s="164">
        <v>584.78</v>
      </c>
      <c r="G236" s="164">
        <v>2379.31</v>
      </c>
      <c r="H236" s="164">
        <v>2480.62</v>
      </c>
      <c r="I236" s="164">
        <v>4.08</v>
      </c>
      <c r="J236" s="164">
        <v>8.5399999999999991</v>
      </c>
      <c r="K236" s="164">
        <v>91.46</v>
      </c>
      <c r="L236" s="164">
        <v>7.7</v>
      </c>
      <c r="M236" s="164">
        <v>7</v>
      </c>
      <c r="N236" s="164" t="s">
        <v>622</v>
      </c>
      <c r="O236" s="164" t="s">
        <v>621</v>
      </c>
      <c r="P236" s="164" t="s">
        <v>620</v>
      </c>
      <c r="Q236" s="164" t="s">
        <v>619</v>
      </c>
      <c r="R236" s="164" t="s">
        <v>618</v>
      </c>
      <c r="S236" s="164" t="s">
        <v>617</v>
      </c>
      <c r="T236" s="164" t="s">
        <v>616</v>
      </c>
      <c r="U236" s="164">
        <v>0</v>
      </c>
    </row>
    <row r="237" spans="1:21">
      <c r="A237" s="164">
        <v>1</v>
      </c>
      <c r="B237" s="164" t="s">
        <v>243</v>
      </c>
      <c r="C237" s="164">
        <v>1161.8</v>
      </c>
      <c r="D237" s="164">
        <v>576.29</v>
      </c>
      <c r="E237" s="164">
        <v>89.76</v>
      </c>
      <c r="F237" s="164">
        <v>576.49</v>
      </c>
      <c r="G237" s="164">
        <v>1834.71</v>
      </c>
      <c r="H237" s="164">
        <v>1924.48</v>
      </c>
      <c r="I237" s="164">
        <v>4.66</v>
      </c>
      <c r="J237" s="164">
        <v>9.69</v>
      </c>
      <c r="K237" s="164">
        <v>90.31</v>
      </c>
      <c r="L237" s="164">
        <v>7.7</v>
      </c>
      <c r="M237" s="164">
        <v>8</v>
      </c>
      <c r="N237" s="164" t="s">
        <v>622</v>
      </c>
      <c r="O237" s="164" t="s">
        <v>621</v>
      </c>
      <c r="P237" s="164" t="s">
        <v>620</v>
      </c>
      <c r="Q237" s="164" t="s">
        <v>619</v>
      </c>
      <c r="R237" s="164" t="s">
        <v>618</v>
      </c>
      <c r="S237" s="164" t="s">
        <v>617</v>
      </c>
      <c r="T237" s="164" t="s">
        <v>616</v>
      </c>
      <c r="U237" s="164">
        <v>0</v>
      </c>
    </row>
    <row r="238" spans="1:21">
      <c r="A238" s="164">
        <v>1</v>
      </c>
      <c r="B238" s="164" t="s">
        <v>244</v>
      </c>
      <c r="C238" s="164">
        <v>1162</v>
      </c>
      <c r="D238" s="164">
        <v>558.6</v>
      </c>
      <c r="E238" s="164">
        <v>1105.74</v>
      </c>
      <c r="F238" s="164">
        <v>558.54999999999995</v>
      </c>
      <c r="G238" s="164">
        <v>1223.1199999999999</v>
      </c>
      <c r="H238" s="164">
        <v>2328.86</v>
      </c>
      <c r="I238" s="164">
        <v>47.48</v>
      </c>
      <c r="J238" s="164">
        <v>98.81</v>
      </c>
      <c r="K238" s="164">
        <v>1.19</v>
      </c>
      <c r="L238" s="164">
        <v>7.7</v>
      </c>
      <c r="M238" s="164">
        <v>9</v>
      </c>
      <c r="N238" s="164" t="s">
        <v>622</v>
      </c>
      <c r="O238" s="164" t="s">
        <v>621</v>
      </c>
      <c r="P238" s="164" t="s">
        <v>620</v>
      </c>
      <c r="Q238" s="164" t="s">
        <v>619</v>
      </c>
      <c r="R238" s="164" t="s">
        <v>618</v>
      </c>
      <c r="S238" s="164" t="s">
        <v>617</v>
      </c>
      <c r="T238" s="164" t="s">
        <v>616</v>
      </c>
      <c r="U238" s="164">
        <v>0</v>
      </c>
    </row>
    <row r="239" spans="1:21">
      <c r="A239" s="164">
        <v>1</v>
      </c>
      <c r="B239" s="164" t="s">
        <v>245</v>
      </c>
      <c r="C239" s="164">
        <v>1162.0999999999999</v>
      </c>
      <c r="D239" s="164">
        <v>545.52</v>
      </c>
      <c r="E239" s="164">
        <v>1017.74</v>
      </c>
      <c r="F239" s="164">
        <v>545.39</v>
      </c>
      <c r="G239" s="164">
        <v>1179.29</v>
      </c>
      <c r="H239" s="164">
        <v>2197.02</v>
      </c>
      <c r="I239" s="164">
        <v>46.32</v>
      </c>
      <c r="J239" s="164">
        <v>97.34</v>
      </c>
      <c r="K239" s="164">
        <v>2.66</v>
      </c>
      <c r="L239" s="164">
        <v>7.8</v>
      </c>
      <c r="M239" s="164">
        <v>10</v>
      </c>
      <c r="N239" s="164" t="s">
        <v>622</v>
      </c>
      <c r="O239" s="164" t="s">
        <v>621</v>
      </c>
      <c r="P239" s="164" t="s">
        <v>620</v>
      </c>
      <c r="Q239" s="164" t="s">
        <v>619</v>
      </c>
      <c r="R239" s="164" t="s">
        <v>618</v>
      </c>
      <c r="S239" s="164" t="s">
        <v>617</v>
      </c>
      <c r="T239" s="164" t="s">
        <v>616</v>
      </c>
      <c r="U239" s="164">
        <v>0</v>
      </c>
    </row>
    <row r="240" spans="1:21">
      <c r="A240" s="164">
        <v>1</v>
      </c>
      <c r="B240" s="164" t="s">
        <v>246</v>
      </c>
      <c r="C240" s="164">
        <v>1162.3</v>
      </c>
      <c r="D240" s="164">
        <v>508.78</v>
      </c>
      <c r="E240" s="164">
        <v>30.82</v>
      </c>
      <c r="F240" s="164">
        <v>508.85</v>
      </c>
      <c r="G240" s="164">
        <v>2017.46</v>
      </c>
      <c r="H240" s="164">
        <v>2048.2800000000002</v>
      </c>
      <c r="I240" s="164">
        <v>1.5</v>
      </c>
      <c r="J240" s="164">
        <v>3.2</v>
      </c>
      <c r="K240" s="164">
        <v>96.8</v>
      </c>
      <c r="L240" s="164">
        <v>7.8</v>
      </c>
      <c r="M240" s="164">
        <v>11</v>
      </c>
      <c r="N240" s="164" t="s">
        <v>622</v>
      </c>
      <c r="O240" s="164" t="s">
        <v>621</v>
      </c>
      <c r="P240" s="164" t="s">
        <v>620</v>
      </c>
      <c r="Q240" s="164" t="s">
        <v>619</v>
      </c>
      <c r="R240" s="164" t="s">
        <v>618</v>
      </c>
      <c r="S240" s="164" t="s">
        <v>617</v>
      </c>
      <c r="T240" s="164" t="s">
        <v>616</v>
      </c>
      <c r="U240" s="164">
        <v>0</v>
      </c>
    </row>
    <row r="241" spans="1:21">
      <c r="A241" s="164">
        <v>1</v>
      </c>
      <c r="B241" s="164" t="s">
        <v>247</v>
      </c>
      <c r="C241" s="164">
        <v>1162.3</v>
      </c>
      <c r="D241" s="164">
        <v>475.32</v>
      </c>
      <c r="E241" s="164">
        <v>23.79</v>
      </c>
      <c r="F241" s="164">
        <v>475.49</v>
      </c>
      <c r="G241" s="164">
        <v>1921.37</v>
      </c>
      <c r="H241" s="164">
        <v>1945.16</v>
      </c>
      <c r="I241" s="164">
        <v>1.22</v>
      </c>
      <c r="J241" s="164">
        <v>2.62</v>
      </c>
      <c r="K241" s="164">
        <v>97.38</v>
      </c>
      <c r="L241" s="164">
        <v>7.8</v>
      </c>
      <c r="M241" s="164">
        <v>12</v>
      </c>
      <c r="N241" s="164" t="s">
        <v>622</v>
      </c>
      <c r="O241" s="164" t="s">
        <v>621</v>
      </c>
      <c r="P241" s="164" t="s">
        <v>620</v>
      </c>
      <c r="Q241" s="164" t="s">
        <v>619</v>
      </c>
      <c r="R241" s="164" t="s">
        <v>618</v>
      </c>
      <c r="S241" s="164" t="s">
        <v>617</v>
      </c>
      <c r="T241" s="164" t="s">
        <v>616</v>
      </c>
      <c r="U241" s="164">
        <v>0</v>
      </c>
    </row>
    <row r="242" spans="1:21">
      <c r="A242" s="164">
        <v>1</v>
      </c>
      <c r="B242" s="164" t="s">
        <v>676</v>
      </c>
      <c r="C242" s="164">
        <v>1238.9000000000001</v>
      </c>
      <c r="D242" s="164">
        <v>588.04999999999995</v>
      </c>
      <c r="E242" s="164">
        <v>1221.6600000000001</v>
      </c>
      <c r="F242" s="164">
        <v>587.66999999999996</v>
      </c>
      <c r="G242" s="164">
        <v>1231.68</v>
      </c>
      <c r="H242" s="164">
        <v>2453.34</v>
      </c>
      <c r="I242" s="164">
        <v>49.8</v>
      </c>
      <c r="J242" s="164">
        <v>104.18</v>
      </c>
      <c r="K242" s="164">
        <v>-4.18</v>
      </c>
      <c r="L242" s="164">
        <v>7.7</v>
      </c>
      <c r="M242" s="164">
        <v>7</v>
      </c>
      <c r="N242" s="164" t="s">
        <v>622</v>
      </c>
      <c r="O242" s="164" t="s">
        <v>621</v>
      </c>
      <c r="P242" s="164" t="s">
        <v>620</v>
      </c>
      <c r="Q242" s="164" t="s">
        <v>619</v>
      </c>
      <c r="R242" s="164" t="s">
        <v>618</v>
      </c>
      <c r="S242" s="164" t="s">
        <v>617</v>
      </c>
      <c r="T242" s="164" t="s">
        <v>616</v>
      </c>
      <c r="U242" s="164">
        <v>0</v>
      </c>
    </row>
    <row r="243" spans="1:21">
      <c r="A243" s="164">
        <v>1</v>
      </c>
      <c r="B243" s="164" t="s">
        <v>675</v>
      </c>
      <c r="C243" s="164">
        <v>1238.4000000000001</v>
      </c>
      <c r="D243" s="164">
        <v>579.29999999999995</v>
      </c>
      <c r="E243" s="164">
        <v>954.2</v>
      </c>
      <c r="F243" s="164">
        <v>578.94000000000005</v>
      </c>
      <c r="G243" s="164">
        <v>978.98</v>
      </c>
      <c r="H243" s="164">
        <v>1933.18</v>
      </c>
      <c r="I243" s="164">
        <v>49.36</v>
      </c>
      <c r="J243" s="164">
        <v>102.56</v>
      </c>
      <c r="K243" s="164">
        <v>-2.56</v>
      </c>
      <c r="L243" s="164">
        <v>7.7</v>
      </c>
      <c r="M243" s="164">
        <v>8</v>
      </c>
      <c r="N243" s="164" t="s">
        <v>622</v>
      </c>
      <c r="O243" s="164" t="s">
        <v>621</v>
      </c>
      <c r="P243" s="164" t="s">
        <v>620</v>
      </c>
      <c r="Q243" s="164" t="s">
        <v>619</v>
      </c>
      <c r="R243" s="164" t="s">
        <v>618</v>
      </c>
      <c r="S243" s="164" t="s">
        <v>617</v>
      </c>
      <c r="T243" s="164" t="s">
        <v>616</v>
      </c>
      <c r="U243" s="164">
        <v>0</v>
      </c>
    </row>
    <row r="244" spans="1:21">
      <c r="A244" s="164">
        <v>1</v>
      </c>
      <c r="B244" s="164" t="s">
        <v>674</v>
      </c>
      <c r="C244" s="164">
        <v>1238.5999999999999</v>
      </c>
      <c r="D244" s="164">
        <v>563.16999999999996</v>
      </c>
      <c r="E244" s="164">
        <v>1162.72</v>
      </c>
      <c r="F244" s="164">
        <v>562.89</v>
      </c>
      <c r="G244" s="164">
        <v>1260.32</v>
      </c>
      <c r="H244" s="164">
        <v>2423.0300000000002</v>
      </c>
      <c r="I244" s="164">
        <v>47.99</v>
      </c>
      <c r="J244" s="164">
        <v>99.86</v>
      </c>
      <c r="K244" s="164">
        <v>0.14000000000000001</v>
      </c>
      <c r="L244" s="164">
        <v>7.7</v>
      </c>
      <c r="M244" s="164">
        <v>9</v>
      </c>
      <c r="N244" s="164" t="s">
        <v>622</v>
      </c>
      <c r="O244" s="164" t="s">
        <v>621</v>
      </c>
      <c r="P244" s="164" t="s">
        <v>620</v>
      </c>
      <c r="Q244" s="164" t="s">
        <v>619</v>
      </c>
      <c r="R244" s="164" t="s">
        <v>618</v>
      </c>
      <c r="S244" s="164" t="s">
        <v>617</v>
      </c>
      <c r="T244" s="164" t="s">
        <v>616</v>
      </c>
      <c r="U244" s="164">
        <v>0</v>
      </c>
    </row>
    <row r="245" spans="1:21">
      <c r="A245" s="164">
        <v>1</v>
      </c>
      <c r="B245" s="164" t="s">
        <v>673</v>
      </c>
      <c r="C245" s="164">
        <v>1238.7</v>
      </c>
      <c r="D245" s="164">
        <v>548.27</v>
      </c>
      <c r="E245" s="164">
        <v>1210.02</v>
      </c>
      <c r="F245" s="164">
        <v>548.22</v>
      </c>
      <c r="G245" s="164">
        <v>1238.3699999999999</v>
      </c>
      <c r="H245" s="164">
        <v>2448.4</v>
      </c>
      <c r="I245" s="164">
        <v>49.42</v>
      </c>
      <c r="J245" s="164">
        <v>103.85</v>
      </c>
      <c r="K245" s="164">
        <v>-3.85</v>
      </c>
      <c r="L245" s="164">
        <v>7.7</v>
      </c>
      <c r="M245" s="164">
        <v>10</v>
      </c>
      <c r="N245" s="164" t="s">
        <v>622</v>
      </c>
      <c r="O245" s="164" t="s">
        <v>621</v>
      </c>
      <c r="P245" s="164" t="s">
        <v>620</v>
      </c>
      <c r="Q245" s="164" t="s">
        <v>619</v>
      </c>
      <c r="R245" s="164" t="s">
        <v>618</v>
      </c>
      <c r="S245" s="164" t="s">
        <v>617</v>
      </c>
      <c r="T245" s="164" t="s">
        <v>616</v>
      </c>
      <c r="U245" s="164">
        <v>0</v>
      </c>
    </row>
    <row r="246" spans="1:21">
      <c r="A246" s="164">
        <v>1</v>
      </c>
      <c r="B246" s="164" t="s">
        <v>672</v>
      </c>
      <c r="C246" s="164">
        <v>1238.9000000000001</v>
      </c>
      <c r="D246" s="164">
        <v>511.04</v>
      </c>
      <c r="E246" s="164">
        <v>1147.78</v>
      </c>
      <c r="F246" s="164">
        <v>510.85</v>
      </c>
      <c r="G246" s="164">
        <v>1129.2</v>
      </c>
      <c r="H246" s="164">
        <v>2276.9699999999998</v>
      </c>
      <c r="I246" s="164">
        <v>50.41</v>
      </c>
      <c r="J246" s="164">
        <v>107.19</v>
      </c>
      <c r="K246" s="164">
        <v>-7.19</v>
      </c>
      <c r="L246" s="164">
        <v>7.8</v>
      </c>
      <c r="M246" s="164">
        <v>11</v>
      </c>
      <c r="N246" s="164" t="s">
        <v>622</v>
      </c>
      <c r="O246" s="164" t="s">
        <v>621</v>
      </c>
      <c r="P246" s="164" t="s">
        <v>620</v>
      </c>
      <c r="Q246" s="164" t="s">
        <v>619</v>
      </c>
      <c r="R246" s="164" t="s">
        <v>618</v>
      </c>
      <c r="S246" s="164" t="s">
        <v>617</v>
      </c>
      <c r="T246" s="164" t="s">
        <v>616</v>
      </c>
      <c r="U246" s="164">
        <v>0</v>
      </c>
    </row>
    <row r="247" spans="1:21">
      <c r="A247" s="164">
        <v>1</v>
      </c>
      <c r="B247" s="164" t="s">
        <v>671</v>
      </c>
      <c r="C247" s="164">
        <v>1238.9000000000001</v>
      </c>
      <c r="D247" s="164">
        <v>476.3</v>
      </c>
      <c r="E247" s="164">
        <v>1184.9100000000001</v>
      </c>
      <c r="F247" s="164">
        <v>476.16</v>
      </c>
      <c r="G247" s="164">
        <v>1252.49</v>
      </c>
      <c r="H247" s="164">
        <v>2437.41</v>
      </c>
      <c r="I247" s="164">
        <v>48.61</v>
      </c>
      <c r="J247" s="164">
        <v>103.98</v>
      </c>
      <c r="K247" s="164">
        <v>-3.98</v>
      </c>
      <c r="L247" s="164">
        <v>7.8</v>
      </c>
      <c r="M247" s="164">
        <v>12</v>
      </c>
      <c r="N247" s="164" t="s">
        <v>622</v>
      </c>
      <c r="O247" s="164" t="s">
        <v>621</v>
      </c>
      <c r="P247" s="164" t="s">
        <v>620</v>
      </c>
      <c r="Q247" s="164" t="s">
        <v>619</v>
      </c>
      <c r="R247" s="164" t="s">
        <v>618</v>
      </c>
      <c r="S247" s="164" t="s">
        <v>617</v>
      </c>
      <c r="T247" s="164" t="s">
        <v>616</v>
      </c>
      <c r="U247" s="164">
        <v>0</v>
      </c>
    </row>
    <row r="248" spans="1:21">
      <c r="A248" s="164">
        <v>1</v>
      </c>
      <c r="B248" s="164" t="s">
        <v>670</v>
      </c>
      <c r="C248" s="164">
        <v>1277.2</v>
      </c>
      <c r="D248" s="164">
        <v>585.80999999999995</v>
      </c>
      <c r="E248" s="164">
        <v>1163.53</v>
      </c>
      <c r="F248" s="164">
        <v>585.53</v>
      </c>
      <c r="G248" s="164">
        <v>1239.5</v>
      </c>
      <c r="H248" s="164">
        <v>2403.0300000000002</v>
      </c>
      <c r="I248" s="164">
        <v>48.42</v>
      </c>
      <c r="J248" s="164">
        <v>101.3</v>
      </c>
      <c r="K248" s="164">
        <v>-1.3</v>
      </c>
      <c r="L248" s="164">
        <v>7.7</v>
      </c>
      <c r="M248" s="164">
        <v>7</v>
      </c>
      <c r="N248" s="164" t="s">
        <v>622</v>
      </c>
      <c r="O248" s="164" t="s">
        <v>621</v>
      </c>
      <c r="P248" s="164" t="s">
        <v>620</v>
      </c>
      <c r="Q248" s="164" t="s">
        <v>619</v>
      </c>
      <c r="R248" s="164" t="s">
        <v>618</v>
      </c>
      <c r="S248" s="164" t="s">
        <v>617</v>
      </c>
      <c r="T248" s="164" t="s">
        <v>616</v>
      </c>
      <c r="U248" s="164">
        <v>0</v>
      </c>
    </row>
    <row r="249" spans="1:21">
      <c r="A249" s="164">
        <v>1</v>
      </c>
      <c r="B249" s="164" t="s">
        <v>669</v>
      </c>
      <c r="C249" s="164">
        <v>1276.8</v>
      </c>
      <c r="D249" s="164">
        <v>577.27</v>
      </c>
      <c r="E249" s="164">
        <v>952.92</v>
      </c>
      <c r="F249" s="164">
        <v>577.05999999999995</v>
      </c>
      <c r="G249" s="164">
        <v>982.1</v>
      </c>
      <c r="H249" s="164">
        <v>1935.02</v>
      </c>
      <c r="I249" s="164">
        <v>49.25</v>
      </c>
      <c r="J249" s="164">
        <v>102.32</v>
      </c>
      <c r="K249" s="164">
        <v>-2.3199999999999998</v>
      </c>
      <c r="L249" s="164">
        <v>7.7</v>
      </c>
      <c r="M249" s="164">
        <v>8</v>
      </c>
      <c r="N249" s="164" t="s">
        <v>622</v>
      </c>
      <c r="O249" s="164" t="s">
        <v>621</v>
      </c>
      <c r="P249" s="164" t="s">
        <v>620</v>
      </c>
      <c r="Q249" s="164" t="s">
        <v>619</v>
      </c>
      <c r="R249" s="164" t="s">
        <v>618</v>
      </c>
      <c r="S249" s="164" t="s">
        <v>617</v>
      </c>
      <c r="T249" s="164" t="s">
        <v>616</v>
      </c>
      <c r="U249" s="164">
        <v>0</v>
      </c>
    </row>
    <row r="250" spans="1:21">
      <c r="A250" s="164">
        <v>1</v>
      </c>
      <c r="B250" s="164" t="s">
        <v>668</v>
      </c>
      <c r="C250" s="164">
        <v>1277</v>
      </c>
      <c r="D250" s="164">
        <v>560.6</v>
      </c>
      <c r="E250" s="164">
        <v>1138.6600000000001</v>
      </c>
      <c r="F250" s="164">
        <v>560.20000000000005</v>
      </c>
      <c r="G250" s="164">
        <v>1298.75</v>
      </c>
      <c r="H250" s="164">
        <v>2437.41</v>
      </c>
      <c r="I250" s="164">
        <v>46.72</v>
      </c>
      <c r="J250" s="164">
        <v>97.22</v>
      </c>
      <c r="K250" s="164">
        <v>2.78</v>
      </c>
      <c r="L250" s="164">
        <v>7.7</v>
      </c>
      <c r="M250" s="164">
        <v>9</v>
      </c>
      <c r="N250" s="164" t="s">
        <v>622</v>
      </c>
      <c r="O250" s="164" t="s">
        <v>621</v>
      </c>
      <c r="P250" s="164" t="s">
        <v>620</v>
      </c>
      <c r="Q250" s="164" t="s">
        <v>619</v>
      </c>
      <c r="R250" s="164" t="s">
        <v>618</v>
      </c>
      <c r="S250" s="164" t="s">
        <v>617</v>
      </c>
      <c r="T250" s="164" t="s">
        <v>616</v>
      </c>
      <c r="U250" s="164">
        <v>0</v>
      </c>
    </row>
    <row r="251" spans="1:21">
      <c r="A251" s="164">
        <v>1</v>
      </c>
      <c r="B251" s="164" t="s">
        <v>257</v>
      </c>
      <c r="C251" s="164">
        <v>1277.0999999999999</v>
      </c>
      <c r="D251" s="164">
        <v>547.28</v>
      </c>
      <c r="E251" s="164">
        <v>1058.5</v>
      </c>
      <c r="F251" s="164">
        <v>547.05999999999995</v>
      </c>
      <c r="G251" s="164">
        <v>1433.8</v>
      </c>
      <c r="H251" s="164">
        <v>2492.31</v>
      </c>
      <c r="I251" s="164">
        <v>42.47</v>
      </c>
      <c r="J251" s="164">
        <v>89.24</v>
      </c>
      <c r="K251" s="164">
        <v>10.76</v>
      </c>
      <c r="L251" s="164">
        <v>7.7</v>
      </c>
      <c r="M251" s="164">
        <v>10</v>
      </c>
      <c r="N251" s="164" t="s">
        <v>622</v>
      </c>
      <c r="O251" s="164" t="s">
        <v>621</v>
      </c>
      <c r="P251" s="164" t="s">
        <v>620</v>
      </c>
      <c r="Q251" s="164" t="s">
        <v>619</v>
      </c>
      <c r="R251" s="164" t="s">
        <v>618</v>
      </c>
      <c r="S251" s="164" t="s">
        <v>617</v>
      </c>
      <c r="T251" s="164" t="s">
        <v>616</v>
      </c>
      <c r="U251" s="164">
        <v>0</v>
      </c>
    </row>
    <row r="252" spans="1:21">
      <c r="A252" s="164">
        <v>1</v>
      </c>
      <c r="B252" s="164" t="s">
        <v>258</v>
      </c>
      <c r="C252" s="164">
        <v>1277.3</v>
      </c>
      <c r="D252" s="164">
        <v>509.16</v>
      </c>
      <c r="E252" s="164">
        <v>1140.8800000000001</v>
      </c>
      <c r="F252" s="164">
        <v>508.72</v>
      </c>
      <c r="G252" s="164">
        <v>1133.48</v>
      </c>
      <c r="H252" s="164">
        <v>2274.36</v>
      </c>
      <c r="I252" s="164">
        <v>50.16</v>
      </c>
      <c r="J252" s="164">
        <v>106.67</v>
      </c>
      <c r="K252" s="164">
        <v>-6.67</v>
      </c>
      <c r="L252" s="164">
        <v>7.7</v>
      </c>
      <c r="M252" s="164">
        <v>11</v>
      </c>
      <c r="N252" s="164" t="s">
        <v>622</v>
      </c>
      <c r="O252" s="164" t="s">
        <v>621</v>
      </c>
      <c r="P252" s="164" t="s">
        <v>620</v>
      </c>
      <c r="Q252" s="164" t="s">
        <v>619</v>
      </c>
      <c r="R252" s="164" t="s">
        <v>618</v>
      </c>
      <c r="S252" s="164" t="s">
        <v>617</v>
      </c>
      <c r="T252" s="164" t="s">
        <v>616</v>
      </c>
      <c r="U252" s="164">
        <v>0</v>
      </c>
    </row>
    <row r="253" spans="1:21">
      <c r="A253" s="164">
        <v>1</v>
      </c>
      <c r="B253" s="164" t="s">
        <v>259</v>
      </c>
      <c r="C253" s="164">
        <v>1277.3</v>
      </c>
      <c r="D253" s="164">
        <v>475.38</v>
      </c>
      <c r="E253" s="164">
        <v>1259.01</v>
      </c>
      <c r="F253" s="164">
        <v>475.14</v>
      </c>
      <c r="G253" s="164">
        <v>1168.51</v>
      </c>
      <c r="H253" s="164">
        <v>2427.5100000000002</v>
      </c>
      <c r="I253" s="164">
        <v>51.86</v>
      </c>
      <c r="J253" s="164">
        <v>110.93</v>
      </c>
      <c r="K253" s="164">
        <v>-10.93</v>
      </c>
      <c r="L253" s="164">
        <v>7.8</v>
      </c>
      <c r="M253" s="164">
        <v>12</v>
      </c>
      <c r="N253" s="164" t="s">
        <v>622</v>
      </c>
      <c r="O253" s="164" t="s">
        <v>621</v>
      </c>
      <c r="P253" s="164" t="s">
        <v>620</v>
      </c>
      <c r="Q253" s="164" t="s">
        <v>619</v>
      </c>
      <c r="R253" s="164" t="s">
        <v>618</v>
      </c>
      <c r="S253" s="164" t="s">
        <v>617</v>
      </c>
      <c r="T253" s="164" t="s">
        <v>616</v>
      </c>
      <c r="U253" s="164">
        <v>0</v>
      </c>
    </row>
    <row r="254" spans="1:21">
      <c r="A254" s="164">
        <v>1</v>
      </c>
      <c r="B254" s="164" t="s">
        <v>260</v>
      </c>
      <c r="C254" s="164">
        <v>1315.6</v>
      </c>
      <c r="D254" s="164">
        <v>585.17999999999995</v>
      </c>
      <c r="E254" s="164">
        <v>1191.1099999999999</v>
      </c>
      <c r="F254" s="164">
        <v>585.23</v>
      </c>
      <c r="G254" s="164">
        <v>1200.71</v>
      </c>
      <c r="H254" s="164">
        <v>2391.8200000000002</v>
      </c>
      <c r="I254" s="164">
        <v>49.8</v>
      </c>
      <c r="J254" s="164">
        <v>104.19</v>
      </c>
      <c r="K254" s="164">
        <v>-4.1900000000000004</v>
      </c>
      <c r="L254" s="164">
        <v>7.7</v>
      </c>
      <c r="M254" s="164">
        <v>7</v>
      </c>
      <c r="N254" s="164" t="s">
        <v>622</v>
      </c>
      <c r="O254" s="164" t="s">
        <v>621</v>
      </c>
      <c r="P254" s="164" t="s">
        <v>620</v>
      </c>
      <c r="Q254" s="164" t="s">
        <v>619</v>
      </c>
      <c r="R254" s="164" t="s">
        <v>618</v>
      </c>
      <c r="S254" s="164" t="s">
        <v>617</v>
      </c>
      <c r="T254" s="164" t="s">
        <v>616</v>
      </c>
      <c r="U254" s="164">
        <v>0</v>
      </c>
    </row>
    <row r="255" spans="1:21">
      <c r="A255" s="164">
        <v>1</v>
      </c>
      <c r="B255" s="164" t="s">
        <v>261</v>
      </c>
      <c r="C255" s="164">
        <v>1315.1</v>
      </c>
      <c r="D255" s="164">
        <v>576.64</v>
      </c>
      <c r="E255" s="164">
        <v>934.44</v>
      </c>
      <c r="F255" s="164">
        <v>576.58000000000004</v>
      </c>
      <c r="G255" s="164">
        <v>997.09</v>
      </c>
      <c r="H255" s="164">
        <v>1931.53</v>
      </c>
      <c r="I255" s="164">
        <v>48.38</v>
      </c>
      <c r="J255" s="164">
        <v>100.52</v>
      </c>
      <c r="K255" s="164">
        <v>-0.52</v>
      </c>
      <c r="L255" s="164">
        <v>7.7</v>
      </c>
      <c r="M255" s="164">
        <v>8</v>
      </c>
      <c r="N255" s="164" t="s">
        <v>622</v>
      </c>
      <c r="O255" s="164" t="s">
        <v>621</v>
      </c>
      <c r="P255" s="164" t="s">
        <v>620</v>
      </c>
      <c r="Q255" s="164" t="s">
        <v>619</v>
      </c>
      <c r="R255" s="164" t="s">
        <v>618</v>
      </c>
      <c r="S255" s="164" t="s">
        <v>617</v>
      </c>
      <c r="T255" s="164" t="s">
        <v>616</v>
      </c>
      <c r="U255" s="164">
        <v>0</v>
      </c>
    </row>
    <row r="256" spans="1:21">
      <c r="A256" s="164">
        <v>1</v>
      </c>
      <c r="B256" s="164" t="s">
        <v>262</v>
      </c>
      <c r="C256" s="164">
        <v>1315.3</v>
      </c>
      <c r="D256" s="164">
        <v>559.59</v>
      </c>
      <c r="E256" s="164">
        <v>1205.75</v>
      </c>
      <c r="F256" s="164">
        <v>559.6</v>
      </c>
      <c r="G256" s="164">
        <v>1188.72</v>
      </c>
      <c r="H256" s="164">
        <v>2394.48</v>
      </c>
      <c r="I256" s="164">
        <v>50.36</v>
      </c>
      <c r="J256" s="164">
        <v>104.79</v>
      </c>
      <c r="K256" s="164">
        <v>-4.79</v>
      </c>
      <c r="L256" s="164">
        <v>7.8</v>
      </c>
      <c r="M256" s="164">
        <v>9</v>
      </c>
      <c r="N256" s="164" t="s">
        <v>622</v>
      </c>
      <c r="O256" s="164" t="s">
        <v>621</v>
      </c>
      <c r="P256" s="164" t="s">
        <v>620</v>
      </c>
      <c r="Q256" s="164" t="s">
        <v>619</v>
      </c>
      <c r="R256" s="164" t="s">
        <v>618</v>
      </c>
      <c r="S256" s="164" t="s">
        <v>617</v>
      </c>
      <c r="T256" s="164" t="s">
        <v>616</v>
      </c>
      <c r="U256" s="164">
        <v>0</v>
      </c>
    </row>
    <row r="257" spans="1:21">
      <c r="A257" s="164">
        <v>1</v>
      </c>
      <c r="B257" s="164" t="s">
        <v>263</v>
      </c>
      <c r="C257" s="164">
        <v>1315.4</v>
      </c>
      <c r="D257" s="164">
        <v>546.49</v>
      </c>
      <c r="E257" s="164">
        <v>1157.8399999999999</v>
      </c>
      <c r="F257" s="164">
        <v>546.38</v>
      </c>
      <c r="G257" s="164">
        <v>1304.81</v>
      </c>
      <c r="H257" s="164">
        <v>2462.65</v>
      </c>
      <c r="I257" s="164">
        <v>47.02</v>
      </c>
      <c r="J257" s="164">
        <v>98.79</v>
      </c>
      <c r="K257" s="164">
        <v>1.21</v>
      </c>
      <c r="L257" s="164">
        <v>7.8</v>
      </c>
      <c r="M257" s="164">
        <v>10</v>
      </c>
      <c r="N257" s="164" t="s">
        <v>622</v>
      </c>
      <c r="O257" s="164" t="s">
        <v>621</v>
      </c>
      <c r="P257" s="164" t="s">
        <v>620</v>
      </c>
      <c r="Q257" s="164" t="s">
        <v>619</v>
      </c>
      <c r="R257" s="164" t="s">
        <v>618</v>
      </c>
      <c r="S257" s="164" t="s">
        <v>617</v>
      </c>
      <c r="T257" s="164" t="s">
        <v>616</v>
      </c>
      <c r="U257" s="164">
        <v>0</v>
      </c>
    </row>
    <row r="258" spans="1:21">
      <c r="A258" s="164">
        <v>1</v>
      </c>
      <c r="B258" s="164" t="s">
        <v>264</v>
      </c>
      <c r="C258" s="164">
        <v>1315.6</v>
      </c>
      <c r="D258" s="164">
        <v>507.49</v>
      </c>
      <c r="E258" s="164">
        <v>1134.69</v>
      </c>
      <c r="F258" s="164">
        <v>507.42</v>
      </c>
      <c r="G258" s="164">
        <v>1136.5</v>
      </c>
      <c r="H258" s="164">
        <v>2271.19</v>
      </c>
      <c r="I258" s="164">
        <v>49.96</v>
      </c>
      <c r="J258" s="164">
        <v>106.24</v>
      </c>
      <c r="K258" s="164">
        <v>-6.24</v>
      </c>
      <c r="L258" s="164">
        <v>7.8</v>
      </c>
      <c r="M258" s="164">
        <v>11</v>
      </c>
      <c r="N258" s="164" t="s">
        <v>622</v>
      </c>
      <c r="O258" s="164" t="s">
        <v>621</v>
      </c>
      <c r="P258" s="164" t="s">
        <v>620</v>
      </c>
      <c r="Q258" s="164" t="s">
        <v>619</v>
      </c>
      <c r="R258" s="164" t="s">
        <v>618</v>
      </c>
      <c r="S258" s="164" t="s">
        <v>617</v>
      </c>
      <c r="T258" s="164" t="s">
        <v>616</v>
      </c>
      <c r="U258" s="164">
        <v>0</v>
      </c>
    </row>
    <row r="259" spans="1:21">
      <c r="A259" s="164">
        <v>1</v>
      </c>
      <c r="B259" s="164" t="s">
        <v>265</v>
      </c>
      <c r="C259" s="164">
        <v>1315.6</v>
      </c>
      <c r="D259" s="164">
        <v>474.39</v>
      </c>
      <c r="E259" s="164">
        <v>1185</v>
      </c>
      <c r="F259" s="164">
        <v>474.35</v>
      </c>
      <c r="G259" s="164">
        <v>1224.74</v>
      </c>
      <c r="H259" s="164">
        <v>2409.73</v>
      </c>
      <c r="I259" s="164">
        <v>49.18</v>
      </c>
      <c r="J259" s="164">
        <v>105.18</v>
      </c>
      <c r="K259" s="164">
        <v>-5.18</v>
      </c>
      <c r="L259" s="164">
        <v>7.8</v>
      </c>
      <c r="M259" s="164">
        <v>12</v>
      </c>
      <c r="N259" s="164" t="s">
        <v>622</v>
      </c>
      <c r="O259" s="164" t="s">
        <v>621</v>
      </c>
      <c r="P259" s="164" t="s">
        <v>620</v>
      </c>
      <c r="Q259" s="164" t="s">
        <v>619</v>
      </c>
      <c r="R259" s="164" t="s">
        <v>618</v>
      </c>
      <c r="S259" s="164" t="s">
        <v>617</v>
      </c>
      <c r="T259" s="164" t="s">
        <v>616</v>
      </c>
      <c r="U259" s="164">
        <v>0</v>
      </c>
    </row>
    <row r="260" spans="1:21">
      <c r="A260" s="164">
        <v>1</v>
      </c>
      <c r="B260" s="164" t="s">
        <v>266</v>
      </c>
      <c r="C260" s="164">
        <v>1354</v>
      </c>
      <c r="D260" s="164">
        <v>585.11</v>
      </c>
      <c r="E260" s="164">
        <v>1141.17</v>
      </c>
      <c r="F260" s="164">
        <v>585.02</v>
      </c>
      <c r="G260" s="164">
        <v>1187.73</v>
      </c>
      <c r="H260" s="164">
        <v>2328.9</v>
      </c>
      <c r="I260" s="164">
        <v>49</v>
      </c>
      <c r="J260" s="164">
        <v>102.51</v>
      </c>
      <c r="K260" s="164">
        <v>-2.5099999999999998</v>
      </c>
      <c r="L260" s="164">
        <v>7.7</v>
      </c>
      <c r="M260" s="164">
        <v>7</v>
      </c>
      <c r="N260" s="164" t="s">
        <v>622</v>
      </c>
      <c r="O260" s="164" t="s">
        <v>621</v>
      </c>
      <c r="P260" s="164" t="s">
        <v>620</v>
      </c>
      <c r="Q260" s="164" t="s">
        <v>619</v>
      </c>
      <c r="R260" s="164" t="s">
        <v>618</v>
      </c>
      <c r="S260" s="164" t="s">
        <v>617</v>
      </c>
      <c r="T260" s="164" t="s">
        <v>616</v>
      </c>
      <c r="U260" s="164">
        <v>0</v>
      </c>
    </row>
    <row r="261" spans="1:21">
      <c r="A261" s="164">
        <v>1</v>
      </c>
      <c r="B261" s="164" t="s">
        <v>267</v>
      </c>
      <c r="C261" s="164">
        <v>1353.5</v>
      </c>
      <c r="D261" s="164">
        <v>576.02</v>
      </c>
      <c r="E261" s="164">
        <v>910.8</v>
      </c>
      <c r="F261" s="164">
        <v>575.94000000000005</v>
      </c>
      <c r="G261" s="164">
        <v>965.5</v>
      </c>
      <c r="H261" s="164">
        <v>1876.29</v>
      </c>
      <c r="I261" s="164">
        <v>48.54</v>
      </c>
      <c r="J261" s="164">
        <v>100.86</v>
      </c>
      <c r="K261" s="164">
        <v>-0.86</v>
      </c>
      <c r="L261" s="164">
        <v>7.8</v>
      </c>
      <c r="M261" s="164">
        <v>8</v>
      </c>
      <c r="N261" s="164" t="s">
        <v>622</v>
      </c>
      <c r="O261" s="164" t="s">
        <v>621</v>
      </c>
      <c r="P261" s="164" t="s">
        <v>620</v>
      </c>
      <c r="Q261" s="164" t="s">
        <v>619</v>
      </c>
      <c r="R261" s="164" t="s">
        <v>618</v>
      </c>
      <c r="S261" s="164" t="s">
        <v>617</v>
      </c>
      <c r="T261" s="164" t="s">
        <v>616</v>
      </c>
      <c r="U261" s="164">
        <v>0</v>
      </c>
    </row>
    <row r="262" spans="1:21">
      <c r="A262" s="164">
        <v>1</v>
      </c>
      <c r="B262" s="164" t="s">
        <v>268</v>
      </c>
      <c r="C262" s="164">
        <v>1353.7</v>
      </c>
      <c r="D262" s="164">
        <v>559.36</v>
      </c>
      <c r="E262" s="164">
        <v>1138.67</v>
      </c>
      <c r="F262" s="164">
        <v>559.24</v>
      </c>
      <c r="G262" s="164">
        <v>1161.8499999999999</v>
      </c>
      <c r="H262" s="164">
        <v>2300.52</v>
      </c>
      <c r="I262" s="164">
        <v>49.5</v>
      </c>
      <c r="J262" s="164">
        <v>103</v>
      </c>
      <c r="K262" s="164">
        <v>-3</v>
      </c>
      <c r="L262" s="164">
        <v>7.8</v>
      </c>
      <c r="M262" s="164">
        <v>9</v>
      </c>
      <c r="N262" s="164" t="s">
        <v>622</v>
      </c>
      <c r="O262" s="164" t="s">
        <v>621</v>
      </c>
      <c r="P262" s="164" t="s">
        <v>620</v>
      </c>
      <c r="Q262" s="164" t="s">
        <v>619</v>
      </c>
      <c r="R262" s="164" t="s">
        <v>618</v>
      </c>
      <c r="S262" s="164" t="s">
        <v>617</v>
      </c>
      <c r="T262" s="164" t="s">
        <v>616</v>
      </c>
      <c r="U262" s="164">
        <v>0</v>
      </c>
    </row>
    <row r="263" spans="1:21">
      <c r="A263" s="164">
        <v>1</v>
      </c>
      <c r="B263" s="164" t="s">
        <v>269</v>
      </c>
      <c r="C263" s="164">
        <v>1353.8</v>
      </c>
      <c r="D263" s="164">
        <v>545.5</v>
      </c>
      <c r="E263" s="164">
        <v>1099.74</v>
      </c>
      <c r="F263" s="164">
        <v>545.20000000000005</v>
      </c>
      <c r="G263" s="164">
        <v>1185.8800000000001</v>
      </c>
      <c r="H263" s="164">
        <v>2285.62</v>
      </c>
      <c r="I263" s="164">
        <v>48.12</v>
      </c>
      <c r="J263" s="164">
        <v>101.1</v>
      </c>
      <c r="K263" s="164">
        <v>-1.1000000000000001</v>
      </c>
      <c r="L263" s="164">
        <v>7.8</v>
      </c>
      <c r="M263" s="164">
        <v>10</v>
      </c>
      <c r="N263" s="164" t="s">
        <v>622</v>
      </c>
      <c r="O263" s="164" t="s">
        <v>621</v>
      </c>
      <c r="P263" s="164" t="s">
        <v>620</v>
      </c>
      <c r="Q263" s="164" t="s">
        <v>619</v>
      </c>
      <c r="R263" s="164" t="s">
        <v>618</v>
      </c>
      <c r="S263" s="164" t="s">
        <v>617</v>
      </c>
      <c r="T263" s="164" t="s">
        <v>616</v>
      </c>
      <c r="U263" s="164">
        <v>0</v>
      </c>
    </row>
    <row r="264" spans="1:21">
      <c r="A264" s="164">
        <v>1</v>
      </c>
      <c r="B264" s="164" t="s">
        <v>270</v>
      </c>
      <c r="C264" s="164">
        <v>1353.9</v>
      </c>
      <c r="D264" s="164">
        <v>507.84</v>
      </c>
      <c r="E264" s="164">
        <v>33.380000000000003</v>
      </c>
      <c r="F264" s="164">
        <v>508.09</v>
      </c>
      <c r="G264" s="164">
        <v>2211.71</v>
      </c>
      <c r="H264" s="164">
        <v>2245.09</v>
      </c>
      <c r="I264" s="164">
        <v>1.49</v>
      </c>
      <c r="J264" s="164">
        <v>3.16</v>
      </c>
      <c r="K264" s="164">
        <v>96.84</v>
      </c>
      <c r="L264" s="164">
        <v>7.8</v>
      </c>
      <c r="M264" s="164">
        <v>11</v>
      </c>
      <c r="N264" s="164" t="s">
        <v>622</v>
      </c>
      <c r="O264" s="164" t="s">
        <v>621</v>
      </c>
      <c r="P264" s="164" t="s">
        <v>620</v>
      </c>
      <c r="Q264" s="164" t="s">
        <v>619</v>
      </c>
      <c r="R264" s="164" t="s">
        <v>618</v>
      </c>
      <c r="S264" s="164" t="s">
        <v>617</v>
      </c>
      <c r="T264" s="164" t="s">
        <v>616</v>
      </c>
      <c r="U264" s="164">
        <v>0</v>
      </c>
    </row>
    <row r="265" spans="1:21">
      <c r="A265" s="164">
        <v>1</v>
      </c>
      <c r="B265" s="164" t="s">
        <v>271</v>
      </c>
      <c r="C265" s="164">
        <v>1353.9</v>
      </c>
      <c r="D265" s="164">
        <v>474.61</v>
      </c>
      <c r="E265" s="164">
        <v>25.36</v>
      </c>
      <c r="F265" s="164">
        <v>474.76</v>
      </c>
      <c r="G265" s="164">
        <v>2007.58</v>
      </c>
      <c r="H265" s="164">
        <v>2032.94</v>
      </c>
      <c r="I265" s="164">
        <v>1.25</v>
      </c>
      <c r="J265" s="164">
        <v>2.67</v>
      </c>
      <c r="K265" s="164">
        <v>97.33</v>
      </c>
      <c r="L265" s="164">
        <v>7.8</v>
      </c>
      <c r="M265" s="164">
        <v>12</v>
      </c>
      <c r="N265" s="164" t="s">
        <v>622</v>
      </c>
      <c r="O265" s="164" t="s">
        <v>621</v>
      </c>
      <c r="P265" s="164" t="s">
        <v>620</v>
      </c>
      <c r="Q265" s="164" t="s">
        <v>619</v>
      </c>
      <c r="R265" s="164" t="s">
        <v>618</v>
      </c>
      <c r="S265" s="164" t="s">
        <v>617</v>
      </c>
      <c r="T265" s="164" t="s">
        <v>616</v>
      </c>
      <c r="U265" s="164">
        <v>0</v>
      </c>
    </row>
    <row r="266" spans="1:21">
      <c r="A266" s="164">
        <v>1</v>
      </c>
      <c r="B266" s="164" t="s">
        <v>667</v>
      </c>
      <c r="C266" s="164">
        <v>1430.7</v>
      </c>
      <c r="D266" s="164">
        <v>587.95000000000005</v>
      </c>
      <c r="E266" s="164">
        <v>1152.3499999999999</v>
      </c>
      <c r="F266" s="164">
        <v>587.52</v>
      </c>
      <c r="G266" s="164">
        <v>1243.96</v>
      </c>
      <c r="H266" s="164">
        <v>2396.31</v>
      </c>
      <c r="I266" s="164">
        <v>48.09</v>
      </c>
      <c r="J266" s="164">
        <v>100.61</v>
      </c>
      <c r="K266" s="164">
        <v>-0.61</v>
      </c>
      <c r="L266" s="164">
        <v>7.7</v>
      </c>
      <c r="M266" s="164">
        <v>7</v>
      </c>
      <c r="N266" s="164" t="s">
        <v>622</v>
      </c>
      <c r="O266" s="164" t="s">
        <v>621</v>
      </c>
      <c r="P266" s="164" t="s">
        <v>620</v>
      </c>
      <c r="Q266" s="164" t="s">
        <v>619</v>
      </c>
      <c r="R266" s="164" t="s">
        <v>618</v>
      </c>
      <c r="S266" s="164" t="s">
        <v>617</v>
      </c>
      <c r="T266" s="164" t="s">
        <v>616</v>
      </c>
      <c r="U266" s="164">
        <v>0</v>
      </c>
    </row>
    <row r="267" spans="1:21">
      <c r="A267" s="164">
        <v>1</v>
      </c>
      <c r="B267" s="164" t="s">
        <v>666</v>
      </c>
      <c r="C267" s="164">
        <v>1430.2</v>
      </c>
      <c r="D267" s="164">
        <v>579.26</v>
      </c>
      <c r="E267" s="164">
        <v>948.37</v>
      </c>
      <c r="F267" s="164">
        <v>578.85</v>
      </c>
      <c r="G267" s="164">
        <v>943.09</v>
      </c>
      <c r="H267" s="164">
        <v>1891.46</v>
      </c>
      <c r="I267" s="164">
        <v>50.14</v>
      </c>
      <c r="J267" s="164">
        <v>104.18</v>
      </c>
      <c r="K267" s="164">
        <v>-4.18</v>
      </c>
      <c r="L267" s="164">
        <v>7.7</v>
      </c>
      <c r="M267" s="164">
        <v>8</v>
      </c>
      <c r="N267" s="164" t="s">
        <v>622</v>
      </c>
      <c r="O267" s="164" t="s">
        <v>621</v>
      </c>
      <c r="P267" s="164" t="s">
        <v>620</v>
      </c>
      <c r="Q267" s="164" t="s">
        <v>619</v>
      </c>
      <c r="R267" s="164" t="s">
        <v>618</v>
      </c>
      <c r="S267" s="164" t="s">
        <v>617</v>
      </c>
      <c r="T267" s="164" t="s">
        <v>616</v>
      </c>
      <c r="U267" s="164">
        <v>0</v>
      </c>
    </row>
    <row r="268" spans="1:21">
      <c r="A268" s="164">
        <v>1</v>
      </c>
      <c r="B268" s="164" t="s">
        <v>665</v>
      </c>
      <c r="C268" s="164">
        <v>1430.5</v>
      </c>
      <c r="D268" s="164">
        <v>562.46</v>
      </c>
      <c r="E268" s="164">
        <v>1164.82</v>
      </c>
      <c r="F268" s="164">
        <v>561.96</v>
      </c>
      <c r="G268" s="164">
        <v>1227.18</v>
      </c>
      <c r="H268" s="164">
        <v>2392</v>
      </c>
      <c r="I268" s="164">
        <v>48.7</v>
      </c>
      <c r="J268" s="164">
        <v>101.34</v>
      </c>
      <c r="K268" s="164">
        <v>-1.34</v>
      </c>
      <c r="L268" s="164">
        <v>7.8</v>
      </c>
      <c r="M268" s="164">
        <v>9</v>
      </c>
      <c r="N268" s="164" t="s">
        <v>622</v>
      </c>
      <c r="O268" s="164" t="s">
        <v>621</v>
      </c>
      <c r="P268" s="164" t="s">
        <v>620</v>
      </c>
      <c r="Q268" s="164" t="s">
        <v>619</v>
      </c>
      <c r="R268" s="164" t="s">
        <v>618</v>
      </c>
      <c r="S268" s="164" t="s">
        <v>617</v>
      </c>
      <c r="T268" s="164" t="s">
        <v>616</v>
      </c>
      <c r="U268" s="164">
        <v>0</v>
      </c>
    </row>
    <row r="269" spans="1:21">
      <c r="A269" s="164">
        <v>1</v>
      </c>
      <c r="B269" s="164" t="s">
        <v>664</v>
      </c>
      <c r="C269" s="164">
        <v>1430.5</v>
      </c>
      <c r="D269" s="164">
        <v>548.1</v>
      </c>
      <c r="E269" s="164">
        <v>1250.57</v>
      </c>
      <c r="F269" s="164">
        <v>548.04</v>
      </c>
      <c r="G269" s="164">
        <v>1181.53</v>
      </c>
      <c r="H269" s="164">
        <v>2432.1</v>
      </c>
      <c r="I269" s="164">
        <v>51.42</v>
      </c>
      <c r="J269" s="164">
        <v>108.04</v>
      </c>
      <c r="K269" s="164">
        <v>-8.0399999999999991</v>
      </c>
      <c r="L269" s="164">
        <v>7.7</v>
      </c>
      <c r="M269" s="164">
        <v>10</v>
      </c>
      <c r="N269" s="164" t="s">
        <v>622</v>
      </c>
      <c r="O269" s="164" t="s">
        <v>621</v>
      </c>
      <c r="P269" s="164" t="s">
        <v>620</v>
      </c>
      <c r="Q269" s="164" t="s">
        <v>619</v>
      </c>
      <c r="R269" s="164" t="s">
        <v>618</v>
      </c>
      <c r="S269" s="164" t="s">
        <v>617</v>
      </c>
      <c r="T269" s="164" t="s">
        <v>616</v>
      </c>
      <c r="U269" s="164">
        <v>0</v>
      </c>
    </row>
    <row r="270" spans="1:21">
      <c r="A270" s="164">
        <v>1</v>
      </c>
      <c r="B270" s="164" t="s">
        <v>663</v>
      </c>
      <c r="C270" s="164">
        <v>1430.6</v>
      </c>
      <c r="D270" s="164">
        <v>510.65</v>
      </c>
      <c r="E270" s="164">
        <v>1172.55</v>
      </c>
      <c r="F270" s="164">
        <v>510.37</v>
      </c>
      <c r="G270" s="164">
        <v>1102.31</v>
      </c>
      <c r="H270" s="164">
        <v>2274.86</v>
      </c>
      <c r="I270" s="164">
        <v>51.54</v>
      </c>
      <c r="J270" s="164">
        <v>109.6</v>
      </c>
      <c r="K270" s="164">
        <v>-9.6</v>
      </c>
      <c r="L270" s="164">
        <v>7.8</v>
      </c>
      <c r="M270" s="164">
        <v>11</v>
      </c>
      <c r="N270" s="164" t="s">
        <v>622</v>
      </c>
      <c r="O270" s="164" t="s">
        <v>621</v>
      </c>
      <c r="P270" s="164" t="s">
        <v>620</v>
      </c>
      <c r="Q270" s="164" t="s">
        <v>619</v>
      </c>
      <c r="R270" s="164" t="s">
        <v>618</v>
      </c>
      <c r="S270" s="164" t="s">
        <v>617</v>
      </c>
      <c r="T270" s="164" t="s">
        <v>616</v>
      </c>
      <c r="U270" s="164">
        <v>0</v>
      </c>
    </row>
    <row r="271" spans="1:21">
      <c r="A271" s="164">
        <v>1</v>
      </c>
      <c r="B271" s="164" t="s">
        <v>662</v>
      </c>
      <c r="C271" s="164">
        <v>1430.6</v>
      </c>
      <c r="D271" s="164">
        <v>476.09</v>
      </c>
      <c r="E271" s="164">
        <v>1285.33</v>
      </c>
      <c r="F271" s="164">
        <v>475.85</v>
      </c>
      <c r="G271" s="164">
        <v>1164.06</v>
      </c>
      <c r="H271" s="164">
        <v>2449.38</v>
      </c>
      <c r="I271" s="164">
        <v>52.48</v>
      </c>
      <c r="J271" s="164">
        <v>112.24</v>
      </c>
      <c r="K271" s="164">
        <v>-12.24</v>
      </c>
      <c r="L271" s="164">
        <v>7.8</v>
      </c>
      <c r="M271" s="164">
        <v>12</v>
      </c>
      <c r="N271" s="164" t="s">
        <v>622</v>
      </c>
      <c r="O271" s="164" t="s">
        <v>621</v>
      </c>
      <c r="P271" s="164" t="s">
        <v>620</v>
      </c>
      <c r="Q271" s="164" t="s">
        <v>619</v>
      </c>
      <c r="R271" s="164" t="s">
        <v>618</v>
      </c>
      <c r="S271" s="164" t="s">
        <v>617</v>
      </c>
      <c r="T271" s="164" t="s">
        <v>616</v>
      </c>
      <c r="U271" s="164">
        <v>0</v>
      </c>
    </row>
    <row r="272" spans="1:21">
      <c r="A272" s="164">
        <v>1</v>
      </c>
      <c r="B272" s="164" t="s">
        <v>661</v>
      </c>
      <c r="C272" s="164">
        <v>1469.1</v>
      </c>
      <c r="D272" s="164">
        <v>585.54999999999995</v>
      </c>
      <c r="E272" s="164">
        <v>1227.01</v>
      </c>
      <c r="F272" s="164">
        <v>585.32000000000005</v>
      </c>
      <c r="G272" s="164">
        <v>1212.9100000000001</v>
      </c>
      <c r="H272" s="164">
        <v>2439.92</v>
      </c>
      <c r="I272" s="164">
        <v>50.29</v>
      </c>
      <c r="J272" s="164">
        <v>105.21</v>
      </c>
      <c r="K272" s="164">
        <v>-5.21</v>
      </c>
      <c r="L272" s="164">
        <v>7.7</v>
      </c>
      <c r="M272" s="164">
        <v>7</v>
      </c>
      <c r="N272" s="164" t="s">
        <v>622</v>
      </c>
      <c r="O272" s="164" t="s">
        <v>621</v>
      </c>
      <c r="P272" s="164" t="s">
        <v>620</v>
      </c>
      <c r="Q272" s="164" t="s">
        <v>619</v>
      </c>
      <c r="R272" s="164" t="s">
        <v>618</v>
      </c>
      <c r="S272" s="164" t="s">
        <v>617</v>
      </c>
      <c r="T272" s="164" t="s">
        <v>616</v>
      </c>
      <c r="U272" s="164">
        <v>0</v>
      </c>
    </row>
    <row r="273" spans="1:21">
      <c r="A273" s="164">
        <v>1</v>
      </c>
      <c r="B273" s="164" t="s">
        <v>660</v>
      </c>
      <c r="C273" s="164">
        <v>1468.6</v>
      </c>
      <c r="D273" s="164">
        <v>576.80999999999995</v>
      </c>
      <c r="E273" s="164">
        <v>1003.31</v>
      </c>
      <c r="F273" s="164">
        <v>576.49</v>
      </c>
      <c r="G273" s="164">
        <v>921.57</v>
      </c>
      <c r="H273" s="164">
        <v>1924.88</v>
      </c>
      <c r="I273" s="164">
        <v>52.12</v>
      </c>
      <c r="J273" s="164">
        <v>108.3</v>
      </c>
      <c r="K273" s="164">
        <v>-8.3000000000000007</v>
      </c>
      <c r="L273" s="164">
        <v>7.7</v>
      </c>
      <c r="M273" s="164">
        <v>8</v>
      </c>
      <c r="N273" s="164" t="s">
        <v>622</v>
      </c>
      <c r="O273" s="164" t="s">
        <v>621</v>
      </c>
      <c r="P273" s="164" t="s">
        <v>620</v>
      </c>
      <c r="Q273" s="164" t="s">
        <v>619</v>
      </c>
      <c r="R273" s="164" t="s">
        <v>618</v>
      </c>
      <c r="S273" s="164" t="s">
        <v>617</v>
      </c>
      <c r="T273" s="164" t="s">
        <v>616</v>
      </c>
      <c r="U273" s="164">
        <v>0</v>
      </c>
    </row>
    <row r="274" spans="1:21">
      <c r="A274" s="164">
        <v>1</v>
      </c>
      <c r="B274" s="164" t="s">
        <v>659</v>
      </c>
      <c r="C274" s="164">
        <v>1468.8</v>
      </c>
      <c r="D274" s="164">
        <v>559.80999999999995</v>
      </c>
      <c r="E274" s="164">
        <v>1145.5899999999999</v>
      </c>
      <c r="F274" s="164">
        <v>559.67999999999995</v>
      </c>
      <c r="G274" s="164">
        <v>1277.77</v>
      </c>
      <c r="H274" s="164">
        <v>2423.36</v>
      </c>
      <c r="I274" s="164">
        <v>47.27</v>
      </c>
      <c r="J274" s="164">
        <v>98.38</v>
      </c>
      <c r="K274" s="164">
        <v>1.62</v>
      </c>
      <c r="L274" s="164">
        <v>7.7</v>
      </c>
      <c r="M274" s="164">
        <v>9</v>
      </c>
      <c r="N274" s="164" t="s">
        <v>622</v>
      </c>
      <c r="O274" s="164" t="s">
        <v>621</v>
      </c>
      <c r="P274" s="164" t="s">
        <v>620</v>
      </c>
      <c r="Q274" s="164" t="s">
        <v>619</v>
      </c>
      <c r="R274" s="164" t="s">
        <v>618</v>
      </c>
      <c r="S274" s="164" t="s">
        <v>617</v>
      </c>
      <c r="T274" s="164" t="s">
        <v>616</v>
      </c>
      <c r="U274" s="164">
        <v>0</v>
      </c>
    </row>
    <row r="275" spans="1:21">
      <c r="A275" s="164">
        <v>1</v>
      </c>
      <c r="B275" s="164" t="s">
        <v>281</v>
      </c>
      <c r="C275" s="164">
        <v>1468.9</v>
      </c>
      <c r="D275" s="164">
        <v>547.32000000000005</v>
      </c>
      <c r="E275" s="164">
        <v>1223.58</v>
      </c>
      <c r="F275" s="164">
        <v>547.16999999999996</v>
      </c>
      <c r="G275" s="164">
        <v>1276.71</v>
      </c>
      <c r="H275" s="164">
        <v>2500.29</v>
      </c>
      <c r="I275" s="164">
        <v>48.94</v>
      </c>
      <c r="J275" s="164">
        <v>102.83</v>
      </c>
      <c r="K275" s="164">
        <v>-2.83</v>
      </c>
      <c r="L275" s="164">
        <v>7.7</v>
      </c>
      <c r="M275" s="164">
        <v>10</v>
      </c>
      <c r="N275" s="164" t="s">
        <v>622</v>
      </c>
      <c r="O275" s="164" t="s">
        <v>621</v>
      </c>
      <c r="P275" s="164" t="s">
        <v>620</v>
      </c>
      <c r="Q275" s="164" t="s">
        <v>619</v>
      </c>
      <c r="R275" s="164" t="s">
        <v>618</v>
      </c>
      <c r="S275" s="164" t="s">
        <v>617</v>
      </c>
      <c r="T275" s="164" t="s">
        <v>616</v>
      </c>
      <c r="U275" s="164">
        <v>0</v>
      </c>
    </row>
    <row r="276" spans="1:21">
      <c r="A276" s="164">
        <v>1</v>
      </c>
      <c r="B276" s="164" t="s">
        <v>282</v>
      </c>
      <c r="C276" s="164">
        <v>1469</v>
      </c>
      <c r="D276" s="164">
        <v>508.88</v>
      </c>
      <c r="E276" s="164">
        <v>1143.98</v>
      </c>
      <c r="F276" s="164">
        <v>508.61</v>
      </c>
      <c r="G276" s="164">
        <v>1162.1500000000001</v>
      </c>
      <c r="H276" s="164">
        <v>2306.13</v>
      </c>
      <c r="I276" s="164">
        <v>49.61</v>
      </c>
      <c r="J276" s="164">
        <v>105.48</v>
      </c>
      <c r="K276" s="164">
        <v>-5.48</v>
      </c>
      <c r="L276" s="164">
        <v>7.7</v>
      </c>
      <c r="M276" s="164">
        <v>11</v>
      </c>
      <c r="N276" s="164" t="s">
        <v>622</v>
      </c>
      <c r="O276" s="164" t="s">
        <v>621</v>
      </c>
      <c r="P276" s="164" t="s">
        <v>620</v>
      </c>
      <c r="Q276" s="164" t="s">
        <v>619</v>
      </c>
      <c r="R276" s="164" t="s">
        <v>618</v>
      </c>
      <c r="S276" s="164" t="s">
        <v>617</v>
      </c>
      <c r="T276" s="164" t="s">
        <v>616</v>
      </c>
      <c r="U276" s="164">
        <v>0</v>
      </c>
    </row>
    <row r="277" spans="1:21">
      <c r="A277" s="164">
        <v>1</v>
      </c>
      <c r="B277" s="164" t="s">
        <v>283</v>
      </c>
      <c r="C277" s="164">
        <v>1469</v>
      </c>
      <c r="D277" s="164">
        <v>475.08</v>
      </c>
      <c r="E277" s="164">
        <v>1215.94</v>
      </c>
      <c r="F277" s="164">
        <v>475.09</v>
      </c>
      <c r="G277" s="164">
        <v>1217.95</v>
      </c>
      <c r="H277" s="164">
        <v>2433.88</v>
      </c>
      <c r="I277" s="164">
        <v>49.96</v>
      </c>
      <c r="J277" s="164">
        <v>106.85</v>
      </c>
      <c r="K277" s="164">
        <v>-6.85</v>
      </c>
      <c r="L277" s="164">
        <v>7.8</v>
      </c>
      <c r="M277" s="164">
        <v>12</v>
      </c>
      <c r="N277" s="164" t="s">
        <v>622</v>
      </c>
      <c r="O277" s="164" t="s">
        <v>621</v>
      </c>
      <c r="P277" s="164" t="s">
        <v>620</v>
      </c>
      <c r="Q277" s="164" t="s">
        <v>619</v>
      </c>
      <c r="R277" s="164" t="s">
        <v>618</v>
      </c>
      <c r="S277" s="164" t="s">
        <v>617</v>
      </c>
      <c r="T277" s="164" t="s">
        <v>616</v>
      </c>
      <c r="U277" s="164">
        <v>0</v>
      </c>
    </row>
    <row r="278" spans="1:21">
      <c r="A278" s="164">
        <v>1</v>
      </c>
      <c r="B278" s="164" t="s">
        <v>284</v>
      </c>
      <c r="C278" s="164">
        <v>1507.4</v>
      </c>
      <c r="D278" s="164">
        <v>585.01</v>
      </c>
      <c r="E278" s="164">
        <v>1182.6300000000001</v>
      </c>
      <c r="F278" s="164">
        <v>584.95000000000005</v>
      </c>
      <c r="G278" s="164">
        <v>1171.49</v>
      </c>
      <c r="H278" s="164">
        <v>2354.12</v>
      </c>
      <c r="I278" s="164">
        <v>50.24</v>
      </c>
      <c r="J278" s="164">
        <v>105.1</v>
      </c>
      <c r="K278" s="164">
        <v>-5.0999999999999996</v>
      </c>
      <c r="L278" s="164">
        <v>7.8</v>
      </c>
      <c r="M278" s="164">
        <v>7</v>
      </c>
      <c r="N278" s="164" t="s">
        <v>622</v>
      </c>
      <c r="O278" s="164" t="s">
        <v>621</v>
      </c>
      <c r="P278" s="164" t="s">
        <v>620</v>
      </c>
      <c r="Q278" s="164" t="s">
        <v>619</v>
      </c>
      <c r="R278" s="164" t="s">
        <v>618</v>
      </c>
      <c r="S278" s="164" t="s">
        <v>617</v>
      </c>
      <c r="T278" s="164" t="s">
        <v>616</v>
      </c>
      <c r="U278" s="164">
        <v>0</v>
      </c>
    </row>
    <row r="279" spans="1:21">
      <c r="A279" s="164">
        <v>1</v>
      </c>
      <c r="B279" s="164" t="s">
        <v>285</v>
      </c>
      <c r="C279" s="164">
        <v>1506.9</v>
      </c>
      <c r="D279" s="164">
        <v>575.94000000000005</v>
      </c>
      <c r="E279" s="164">
        <v>931.41</v>
      </c>
      <c r="F279" s="164">
        <v>576</v>
      </c>
      <c r="G279" s="164">
        <v>971.93</v>
      </c>
      <c r="H279" s="164">
        <v>1903.34</v>
      </c>
      <c r="I279" s="164">
        <v>48.94</v>
      </c>
      <c r="J279" s="164">
        <v>101.68</v>
      </c>
      <c r="K279" s="164">
        <v>-1.68</v>
      </c>
      <c r="L279" s="164">
        <v>7.7</v>
      </c>
      <c r="M279" s="164">
        <v>8</v>
      </c>
      <c r="N279" s="164" t="s">
        <v>622</v>
      </c>
      <c r="O279" s="164" t="s">
        <v>621</v>
      </c>
      <c r="P279" s="164" t="s">
        <v>620</v>
      </c>
      <c r="Q279" s="164" t="s">
        <v>619</v>
      </c>
      <c r="R279" s="164" t="s">
        <v>618</v>
      </c>
      <c r="S279" s="164" t="s">
        <v>617</v>
      </c>
      <c r="T279" s="164" t="s">
        <v>616</v>
      </c>
      <c r="U279" s="164">
        <v>0</v>
      </c>
    </row>
    <row r="280" spans="1:21">
      <c r="A280" s="164">
        <v>1</v>
      </c>
      <c r="B280" s="164" t="s">
        <v>286</v>
      </c>
      <c r="C280" s="164">
        <v>1507.2</v>
      </c>
      <c r="D280" s="164">
        <v>559.80999999999995</v>
      </c>
      <c r="E280" s="164">
        <v>1133.44</v>
      </c>
      <c r="F280" s="164">
        <v>559.79</v>
      </c>
      <c r="G280" s="164">
        <v>1259.24</v>
      </c>
      <c r="H280" s="164">
        <v>2392.6799999999998</v>
      </c>
      <c r="I280" s="164">
        <v>47.37</v>
      </c>
      <c r="J280" s="164">
        <v>98.58</v>
      </c>
      <c r="K280" s="164">
        <v>1.42</v>
      </c>
      <c r="L280" s="164">
        <v>7.8</v>
      </c>
      <c r="M280" s="164">
        <v>9</v>
      </c>
      <c r="N280" s="164" t="s">
        <v>622</v>
      </c>
      <c r="O280" s="164" t="s">
        <v>621</v>
      </c>
      <c r="P280" s="164" t="s">
        <v>620</v>
      </c>
      <c r="Q280" s="164" t="s">
        <v>619</v>
      </c>
      <c r="R280" s="164" t="s">
        <v>618</v>
      </c>
      <c r="S280" s="164" t="s">
        <v>617</v>
      </c>
      <c r="T280" s="164" t="s">
        <v>616</v>
      </c>
      <c r="U280" s="164">
        <v>0</v>
      </c>
    </row>
    <row r="281" spans="1:21">
      <c r="A281" s="164">
        <v>1</v>
      </c>
      <c r="B281" s="164" t="s">
        <v>287</v>
      </c>
      <c r="C281" s="164">
        <v>1507.2</v>
      </c>
      <c r="D281" s="164">
        <v>546.4</v>
      </c>
      <c r="E281" s="164">
        <v>1151.51</v>
      </c>
      <c r="F281" s="164">
        <v>546.11</v>
      </c>
      <c r="G281" s="164">
        <v>1301.8</v>
      </c>
      <c r="H281" s="164">
        <v>2453.31</v>
      </c>
      <c r="I281" s="164">
        <v>46.94</v>
      </c>
      <c r="J281" s="164">
        <v>98.63</v>
      </c>
      <c r="K281" s="164">
        <v>1.37</v>
      </c>
      <c r="L281" s="164">
        <v>7.8</v>
      </c>
      <c r="M281" s="164">
        <v>10</v>
      </c>
      <c r="N281" s="164" t="s">
        <v>622</v>
      </c>
      <c r="O281" s="164" t="s">
        <v>621</v>
      </c>
      <c r="P281" s="164" t="s">
        <v>620</v>
      </c>
      <c r="Q281" s="164" t="s">
        <v>619</v>
      </c>
      <c r="R281" s="164" t="s">
        <v>618</v>
      </c>
      <c r="S281" s="164" t="s">
        <v>617</v>
      </c>
      <c r="T281" s="164" t="s">
        <v>616</v>
      </c>
      <c r="U281" s="164">
        <v>0</v>
      </c>
    </row>
    <row r="282" spans="1:21">
      <c r="A282" s="164">
        <v>1</v>
      </c>
      <c r="B282" s="164" t="s">
        <v>288</v>
      </c>
      <c r="C282" s="164">
        <v>1507.3</v>
      </c>
      <c r="D282" s="164">
        <v>507.79</v>
      </c>
      <c r="E282" s="164">
        <v>1045.75</v>
      </c>
      <c r="F282" s="164">
        <v>507.62</v>
      </c>
      <c r="G282" s="164">
        <v>1211.1500000000001</v>
      </c>
      <c r="H282" s="164">
        <v>2256.91</v>
      </c>
      <c r="I282" s="164">
        <v>46.34</v>
      </c>
      <c r="J282" s="164">
        <v>98.53</v>
      </c>
      <c r="K282" s="164">
        <v>1.47</v>
      </c>
      <c r="L282" s="164">
        <v>7.8</v>
      </c>
      <c r="M282" s="164">
        <v>11</v>
      </c>
      <c r="N282" s="164" t="s">
        <v>622</v>
      </c>
      <c r="O282" s="164" t="s">
        <v>621</v>
      </c>
      <c r="P282" s="164" t="s">
        <v>620</v>
      </c>
      <c r="Q282" s="164" t="s">
        <v>619</v>
      </c>
      <c r="R282" s="164" t="s">
        <v>618</v>
      </c>
      <c r="S282" s="164" t="s">
        <v>617</v>
      </c>
      <c r="T282" s="164" t="s">
        <v>616</v>
      </c>
      <c r="U282" s="164">
        <v>0</v>
      </c>
    </row>
    <row r="283" spans="1:21">
      <c r="A283" s="164">
        <v>1</v>
      </c>
      <c r="B283" s="164" t="s">
        <v>289</v>
      </c>
      <c r="C283" s="164">
        <v>1507.3</v>
      </c>
      <c r="D283" s="164">
        <v>475.07</v>
      </c>
      <c r="E283" s="164">
        <v>1131.1500000000001</v>
      </c>
      <c r="F283" s="164">
        <v>474.91</v>
      </c>
      <c r="G283" s="164">
        <v>1253.1400000000001</v>
      </c>
      <c r="H283" s="164">
        <v>2384.29</v>
      </c>
      <c r="I283" s="164">
        <v>47.44</v>
      </c>
      <c r="J283" s="164">
        <v>101.47</v>
      </c>
      <c r="K283" s="164">
        <v>-1.47</v>
      </c>
      <c r="L283" s="164">
        <v>7.9</v>
      </c>
      <c r="M283" s="164">
        <v>12</v>
      </c>
      <c r="N283" s="164" t="s">
        <v>622</v>
      </c>
      <c r="O283" s="164" t="s">
        <v>621</v>
      </c>
      <c r="P283" s="164" t="s">
        <v>620</v>
      </c>
      <c r="Q283" s="164" t="s">
        <v>619</v>
      </c>
      <c r="R283" s="164" t="s">
        <v>618</v>
      </c>
      <c r="S283" s="164" t="s">
        <v>617</v>
      </c>
      <c r="T283" s="164" t="s">
        <v>616</v>
      </c>
      <c r="U283" s="164">
        <v>0</v>
      </c>
    </row>
    <row r="284" spans="1:21">
      <c r="A284" s="164">
        <v>1</v>
      </c>
      <c r="B284" s="164" t="s">
        <v>290</v>
      </c>
      <c r="C284" s="164">
        <v>1545.8</v>
      </c>
      <c r="D284" s="164">
        <v>584.89</v>
      </c>
      <c r="E284" s="164">
        <v>1155.5</v>
      </c>
      <c r="F284" s="164">
        <v>584.92999999999995</v>
      </c>
      <c r="G284" s="164">
        <v>1292.6400000000001</v>
      </c>
      <c r="H284" s="164">
        <v>2448.14</v>
      </c>
      <c r="I284" s="164">
        <v>47.2</v>
      </c>
      <c r="J284" s="164">
        <v>98.75</v>
      </c>
      <c r="K284" s="164">
        <v>1.25</v>
      </c>
      <c r="L284" s="164">
        <v>7.7</v>
      </c>
      <c r="M284" s="164">
        <v>7</v>
      </c>
      <c r="N284" s="164" t="s">
        <v>622</v>
      </c>
      <c r="O284" s="164" t="s">
        <v>621</v>
      </c>
      <c r="P284" s="164" t="s">
        <v>620</v>
      </c>
      <c r="Q284" s="164" t="s">
        <v>619</v>
      </c>
      <c r="R284" s="164" t="s">
        <v>618</v>
      </c>
      <c r="S284" s="164" t="s">
        <v>617</v>
      </c>
      <c r="T284" s="164" t="s">
        <v>616</v>
      </c>
      <c r="U284" s="164">
        <v>0</v>
      </c>
    </row>
    <row r="285" spans="1:21">
      <c r="A285" s="164">
        <v>1</v>
      </c>
      <c r="B285" s="164" t="s">
        <v>291</v>
      </c>
      <c r="C285" s="164">
        <v>1545.3</v>
      </c>
      <c r="D285" s="164">
        <v>575.96</v>
      </c>
      <c r="E285" s="164">
        <v>923.07</v>
      </c>
      <c r="F285" s="164">
        <v>575.77</v>
      </c>
      <c r="G285" s="164">
        <v>957.45</v>
      </c>
      <c r="H285" s="164">
        <v>1880.53</v>
      </c>
      <c r="I285" s="164">
        <v>49.09</v>
      </c>
      <c r="J285" s="164">
        <v>101.99</v>
      </c>
      <c r="K285" s="164">
        <v>-1.99</v>
      </c>
      <c r="L285" s="164">
        <v>7.8</v>
      </c>
      <c r="M285" s="164">
        <v>8</v>
      </c>
      <c r="N285" s="164" t="s">
        <v>622</v>
      </c>
      <c r="O285" s="164" t="s">
        <v>621</v>
      </c>
      <c r="P285" s="164" t="s">
        <v>620</v>
      </c>
      <c r="Q285" s="164" t="s">
        <v>619</v>
      </c>
      <c r="R285" s="164" t="s">
        <v>618</v>
      </c>
      <c r="S285" s="164" t="s">
        <v>617</v>
      </c>
      <c r="T285" s="164" t="s">
        <v>616</v>
      </c>
      <c r="U285" s="164">
        <v>0</v>
      </c>
    </row>
    <row r="286" spans="1:21">
      <c r="A286" s="164">
        <v>1</v>
      </c>
      <c r="B286" s="164" t="s">
        <v>292</v>
      </c>
      <c r="C286" s="164">
        <v>1545.5</v>
      </c>
      <c r="D286" s="164">
        <v>559.39</v>
      </c>
      <c r="E286" s="164">
        <v>1136</v>
      </c>
      <c r="F286" s="164">
        <v>559.26</v>
      </c>
      <c r="G286" s="164">
        <v>1225.83</v>
      </c>
      <c r="H286" s="164">
        <v>2361.83</v>
      </c>
      <c r="I286" s="164">
        <v>48.1</v>
      </c>
      <c r="J286" s="164">
        <v>100.09</v>
      </c>
      <c r="K286" s="164">
        <v>-0.09</v>
      </c>
      <c r="L286" s="164">
        <v>7.7</v>
      </c>
      <c r="M286" s="164">
        <v>9</v>
      </c>
      <c r="N286" s="164" t="s">
        <v>622</v>
      </c>
      <c r="O286" s="164" t="s">
        <v>621</v>
      </c>
      <c r="P286" s="164" t="s">
        <v>620</v>
      </c>
      <c r="Q286" s="164" t="s">
        <v>619</v>
      </c>
      <c r="R286" s="164" t="s">
        <v>618</v>
      </c>
      <c r="S286" s="164" t="s">
        <v>617</v>
      </c>
      <c r="T286" s="164" t="s">
        <v>616</v>
      </c>
      <c r="U286" s="164">
        <v>0</v>
      </c>
    </row>
    <row r="287" spans="1:21">
      <c r="A287" s="164">
        <v>1</v>
      </c>
      <c r="B287" s="164" t="s">
        <v>293</v>
      </c>
      <c r="C287" s="164">
        <v>1545.6</v>
      </c>
      <c r="D287" s="164">
        <v>544.97</v>
      </c>
      <c r="E287" s="164">
        <v>1024.78</v>
      </c>
      <c r="F287" s="164">
        <v>544.74</v>
      </c>
      <c r="G287" s="164">
        <v>1202.71</v>
      </c>
      <c r="H287" s="164">
        <v>2227.4899999999998</v>
      </c>
      <c r="I287" s="164">
        <v>46.01</v>
      </c>
      <c r="J287" s="164">
        <v>96.67</v>
      </c>
      <c r="K287" s="164">
        <v>3.33</v>
      </c>
      <c r="L287" s="164">
        <v>7.8</v>
      </c>
      <c r="M287" s="164">
        <v>10</v>
      </c>
      <c r="N287" s="164" t="s">
        <v>622</v>
      </c>
      <c r="O287" s="164" t="s">
        <v>621</v>
      </c>
      <c r="P287" s="164" t="s">
        <v>620</v>
      </c>
      <c r="Q287" s="164" t="s">
        <v>619</v>
      </c>
      <c r="R287" s="164" t="s">
        <v>618</v>
      </c>
      <c r="S287" s="164" t="s">
        <v>617</v>
      </c>
      <c r="T287" s="164" t="s">
        <v>616</v>
      </c>
      <c r="U287" s="164">
        <v>0</v>
      </c>
    </row>
    <row r="288" spans="1:21">
      <c r="A288" s="164">
        <v>1</v>
      </c>
      <c r="B288" s="164" t="s">
        <v>294</v>
      </c>
      <c r="C288" s="164">
        <v>1545.7</v>
      </c>
      <c r="D288" s="164">
        <v>507.56</v>
      </c>
      <c r="E288" s="164">
        <v>33.35</v>
      </c>
      <c r="F288" s="164">
        <v>507.78</v>
      </c>
      <c r="G288" s="164">
        <v>2226.87</v>
      </c>
      <c r="H288" s="164">
        <v>2260.2199999999998</v>
      </c>
      <c r="I288" s="164">
        <v>1.48</v>
      </c>
      <c r="J288" s="164">
        <v>3.14</v>
      </c>
      <c r="K288" s="164">
        <v>96.86</v>
      </c>
      <c r="L288" s="164">
        <v>7.8</v>
      </c>
      <c r="M288" s="164">
        <v>11</v>
      </c>
      <c r="N288" s="164" t="s">
        <v>622</v>
      </c>
      <c r="O288" s="164" t="s">
        <v>621</v>
      </c>
      <c r="P288" s="164" t="s">
        <v>620</v>
      </c>
      <c r="Q288" s="164" t="s">
        <v>619</v>
      </c>
      <c r="R288" s="164" t="s">
        <v>618</v>
      </c>
      <c r="S288" s="164" t="s">
        <v>617</v>
      </c>
      <c r="T288" s="164" t="s">
        <v>616</v>
      </c>
      <c r="U288" s="164">
        <v>0</v>
      </c>
    </row>
    <row r="289" spans="1:21">
      <c r="A289" s="164">
        <v>1</v>
      </c>
      <c r="B289" s="164" t="s">
        <v>295</v>
      </c>
      <c r="C289" s="164">
        <v>1545.7</v>
      </c>
      <c r="D289" s="164">
        <v>474.43</v>
      </c>
      <c r="E289" s="164">
        <v>25.23</v>
      </c>
      <c r="F289" s="164">
        <v>474.46</v>
      </c>
      <c r="G289" s="164">
        <v>1948.55</v>
      </c>
      <c r="H289" s="164">
        <v>1973.78</v>
      </c>
      <c r="I289" s="164">
        <v>1.28</v>
      </c>
      <c r="J289" s="164">
        <v>2.73</v>
      </c>
      <c r="K289" s="164">
        <v>97.27</v>
      </c>
      <c r="L289" s="164">
        <v>7.8</v>
      </c>
      <c r="M289" s="164">
        <v>12</v>
      </c>
      <c r="N289" s="164" t="s">
        <v>622</v>
      </c>
      <c r="O289" s="164" t="s">
        <v>621</v>
      </c>
      <c r="P289" s="164" t="s">
        <v>620</v>
      </c>
      <c r="Q289" s="164" t="s">
        <v>619</v>
      </c>
      <c r="R289" s="164" t="s">
        <v>618</v>
      </c>
      <c r="S289" s="164" t="s">
        <v>617</v>
      </c>
      <c r="T289" s="164" t="s">
        <v>616</v>
      </c>
      <c r="U289" s="164">
        <v>0</v>
      </c>
    </row>
    <row r="290" spans="1:21">
      <c r="A290" s="164">
        <v>1</v>
      </c>
      <c r="B290" s="164" t="s">
        <v>658</v>
      </c>
      <c r="C290" s="164">
        <v>855.3</v>
      </c>
      <c r="D290" s="164">
        <v>616.58000000000004</v>
      </c>
      <c r="E290" s="164">
        <v>47.34</v>
      </c>
      <c r="F290" s="164">
        <v>617.38</v>
      </c>
      <c r="G290" s="164">
        <v>2158.36</v>
      </c>
      <c r="H290" s="164">
        <v>2205.6999999999998</v>
      </c>
      <c r="I290" s="164">
        <v>2.15</v>
      </c>
      <c r="J290" s="164">
        <v>5.22</v>
      </c>
      <c r="K290" s="164">
        <v>94.78</v>
      </c>
      <c r="L290" s="164">
        <v>7.8</v>
      </c>
      <c r="M290" s="164">
        <v>6</v>
      </c>
      <c r="N290" s="164" t="s">
        <v>622</v>
      </c>
      <c r="O290" s="164" t="s">
        <v>621</v>
      </c>
      <c r="P290" s="164" t="s">
        <v>620</v>
      </c>
      <c r="Q290" s="164" t="s">
        <v>619</v>
      </c>
      <c r="R290" s="164" t="s">
        <v>618</v>
      </c>
      <c r="S290" s="164" t="s">
        <v>617</v>
      </c>
      <c r="T290" s="164" t="s">
        <v>616</v>
      </c>
      <c r="U290" s="164">
        <v>0</v>
      </c>
    </row>
    <row r="291" spans="1:21">
      <c r="A291" s="164">
        <v>1</v>
      </c>
      <c r="B291" s="164" t="s">
        <v>657</v>
      </c>
      <c r="C291" s="164">
        <v>854.8</v>
      </c>
      <c r="D291" s="164">
        <v>586.14</v>
      </c>
      <c r="E291" s="164">
        <v>68.010000000000005</v>
      </c>
      <c r="F291" s="164">
        <v>586.24</v>
      </c>
      <c r="G291" s="164">
        <v>2438.91</v>
      </c>
      <c r="H291" s="164">
        <v>2506.92</v>
      </c>
      <c r="I291" s="164">
        <v>2.71</v>
      </c>
      <c r="J291" s="164">
        <v>6.73</v>
      </c>
      <c r="K291" s="164">
        <v>93.27</v>
      </c>
      <c r="L291" s="164">
        <v>7.6</v>
      </c>
      <c r="M291" s="164">
        <v>5</v>
      </c>
      <c r="N291" s="164" t="s">
        <v>622</v>
      </c>
      <c r="O291" s="164" t="s">
        <v>621</v>
      </c>
      <c r="P291" s="164" t="s">
        <v>620</v>
      </c>
      <c r="Q291" s="164" t="s">
        <v>619</v>
      </c>
      <c r="R291" s="164" t="s">
        <v>618</v>
      </c>
      <c r="S291" s="164" t="s">
        <v>617</v>
      </c>
      <c r="T291" s="164" t="s">
        <v>616</v>
      </c>
      <c r="U291" s="164">
        <v>0</v>
      </c>
    </row>
    <row r="292" spans="1:21">
      <c r="A292" s="164">
        <v>1</v>
      </c>
      <c r="B292" s="164" t="s">
        <v>656</v>
      </c>
      <c r="C292" s="164">
        <v>855.1</v>
      </c>
      <c r="D292" s="164">
        <v>597.52</v>
      </c>
      <c r="E292" s="164">
        <v>161.56</v>
      </c>
      <c r="F292" s="164">
        <v>597.79999999999995</v>
      </c>
      <c r="G292" s="164">
        <v>2050.85</v>
      </c>
      <c r="H292" s="164">
        <v>2212.41</v>
      </c>
      <c r="I292" s="164">
        <v>7.3</v>
      </c>
      <c r="J292" s="164">
        <v>15.36</v>
      </c>
      <c r="K292" s="164">
        <v>84.64</v>
      </c>
      <c r="L292" s="164">
        <v>7.5</v>
      </c>
      <c r="M292" s="164">
        <v>4</v>
      </c>
      <c r="N292" s="164" t="s">
        <v>622</v>
      </c>
      <c r="O292" s="164" t="s">
        <v>621</v>
      </c>
      <c r="P292" s="164" t="s">
        <v>620</v>
      </c>
      <c r="Q292" s="164" t="s">
        <v>619</v>
      </c>
      <c r="R292" s="164" t="s">
        <v>618</v>
      </c>
      <c r="S292" s="164" t="s">
        <v>617</v>
      </c>
      <c r="T292" s="164" t="s">
        <v>616</v>
      </c>
      <c r="U292" s="164">
        <v>0</v>
      </c>
    </row>
    <row r="293" spans="1:21">
      <c r="A293" s="164">
        <v>1</v>
      </c>
      <c r="B293" s="164" t="s">
        <v>655</v>
      </c>
      <c r="C293" s="164">
        <v>855.3</v>
      </c>
      <c r="D293" s="164">
        <v>577.01</v>
      </c>
      <c r="E293" s="164">
        <v>169.34</v>
      </c>
      <c r="F293" s="164">
        <v>577.63</v>
      </c>
      <c r="G293" s="164">
        <v>2130.0100000000002</v>
      </c>
      <c r="H293" s="164">
        <v>2299.35</v>
      </c>
      <c r="I293" s="164">
        <v>7.36</v>
      </c>
      <c r="J293" s="164">
        <v>15.49</v>
      </c>
      <c r="K293" s="164">
        <v>84.51</v>
      </c>
      <c r="L293" s="164">
        <v>7.4</v>
      </c>
      <c r="M293" s="164">
        <v>3</v>
      </c>
      <c r="N293" s="164" t="s">
        <v>622</v>
      </c>
      <c r="O293" s="164" t="s">
        <v>621</v>
      </c>
      <c r="P293" s="164" t="s">
        <v>620</v>
      </c>
      <c r="Q293" s="164" t="s">
        <v>619</v>
      </c>
      <c r="R293" s="164" t="s">
        <v>618</v>
      </c>
      <c r="S293" s="164" t="s">
        <v>617</v>
      </c>
      <c r="T293" s="164" t="s">
        <v>616</v>
      </c>
      <c r="U293" s="164">
        <v>0</v>
      </c>
    </row>
    <row r="294" spans="1:21">
      <c r="A294" s="164">
        <v>1</v>
      </c>
      <c r="B294" s="164" t="s">
        <v>654</v>
      </c>
      <c r="C294" s="164">
        <v>855.3</v>
      </c>
      <c r="D294" s="164">
        <v>550.1</v>
      </c>
      <c r="E294" s="164">
        <v>509.83</v>
      </c>
      <c r="F294" s="164">
        <v>550.04999999999995</v>
      </c>
      <c r="G294" s="164">
        <v>1892.61</v>
      </c>
      <c r="H294" s="164">
        <v>2402.44</v>
      </c>
      <c r="I294" s="164">
        <v>21.22</v>
      </c>
      <c r="J294" s="164">
        <v>159.44999999999999</v>
      </c>
      <c r="K294" s="164">
        <v>-59.45</v>
      </c>
      <c r="L294" s="164">
        <v>7.7</v>
      </c>
      <c r="M294" s="164">
        <v>2</v>
      </c>
      <c r="N294" s="164" t="s">
        <v>622</v>
      </c>
      <c r="O294" s="164" t="s">
        <v>621</v>
      </c>
      <c r="P294" s="164" t="s">
        <v>620</v>
      </c>
      <c r="Q294" s="164" t="s">
        <v>619</v>
      </c>
      <c r="R294" s="164" t="s">
        <v>618</v>
      </c>
      <c r="S294" s="164" t="s">
        <v>617</v>
      </c>
      <c r="T294" s="164" t="s">
        <v>616</v>
      </c>
      <c r="U294" s="164">
        <v>0</v>
      </c>
    </row>
    <row r="295" spans="1:21">
      <c r="A295" s="164">
        <v>1</v>
      </c>
      <c r="B295" s="164" t="s">
        <v>653</v>
      </c>
      <c r="C295" s="164">
        <v>855.5</v>
      </c>
      <c r="D295" s="164">
        <v>527.53</v>
      </c>
      <c r="E295" s="164">
        <v>485.06</v>
      </c>
      <c r="F295" s="164">
        <v>527.48</v>
      </c>
      <c r="G295" s="164">
        <v>1819</v>
      </c>
      <c r="H295" s="164">
        <v>2304.06</v>
      </c>
      <c r="I295" s="164">
        <v>21.05</v>
      </c>
      <c r="J295" s="164">
        <v>160.80000000000001</v>
      </c>
      <c r="K295" s="164">
        <v>-60.8</v>
      </c>
      <c r="L295" s="164">
        <v>7.8</v>
      </c>
      <c r="M295" s="164">
        <v>1</v>
      </c>
      <c r="N295" s="164" t="s">
        <v>622</v>
      </c>
      <c r="O295" s="164" t="s">
        <v>621</v>
      </c>
      <c r="P295" s="164" t="s">
        <v>620</v>
      </c>
      <c r="Q295" s="164" t="s">
        <v>619</v>
      </c>
      <c r="R295" s="164" t="s">
        <v>618</v>
      </c>
      <c r="S295" s="164" t="s">
        <v>617</v>
      </c>
      <c r="T295" s="164" t="s">
        <v>616</v>
      </c>
      <c r="U295" s="164">
        <v>0</v>
      </c>
    </row>
    <row r="296" spans="1:21">
      <c r="A296" s="164">
        <v>1</v>
      </c>
      <c r="B296" s="164" t="s">
        <v>652</v>
      </c>
      <c r="C296" s="164">
        <v>893.6</v>
      </c>
      <c r="D296" s="164">
        <v>616.19000000000005</v>
      </c>
      <c r="E296" s="164">
        <v>789.99</v>
      </c>
      <c r="F296" s="164">
        <v>615.04999999999995</v>
      </c>
      <c r="G296" s="164">
        <v>1371.58</v>
      </c>
      <c r="H296" s="164">
        <v>2161.58</v>
      </c>
      <c r="I296" s="164">
        <v>36.549999999999997</v>
      </c>
      <c r="J296" s="164">
        <v>88.93</v>
      </c>
      <c r="K296" s="164">
        <v>11.07</v>
      </c>
      <c r="L296" s="164">
        <v>7.7</v>
      </c>
      <c r="M296" s="164">
        <v>6</v>
      </c>
      <c r="N296" s="164" t="s">
        <v>622</v>
      </c>
      <c r="O296" s="164" t="s">
        <v>621</v>
      </c>
      <c r="P296" s="164" t="s">
        <v>620</v>
      </c>
      <c r="Q296" s="164" t="s">
        <v>619</v>
      </c>
      <c r="R296" s="164" t="s">
        <v>618</v>
      </c>
      <c r="S296" s="164" t="s">
        <v>617</v>
      </c>
      <c r="T296" s="164" t="s">
        <v>616</v>
      </c>
      <c r="U296" s="164">
        <v>0</v>
      </c>
    </row>
    <row r="297" spans="1:21">
      <c r="A297" s="164">
        <v>1</v>
      </c>
      <c r="B297" s="164" t="s">
        <v>651</v>
      </c>
      <c r="C297" s="164">
        <v>893.2</v>
      </c>
      <c r="D297" s="164">
        <v>585.99</v>
      </c>
      <c r="E297" s="164">
        <v>1010.68</v>
      </c>
      <c r="F297" s="164">
        <v>585.75</v>
      </c>
      <c r="G297" s="164">
        <v>1423.53</v>
      </c>
      <c r="H297" s="164">
        <v>2434.2199999999998</v>
      </c>
      <c r="I297" s="164">
        <v>41.52</v>
      </c>
      <c r="J297" s="164">
        <v>103.02</v>
      </c>
      <c r="K297" s="164">
        <v>-3.02</v>
      </c>
      <c r="L297" s="164">
        <v>7.7</v>
      </c>
      <c r="M297" s="164">
        <v>5</v>
      </c>
      <c r="N297" s="164" t="s">
        <v>622</v>
      </c>
      <c r="O297" s="164" t="s">
        <v>621</v>
      </c>
      <c r="P297" s="164" t="s">
        <v>620</v>
      </c>
      <c r="Q297" s="164" t="s">
        <v>619</v>
      </c>
      <c r="R297" s="164" t="s">
        <v>618</v>
      </c>
      <c r="S297" s="164" t="s">
        <v>617</v>
      </c>
      <c r="T297" s="164" t="s">
        <v>616</v>
      </c>
      <c r="U297" s="164">
        <v>0</v>
      </c>
    </row>
    <row r="298" spans="1:21">
      <c r="A298" s="164">
        <v>1</v>
      </c>
      <c r="B298" s="164" t="s">
        <v>650</v>
      </c>
      <c r="C298" s="164">
        <v>893.5</v>
      </c>
      <c r="D298" s="164">
        <v>594.71</v>
      </c>
      <c r="E298" s="164">
        <v>973.44</v>
      </c>
      <c r="F298" s="164">
        <v>593.78</v>
      </c>
      <c r="G298" s="164">
        <v>1225.8900000000001</v>
      </c>
      <c r="H298" s="164">
        <v>2199.33</v>
      </c>
      <c r="I298" s="164">
        <v>44.26</v>
      </c>
      <c r="J298" s="164">
        <v>93.12</v>
      </c>
      <c r="K298" s="164">
        <v>6.88</v>
      </c>
      <c r="L298" s="164">
        <v>7.8</v>
      </c>
      <c r="M298" s="164">
        <v>4</v>
      </c>
      <c r="N298" s="164" t="s">
        <v>622</v>
      </c>
      <c r="O298" s="164" t="s">
        <v>621</v>
      </c>
      <c r="P298" s="164" t="s">
        <v>620</v>
      </c>
      <c r="Q298" s="164" t="s">
        <v>619</v>
      </c>
      <c r="R298" s="164" t="s">
        <v>618</v>
      </c>
      <c r="S298" s="164" t="s">
        <v>617</v>
      </c>
      <c r="T298" s="164" t="s">
        <v>616</v>
      </c>
      <c r="U298" s="164">
        <v>0</v>
      </c>
    </row>
    <row r="299" spans="1:21">
      <c r="A299" s="164">
        <v>1</v>
      </c>
      <c r="B299" s="164" t="s">
        <v>305</v>
      </c>
      <c r="C299" s="164">
        <v>893.7</v>
      </c>
      <c r="D299" s="164">
        <v>578.84</v>
      </c>
      <c r="E299" s="164">
        <v>1134.9000000000001</v>
      </c>
      <c r="F299" s="164">
        <v>578.54</v>
      </c>
      <c r="G299" s="164">
        <v>1248.49</v>
      </c>
      <c r="H299" s="164">
        <v>2383.39</v>
      </c>
      <c r="I299" s="164">
        <v>47.62</v>
      </c>
      <c r="J299" s="164">
        <v>100.16</v>
      </c>
      <c r="K299" s="164">
        <v>-0.16</v>
      </c>
      <c r="L299" s="164">
        <v>7.7</v>
      </c>
      <c r="M299" s="164">
        <v>3</v>
      </c>
      <c r="N299" s="164" t="s">
        <v>622</v>
      </c>
      <c r="O299" s="164" t="s">
        <v>621</v>
      </c>
      <c r="P299" s="164" t="s">
        <v>620</v>
      </c>
      <c r="Q299" s="164" t="s">
        <v>619</v>
      </c>
      <c r="R299" s="164" t="s">
        <v>618</v>
      </c>
      <c r="S299" s="164" t="s">
        <v>617</v>
      </c>
      <c r="T299" s="164" t="s">
        <v>616</v>
      </c>
      <c r="U299" s="164">
        <v>0</v>
      </c>
    </row>
    <row r="300" spans="1:21">
      <c r="A300" s="164">
        <v>1</v>
      </c>
      <c r="B300" s="164" t="s">
        <v>306</v>
      </c>
      <c r="C300" s="164">
        <v>893.6</v>
      </c>
      <c r="D300" s="164">
        <v>548.21</v>
      </c>
      <c r="E300" s="164">
        <v>1163.93</v>
      </c>
      <c r="F300" s="164">
        <v>547.66</v>
      </c>
      <c r="G300" s="164">
        <v>1217.06</v>
      </c>
      <c r="H300" s="164">
        <v>2381</v>
      </c>
      <c r="I300" s="164">
        <v>48.88</v>
      </c>
      <c r="J300" s="164">
        <v>367.31</v>
      </c>
      <c r="K300" s="164">
        <v>-267.31</v>
      </c>
      <c r="L300" s="164">
        <v>7.7</v>
      </c>
      <c r="M300" s="164">
        <v>2</v>
      </c>
      <c r="N300" s="164" t="s">
        <v>622</v>
      </c>
      <c r="O300" s="164" t="s">
        <v>621</v>
      </c>
      <c r="P300" s="164" t="s">
        <v>620</v>
      </c>
      <c r="Q300" s="164" t="s">
        <v>619</v>
      </c>
      <c r="R300" s="164" t="s">
        <v>618</v>
      </c>
      <c r="S300" s="164" t="s">
        <v>617</v>
      </c>
      <c r="T300" s="164" t="s">
        <v>616</v>
      </c>
      <c r="U300" s="164">
        <v>0</v>
      </c>
    </row>
    <row r="301" spans="1:21">
      <c r="A301" s="164">
        <v>1</v>
      </c>
      <c r="B301" s="164" t="s">
        <v>307</v>
      </c>
      <c r="C301" s="164">
        <v>893.9</v>
      </c>
      <c r="D301" s="164">
        <v>526.13</v>
      </c>
      <c r="E301" s="164">
        <v>1247.03</v>
      </c>
      <c r="F301" s="164">
        <v>525.70000000000005</v>
      </c>
      <c r="G301" s="164">
        <v>1077.8900000000001</v>
      </c>
      <c r="H301" s="164">
        <v>2324.91</v>
      </c>
      <c r="I301" s="164">
        <v>53.64</v>
      </c>
      <c r="J301" s="164">
        <v>409.68</v>
      </c>
      <c r="K301" s="164">
        <v>-309.68</v>
      </c>
      <c r="L301" s="164">
        <v>7.8</v>
      </c>
      <c r="M301" s="164">
        <v>1</v>
      </c>
      <c r="N301" s="164" t="s">
        <v>622</v>
      </c>
      <c r="O301" s="164" t="s">
        <v>621</v>
      </c>
      <c r="P301" s="164" t="s">
        <v>620</v>
      </c>
      <c r="Q301" s="164" t="s">
        <v>619</v>
      </c>
      <c r="R301" s="164" t="s">
        <v>618</v>
      </c>
      <c r="S301" s="164" t="s">
        <v>617</v>
      </c>
      <c r="T301" s="164" t="s">
        <v>616</v>
      </c>
      <c r="U301" s="164">
        <v>0</v>
      </c>
    </row>
    <row r="302" spans="1:21">
      <c r="A302" s="164">
        <v>1</v>
      </c>
      <c r="B302" s="164" t="s">
        <v>308</v>
      </c>
      <c r="C302" s="164">
        <v>932</v>
      </c>
      <c r="D302" s="164">
        <v>609.19000000000005</v>
      </c>
      <c r="E302" s="164">
        <v>1123.8399999999999</v>
      </c>
      <c r="F302" s="164">
        <v>607.9</v>
      </c>
      <c r="G302" s="164">
        <v>1016.04</v>
      </c>
      <c r="H302" s="164">
        <v>2139.88</v>
      </c>
      <c r="I302" s="164">
        <v>52.52</v>
      </c>
      <c r="J302" s="164">
        <v>127.8</v>
      </c>
      <c r="K302" s="164">
        <v>-27.8</v>
      </c>
      <c r="L302" s="164">
        <v>7.8</v>
      </c>
      <c r="M302" s="164">
        <v>6</v>
      </c>
      <c r="N302" s="164" t="s">
        <v>622</v>
      </c>
      <c r="O302" s="164" t="s">
        <v>621</v>
      </c>
      <c r="P302" s="164" t="s">
        <v>620</v>
      </c>
      <c r="Q302" s="164" t="s">
        <v>619</v>
      </c>
      <c r="R302" s="164" t="s">
        <v>618</v>
      </c>
      <c r="S302" s="164" t="s">
        <v>617</v>
      </c>
      <c r="T302" s="164" t="s">
        <v>616</v>
      </c>
      <c r="U302" s="164">
        <v>0</v>
      </c>
    </row>
    <row r="303" spans="1:21">
      <c r="A303" s="164">
        <v>1</v>
      </c>
      <c r="B303" s="164" t="s">
        <v>309</v>
      </c>
      <c r="C303" s="164">
        <v>931.5</v>
      </c>
      <c r="D303" s="164">
        <v>584.45000000000005</v>
      </c>
      <c r="E303" s="164">
        <v>1381.25</v>
      </c>
      <c r="F303" s="164">
        <v>584.12</v>
      </c>
      <c r="G303" s="164">
        <v>1139.25</v>
      </c>
      <c r="H303" s="164">
        <v>2520.5</v>
      </c>
      <c r="I303" s="164">
        <v>54.8</v>
      </c>
      <c r="J303" s="164">
        <v>135.97999999999999</v>
      </c>
      <c r="K303" s="164">
        <v>-35.979999999999997</v>
      </c>
      <c r="L303" s="164">
        <v>7.7</v>
      </c>
      <c r="M303" s="164">
        <v>5</v>
      </c>
      <c r="N303" s="164" t="s">
        <v>622</v>
      </c>
      <c r="O303" s="164" t="s">
        <v>621</v>
      </c>
      <c r="P303" s="164" t="s">
        <v>620</v>
      </c>
      <c r="Q303" s="164" t="s">
        <v>619</v>
      </c>
      <c r="R303" s="164" t="s">
        <v>618</v>
      </c>
      <c r="S303" s="164" t="s">
        <v>617</v>
      </c>
      <c r="T303" s="164" t="s">
        <v>616</v>
      </c>
      <c r="U303" s="164">
        <v>0</v>
      </c>
    </row>
    <row r="304" spans="1:21">
      <c r="A304" s="164">
        <v>1</v>
      </c>
      <c r="B304" s="164" t="s">
        <v>310</v>
      </c>
      <c r="C304" s="164">
        <v>931.8</v>
      </c>
      <c r="D304" s="164">
        <v>590.73</v>
      </c>
      <c r="E304" s="164">
        <v>1105.98</v>
      </c>
      <c r="F304" s="164">
        <v>590.04999999999995</v>
      </c>
      <c r="G304" s="164">
        <v>974.33</v>
      </c>
      <c r="H304" s="164">
        <v>2080.31</v>
      </c>
      <c r="I304" s="164">
        <v>53.16</v>
      </c>
      <c r="J304" s="164">
        <v>111.86</v>
      </c>
      <c r="K304" s="164">
        <v>-11.86</v>
      </c>
      <c r="L304" s="164">
        <v>7.8</v>
      </c>
      <c r="M304" s="164">
        <v>4</v>
      </c>
      <c r="N304" s="164" t="s">
        <v>622</v>
      </c>
      <c r="O304" s="164" t="s">
        <v>621</v>
      </c>
      <c r="P304" s="164" t="s">
        <v>620</v>
      </c>
      <c r="Q304" s="164" t="s">
        <v>619</v>
      </c>
      <c r="R304" s="164" t="s">
        <v>618</v>
      </c>
      <c r="S304" s="164" t="s">
        <v>617</v>
      </c>
      <c r="T304" s="164" t="s">
        <v>616</v>
      </c>
      <c r="U304" s="164">
        <v>0</v>
      </c>
    </row>
    <row r="305" spans="1:21">
      <c r="A305" s="164">
        <v>1</v>
      </c>
      <c r="B305" s="164" t="s">
        <v>311</v>
      </c>
      <c r="C305" s="164">
        <v>932</v>
      </c>
      <c r="D305" s="164">
        <v>576.29999999999995</v>
      </c>
      <c r="E305" s="164">
        <v>1234.3499999999999</v>
      </c>
      <c r="F305" s="164">
        <v>575.78</v>
      </c>
      <c r="G305" s="164">
        <v>1034.45</v>
      </c>
      <c r="H305" s="164">
        <v>2268.8000000000002</v>
      </c>
      <c r="I305" s="164">
        <v>54.41</v>
      </c>
      <c r="J305" s="164">
        <v>114.44</v>
      </c>
      <c r="K305" s="164">
        <v>-14.44</v>
      </c>
      <c r="L305" s="164">
        <v>7.7</v>
      </c>
      <c r="M305" s="164">
        <v>3</v>
      </c>
      <c r="N305" s="164" t="s">
        <v>622</v>
      </c>
      <c r="O305" s="164" t="s">
        <v>621</v>
      </c>
      <c r="P305" s="164" t="s">
        <v>620</v>
      </c>
      <c r="Q305" s="164" t="s">
        <v>619</v>
      </c>
      <c r="R305" s="164" t="s">
        <v>618</v>
      </c>
      <c r="S305" s="164" t="s">
        <v>617</v>
      </c>
      <c r="T305" s="164" t="s">
        <v>616</v>
      </c>
      <c r="U305" s="164">
        <v>0</v>
      </c>
    </row>
    <row r="306" spans="1:21">
      <c r="A306" s="164">
        <v>1</v>
      </c>
      <c r="B306" s="164" t="s">
        <v>312</v>
      </c>
      <c r="C306" s="164">
        <v>932</v>
      </c>
      <c r="D306" s="164">
        <v>546.57000000000005</v>
      </c>
      <c r="E306" s="164">
        <v>101.58</v>
      </c>
      <c r="F306" s="164">
        <v>546.66</v>
      </c>
      <c r="G306" s="164">
        <v>2343.59</v>
      </c>
      <c r="H306" s="164">
        <v>2445.17</v>
      </c>
      <c r="I306" s="164">
        <v>4.1500000000000004</v>
      </c>
      <c r="J306" s="164">
        <v>31.21</v>
      </c>
      <c r="K306" s="164">
        <v>68.790000000000006</v>
      </c>
      <c r="L306" s="164">
        <v>7.7</v>
      </c>
      <c r="M306" s="164">
        <v>2</v>
      </c>
      <c r="N306" s="164" t="s">
        <v>622</v>
      </c>
      <c r="O306" s="164" t="s">
        <v>621</v>
      </c>
      <c r="P306" s="164" t="s">
        <v>620</v>
      </c>
      <c r="Q306" s="164" t="s">
        <v>619</v>
      </c>
      <c r="R306" s="164" t="s">
        <v>618</v>
      </c>
      <c r="S306" s="164" t="s">
        <v>617</v>
      </c>
      <c r="T306" s="164" t="s">
        <v>616</v>
      </c>
      <c r="U306" s="164">
        <v>0</v>
      </c>
    </row>
    <row r="307" spans="1:21">
      <c r="A307" s="164">
        <v>1</v>
      </c>
      <c r="B307" s="164" t="s">
        <v>313</v>
      </c>
      <c r="C307" s="164">
        <v>932.2</v>
      </c>
      <c r="D307" s="164">
        <v>524.80999999999995</v>
      </c>
      <c r="E307" s="164">
        <v>87.03</v>
      </c>
      <c r="F307" s="164">
        <v>524.89</v>
      </c>
      <c r="G307" s="164">
        <v>2214</v>
      </c>
      <c r="H307" s="164">
        <v>2301.04</v>
      </c>
      <c r="I307" s="164">
        <v>3.78</v>
      </c>
      <c r="J307" s="164">
        <v>28.89</v>
      </c>
      <c r="K307" s="164">
        <v>71.11</v>
      </c>
      <c r="L307" s="164">
        <v>7.8</v>
      </c>
      <c r="M307" s="164">
        <v>1</v>
      </c>
      <c r="N307" s="164" t="s">
        <v>622</v>
      </c>
      <c r="O307" s="164" t="s">
        <v>621</v>
      </c>
      <c r="P307" s="164" t="s">
        <v>620</v>
      </c>
      <c r="Q307" s="164" t="s">
        <v>619</v>
      </c>
      <c r="R307" s="164" t="s">
        <v>618</v>
      </c>
      <c r="S307" s="164" t="s">
        <v>617</v>
      </c>
      <c r="T307" s="164" t="s">
        <v>616</v>
      </c>
      <c r="U307" s="164">
        <v>0</v>
      </c>
    </row>
    <row r="308" spans="1:21">
      <c r="A308" s="164">
        <v>1</v>
      </c>
      <c r="B308" s="164" t="s">
        <v>314</v>
      </c>
      <c r="C308" s="164">
        <v>970.4</v>
      </c>
      <c r="D308" s="164">
        <v>604.57000000000005</v>
      </c>
      <c r="E308" s="164">
        <v>358.88</v>
      </c>
      <c r="F308" s="164">
        <v>604.29</v>
      </c>
      <c r="G308" s="164">
        <v>1805.27</v>
      </c>
      <c r="H308" s="164">
        <v>2164.15</v>
      </c>
      <c r="I308" s="164">
        <v>16.579999999999998</v>
      </c>
      <c r="J308" s="164">
        <v>40.35</v>
      </c>
      <c r="K308" s="164">
        <v>59.65</v>
      </c>
      <c r="L308" s="164">
        <v>7.7</v>
      </c>
      <c r="M308" s="164">
        <v>6</v>
      </c>
      <c r="N308" s="164" t="s">
        <v>622</v>
      </c>
      <c r="O308" s="164" t="s">
        <v>621</v>
      </c>
      <c r="P308" s="164" t="s">
        <v>620</v>
      </c>
      <c r="Q308" s="164" t="s">
        <v>619</v>
      </c>
      <c r="R308" s="164" t="s">
        <v>618</v>
      </c>
      <c r="S308" s="164" t="s">
        <v>617</v>
      </c>
      <c r="T308" s="164" t="s">
        <v>616</v>
      </c>
      <c r="U308" s="164">
        <v>0</v>
      </c>
    </row>
    <row r="309" spans="1:21">
      <c r="A309" s="164">
        <v>1</v>
      </c>
      <c r="B309" s="164" t="s">
        <v>315</v>
      </c>
      <c r="C309" s="164">
        <v>969.8</v>
      </c>
      <c r="D309" s="164">
        <v>583.38</v>
      </c>
      <c r="E309" s="164">
        <v>441.82</v>
      </c>
      <c r="F309" s="164">
        <v>583.48</v>
      </c>
      <c r="G309" s="164">
        <v>2028.22</v>
      </c>
      <c r="H309" s="164">
        <v>2470.04</v>
      </c>
      <c r="I309" s="164">
        <v>17.89</v>
      </c>
      <c r="J309" s="164">
        <v>44.38</v>
      </c>
      <c r="K309" s="164">
        <v>55.62</v>
      </c>
      <c r="L309" s="164">
        <v>7.6</v>
      </c>
      <c r="M309" s="164">
        <v>5</v>
      </c>
      <c r="N309" s="164" t="s">
        <v>622</v>
      </c>
      <c r="O309" s="164" t="s">
        <v>621</v>
      </c>
      <c r="P309" s="164" t="s">
        <v>620</v>
      </c>
      <c r="Q309" s="164" t="s">
        <v>619</v>
      </c>
      <c r="R309" s="164" t="s">
        <v>618</v>
      </c>
      <c r="S309" s="164" t="s">
        <v>617</v>
      </c>
      <c r="T309" s="164" t="s">
        <v>616</v>
      </c>
      <c r="U309" s="164">
        <v>0</v>
      </c>
    </row>
    <row r="310" spans="1:21">
      <c r="A310" s="164">
        <v>1</v>
      </c>
      <c r="B310" s="164" t="s">
        <v>316</v>
      </c>
      <c r="C310" s="164">
        <v>970.1</v>
      </c>
      <c r="D310" s="164">
        <v>587.16999999999996</v>
      </c>
      <c r="E310" s="164">
        <v>964.5</v>
      </c>
      <c r="F310" s="164">
        <v>586.5</v>
      </c>
      <c r="G310" s="164">
        <v>1072.3800000000001</v>
      </c>
      <c r="H310" s="164">
        <v>2036.88</v>
      </c>
      <c r="I310" s="164">
        <v>47.35</v>
      </c>
      <c r="J310" s="164">
        <v>99.63</v>
      </c>
      <c r="K310" s="164">
        <v>0.37</v>
      </c>
      <c r="L310" s="164">
        <v>7.8</v>
      </c>
      <c r="M310" s="164">
        <v>4</v>
      </c>
      <c r="N310" s="164" t="s">
        <v>622</v>
      </c>
      <c r="O310" s="164" t="s">
        <v>621</v>
      </c>
      <c r="P310" s="164" t="s">
        <v>620</v>
      </c>
      <c r="Q310" s="164" t="s">
        <v>619</v>
      </c>
      <c r="R310" s="164" t="s">
        <v>618</v>
      </c>
      <c r="S310" s="164" t="s">
        <v>617</v>
      </c>
      <c r="T310" s="164" t="s">
        <v>616</v>
      </c>
      <c r="U310" s="164">
        <v>0</v>
      </c>
    </row>
    <row r="311" spans="1:21">
      <c r="A311" s="164">
        <v>1</v>
      </c>
      <c r="B311" s="164" t="s">
        <v>317</v>
      </c>
      <c r="C311" s="164">
        <v>970.3</v>
      </c>
      <c r="D311" s="164">
        <v>574.15</v>
      </c>
      <c r="E311" s="164">
        <v>1096.96</v>
      </c>
      <c r="F311" s="164">
        <v>573.89</v>
      </c>
      <c r="G311" s="164">
        <v>1058.58</v>
      </c>
      <c r="H311" s="164">
        <v>2155.54</v>
      </c>
      <c r="I311" s="164">
        <v>50.89</v>
      </c>
      <c r="J311" s="164">
        <v>107.04</v>
      </c>
      <c r="K311" s="164">
        <v>-7.04</v>
      </c>
      <c r="L311" s="164">
        <v>7.8</v>
      </c>
      <c r="M311" s="164">
        <v>3</v>
      </c>
      <c r="N311" s="164" t="s">
        <v>622</v>
      </c>
      <c r="O311" s="164" t="s">
        <v>621</v>
      </c>
      <c r="P311" s="164" t="s">
        <v>620</v>
      </c>
      <c r="Q311" s="164" t="s">
        <v>619</v>
      </c>
      <c r="R311" s="164" t="s">
        <v>618</v>
      </c>
      <c r="S311" s="164" t="s">
        <v>617</v>
      </c>
      <c r="T311" s="164" t="s">
        <v>616</v>
      </c>
      <c r="U311" s="164">
        <v>0</v>
      </c>
    </row>
    <row r="312" spans="1:21">
      <c r="A312" s="164">
        <v>1</v>
      </c>
      <c r="B312" s="164" t="s">
        <v>318</v>
      </c>
      <c r="C312" s="164">
        <v>970.3</v>
      </c>
      <c r="D312" s="164">
        <v>547.36</v>
      </c>
      <c r="E312" s="164">
        <v>39.75</v>
      </c>
      <c r="F312" s="164">
        <v>547.42999999999995</v>
      </c>
      <c r="G312" s="164">
        <v>2325.9</v>
      </c>
      <c r="H312" s="164">
        <v>2365.65</v>
      </c>
      <c r="I312" s="164">
        <v>1.68</v>
      </c>
      <c r="J312" s="164">
        <v>12.63</v>
      </c>
      <c r="K312" s="164">
        <v>87.37</v>
      </c>
      <c r="L312" s="164">
        <v>7.7</v>
      </c>
      <c r="M312" s="164">
        <v>2</v>
      </c>
      <c r="N312" s="164" t="s">
        <v>622</v>
      </c>
      <c r="O312" s="164" t="s">
        <v>621</v>
      </c>
      <c r="P312" s="164" t="s">
        <v>620</v>
      </c>
      <c r="Q312" s="164" t="s">
        <v>619</v>
      </c>
      <c r="R312" s="164" t="s">
        <v>618</v>
      </c>
      <c r="S312" s="164" t="s">
        <v>617</v>
      </c>
      <c r="T312" s="164" t="s">
        <v>616</v>
      </c>
      <c r="U312" s="164">
        <v>0</v>
      </c>
    </row>
    <row r="313" spans="1:21">
      <c r="A313" s="164">
        <v>1</v>
      </c>
      <c r="B313" s="164" t="s">
        <v>319</v>
      </c>
      <c r="C313" s="164">
        <v>970.5</v>
      </c>
      <c r="D313" s="164">
        <v>525.55999999999995</v>
      </c>
      <c r="E313" s="164">
        <v>25</v>
      </c>
      <c r="F313" s="164">
        <v>525.69000000000005</v>
      </c>
      <c r="G313" s="164">
        <v>1936.14</v>
      </c>
      <c r="H313" s="164">
        <v>1961.14</v>
      </c>
      <c r="I313" s="164">
        <v>1.27</v>
      </c>
      <c r="J313" s="164">
        <v>9.74</v>
      </c>
      <c r="K313" s="164">
        <v>90.26</v>
      </c>
      <c r="L313" s="164">
        <v>7.8</v>
      </c>
      <c r="M313" s="164">
        <v>1</v>
      </c>
      <c r="N313" s="164" t="s">
        <v>622</v>
      </c>
      <c r="O313" s="164" t="s">
        <v>621</v>
      </c>
      <c r="P313" s="164" t="s">
        <v>620</v>
      </c>
      <c r="Q313" s="164" t="s">
        <v>619</v>
      </c>
      <c r="R313" s="164" t="s">
        <v>618</v>
      </c>
      <c r="S313" s="164" t="s">
        <v>617</v>
      </c>
      <c r="T313" s="164" t="s">
        <v>616</v>
      </c>
      <c r="U313" s="164">
        <v>0</v>
      </c>
    </row>
    <row r="314" spans="1:21">
      <c r="A314" s="164">
        <v>1</v>
      </c>
      <c r="B314" s="164" t="s">
        <v>649</v>
      </c>
      <c r="C314" s="164">
        <v>1047</v>
      </c>
      <c r="D314" s="164">
        <v>615.37</v>
      </c>
      <c r="E314" s="164">
        <v>49.29</v>
      </c>
      <c r="F314" s="164">
        <v>616.16</v>
      </c>
      <c r="G314" s="164">
        <v>2043.47</v>
      </c>
      <c r="H314" s="164">
        <v>2092.7600000000002</v>
      </c>
      <c r="I314" s="164">
        <v>2.36</v>
      </c>
      <c r="J314" s="164">
        <v>5.73</v>
      </c>
      <c r="K314" s="164">
        <v>94.27</v>
      </c>
      <c r="L314" s="164">
        <v>7.8</v>
      </c>
      <c r="M314" s="164">
        <v>6</v>
      </c>
      <c r="N314" s="164" t="s">
        <v>622</v>
      </c>
      <c r="O314" s="164" t="s">
        <v>621</v>
      </c>
      <c r="P314" s="164" t="s">
        <v>620</v>
      </c>
      <c r="Q314" s="164" t="s">
        <v>619</v>
      </c>
      <c r="R314" s="164" t="s">
        <v>618</v>
      </c>
      <c r="S314" s="164" t="s">
        <v>617</v>
      </c>
      <c r="T314" s="164" t="s">
        <v>616</v>
      </c>
      <c r="U314" s="164">
        <v>0</v>
      </c>
    </row>
    <row r="315" spans="1:21">
      <c r="A315" s="164">
        <v>1</v>
      </c>
      <c r="B315" s="164" t="s">
        <v>648</v>
      </c>
      <c r="C315" s="164">
        <v>1046.5</v>
      </c>
      <c r="D315" s="164">
        <v>586.1</v>
      </c>
      <c r="E315" s="164">
        <v>66.459999999999994</v>
      </c>
      <c r="F315" s="164">
        <v>586.22</v>
      </c>
      <c r="G315" s="164">
        <v>2323.96</v>
      </c>
      <c r="H315" s="164">
        <v>2390.4299999999998</v>
      </c>
      <c r="I315" s="164">
        <v>2.78</v>
      </c>
      <c r="J315" s="164">
        <v>6.9</v>
      </c>
      <c r="K315" s="164">
        <v>93.1</v>
      </c>
      <c r="L315" s="164">
        <v>7.6</v>
      </c>
      <c r="M315" s="164">
        <v>5</v>
      </c>
      <c r="N315" s="164" t="s">
        <v>622</v>
      </c>
      <c r="O315" s="164" t="s">
        <v>621</v>
      </c>
      <c r="P315" s="164" t="s">
        <v>620</v>
      </c>
      <c r="Q315" s="164" t="s">
        <v>619</v>
      </c>
      <c r="R315" s="164" t="s">
        <v>618</v>
      </c>
      <c r="S315" s="164" t="s">
        <v>617</v>
      </c>
      <c r="T315" s="164" t="s">
        <v>616</v>
      </c>
      <c r="U315" s="164">
        <v>0</v>
      </c>
    </row>
    <row r="316" spans="1:21">
      <c r="A316" s="164">
        <v>1</v>
      </c>
      <c r="B316" s="164" t="s">
        <v>647</v>
      </c>
      <c r="C316" s="164">
        <v>1046.8</v>
      </c>
      <c r="D316" s="164">
        <v>596.32000000000005</v>
      </c>
      <c r="E316" s="164">
        <v>157.63999999999999</v>
      </c>
      <c r="F316" s="164">
        <v>596.82000000000005</v>
      </c>
      <c r="G316" s="164">
        <v>1940.45</v>
      </c>
      <c r="H316" s="164">
        <v>2098.09</v>
      </c>
      <c r="I316" s="164">
        <v>7.51</v>
      </c>
      <c r="J316" s="164">
        <v>15.81</v>
      </c>
      <c r="K316" s="164">
        <v>84.19</v>
      </c>
      <c r="L316" s="164">
        <v>7.5</v>
      </c>
      <c r="M316" s="164">
        <v>4</v>
      </c>
      <c r="N316" s="164" t="s">
        <v>622</v>
      </c>
      <c r="O316" s="164" t="s">
        <v>621</v>
      </c>
      <c r="P316" s="164" t="s">
        <v>620</v>
      </c>
      <c r="Q316" s="164" t="s">
        <v>619</v>
      </c>
      <c r="R316" s="164" t="s">
        <v>618</v>
      </c>
      <c r="S316" s="164" t="s">
        <v>617</v>
      </c>
      <c r="T316" s="164" t="s">
        <v>616</v>
      </c>
      <c r="U316" s="164">
        <v>0</v>
      </c>
    </row>
    <row r="317" spans="1:21">
      <c r="A317" s="164">
        <v>1</v>
      </c>
      <c r="B317" s="164" t="s">
        <v>646</v>
      </c>
      <c r="C317" s="164">
        <v>1047.0999999999999</v>
      </c>
      <c r="D317" s="164">
        <v>576.65</v>
      </c>
      <c r="E317" s="164">
        <v>188.6</v>
      </c>
      <c r="F317" s="164">
        <v>577.29</v>
      </c>
      <c r="G317" s="164">
        <v>2185.7399999999998</v>
      </c>
      <c r="H317" s="164">
        <v>2374.34</v>
      </c>
      <c r="I317" s="164">
        <v>7.94</v>
      </c>
      <c r="J317" s="164">
        <v>16.71</v>
      </c>
      <c r="K317" s="164">
        <v>83.29</v>
      </c>
      <c r="L317" s="164">
        <v>7.6</v>
      </c>
      <c r="M317" s="164">
        <v>3</v>
      </c>
      <c r="N317" s="164" t="s">
        <v>622</v>
      </c>
      <c r="O317" s="164" t="s">
        <v>621</v>
      </c>
      <c r="P317" s="164" t="s">
        <v>620</v>
      </c>
      <c r="Q317" s="164" t="s">
        <v>619</v>
      </c>
      <c r="R317" s="164" t="s">
        <v>618</v>
      </c>
      <c r="S317" s="164" t="s">
        <v>617</v>
      </c>
      <c r="T317" s="164" t="s">
        <v>616</v>
      </c>
      <c r="U317" s="164">
        <v>0</v>
      </c>
    </row>
    <row r="318" spans="1:21">
      <c r="A318" s="164">
        <v>1</v>
      </c>
      <c r="B318" s="164" t="s">
        <v>645</v>
      </c>
      <c r="C318" s="164">
        <v>1047</v>
      </c>
      <c r="D318" s="164">
        <v>549.57000000000005</v>
      </c>
      <c r="E318" s="164">
        <v>534.30999999999995</v>
      </c>
      <c r="F318" s="164">
        <v>549.66999999999996</v>
      </c>
      <c r="G318" s="164">
        <v>1880.2</v>
      </c>
      <c r="H318" s="164">
        <v>2414.5100000000002</v>
      </c>
      <c r="I318" s="164">
        <v>22.13</v>
      </c>
      <c r="J318" s="164">
        <v>166.27</v>
      </c>
      <c r="K318" s="164">
        <v>-66.27</v>
      </c>
      <c r="L318" s="164">
        <v>7.7</v>
      </c>
      <c r="M318" s="164">
        <v>2</v>
      </c>
      <c r="N318" s="164" t="s">
        <v>622</v>
      </c>
      <c r="O318" s="164" t="s">
        <v>621</v>
      </c>
      <c r="P318" s="164" t="s">
        <v>620</v>
      </c>
      <c r="Q318" s="164" t="s">
        <v>619</v>
      </c>
      <c r="R318" s="164" t="s">
        <v>618</v>
      </c>
      <c r="S318" s="164" t="s">
        <v>617</v>
      </c>
      <c r="T318" s="164" t="s">
        <v>616</v>
      </c>
      <c r="U318" s="164">
        <v>0</v>
      </c>
    </row>
    <row r="319" spans="1:21">
      <c r="A319" s="164">
        <v>1</v>
      </c>
      <c r="B319" s="164" t="s">
        <v>644</v>
      </c>
      <c r="C319" s="164">
        <v>1047.2</v>
      </c>
      <c r="D319" s="164">
        <v>527.59</v>
      </c>
      <c r="E319" s="164">
        <v>517.02</v>
      </c>
      <c r="F319" s="164">
        <v>527.54999999999995</v>
      </c>
      <c r="G319" s="164">
        <v>1814.12</v>
      </c>
      <c r="H319" s="164">
        <v>2331.14</v>
      </c>
      <c r="I319" s="164">
        <v>22.18</v>
      </c>
      <c r="J319" s="164">
        <v>169.4</v>
      </c>
      <c r="K319" s="164">
        <v>-69.400000000000006</v>
      </c>
      <c r="L319" s="164">
        <v>7.8</v>
      </c>
      <c r="M319" s="164">
        <v>1</v>
      </c>
      <c r="N319" s="164" t="s">
        <v>622</v>
      </c>
      <c r="O319" s="164" t="s">
        <v>621</v>
      </c>
      <c r="P319" s="164" t="s">
        <v>620</v>
      </c>
      <c r="Q319" s="164" t="s">
        <v>619</v>
      </c>
      <c r="R319" s="164" t="s">
        <v>618</v>
      </c>
      <c r="S319" s="164" t="s">
        <v>617</v>
      </c>
      <c r="T319" s="164" t="s">
        <v>616</v>
      </c>
      <c r="U319" s="164">
        <v>0</v>
      </c>
    </row>
    <row r="320" spans="1:21">
      <c r="A320" s="164">
        <v>1</v>
      </c>
      <c r="B320" s="164" t="s">
        <v>643</v>
      </c>
      <c r="C320" s="164">
        <v>1085.3</v>
      </c>
      <c r="D320" s="164">
        <v>615.08000000000004</v>
      </c>
      <c r="E320" s="164">
        <v>852.21</v>
      </c>
      <c r="F320" s="164">
        <v>613.95000000000005</v>
      </c>
      <c r="G320" s="164">
        <v>1311.14</v>
      </c>
      <c r="H320" s="164">
        <v>2163.35</v>
      </c>
      <c r="I320" s="164">
        <v>39.39</v>
      </c>
      <c r="J320" s="164">
        <v>95.86</v>
      </c>
      <c r="K320" s="164">
        <v>4.1399999999999997</v>
      </c>
      <c r="L320" s="164">
        <v>7.8</v>
      </c>
      <c r="M320" s="164">
        <v>6</v>
      </c>
      <c r="N320" s="164" t="s">
        <v>622</v>
      </c>
      <c r="O320" s="164" t="s">
        <v>621</v>
      </c>
      <c r="P320" s="164" t="s">
        <v>620</v>
      </c>
      <c r="Q320" s="164" t="s">
        <v>619</v>
      </c>
      <c r="R320" s="164" t="s">
        <v>618</v>
      </c>
      <c r="S320" s="164" t="s">
        <v>617</v>
      </c>
      <c r="T320" s="164" t="s">
        <v>616</v>
      </c>
      <c r="U320" s="164">
        <v>0</v>
      </c>
    </row>
    <row r="321" spans="1:21">
      <c r="A321" s="164">
        <v>1</v>
      </c>
      <c r="B321" s="164" t="s">
        <v>642</v>
      </c>
      <c r="C321" s="164">
        <v>1084.8</v>
      </c>
      <c r="D321" s="164">
        <v>585.88</v>
      </c>
      <c r="E321" s="164">
        <v>964.64</v>
      </c>
      <c r="F321" s="164">
        <v>585.63</v>
      </c>
      <c r="G321" s="164">
        <v>1503.49</v>
      </c>
      <c r="H321" s="164">
        <v>2468.14</v>
      </c>
      <c r="I321" s="164">
        <v>39.08</v>
      </c>
      <c r="J321" s="164">
        <v>96.98</v>
      </c>
      <c r="K321" s="164">
        <v>3.02</v>
      </c>
      <c r="L321" s="164">
        <v>7.6</v>
      </c>
      <c r="M321" s="164">
        <v>5</v>
      </c>
      <c r="N321" s="164" t="s">
        <v>622</v>
      </c>
      <c r="O321" s="164" t="s">
        <v>621</v>
      </c>
      <c r="P321" s="164" t="s">
        <v>620</v>
      </c>
      <c r="Q321" s="164" t="s">
        <v>619</v>
      </c>
      <c r="R321" s="164" t="s">
        <v>618</v>
      </c>
      <c r="S321" s="164" t="s">
        <v>617</v>
      </c>
      <c r="T321" s="164" t="s">
        <v>616</v>
      </c>
      <c r="U321" s="164">
        <v>0</v>
      </c>
    </row>
    <row r="322" spans="1:21">
      <c r="A322" s="164">
        <v>1</v>
      </c>
      <c r="B322" s="164" t="s">
        <v>641</v>
      </c>
      <c r="C322" s="164">
        <v>1085.0999999999999</v>
      </c>
      <c r="D322" s="164">
        <v>594.15</v>
      </c>
      <c r="E322" s="164">
        <v>919.3</v>
      </c>
      <c r="F322" s="164">
        <v>593.03</v>
      </c>
      <c r="G322" s="164">
        <v>1097.32</v>
      </c>
      <c r="H322" s="164">
        <v>2016.61</v>
      </c>
      <c r="I322" s="164">
        <v>45.59</v>
      </c>
      <c r="J322" s="164">
        <v>95.91</v>
      </c>
      <c r="K322" s="164">
        <v>4.09</v>
      </c>
      <c r="L322" s="164">
        <v>7.8</v>
      </c>
      <c r="M322" s="164">
        <v>4</v>
      </c>
      <c r="N322" s="164" t="s">
        <v>622</v>
      </c>
      <c r="O322" s="164" t="s">
        <v>621</v>
      </c>
      <c r="P322" s="164" t="s">
        <v>620</v>
      </c>
      <c r="Q322" s="164" t="s">
        <v>619</v>
      </c>
      <c r="R322" s="164" t="s">
        <v>618</v>
      </c>
      <c r="S322" s="164" t="s">
        <v>617</v>
      </c>
      <c r="T322" s="164" t="s">
        <v>616</v>
      </c>
      <c r="U322" s="164">
        <v>0</v>
      </c>
    </row>
    <row r="323" spans="1:21">
      <c r="A323" s="164">
        <v>1</v>
      </c>
      <c r="B323" s="164" t="s">
        <v>329</v>
      </c>
      <c r="C323" s="164">
        <v>1085.4000000000001</v>
      </c>
      <c r="D323" s="164">
        <v>578.22</v>
      </c>
      <c r="E323" s="164">
        <v>1049.58</v>
      </c>
      <c r="F323" s="164">
        <v>577.91</v>
      </c>
      <c r="G323" s="164">
        <v>1251.94</v>
      </c>
      <c r="H323" s="164">
        <v>2301.52</v>
      </c>
      <c r="I323" s="164">
        <v>45.6</v>
      </c>
      <c r="J323" s="164">
        <v>95.92</v>
      </c>
      <c r="K323" s="164">
        <v>4.08</v>
      </c>
      <c r="L323" s="164">
        <v>7.8</v>
      </c>
      <c r="M323" s="164">
        <v>3</v>
      </c>
      <c r="N323" s="164" t="s">
        <v>622</v>
      </c>
      <c r="O323" s="164" t="s">
        <v>621</v>
      </c>
      <c r="P323" s="164" t="s">
        <v>620</v>
      </c>
      <c r="Q323" s="164" t="s">
        <v>619</v>
      </c>
      <c r="R323" s="164" t="s">
        <v>618</v>
      </c>
      <c r="S323" s="164" t="s">
        <v>617</v>
      </c>
      <c r="T323" s="164" t="s">
        <v>616</v>
      </c>
      <c r="U323" s="164">
        <v>0</v>
      </c>
    </row>
    <row r="324" spans="1:21">
      <c r="A324" s="164">
        <v>1</v>
      </c>
      <c r="B324" s="164" t="s">
        <v>330</v>
      </c>
      <c r="C324" s="164">
        <v>1085.3</v>
      </c>
      <c r="D324" s="164">
        <v>548.71</v>
      </c>
      <c r="E324" s="164">
        <v>1099.6400000000001</v>
      </c>
      <c r="F324" s="164">
        <v>548.22</v>
      </c>
      <c r="G324" s="164">
        <v>1259.3599999999999</v>
      </c>
      <c r="H324" s="164">
        <v>2359</v>
      </c>
      <c r="I324" s="164">
        <v>46.61</v>
      </c>
      <c r="J324" s="164">
        <v>350.25</v>
      </c>
      <c r="K324" s="164">
        <v>-250.25</v>
      </c>
      <c r="L324" s="164">
        <v>7.8</v>
      </c>
      <c r="M324" s="164">
        <v>2</v>
      </c>
      <c r="N324" s="164" t="s">
        <v>622</v>
      </c>
      <c r="O324" s="164" t="s">
        <v>621</v>
      </c>
      <c r="P324" s="164" t="s">
        <v>620</v>
      </c>
      <c r="Q324" s="164" t="s">
        <v>619</v>
      </c>
      <c r="R324" s="164" t="s">
        <v>618</v>
      </c>
      <c r="S324" s="164" t="s">
        <v>617</v>
      </c>
      <c r="T324" s="164" t="s">
        <v>616</v>
      </c>
      <c r="U324" s="164">
        <v>0</v>
      </c>
    </row>
    <row r="325" spans="1:21">
      <c r="A325" s="164">
        <v>1</v>
      </c>
      <c r="B325" s="164" t="s">
        <v>331</v>
      </c>
      <c r="C325" s="164">
        <v>1085.5</v>
      </c>
      <c r="D325" s="164">
        <v>526.28</v>
      </c>
      <c r="E325" s="164">
        <v>1186.81</v>
      </c>
      <c r="F325" s="164">
        <v>525.86</v>
      </c>
      <c r="G325" s="164">
        <v>1075.95</v>
      </c>
      <c r="H325" s="164">
        <v>2262.7600000000002</v>
      </c>
      <c r="I325" s="164">
        <v>52.45</v>
      </c>
      <c r="J325" s="164">
        <v>400.61</v>
      </c>
      <c r="K325" s="164">
        <v>-300.61</v>
      </c>
      <c r="L325" s="164">
        <v>7.9</v>
      </c>
      <c r="M325" s="164">
        <v>1</v>
      </c>
      <c r="N325" s="164" t="s">
        <v>622</v>
      </c>
      <c r="O325" s="164" t="s">
        <v>621</v>
      </c>
      <c r="P325" s="164" t="s">
        <v>620</v>
      </c>
      <c r="Q325" s="164" t="s">
        <v>619</v>
      </c>
      <c r="R325" s="164" t="s">
        <v>618</v>
      </c>
      <c r="S325" s="164" t="s">
        <v>617</v>
      </c>
      <c r="T325" s="164" t="s">
        <v>616</v>
      </c>
      <c r="U325" s="164">
        <v>0</v>
      </c>
    </row>
    <row r="326" spans="1:21">
      <c r="A326" s="164">
        <v>1</v>
      </c>
      <c r="B326" s="164" t="s">
        <v>332</v>
      </c>
      <c r="C326" s="164">
        <v>1123.5999999999999</v>
      </c>
      <c r="D326" s="164">
        <v>608.32000000000005</v>
      </c>
      <c r="E326" s="164">
        <v>1047.29</v>
      </c>
      <c r="F326" s="164">
        <v>607.1</v>
      </c>
      <c r="G326" s="164">
        <v>1088.79</v>
      </c>
      <c r="H326" s="164">
        <v>2136.08</v>
      </c>
      <c r="I326" s="164">
        <v>49.03</v>
      </c>
      <c r="J326" s="164">
        <v>119.31</v>
      </c>
      <c r="K326" s="164">
        <v>-19.309999999999999</v>
      </c>
      <c r="L326" s="164">
        <v>7.8</v>
      </c>
      <c r="M326" s="164">
        <v>6</v>
      </c>
      <c r="N326" s="164" t="s">
        <v>622</v>
      </c>
      <c r="O326" s="164" t="s">
        <v>621</v>
      </c>
      <c r="P326" s="164" t="s">
        <v>620</v>
      </c>
      <c r="Q326" s="164" t="s">
        <v>619</v>
      </c>
      <c r="R326" s="164" t="s">
        <v>618</v>
      </c>
      <c r="S326" s="164" t="s">
        <v>617</v>
      </c>
      <c r="T326" s="164" t="s">
        <v>616</v>
      </c>
      <c r="U326" s="164">
        <v>0</v>
      </c>
    </row>
    <row r="327" spans="1:21">
      <c r="A327" s="164">
        <v>1</v>
      </c>
      <c r="B327" s="164" t="s">
        <v>333</v>
      </c>
      <c r="C327" s="164">
        <v>1123.0999999999999</v>
      </c>
      <c r="D327" s="164">
        <v>584.23</v>
      </c>
      <c r="E327" s="164">
        <v>1224.49</v>
      </c>
      <c r="F327" s="164">
        <v>583.89</v>
      </c>
      <c r="G327" s="164">
        <v>1210.44</v>
      </c>
      <c r="H327" s="164">
        <v>2434.94</v>
      </c>
      <c r="I327" s="164">
        <v>50.29</v>
      </c>
      <c r="J327" s="164">
        <v>124.78</v>
      </c>
      <c r="K327" s="164">
        <v>-24.78</v>
      </c>
      <c r="L327" s="164">
        <v>7.7</v>
      </c>
      <c r="M327" s="164">
        <v>5</v>
      </c>
      <c r="N327" s="164" t="s">
        <v>622</v>
      </c>
      <c r="O327" s="164" t="s">
        <v>621</v>
      </c>
      <c r="P327" s="164" t="s">
        <v>620</v>
      </c>
      <c r="Q327" s="164" t="s">
        <v>619</v>
      </c>
      <c r="R327" s="164" t="s">
        <v>618</v>
      </c>
      <c r="S327" s="164" t="s">
        <v>617</v>
      </c>
      <c r="T327" s="164" t="s">
        <v>616</v>
      </c>
      <c r="U327" s="164">
        <v>0</v>
      </c>
    </row>
    <row r="328" spans="1:21">
      <c r="A328" s="164">
        <v>1</v>
      </c>
      <c r="B328" s="164" t="s">
        <v>334</v>
      </c>
      <c r="C328" s="164">
        <v>1123.4000000000001</v>
      </c>
      <c r="D328" s="164">
        <v>589.74</v>
      </c>
      <c r="E328" s="164">
        <v>1072.53</v>
      </c>
      <c r="F328" s="164">
        <v>589.34</v>
      </c>
      <c r="G328" s="164">
        <v>1045.54</v>
      </c>
      <c r="H328" s="164">
        <v>2118.0700000000002</v>
      </c>
      <c r="I328" s="164">
        <v>50.64</v>
      </c>
      <c r="J328" s="164">
        <v>106.54</v>
      </c>
      <c r="K328" s="164">
        <v>-6.54</v>
      </c>
      <c r="L328" s="164">
        <v>7.8</v>
      </c>
      <c r="M328" s="164">
        <v>4</v>
      </c>
      <c r="N328" s="164" t="s">
        <v>622</v>
      </c>
      <c r="O328" s="164" t="s">
        <v>621</v>
      </c>
      <c r="P328" s="164" t="s">
        <v>620</v>
      </c>
      <c r="Q328" s="164" t="s">
        <v>619</v>
      </c>
      <c r="R328" s="164" t="s">
        <v>618</v>
      </c>
      <c r="S328" s="164" t="s">
        <v>617</v>
      </c>
      <c r="T328" s="164" t="s">
        <v>616</v>
      </c>
      <c r="U328" s="164">
        <v>0</v>
      </c>
    </row>
    <row r="329" spans="1:21">
      <c r="A329" s="164">
        <v>1</v>
      </c>
      <c r="B329" s="164" t="s">
        <v>335</v>
      </c>
      <c r="C329" s="164">
        <v>1123.7</v>
      </c>
      <c r="D329" s="164">
        <v>575.82000000000005</v>
      </c>
      <c r="E329" s="164">
        <v>1093.2</v>
      </c>
      <c r="F329" s="164">
        <v>575.34</v>
      </c>
      <c r="G329" s="164">
        <v>1120.49</v>
      </c>
      <c r="H329" s="164">
        <v>2213.69</v>
      </c>
      <c r="I329" s="164">
        <v>49.38</v>
      </c>
      <c r="J329" s="164">
        <v>103.87</v>
      </c>
      <c r="K329" s="164">
        <v>-3.87</v>
      </c>
      <c r="L329" s="164">
        <v>7.7</v>
      </c>
      <c r="M329" s="164">
        <v>3</v>
      </c>
      <c r="N329" s="164" t="s">
        <v>622</v>
      </c>
      <c r="O329" s="164" t="s">
        <v>621</v>
      </c>
      <c r="P329" s="164" t="s">
        <v>620</v>
      </c>
      <c r="Q329" s="164" t="s">
        <v>619</v>
      </c>
      <c r="R329" s="164" t="s">
        <v>618</v>
      </c>
      <c r="S329" s="164" t="s">
        <v>617</v>
      </c>
      <c r="T329" s="164" t="s">
        <v>616</v>
      </c>
      <c r="U329" s="164">
        <v>0</v>
      </c>
    </row>
    <row r="330" spans="1:21">
      <c r="A330" s="164">
        <v>1</v>
      </c>
      <c r="B330" s="164" t="s">
        <v>336</v>
      </c>
      <c r="C330" s="164">
        <v>1123.5999999999999</v>
      </c>
      <c r="D330" s="164">
        <v>546.83000000000004</v>
      </c>
      <c r="E330" s="164">
        <v>101.41</v>
      </c>
      <c r="F330" s="164">
        <v>546.76</v>
      </c>
      <c r="G330" s="164">
        <v>2324.23</v>
      </c>
      <c r="H330" s="164">
        <v>2425.63</v>
      </c>
      <c r="I330" s="164">
        <v>4.18</v>
      </c>
      <c r="J330" s="164">
        <v>31.41</v>
      </c>
      <c r="K330" s="164">
        <v>68.59</v>
      </c>
      <c r="L330" s="164">
        <v>7.7</v>
      </c>
      <c r="M330" s="164">
        <v>2</v>
      </c>
      <c r="N330" s="164" t="s">
        <v>622</v>
      </c>
      <c r="O330" s="164" t="s">
        <v>621</v>
      </c>
      <c r="P330" s="164" t="s">
        <v>620</v>
      </c>
      <c r="Q330" s="164" t="s">
        <v>619</v>
      </c>
      <c r="R330" s="164" t="s">
        <v>618</v>
      </c>
      <c r="S330" s="164" t="s">
        <v>617</v>
      </c>
      <c r="T330" s="164" t="s">
        <v>616</v>
      </c>
      <c r="U330" s="164">
        <v>0</v>
      </c>
    </row>
    <row r="331" spans="1:21">
      <c r="A331" s="164">
        <v>1</v>
      </c>
      <c r="B331" s="164" t="s">
        <v>337</v>
      </c>
      <c r="C331" s="164">
        <v>1123.8</v>
      </c>
      <c r="D331" s="164">
        <v>524.78</v>
      </c>
      <c r="E331" s="164">
        <v>88.38</v>
      </c>
      <c r="F331" s="164">
        <v>524.71</v>
      </c>
      <c r="G331" s="164">
        <v>2212.29</v>
      </c>
      <c r="H331" s="164">
        <v>2300.67</v>
      </c>
      <c r="I331" s="164">
        <v>3.84</v>
      </c>
      <c r="J331" s="164">
        <v>29.34</v>
      </c>
      <c r="K331" s="164">
        <v>70.66</v>
      </c>
      <c r="L331" s="164">
        <v>7.8</v>
      </c>
      <c r="M331" s="164">
        <v>1</v>
      </c>
      <c r="N331" s="164" t="s">
        <v>622</v>
      </c>
      <c r="O331" s="164" t="s">
        <v>621</v>
      </c>
      <c r="P331" s="164" t="s">
        <v>620</v>
      </c>
      <c r="Q331" s="164" t="s">
        <v>619</v>
      </c>
      <c r="R331" s="164" t="s">
        <v>618</v>
      </c>
      <c r="S331" s="164" t="s">
        <v>617</v>
      </c>
      <c r="T331" s="164" t="s">
        <v>616</v>
      </c>
      <c r="U331" s="164">
        <v>0</v>
      </c>
    </row>
    <row r="332" spans="1:21">
      <c r="A332" s="164">
        <v>1</v>
      </c>
      <c r="B332" s="164" t="s">
        <v>338</v>
      </c>
      <c r="C332" s="164">
        <v>1161.9000000000001</v>
      </c>
      <c r="D332" s="164">
        <v>604.14</v>
      </c>
      <c r="E332" s="164">
        <v>369.4</v>
      </c>
      <c r="F332" s="164">
        <v>603.97</v>
      </c>
      <c r="G332" s="164">
        <v>1805.9</v>
      </c>
      <c r="H332" s="164">
        <v>2175.3000000000002</v>
      </c>
      <c r="I332" s="164">
        <v>16.98</v>
      </c>
      <c r="J332" s="164">
        <v>41.32</v>
      </c>
      <c r="K332" s="164">
        <v>58.68</v>
      </c>
      <c r="L332" s="164">
        <v>7.7</v>
      </c>
      <c r="M332" s="164">
        <v>6</v>
      </c>
      <c r="N332" s="164" t="s">
        <v>622</v>
      </c>
      <c r="O332" s="164" t="s">
        <v>621</v>
      </c>
      <c r="P332" s="164" t="s">
        <v>620</v>
      </c>
      <c r="Q332" s="164" t="s">
        <v>619</v>
      </c>
      <c r="R332" s="164" t="s">
        <v>618</v>
      </c>
      <c r="S332" s="164" t="s">
        <v>617</v>
      </c>
      <c r="T332" s="164" t="s">
        <v>616</v>
      </c>
      <c r="U332" s="164">
        <v>0</v>
      </c>
    </row>
    <row r="333" spans="1:21">
      <c r="A333" s="164">
        <v>1</v>
      </c>
      <c r="B333" s="164" t="s">
        <v>339</v>
      </c>
      <c r="C333" s="164">
        <v>1161.5</v>
      </c>
      <c r="D333" s="164">
        <v>583.45000000000005</v>
      </c>
      <c r="E333" s="164">
        <v>453.17</v>
      </c>
      <c r="F333" s="164">
        <v>583.6</v>
      </c>
      <c r="G333" s="164">
        <v>2016.91</v>
      </c>
      <c r="H333" s="164">
        <v>2470.08</v>
      </c>
      <c r="I333" s="164">
        <v>18.350000000000001</v>
      </c>
      <c r="J333" s="164">
        <v>45.52</v>
      </c>
      <c r="K333" s="164">
        <v>54.48</v>
      </c>
      <c r="L333" s="164">
        <v>7.6</v>
      </c>
      <c r="M333" s="164">
        <v>5</v>
      </c>
      <c r="N333" s="164" t="s">
        <v>622</v>
      </c>
      <c r="O333" s="164" t="s">
        <v>621</v>
      </c>
      <c r="P333" s="164" t="s">
        <v>620</v>
      </c>
      <c r="Q333" s="164" t="s">
        <v>619</v>
      </c>
      <c r="R333" s="164" t="s">
        <v>618</v>
      </c>
      <c r="S333" s="164" t="s">
        <v>617</v>
      </c>
      <c r="T333" s="164" t="s">
        <v>616</v>
      </c>
      <c r="U333" s="164">
        <v>0</v>
      </c>
    </row>
    <row r="334" spans="1:21">
      <c r="A334" s="164">
        <v>1</v>
      </c>
      <c r="B334" s="164" t="s">
        <v>340</v>
      </c>
      <c r="C334" s="164">
        <v>1161.8</v>
      </c>
      <c r="D334" s="164">
        <v>587.58000000000004</v>
      </c>
      <c r="E334" s="164">
        <v>1031.05</v>
      </c>
      <c r="F334" s="164">
        <v>586.92999999999995</v>
      </c>
      <c r="G334" s="164">
        <v>1054.21</v>
      </c>
      <c r="H334" s="164">
        <v>2085.2600000000002</v>
      </c>
      <c r="I334" s="164">
        <v>49.44</v>
      </c>
      <c r="J334" s="164">
        <v>104.03</v>
      </c>
      <c r="K334" s="164">
        <v>-4.03</v>
      </c>
      <c r="L334" s="164">
        <v>7.8</v>
      </c>
      <c r="M334" s="164">
        <v>4</v>
      </c>
      <c r="N334" s="164" t="s">
        <v>622</v>
      </c>
      <c r="O334" s="164" t="s">
        <v>621</v>
      </c>
      <c r="P334" s="164" t="s">
        <v>620</v>
      </c>
      <c r="Q334" s="164" t="s">
        <v>619</v>
      </c>
      <c r="R334" s="164" t="s">
        <v>618</v>
      </c>
      <c r="S334" s="164" t="s">
        <v>617</v>
      </c>
      <c r="T334" s="164" t="s">
        <v>616</v>
      </c>
      <c r="U334" s="164">
        <v>0</v>
      </c>
    </row>
    <row r="335" spans="1:21">
      <c r="A335" s="164">
        <v>1</v>
      </c>
      <c r="B335" s="164" t="s">
        <v>341</v>
      </c>
      <c r="C335" s="164">
        <v>1162</v>
      </c>
      <c r="D335" s="164">
        <v>573.71</v>
      </c>
      <c r="E335" s="164">
        <v>1043.26</v>
      </c>
      <c r="F335" s="164">
        <v>573.42999999999995</v>
      </c>
      <c r="G335" s="164">
        <v>1243.28</v>
      </c>
      <c r="H335" s="164">
        <v>2286.54</v>
      </c>
      <c r="I335" s="164">
        <v>45.63</v>
      </c>
      <c r="J335" s="164">
        <v>95.97</v>
      </c>
      <c r="K335" s="164">
        <v>4.03</v>
      </c>
      <c r="L335" s="164">
        <v>7.7</v>
      </c>
      <c r="M335" s="164">
        <v>3</v>
      </c>
      <c r="N335" s="164" t="s">
        <v>622</v>
      </c>
      <c r="O335" s="164" t="s">
        <v>621</v>
      </c>
      <c r="P335" s="164" t="s">
        <v>620</v>
      </c>
      <c r="Q335" s="164" t="s">
        <v>619</v>
      </c>
      <c r="R335" s="164" t="s">
        <v>618</v>
      </c>
      <c r="S335" s="164" t="s">
        <v>617</v>
      </c>
      <c r="T335" s="164" t="s">
        <v>616</v>
      </c>
      <c r="U335" s="164">
        <v>0</v>
      </c>
    </row>
    <row r="336" spans="1:21">
      <c r="A336" s="164">
        <v>1</v>
      </c>
      <c r="B336" s="164" t="s">
        <v>342</v>
      </c>
      <c r="C336" s="164">
        <v>1161.9000000000001</v>
      </c>
      <c r="D336" s="164">
        <v>546.87</v>
      </c>
      <c r="E336" s="164">
        <v>40.4</v>
      </c>
      <c r="F336" s="164">
        <v>546.89</v>
      </c>
      <c r="G336" s="164">
        <v>2327.46</v>
      </c>
      <c r="H336" s="164">
        <v>2367.87</v>
      </c>
      <c r="I336" s="164">
        <v>1.71</v>
      </c>
      <c r="J336" s="164">
        <v>12.82</v>
      </c>
      <c r="K336" s="164">
        <v>87.18</v>
      </c>
      <c r="L336" s="164">
        <v>7.7</v>
      </c>
      <c r="M336" s="164">
        <v>2</v>
      </c>
      <c r="N336" s="164" t="s">
        <v>622</v>
      </c>
      <c r="O336" s="164" t="s">
        <v>621</v>
      </c>
      <c r="P336" s="164" t="s">
        <v>620</v>
      </c>
      <c r="Q336" s="164" t="s">
        <v>619</v>
      </c>
      <c r="R336" s="164" t="s">
        <v>618</v>
      </c>
      <c r="S336" s="164" t="s">
        <v>617</v>
      </c>
      <c r="T336" s="164" t="s">
        <v>616</v>
      </c>
      <c r="U336" s="164">
        <v>0</v>
      </c>
    </row>
    <row r="337" spans="1:21">
      <c r="A337" s="164">
        <v>1</v>
      </c>
      <c r="B337" s="164" t="s">
        <v>343</v>
      </c>
      <c r="C337" s="164">
        <v>1162.2</v>
      </c>
      <c r="D337" s="164">
        <v>524.91999999999996</v>
      </c>
      <c r="E337" s="164">
        <v>24.68</v>
      </c>
      <c r="F337" s="164">
        <v>525.03</v>
      </c>
      <c r="G337" s="164">
        <v>1882.65</v>
      </c>
      <c r="H337" s="164">
        <v>1907.32</v>
      </c>
      <c r="I337" s="164">
        <v>1.29</v>
      </c>
      <c r="J337" s="164">
        <v>9.8800000000000008</v>
      </c>
      <c r="K337" s="164">
        <v>90.12</v>
      </c>
      <c r="L337" s="164">
        <v>7.8</v>
      </c>
      <c r="M337" s="164">
        <v>1</v>
      </c>
      <c r="N337" s="164" t="s">
        <v>622</v>
      </c>
      <c r="O337" s="164" t="s">
        <v>621</v>
      </c>
      <c r="P337" s="164" t="s">
        <v>620</v>
      </c>
      <c r="Q337" s="164" t="s">
        <v>619</v>
      </c>
      <c r="R337" s="164" t="s">
        <v>618</v>
      </c>
      <c r="S337" s="164" t="s">
        <v>617</v>
      </c>
      <c r="T337" s="164" t="s">
        <v>616</v>
      </c>
      <c r="U337" s="164">
        <v>0</v>
      </c>
    </row>
    <row r="338" spans="1:21">
      <c r="A338" s="164">
        <v>1</v>
      </c>
      <c r="B338" s="164" t="s">
        <v>640</v>
      </c>
      <c r="C338" s="164">
        <v>1238.5</v>
      </c>
      <c r="D338" s="164">
        <v>614.62</v>
      </c>
      <c r="E338" s="164">
        <v>28.79</v>
      </c>
      <c r="F338" s="164">
        <v>615.30999999999995</v>
      </c>
      <c r="G338" s="164">
        <v>2159.4899999999998</v>
      </c>
      <c r="H338" s="164">
        <v>2188.27</v>
      </c>
      <c r="I338" s="164">
        <v>1.32</v>
      </c>
      <c r="J338" s="164">
        <v>3.2</v>
      </c>
      <c r="K338" s="164">
        <v>96.8</v>
      </c>
      <c r="L338" s="164">
        <v>7.8</v>
      </c>
      <c r="M338" s="164">
        <v>6</v>
      </c>
      <c r="N338" s="164" t="s">
        <v>622</v>
      </c>
      <c r="O338" s="164" t="s">
        <v>621</v>
      </c>
      <c r="P338" s="164" t="s">
        <v>620</v>
      </c>
      <c r="Q338" s="164" t="s">
        <v>619</v>
      </c>
      <c r="R338" s="164" t="s">
        <v>618</v>
      </c>
      <c r="S338" s="164" t="s">
        <v>617</v>
      </c>
      <c r="T338" s="164" t="s">
        <v>616</v>
      </c>
      <c r="U338" s="164">
        <v>0</v>
      </c>
    </row>
    <row r="339" spans="1:21">
      <c r="A339" s="164">
        <v>1</v>
      </c>
      <c r="B339" s="164" t="s">
        <v>639</v>
      </c>
      <c r="C339" s="164">
        <v>1238.0999999999999</v>
      </c>
      <c r="D339" s="164">
        <v>585.77</v>
      </c>
      <c r="E339" s="164">
        <v>31.14</v>
      </c>
      <c r="F339" s="164">
        <v>585.71</v>
      </c>
      <c r="G339" s="164">
        <v>2328.5300000000002</v>
      </c>
      <c r="H339" s="164">
        <v>2359.67</v>
      </c>
      <c r="I339" s="164">
        <v>1.32</v>
      </c>
      <c r="J339" s="164">
        <v>3.27</v>
      </c>
      <c r="K339" s="164">
        <v>96.73</v>
      </c>
      <c r="L339" s="164">
        <v>7.6</v>
      </c>
      <c r="M339" s="164">
        <v>5</v>
      </c>
      <c r="N339" s="164" t="s">
        <v>622</v>
      </c>
      <c r="O339" s="164" t="s">
        <v>621</v>
      </c>
      <c r="P339" s="164" t="s">
        <v>620</v>
      </c>
      <c r="Q339" s="164" t="s">
        <v>619</v>
      </c>
      <c r="R339" s="164" t="s">
        <v>618</v>
      </c>
      <c r="S339" s="164" t="s">
        <v>617</v>
      </c>
      <c r="T339" s="164" t="s">
        <v>616</v>
      </c>
      <c r="U339" s="164">
        <v>0</v>
      </c>
    </row>
    <row r="340" spans="1:21">
      <c r="A340" s="164">
        <v>1</v>
      </c>
      <c r="B340" s="164" t="s">
        <v>638</v>
      </c>
      <c r="C340" s="164">
        <v>1238.4000000000001</v>
      </c>
      <c r="D340" s="164">
        <v>595.58000000000004</v>
      </c>
      <c r="E340" s="164">
        <v>30.32</v>
      </c>
      <c r="F340" s="164">
        <v>596.17999999999995</v>
      </c>
      <c r="G340" s="164">
        <v>2137.37</v>
      </c>
      <c r="H340" s="164">
        <v>2167.69</v>
      </c>
      <c r="I340" s="164">
        <v>1.4</v>
      </c>
      <c r="J340" s="164">
        <v>2.94</v>
      </c>
      <c r="K340" s="164">
        <v>97.06</v>
      </c>
      <c r="L340" s="164">
        <v>7.8</v>
      </c>
      <c r="M340" s="164">
        <v>4</v>
      </c>
      <c r="N340" s="164" t="s">
        <v>622</v>
      </c>
      <c r="O340" s="164" t="s">
        <v>621</v>
      </c>
      <c r="P340" s="164" t="s">
        <v>620</v>
      </c>
      <c r="Q340" s="164" t="s">
        <v>619</v>
      </c>
      <c r="R340" s="164" t="s">
        <v>618</v>
      </c>
      <c r="S340" s="164" t="s">
        <v>617</v>
      </c>
      <c r="T340" s="164" t="s">
        <v>616</v>
      </c>
      <c r="U340" s="164">
        <v>0</v>
      </c>
    </row>
    <row r="341" spans="1:21">
      <c r="A341" s="164">
        <v>1</v>
      </c>
      <c r="B341" s="164" t="s">
        <v>637</v>
      </c>
      <c r="C341" s="164">
        <v>1238.5999999999999</v>
      </c>
      <c r="D341" s="164">
        <v>575.75</v>
      </c>
      <c r="E341" s="164">
        <v>34.4</v>
      </c>
      <c r="F341" s="164">
        <v>576.4</v>
      </c>
      <c r="G341" s="164">
        <v>2340.1999999999998</v>
      </c>
      <c r="H341" s="164">
        <v>2374.6</v>
      </c>
      <c r="I341" s="164">
        <v>1.45</v>
      </c>
      <c r="J341" s="164">
        <v>3.05</v>
      </c>
      <c r="K341" s="164">
        <v>96.95</v>
      </c>
      <c r="L341" s="164">
        <v>7.8</v>
      </c>
      <c r="M341" s="164">
        <v>3</v>
      </c>
      <c r="N341" s="164" t="s">
        <v>622</v>
      </c>
      <c r="O341" s="164" t="s">
        <v>621</v>
      </c>
      <c r="P341" s="164" t="s">
        <v>620</v>
      </c>
      <c r="Q341" s="164" t="s">
        <v>619</v>
      </c>
      <c r="R341" s="164" t="s">
        <v>618</v>
      </c>
      <c r="S341" s="164" t="s">
        <v>617</v>
      </c>
      <c r="T341" s="164" t="s">
        <v>616</v>
      </c>
      <c r="U341" s="164">
        <v>0</v>
      </c>
    </row>
    <row r="342" spans="1:21">
      <c r="A342" s="164">
        <v>1</v>
      </c>
      <c r="B342" s="164" t="s">
        <v>636</v>
      </c>
      <c r="C342" s="164">
        <v>1238.5999999999999</v>
      </c>
      <c r="D342" s="164">
        <v>549.84</v>
      </c>
      <c r="E342" s="164">
        <v>74.900000000000006</v>
      </c>
      <c r="F342" s="164">
        <v>549.88</v>
      </c>
      <c r="G342" s="164">
        <v>2374.0100000000002</v>
      </c>
      <c r="H342" s="164">
        <v>2448.91</v>
      </c>
      <c r="I342" s="164">
        <v>3.06</v>
      </c>
      <c r="J342" s="164">
        <v>22.98</v>
      </c>
      <c r="K342" s="164">
        <v>77.02</v>
      </c>
      <c r="L342" s="164">
        <v>7.7</v>
      </c>
      <c r="M342" s="164">
        <v>2</v>
      </c>
      <c r="N342" s="164" t="s">
        <v>622</v>
      </c>
      <c r="O342" s="164" t="s">
        <v>621</v>
      </c>
      <c r="P342" s="164" t="s">
        <v>620</v>
      </c>
      <c r="Q342" s="164" t="s">
        <v>619</v>
      </c>
      <c r="R342" s="164" t="s">
        <v>618</v>
      </c>
      <c r="S342" s="164" t="s">
        <v>617</v>
      </c>
      <c r="T342" s="164" t="s">
        <v>616</v>
      </c>
      <c r="U342" s="164">
        <v>0</v>
      </c>
    </row>
    <row r="343" spans="1:21">
      <c r="A343" s="164">
        <v>1</v>
      </c>
      <c r="B343" s="164" t="s">
        <v>635</v>
      </c>
      <c r="C343" s="164">
        <v>1238.8</v>
      </c>
      <c r="D343" s="164">
        <v>527.83000000000004</v>
      </c>
      <c r="E343" s="164">
        <v>72.05</v>
      </c>
      <c r="F343" s="164">
        <v>527.72</v>
      </c>
      <c r="G343" s="164">
        <v>2222.4499999999998</v>
      </c>
      <c r="H343" s="164">
        <v>2294.5</v>
      </c>
      <c r="I343" s="164">
        <v>3.14</v>
      </c>
      <c r="J343" s="164">
        <v>23.99</v>
      </c>
      <c r="K343" s="164">
        <v>76.010000000000005</v>
      </c>
      <c r="L343" s="164">
        <v>7.8</v>
      </c>
      <c r="M343" s="164">
        <v>1</v>
      </c>
      <c r="N343" s="164" t="s">
        <v>622</v>
      </c>
      <c r="O343" s="164" t="s">
        <v>621</v>
      </c>
      <c r="P343" s="164" t="s">
        <v>620</v>
      </c>
      <c r="Q343" s="164" t="s">
        <v>619</v>
      </c>
      <c r="R343" s="164" t="s">
        <v>618</v>
      </c>
      <c r="S343" s="164" t="s">
        <v>617</v>
      </c>
      <c r="T343" s="164" t="s">
        <v>616</v>
      </c>
      <c r="U343" s="164">
        <v>0</v>
      </c>
    </row>
    <row r="344" spans="1:21">
      <c r="A344" s="164">
        <v>1</v>
      </c>
      <c r="B344" s="164" t="s">
        <v>634</v>
      </c>
      <c r="C344" s="164">
        <v>1276.9000000000001</v>
      </c>
      <c r="D344" s="164">
        <v>614.49</v>
      </c>
      <c r="E344" s="164">
        <v>193.34</v>
      </c>
      <c r="F344" s="164">
        <v>613.74</v>
      </c>
      <c r="G344" s="164">
        <v>1879.86</v>
      </c>
      <c r="H344" s="164">
        <v>2073.1999999999998</v>
      </c>
      <c r="I344" s="164">
        <v>9.33</v>
      </c>
      <c r="J344" s="164">
        <v>22.69</v>
      </c>
      <c r="K344" s="164">
        <v>77.31</v>
      </c>
      <c r="L344" s="164">
        <v>7.6</v>
      </c>
      <c r="M344" s="164">
        <v>6</v>
      </c>
      <c r="N344" s="164" t="s">
        <v>622</v>
      </c>
      <c r="O344" s="164" t="s">
        <v>621</v>
      </c>
      <c r="P344" s="164" t="s">
        <v>620</v>
      </c>
      <c r="Q344" s="164" t="s">
        <v>619</v>
      </c>
      <c r="R344" s="164" t="s">
        <v>618</v>
      </c>
      <c r="S344" s="164" t="s">
        <v>617</v>
      </c>
      <c r="T344" s="164" t="s">
        <v>616</v>
      </c>
      <c r="U344" s="164">
        <v>0</v>
      </c>
    </row>
    <row r="345" spans="1:21">
      <c r="A345" s="164">
        <v>1</v>
      </c>
      <c r="B345" s="164" t="s">
        <v>633</v>
      </c>
      <c r="C345" s="164">
        <v>1276.5</v>
      </c>
      <c r="D345" s="164">
        <v>585.30999999999995</v>
      </c>
      <c r="E345" s="164">
        <v>225.94</v>
      </c>
      <c r="F345" s="164">
        <v>585.28</v>
      </c>
      <c r="G345" s="164">
        <v>2281.9699999999998</v>
      </c>
      <c r="H345" s="164">
        <v>2507.91</v>
      </c>
      <c r="I345" s="164">
        <v>9.01</v>
      </c>
      <c r="J345" s="164">
        <v>22.35</v>
      </c>
      <c r="K345" s="164">
        <v>77.650000000000006</v>
      </c>
      <c r="L345" s="164">
        <v>7.4</v>
      </c>
      <c r="M345" s="164">
        <v>5</v>
      </c>
      <c r="N345" s="164" t="s">
        <v>622</v>
      </c>
      <c r="O345" s="164" t="s">
        <v>621</v>
      </c>
      <c r="P345" s="164" t="s">
        <v>620</v>
      </c>
      <c r="Q345" s="164" t="s">
        <v>619</v>
      </c>
      <c r="R345" s="164" t="s">
        <v>618</v>
      </c>
      <c r="S345" s="164" t="s">
        <v>617</v>
      </c>
      <c r="T345" s="164" t="s">
        <v>616</v>
      </c>
      <c r="U345" s="164">
        <v>0</v>
      </c>
    </row>
    <row r="346" spans="1:21">
      <c r="A346" s="164">
        <v>1</v>
      </c>
      <c r="B346" s="164" t="s">
        <v>632</v>
      </c>
      <c r="C346" s="164">
        <v>1276.8</v>
      </c>
      <c r="D346" s="164">
        <v>594.82000000000005</v>
      </c>
      <c r="E346" s="164">
        <v>417.71</v>
      </c>
      <c r="F346" s="164">
        <v>594.34</v>
      </c>
      <c r="G346" s="164">
        <v>1723.16</v>
      </c>
      <c r="H346" s="164">
        <v>2140.86</v>
      </c>
      <c r="I346" s="164">
        <v>19.510000000000002</v>
      </c>
      <c r="J346" s="164">
        <v>41.05</v>
      </c>
      <c r="K346" s="164">
        <v>58.95</v>
      </c>
      <c r="L346" s="164">
        <v>7.8</v>
      </c>
      <c r="M346" s="164">
        <v>4</v>
      </c>
      <c r="N346" s="164" t="s">
        <v>622</v>
      </c>
      <c r="O346" s="164" t="s">
        <v>621</v>
      </c>
      <c r="P346" s="164" t="s">
        <v>620</v>
      </c>
      <c r="Q346" s="164" t="s">
        <v>619</v>
      </c>
      <c r="R346" s="164" t="s">
        <v>618</v>
      </c>
      <c r="S346" s="164" t="s">
        <v>617</v>
      </c>
      <c r="T346" s="164" t="s">
        <v>616</v>
      </c>
      <c r="U346" s="164">
        <v>0</v>
      </c>
    </row>
    <row r="347" spans="1:21">
      <c r="A347" s="164">
        <v>1</v>
      </c>
      <c r="B347" s="164" t="s">
        <v>353</v>
      </c>
      <c r="C347" s="164">
        <v>1277</v>
      </c>
      <c r="D347" s="164">
        <v>578.44000000000005</v>
      </c>
      <c r="E347" s="164">
        <v>465.7</v>
      </c>
      <c r="F347" s="164">
        <v>578.63</v>
      </c>
      <c r="G347" s="164">
        <v>1892.65</v>
      </c>
      <c r="H347" s="164">
        <v>2358.35</v>
      </c>
      <c r="I347" s="164">
        <v>19.75</v>
      </c>
      <c r="J347" s="164">
        <v>41.54</v>
      </c>
      <c r="K347" s="164">
        <v>58.46</v>
      </c>
      <c r="L347" s="164">
        <v>7.7</v>
      </c>
      <c r="M347" s="164">
        <v>3</v>
      </c>
      <c r="N347" s="164" t="s">
        <v>622</v>
      </c>
      <c r="O347" s="164" t="s">
        <v>621</v>
      </c>
      <c r="P347" s="164" t="s">
        <v>620</v>
      </c>
      <c r="Q347" s="164" t="s">
        <v>619</v>
      </c>
      <c r="R347" s="164" t="s">
        <v>618</v>
      </c>
      <c r="S347" s="164" t="s">
        <v>617</v>
      </c>
      <c r="T347" s="164" t="s">
        <v>616</v>
      </c>
      <c r="U347" s="164">
        <v>0</v>
      </c>
    </row>
    <row r="348" spans="1:21">
      <c r="A348" s="164">
        <v>1</v>
      </c>
      <c r="B348" s="164" t="s">
        <v>354</v>
      </c>
      <c r="C348" s="164">
        <v>1276.9000000000001</v>
      </c>
      <c r="D348" s="164">
        <v>548.37</v>
      </c>
      <c r="E348" s="164">
        <v>933.01</v>
      </c>
      <c r="F348" s="164">
        <v>547.75</v>
      </c>
      <c r="G348" s="164">
        <v>1410.89</v>
      </c>
      <c r="H348" s="164">
        <v>2343.9</v>
      </c>
      <c r="I348" s="164">
        <v>39.81</v>
      </c>
      <c r="J348" s="164">
        <v>299.08999999999997</v>
      </c>
      <c r="K348" s="164">
        <v>-199.09</v>
      </c>
      <c r="L348" s="164">
        <v>7.7</v>
      </c>
      <c r="M348" s="164">
        <v>2</v>
      </c>
      <c r="N348" s="164" t="s">
        <v>622</v>
      </c>
      <c r="O348" s="164" t="s">
        <v>621</v>
      </c>
      <c r="P348" s="164" t="s">
        <v>620</v>
      </c>
      <c r="Q348" s="164" t="s">
        <v>619</v>
      </c>
      <c r="R348" s="164" t="s">
        <v>618</v>
      </c>
      <c r="S348" s="164" t="s">
        <v>617</v>
      </c>
      <c r="T348" s="164" t="s">
        <v>616</v>
      </c>
      <c r="U348" s="164">
        <v>0</v>
      </c>
    </row>
    <row r="349" spans="1:21">
      <c r="A349" s="164">
        <v>1</v>
      </c>
      <c r="B349" s="164" t="s">
        <v>355</v>
      </c>
      <c r="C349" s="164">
        <v>1277.2</v>
      </c>
      <c r="D349" s="164">
        <v>526.27</v>
      </c>
      <c r="E349" s="164">
        <v>951.31</v>
      </c>
      <c r="F349" s="164">
        <v>525.87</v>
      </c>
      <c r="G349" s="164">
        <v>1324.56</v>
      </c>
      <c r="H349" s="164">
        <v>2275.87</v>
      </c>
      <c r="I349" s="164">
        <v>41.8</v>
      </c>
      <c r="J349" s="164">
        <v>319.27</v>
      </c>
      <c r="K349" s="164">
        <v>-219.27</v>
      </c>
      <c r="L349" s="164">
        <v>7.8</v>
      </c>
      <c r="M349" s="164">
        <v>1</v>
      </c>
      <c r="N349" s="164" t="s">
        <v>622</v>
      </c>
      <c r="O349" s="164" t="s">
        <v>621</v>
      </c>
      <c r="P349" s="164" t="s">
        <v>620</v>
      </c>
      <c r="Q349" s="164" t="s">
        <v>619</v>
      </c>
      <c r="R349" s="164" t="s">
        <v>618</v>
      </c>
      <c r="S349" s="164" t="s">
        <v>617</v>
      </c>
      <c r="T349" s="164" t="s">
        <v>616</v>
      </c>
      <c r="U349" s="164">
        <v>0</v>
      </c>
    </row>
    <row r="350" spans="1:21">
      <c r="A350" s="164">
        <v>1</v>
      </c>
      <c r="B350" s="164" t="s">
        <v>356</v>
      </c>
      <c r="C350" s="164">
        <v>1315.2</v>
      </c>
      <c r="D350" s="164">
        <v>609.58000000000004</v>
      </c>
      <c r="E350" s="164">
        <v>993.13</v>
      </c>
      <c r="F350" s="164">
        <v>608.4</v>
      </c>
      <c r="G350" s="164">
        <v>1147.99</v>
      </c>
      <c r="H350" s="164">
        <v>2141.13</v>
      </c>
      <c r="I350" s="164">
        <v>46.38</v>
      </c>
      <c r="J350" s="164">
        <v>112.87</v>
      </c>
      <c r="K350" s="164">
        <v>-12.87</v>
      </c>
      <c r="L350" s="164">
        <v>7.8</v>
      </c>
      <c r="M350" s="164">
        <v>6</v>
      </c>
      <c r="N350" s="164" t="s">
        <v>622</v>
      </c>
      <c r="O350" s="164" t="s">
        <v>621</v>
      </c>
      <c r="P350" s="164" t="s">
        <v>620</v>
      </c>
      <c r="Q350" s="164" t="s">
        <v>619</v>
      </c>
      <c r="R350" s="164" t="s">
        <v>618</v>
      </c>
      <c r="S350" s="164" t="s">
        <v>617</v>
      </c>
      <c r="T350" s="164" t="s">
        <v>616</v>
      </c>
      <c r="U350" s="164">
        <v>0</v>
      </c>
    </row>
    <row r="351" spans="1:21">
      <c r="A351" s="164">
        <v>1</v>
      </c>
      <c r="B351" s="164" t="s">
        <v>357</v>
      </c>
      <c r="C351" s="164">
        <v>1314.8</v>
      </c>
      <c r="D351" s="164">
        <v>584.79</v>
      </c>
      <c r="E351" s="164">
        <v>1202.52</v>
      </c>
      <c r="F351" s="164">
        <v>584.49</v>
      </c>
      <c r="G351" s="164">
        <v>1236.82</v>
      </c>
      <c r="H351" s="164">
        <v>2439.34</v>
      </c>
      <c r="I351" s="164">
        <v>49.3</v>
      </c>
      <c r="J351" s="164">
        <v>122.32</v>
      </c>
      <c r="K351" s="164">
        <v>-22.32</v>
      </c>
      <c r="L351" s="164">
        <v>7.6</v>
      </c>
      <c r="M351" s="164">
        <v>5</v>
      </c>
      <c r="N351" s="164" t="s">
        <v>622</v>
      </c>
      <c r="O351" s="164" t="s">
        <v>621</v>
      </c>
      <c r="P351" s="164" t="s">
        <v>620</v>
      </c>
      <c r="Q351" s="164" t="s">
        <v>619</v>
      </c>
      <c r="R351" s="164" t="s">
        <v>618</v>
      </c>
      <c r="S351" s="164" t="s">
        <v>617</v>
      </c>
      <c r="T351" s="164" t="s">
        <v>616</v>
      </c>
      <c r="U351" s="164">
        <v>0</v>
      </c>
    </row>
    <row r="352" spans="1:21">
      <c r="A352" s="164">
        <v>1</v>
      </c>
      <c r="B352" s="164" t="s">
        <v>358</v>
      </c>
      <c r="C352" s="164">
        <v>1315.1</v>
      </c>
      <c r="D352" s="164">
        <v>592.38</v>
      </c>
      <c r="E352" s="164">
        <v>1086.0899999999999</v>
      </c>
      <c r="F352" s="164">
        <v>591.67999999999995</v>
      </c>
      <c r="G352" s="164">
        <v>1046.49</v>
      </c>
      <c r="H352" s="164">
        <v>2132.58</v>
      </c>
      <c r="I352" s="164">
        <v>50.93</v>
      </c>
      <c r="J352" s="164">
        <v>107.15</v>
      </c>
      <c r="K352" s="164">
        <v>-7.15</v>
      </c>
      <c r="L352" s="164">
        <v>7.8</v>
      </c>
      <c r="M352" s="164">
        <v>4</v>
      </c>
      <c r="N352" s="164" t="s">
        <v>622</v>
      </c>
      <c r="O352" s="164" t="s">
        <v>621</v>
      </c>
      <c r="P352" s="164" t="s">
        <v>620</v>
      </c>
      <c r="Q352" s="164" t="s">
        <v>619</v>
      </c>
      <c r="R352" s="164" t="s">
        <v>618</v>
      </c>
      <c r="S352" s="164" t="s">
        <v>617</v>
      </c>
      <c r="T352" s="164" t="s">
        <v>616</v>
      </c>
      <c r="U352" s="164">
        <v>0</v>
      </c>
    </row>
    <row r="353" spans="1:21">
      <c r="A353" s="164">
        <v>1</v>
      </c>
      <c r="B353" s="164" t="s">
        <v>359</v>
      </c>
      <c r="C353" s="164">
        <v>1315.3</v>
      </c>
      <c r="D353" s="164">
        <v>577.09</v>
      </c>
      <c r="E353" s="164">
        <v>1182.2</v>
      </c>
      <c r="F353" s="164">
        <v>576.16999999999996</v>
      </c>
      <c r="G353" s="164">
        <v>1104.69</v>
      </c>
      <c r="H353" s="164">
        <v>2286.89</v>
      </c>
      <c r="I353" s="164">
        <v>51.69</v>
      </c>
      <c r="J353" s="164">
        <v>108.73</v>
      </c>
      <c r="K353" s="164">
        <v>-8.73</v>
      </c>
      <c r="L353" s="164">
        <v>7.8</v>
      </c>
      <c r="M353" s="164">
        <v>3</v>
      </c>
      <c r="N353" s="164" t="s">
        <v>622</v>
      </c>
      <c r="O353" s="164" t="s">
        <v>621</v>
      </c>
      <c r="P353" s="164" t="s">
        <v>620</v>
      </c>
      <c r="Q353" s="164" t="s">
        <v>619</v>
      </c>
      <c r="R353" s="164" t="s">
        <v>618</v>
      </c>
      <c r="S353" s="164" t="s">
        <v>617</v>
      </c>
      <c r="T353" s="164" t="s">
        <v>616</v>
      </c>
      <c r="U353" s="164">
        <v>0</v>
      </c>
    </row>
    <row r="354" spans="1:21">
      <c r="A354" s="164">
        <v>1</v>
      </c>
      <c r="B354" s="164" t="s">
        <v>360</v>
      </c>
      <c r="C354" s="164">
        <v>1315.3</v>
      </c>
      <c r="D354" s="164">
        <v>546.29999999999995</v>
      </c>
      <c r="E354" s="164">
        <v>43.49</v>
      </c>
      <c r="F354" s="164">
        <v>546.37</v>
      </c>
      <c r="G354" s="164">
        <v>2383.84</v>
      </c>
      <c r="H354" s="164">
        <v>2427.33</v>
      </c>
      <c r="I354" s="164">
        <v>1.79</v>
      </c>
      <c r="J354" s="164">
        <v>13.46</v>
      </c>
      <c r="K354" s="164">
        <v>86.54</v>
      </c>
      <c r="L354" s="164">
        <v>7.7</v>
      </c>
      <c r="M354" s="164">
        <v>2</v>
      </c>
      <c r="N354" s="164" t="s">
        <v>622</v>
      </c>
      <c r="O354" s="164" t="s">
        <v>621</v>
      </c>
      <c r="P354" s="164" t="s">
        <v>620</v>
      </c>
      <c r="Q354" s="164" t="s">
        <v>619</v>
      </c>
      <c r="R354" s="164" t="s">
        <v>618</v>
      </c>
      <c r="S354" s="164" t="s">
        <v>617</v>
      </c>
      <c r="T354" s="164" t="s">
        <v>616</v>
      </c>
      <c r="U354" s="164">
        <v>0</v>
      </c>
    </row>
    <row r="355" spans="1:21">
      <c r="A355" s="164">
        <v>1</v>
      </c>
      <c r="B355" s="164" t="s">
        <v>361</v>
      </c>
      <c r="C355" s="164">
        <v>1315.5</v>
      </c>
      <c r="D355" s="164">
        <v>524.91</v>
      </c>
      <c r="E355" s="164">
        <v>34.770000000000003</v>
      </c>
      <c r="F355" s="164">
        <v>524.82000000000005</v>
      </c>
      <c r="G355" s="164">
        <v>2254.7600000000002</v>
      </c>
      <c r="H355" s="164">
        <v>2289.5300000000002</v>
      </c>
      <c r="I355" s="164">
        <v>1.52</v>
      </c>
      <c r="J355" s="164">
        <v>11.6</v>
      </c>
      <c r="K355" s="164">
        <v>88.4</v>
      </c>
      <c r="L355" s="164">
        <v>7.8</v>
      </c>
      <c r="M355" s="164">
        <v>1</v>
      </c>
      <c r="N355" s="164" t="s">
        <v>622</v>
      </c>
      <c r="O355" s="164" t="s">
        <v>621</v>
      </c>
      <c r="P355" s="164" t="s">
        <v>620</v>
      </c>
      <c r="Q355" s="164" t="s">
        <v>619</v>
      </c>
      <c r="R355" s="164" t="s">
        <v>618</v>
      </c>
      <c r="S355" s="164" t="s">
        <v>617</v>
      </c>
      <c r="T355" s="164" t="s">
        <v>616</v>
      </c>
      <c r="U355" s="164">
        <v>0</v>
      </c>
    </row>
    <row r="356" spans="1:21">
      <c r="A356" s="164">
        <v>1</v>
      </c>
      <c r="B356" s="164" t="s">
        <v>362</v>
      </c>
      <c r="C356" s="164">
        <v>1353.6</v>
      </c>
      <c r="D356" s="164">
        <v>604.91999999999996</v>
      </c>
      <c r="E356" s="164">
        <v>57.53</v>
      </c>
      <c r="F356" s="164">
        <v>604.73</v>
      </c>
      <c r="G356" s="164">
        <v>2096.36</v>
      </c>
      <c r="H356" s="164">
        <v>2153.89</v>
      </c>
      <c r="I356" s="164">
        <v>2.67</v>
      </c>
      <c r="J356" s="164">
        <v>6.5</v>
      </c>
      <c r="K356" s="164">
        <v>93.5</v>
      </c>
      <c r="L356" s="164">
        <v>7.8</v>
      </c>
      <c r="M356" s="164">
        <v>6</v>
      </c>
      <c r="N356" s="164" t="s">
        <v>622</v>
      </c>
      <c r="O356" s="164" t="s">
        <v>621</v>
      </c>
      <c r="P356" s="164" t="s">
        <v>620</v>
      </c>
      <c r="Q356" s="164" t="s">
        <v>619</v>
      </c>
      <c r="R356" s="164" t="s">
        <v>618</v>
      </c>
      <c r="S356" s="164" t="s">
        <v>617</v>
      </c>
      <c r="T356" s="164" t="s">
        <v>616</v>
      </c>
      <c r="U356" s="164">
        <v>0</v>
      </c>
    </row>
    <row r="357" spans="1:21">
      <c r="A357" s="164">
        <v>1</v>
      </c>
      <c r="B357" s="164" t="s">
        <v>363</v>
      </c>
      <c r="C357" s="164">
        <v>1353.2</v>
      </c>
      <c r="D357" s="164">
        <v>583.67999999999995</v>
      </c>
      <c r="E357" s="164">
        <v>70.319999999999993</v>
      </c>
      <c r="F357" s="164">
        <v>583.78</v>
      </c>
      <c r="G357" s="164">
        <v>2400.4699999999998</v>
      </c>
      <c r="H357" s="164">
        <v>2470.79</v>
      </c>
      <c r="I357" s="164">
        <v>2.85</v>
      </c>
      <c r="J357" s="164">
        <v>7.06</v>
      </c>
      <c r="K357" s="164">
        <v>92.94</v>
      </c>
      <c r="L357" s="164">
        <v>7.6</v>
      </c>
      <c r="M357" s="164">
        <v>5</v>
      </c>
      <c r="N357" s="164" t="s">
        <v>622</v>
      </c>
      <c r="O357" s="164" t="s">
        <v>621</v>
      </c>
      <c r="P357" s="164" t="s">
        <v>620</v>
      </c>
      <c r="Q357" s="164" t="s">
        <v>619</v>
      </c>
      <c r="R357" s="164" t="s">
        <v>618</v>
      </c>
      <c r="S357" s="164" t="s">
        <v>617</v>
      </c>
      <c r="T357" s="164" t="s">
        <v>616</v>
      </c>
      <c r="U357" s="164">
        <v>0</v>
      </c>
    </row>
    <row r="358" spans="1:21">
      <c r="A358" s="164">
        <v>1</v>
      </c>
      <c r="B358" s="164" t="s">
        <v>364</v>
      </c>
      <c r="C358" s="164">
        <v>1353.5</v>
      </c>
      <c r="D358" s="164">
        <v>588.04</v>
      </c>
      <c r="E358" s="164">
        <v>1023.81</v>
      </c>
      <c r="F358" s="164">
        <v>587.20000000000005</v>
      </c>
      <c r="G358" s="164">
        <v>1060.8900000000001</v>
      </c>
      <c r="H358" s="164">
        <v>2084.6999999999998</v>
      </c>
      <c r="I358" s="164">
        <v>49.11</v>
      </c>
      <c r="J358" s="164">
        <v>103.33</v>
      </c>
      <c r="K358" s="164">
        <v>-3.33</v>
      </c>
      <c r="L358" s="164">
        <v>7.8</v>
      </c>
      <c r="M358" s="164">
        <v>4</v>
      </c>
      <c r="N358" s="164" t="s">
        <v>622</v>
      </c>
      <c r="O358" s="164" t="s">
        <v>621</v>
      </c>
      <c r="P358" s="164" t="s">
        <v>620</v>
      </c>
      <c r="Q358" s="164" t="s">
        <v>619</v>
      </c>
      <c r="R358" s="164" t="s">
        <v>618</v>
      </c>
      <c r="S358" s="164" t="s">
        <v>617</v>
      </c>
      <c r="T358" s="164" t="s">
        <v>616</v>
      </c>
      <c r="U358" s="164">
        <v>0</v>
      </c>
    </row>
    <row r="359" spans="1:21">
      <c r="A359" s="164">
        <v>1</v>
      </c>
      <c r="B359" s="164" t="s">
        <v>365</v>
      </c>
      <c r="C359" s="164">
        <v>1353.7</v>
      </c>
      <c r="D359" s="164">
        <v>572.98</v>
      </c>
      <c r="E359" s="164">
        <v>1119.92</v>
      </c>
      <c r="F359" s="164">
        <v>572.67999999999995</v>
      </c>
      <c r="G359" s="164">
        <v>1144.4100000000001</v>
      </c>
      <c r="H359" s="164">
        <v>2264.3200000000002</v>
      </c>
      <c r="I359" s="164">
        <v>49.46</v>
      </c>
      <c r="J359" s="164">
        <v>104.03</v>
      </c>
      <c r="K359" s="164">
        <v>-4.03</v>
      </c>
      <c r="L359" s="164">
        <v>7.8</v>
      </c>
      <c r="M359" s="164">
        <v>3</v>
      </c>
      <c r="N359" s="164" t="s">
        <v>622</v>
      </c>
      <c r="O359" s="164" t="s">
        <v>621</v>
      </c>
      <c r="P359" s="164" t="s">
        <v>620</v>
      </c>
      <c r="Q359" s="164" t="s">
        <v>619</v>
      </c>
      <c r="R359" s="164" t="s">
        <v>618</v>
      </c>
      <c r="S359" s="164" t="s">
        <v>617</v>
      </c>
      <c r="T359" s="164" t="s">
        <v>616</v>
      </c>
      <c r="U359" s="164">
        <v>0</v>
      </c>
    </row>
    <row r="360" spans="1:21">
      <c r="A360" s="164">
        <v>1</v>
      </c>
      <c r="B360" s="164" t="s">
        <v>366</v>
      </c>
      <c r="C360" s="164">
        <v>1353.7</v>
      </c>
      <c r="D360" s="164">
        <v>546.91999999999996</v>
      </c>
      <c r="E360" s="164">
        <v>38.090000000000003</v>
      </c>
      <c r="F360" s="164">
        <v>546.97</v>
      </c>
      <c r="G360" s="164">
        <v>2304.13</v>
      </c>
      <c r="H360" s="164">
        <v>2342.2199999999998</v>
      </c>
      <c r="I360" s="164">
        <v>1.63</v>
      </c>
      <c r="J360" s="164">
        <v>12.22</v>
      </c>
      <c r="K360" s="164">
        <v>87.78</v>
      </c>
      <c r="L360" s="164">
        <v>7.7</v>
      </c>
      <c r="M360" s="164">
        <v>2</v>
      </c>
      <c r="N360" s="164" t="s">
        <v>622</v>
      </c>
      <c r="O360" s="164" t="s">
        <v>621</v>
      </c>
      <c r="P360" s="164" t="s">
        <v>620</v>
      </c>
      <c r="Q360" s="164" t="s">
        <v>619</v>
      </c>
      <c r="R360" s="164" t="s">
        <v>618</v>
      </c>
      <c r="S360" s="164" t="s">
        <v>617</v>
      </c>
      <c r="T360" s="164" t="s">
        <v>616</v>
      </c>
      <c r="U360" s="164">
        <v>0</v>
      </c>
    </row>
    <row r="361" spans="1:21">
      <c r="A361" s="164">
        <v>1</v>
      </c>
      <c r="B361" s="164" t="s">
        <v>367</v>
      </c>
      <c r="C361" s="164">
        <v>1353.9</v>
      </c>
      <c r="D361" s="164">
        <v>524.86</v>
      </c>
      <c r="E361" s="164">
        <v>26.12</v>
      </c>
      <c r="F361" s="164">
        <v>524.99</v>
      </c>
      <c r="G361" s="164">
        <v>1973.99</v>
      </c>
      <c r="H361" s="164">
        <v>2000.11</v>
      </c>
      <c r="I361" s="164">
        <v>1.31</v>
      </c>
      <c r="J361" s="164">
        <v>9.9700000000000006</v>
      </c>
      <c r="K361" s="164">
        <v>90.03</v>
      </c>
      <c r="L361" s="164">
        <v>7.8</v>
      </c>
      <c r="M361" s="164">
        <v>1</v>
      </c>
      <c r="N361" s="164" t="s">
        <v>622</v>
      </c>
      <c r="O361" s="164" t="s">
        <v>621</v>
      </c>
      <c r="P361" s="164" t="s">
        <v>620</v>
      </c>
      <c r="Q361" s="164" t="s">
        <v>619</v>
      </c>
      <c r="R361" s="164" t="s">
        <v>618</v>
      </c>
      <c r="S361" s="164" t="s">
        <v>617</v>
      </c>
      <c r="T361" s="164" t="s">
        <v>616</v>
      </c>
      <c r="U361" s="164">
        <v>0</v>
      </c>
    </row>
    <row r="362" spans="1:21">
      <c r="A362" s="164">
        <v>1</v>
      </c>
      <c r="B362" s="164" t="s">
        <v>631</v>
      </c>
      <c r="C362" s="164">
        <v>1430.3</v>
      </c>
      <c r="D362" s="164">
        <v>615.30999999999995</v>
      </c>
      <c r="E362" s="164">
        <v>30.6</v>
      </c>
      <c r="F362" s="164">
        <v>615.78</v>
      </c>
      <c r="G362" s="164">
        <v>2096.9499999999998</v>
      </c>
      <c r="H362" s="164">
        <v>2127.5500000000002</v>
      </c>
      <c r="I362" s="164">
        <v>1.44</v>
      </c>
      <c r="J362" s="164">
        <v>3.5</v>
      </c>
      <c r="K362" s="164">
        <v>96.5</v>
      </c>
      <c r="L362" s="164">
        <v>7.8</v>
      </c>
      <c r="M362" s="164">
        <v>6</v>
      </c>
      <c r="N362" s="164" t="s">
        <v>622</v>
      </c>
      <c r="O362" s="164" t="s">
        <v>621</v>
      </c>
      <c r="P362" s="164" t="s">
        <v>620</v>
      </c>
      <c r="Q362" s="164" t="s">
        <v>619</v>
      </c>
      <c r="R362" s="164" t="s">
        <v>618</v>
      </c>
      <c r="S362" s="164" t="s">
        <v>617</v>
      </c>
      <c r="T362" s="164" t="s">
        <v>616</v>
      </c>
      <c r="U362" s="164">
        <v>0</v>
      </c>
    </row>
    <row r="363" spans="1:21">
      <c r="A363" s="164">
        <v>1</v>
      </c>
      <c r="B363" s="164" t="s">
        <v>630</v>
      </c>
      <c r="C363" s="164">
        <v>1429.9</v>
      </c>
      <c r="D363" s="164">
        <v>585.58000000000004</v>
      </c>
      <c r="E363" s="164">
        <v>34.03</v>
      </c>
      <c r="F363" s="164">
        <v>585.54999999999995</v>
      </c>
      <c r="G363" s="164">
        <v>2421.64</v>
      </c>
      <c r="H363" s="164">
        <v>2455.66</v>
      </c>
      <c r="I363" s="164">
        <v>1.39</v>
      </c>
      <c r="J363" s="164">
        <v>3.44</v>
      </c>
      <c r="K363" s="164">
        <v>96.56</v>
      </c>
      <c r="L363" s="164">
        <v>7.6</v>
      </c>
      <c r="M363" s="164">
        <v>5</v>
      </c>
      <c r="N363" s="164" t="s">
        <v>622</v>
      </c>
      <c r="O363" s="164" t="s">
        <v>621</v>
      </c>
      <c r="P363" s="164" t="s">
        <v>620</v>
      </c>
      <c r="Q363" s="164" t="s">
        <v>619</v>
      </c>
      <c r="R363" s="164" t="s">
        <v>618</v>
      </c>
      <c r="S363" s="164" t="s">
        <v>617</v>
      </c>
      <c r="T363" s="164" t="s">
        <v>616</v>
      </c>
      <c r="U363" s="164">
        <v>0</v>
      </c>
    </row>
    <row r="364" spans="1:21">
      <c r="A364" s="164">
        <v>1</v>
      </c>
      <c r="B364" s="164" t="s">
        <v>629</v>
      </c>
      <c r="C364" s="164">
        <v>1430.2</v>
      </c>
      <c r="D364" s="164">
        <v>594.63</v>
      </c>
      <c r="E364" s="164">
        <v>29.99</v>
      </c>
      <c r="F364" s="164">
        <v>595.19000000000005</v>
      </c>
      <c r="G364" s="164">
        <v>2061.15</v>
      </c>
      <c r="H364" s="164">
        <v>2091.15</v>
      </c>
      <c r="I364" s="164">
        <v>1.43</v>
      </c>
      <c r="J364" s="164">
        <v>3.02</v>
      </c>
      <c r="K364" s="164">
        <v>96.98</v>
      </c>
      <c r="L364" s="164">
        <v>7.8</v>
      </c>
      <c r="M364" s="164">
        <v>4</v>
      </c>
      <c r="N364" s="164" t="s">
        <v>622</v>
      </c>
      <c r="O364" s="164" t="s">
        <v>621</v>
      </c>
      <c r="P364" s="164" t="s">
        <v>620</v>
      </c>
      <c r="Q364" s="164" t="s">
        <v>619</v>
      </c>
      <c r="R364" s="164" t="s">
        <v>618</v>
      </c>
      <c r="S364" s="164" t="s">
        <v>617</v>
      </c>
      <c r="T364" s="164" t="s">
        <v>616</v>
      </c>
      <c r="U364" s="164">
        <v>0</v>
      </c>
    </row>
    <row r="365" spans="1:21">
      <c r="A365" s="164">
        <v>1</v>
      </c>
      <c r="B365" s="164" t="s">
        <v>628</v>
      </c>
      <c r="C365" s="164">
        <v>1430.4</v>
      </c>
      <c r="D365" s="164">
        <v>576.07000000000005</v>
      </c>
      <c r="E365" s="164">
        <v>36.83</v>
      </c>
      <c r="F365" s="164">
        <v>576.69000000000005</v>
      </c>
      <c r="G365" s="164">
        <v>2363.39</v>
      </c>
      <c r="H365" s="164">
        <v>2400.2199999999998</v>
      </c>
      <c r="I365" s="164">
        <v>1.53</v>
      </c>
      <c r="J365" s="164">
        <v>3.23</v>
      </c>
      <c r="K365" s="164">
        <v>96.77</v>
      </c>
      <c r="L365" s="164">
        <v>7.8</v>
      </c>
      <c r="M365" s="164">
        <v>3</v>
      </c>
      <c r="N365" s="164" t="s">
        <v>622</v>
      </c>
      <c r="O365" s="164" t="s">
        <v>621</v>
      </c>
      <c r="P365" s="164" t="s">
        <v>620</v>
      </c>
      <c r="Q365" s="164" t="s">
        <v>619</v>
      </c>
      <c r="R365" s="164" t="s">
        <v>618</v>
      </c>
      <c r="S365" s="164" t="s">
        <v>617</v>
      </c>
      <c r="T365" s="164" t="s">
        <v>616</v>
      </c>
      <c r="U365" s="164">
        <v>0</v>
      </c>
    </row>
    <row r="366" spans="1:21">
      <c r="A366" s="164">
        <v>1</v>
      </c>
      <c r="B366" s="164" t="s">
        <v>627</v>
      </c>
      <c r="C366" s="164">
        <v>1430.4</v>
      </c>
      <c r="D366" s="164">
        <v>549.84</v>
      </c>
      <c r="E366" s="164">
        <v>77.63</v>
      </c>
      <c r="F366" s="164">
        <v>549.9</v>
      </c>
      <c r="G366" s="164">
        <v>2374.0500000000002</v>
      </c>
      <c r="H366" s="164">
        <v>2451.6799999999998</v>
      </c>
      <c r="I366" s="164">
        <v>3.17</v>
      </c>
      <c r="J366" s="164">
        <v>23.79</v>
      </c>
      <c r="K366" s="164">
        <v>76.209999999999994</v>
      </c>
      <c r="L366" s="164">
        <v>7.7</v>
      </c>
      <c r="M366" s="164">
        <v>2</v>
      </c>
      <c r="N366" s="164" t="s">
        <v>622</v>
      </c>
      <c r="O366" s="164" t="s">
        <v>621</v>
      </c>
      <c r="P366" s="164" t="s">
        <v>620</v>
      </c>
      <c r="Q366" s="164" t="s">
        <v>619</v>
      </c>
      <c r="R366" s="164" t="s">
        <v>618</v>
      </c>
      <c r="S366" s="164" t="s">
        <v>617</v>
      </c>
      <c r="T366" s="164" t="s">
        <v>616</v>
      </c>
      <c r="U366" s="164">
        <v>0</v>
      </c>
    </row>
    <row r="367" spans="1:21">
      <c r="A367" s="164">
        <v>1</v>
      </c>
      <c r="B367" s="164" t="s">
        <v>626</v>
      </c>
      <c r="C367" s="164">
        <v>1430.6</v>
      </c>
      <c r="D367" s="164">
        <v>528.66999999999996</v>
      </c>
      <c r="E367" s="164">
        <v>71.209999999999994</v>
      </c>
      <c r="F367" s="164">
        <v>528.53</v>
      </c>
      <c r="G367" s="164">
        <v>2162.09</v>
      </c>
      <c r="H367" s="164">
        <v>2233.3000000000002</v>
      </c>
      <c r="I367" s="164">
        <v>3.19</v>
      </c>
      <c r="J367" s="164">
        <v>24.35</v>
      </c>
      <c r="K367" s="164">
        <v>75.650000000000006</v>
      </c>
      <c r="L367" s="164">
        <v>7.8</v>
      </c>
      <c r="M367" s="164">
        <v>1</v>
      </c>
      <c r="N367" s="164" t="s">
        <v>622</v>
      </c>
      <c r="O367" s="164" t="s">
        <v>621</v>
      </c>
      <c r="P367" s="164" t="s">
        <v>620</v>
      </c>
      <c r="Q367" s="164" t="s">
        <v>619</v>
      </c>
      <c r="R367" s="164" t="s">
        <v>618</v>
      </c>
      <c r="S367" s="164" t="s">
        <v>617</v>
      </c>
      <c r="T367" s="164" t="s">
        <v>616</v>
      </c>
      <c r="U367" s="164">
        <v>0</v>
      </c>
    </row>
    <row r="368" spans="1:21">
      <c r="A368" s="164">
        <v>1</v>
      </c>
      <c r="B368" s="164" t="s">
        <v>625</v>
      </c>
      <c r="C368" s="164">
        <v>1468.7</v>
      </c>
      <c r="D368" s="164">
        <v>614.58000000000004</v>
      </c>
      <c r="E368" s="164">
        <v>193.86</v>
      </c>
      <c r="F368" s="164">
        <v>613.94000000000005</v>
      </c>
      <c r="G368" s="164">
        <v>1954.47</v>
      </c>
      <c r="H368" s="164">
        <v>2148.33</v>
      </c>
      <c r="I368" s="164">
        <v>9.02</v>
      </c>
      <c r="J368" s="164">
        <v>21.96</v>
      </c>
      <c r="K368" s="164">
        <v>78.040000000000006</v>
      </c>
      <c r="L368" s="164">
        <v>7.5</v>
      </c>
      <c r="M368" s="164">
        <v>6</v>
      </c>
      <c r="N368" s="164" t="s">
        <v>622</v>
      </c>
      <c r="O368" s="164" t="s">
        <v>621</v>
      </c>
      <c r="P368" s="164" t="s">
        <v>620</v>
      </c>
      <c r="Q368" s="164" t="s">
        <v>619</v>
      </c>
      <c r="R368" s="164" t="s">
        <v>618</v>
      </c>
      <c r="S368" s="164" t="s">
        <v>617</v>
      </c>
      <c r="T368" s="164" t="s">
        <v>616</v>
      </c>
      <c r="U368" s="164">
        <v>0</v>
      </c>
    </row>
    <row r="369" spans="1:21">
      <c r="A369" s="164">
        <v>1</v>
      </c>
      <c r="B369" s="164" t="s">
        <v>624</v>
      </c>
      <c r="C369" s="164">
        <v>1468.3</v>
      </c>
      <c r="D369" s="164">
        <v>585.59</v>
      </c>
      <c r="E369" s="164">
        <v>232.66</v>
      </c>
      <c r="F369" s="164">
        <v>585.67999999999995</v>
      </c>
      <c r="G369" s="164">
        <v>2281.2199999999998</v>
      </c>
      <c r="H369" s="164">
        <v>2513.88</v>
      </c>
      <c r="I369" s="164">
        <v>9.26</v>
      </c>
      <c r="J369" s="164">
        <v>22.96</v>
      </c>
      <c r="K369" s="164">
        <v>77.040000000000006</v>
      </c>
      <c r="L369" s="164">
        <v>7.4</v>
      </c>
      <c r="M369" s="164">
        <v>5</v>
      </c>
      <c r="N369" s="164" t="s">
        <v>622</v>
      </c>
      <c r="O369" s="164" t="s">
        <v>621</v>
      </c>
      <c r="P369" s="164" t="s">
        <v>620</v>
      </c>
      <c r="Q369" s="164" t="s">
        <v>619</v>
      </c>
      <c r="R369" s="164" t="s">
        <v>618</v>
      </c>
      <c r="S369" s="164" t="s">
        <v>617</v>
      </c>
      <c r="T369" s="164" t="s">
        <v>616</v>
      </c>
      <c r="U369" s="164">
        <v>0</v>
      </c>
    </row>
    <row r="370" spans="1:21">
      <c r="A370" s="164">
        <v>1</v>
      </c>
      <c r="B370" s="164" t="s">
        <v>623</v>
      </c>
      <c r="C370" s="164">
        <v>1468.6</v>
      </c>
      <c r="D370" s="164">
        <v>593.96</v>
      </c>
      <c r="E370" s="164">
        <v>448.6</v>
      </c>
      <c r="F370" s="164">
        <v>593.5</v>
      </c>
      <c r="G370" s="164">
        <v>1706.11</v>
      </c>
      <c r="H370" s="164">
        <v>2154.7199999999998</v>
      </c>
      <c r="I370" s="164">
        <v>20.82</v>
      </c>
      <c r="J370" s="164">
        <v>43.8</v>
      </c>
      <c r="K370" s="164">
        <v>56.2</v>
      </c>
      <c r="L370" s="164">
        <v>7.8</v>
      </c>
      <c r="M370" s="164">
        <v>4</v>
      </c>
      <c r="N370" s="164" t="s">
        <v>622</v>
      </c>
      <c r="O370" s="164" t="s">
        <v>621</v>
      </c>
      <c r="P370" s="164" t="s">
        <v>620</v>
      </c>
      <c r="Q370" s="164" t="s">
        <v>619</v>
      </c>
      <c r="R370" s="164" t="s">
        <v>618</v>
      </c>
      <c r="S370" s="164" t="s">
        <v>617</v>
      </c>
      <c r="T370" s="164" t="s">
        <v>616</v>
      </c>
      <c r="U370" s="164">
        <v>0</v>
      </c>
    </row>
    <row r="371" spans="1:21">
      <c r="A371" s="164">
        <v>1</v>
      </c>
      <c r="B371" s="164" t="s">
        <v>377</v>
      </c>
      <c r="C371" s="164">
        <v>1468.8</v>
      </c>
      <c r="D371" s="164">
        <v>578.41999999999996</v>
      </c>
      <c r="E371" s="164">
        <v>524.73</v>
      </c>
      <c r="F371" s="164">
        <v>578.59</v>
      </c>
      <c r="G371" s="164">
        <v>1918.51</v>
      </c>
      <c r="H371" s="164">
        <v>2443.25</v>
      </c>
      <c r="I371" s="164">
        <v>21.48</v>
      </c>
      <c r="J371" s="164">
        <v>45.17</v>
      </c>
      <c r="K371" s="164">
        <v>54.83</v>
      </c>
      <c r="L371" s="164">
        <v>7.7</v>
      </c>
      <c r="M371" s="164">
        <v>3</v>
      </c>
      <c r="N371" s="164" t="s">
        <v>622</v>
      </c>
      <c r="O371" s="164" t="s">
        <v>621</v>
      </c>
      <c r="P371" s="164" t="s">
        <v>620</v>
      </c>
      <c r="Q371" s="164" t="s">
        <v>619</v>
      </c>
      <c r="R371" s="164" t="s">
        <v>618</v>
      </c>
      <c r="S371" s="164" t="s">
        <v>617</v>
      </c>
      <c r="T371" s="164" t="s">
        <v>616</v>
      </c>
      <c r="U371" s="164">
        <v>0</v>
      </c>
    </row>
    <row r="372" spans="1:21">
      <c r="A372" s="164">
        <v>1</v>
      </c>
      <c r="B372" s="164" t="s">
        <v>378</v>
      </c>
      <c r="C372" s="164">
        <v>1468.7</v>
      </c>
      <c r="D372" s="164">
        <v>548.59</v>
      </c>
      <c r="E372" s="164">
        <v>926.48</v>
      </c>
      <c r="F372" s="164">
        <v>547.98</v>
      </c>
      <c r="G372" s="164">
        <v>1444.93</v>
      </c>
      <c r="H372" s="164">
        <v>2371.41</v>
      </c>
      <c r="I372" s="164">
        <v>39.07</v>
      </c>
      <c r="J372" s="164">
        <v>293.56</v>
      </c>
      <c r="K372" s="164">
        <v>-193.56</v>
      </c>
      <c r="L372" s="164">
        <v>7.7</v>
      </c>
      <c r="M372" s="164">
        <v>2</v>
      </c>
      <c r="N372" s="164" t="s">
        <v>622</v>
      </c>
      <c r="O372" s="164" t="s">
        <v>621</v>
      </c>
      <c r="P372" s="164" t="s">
        <v>620</v>
      </c>
      <c r="Q372" s="164" t="s">
        <v>619</v>
      </c>
      <c r="R372" s="164" t="s">
        <v>618</v>
      </c>
      <c r="S372" s="164" t="s">
        <v>617</v>
      </c>
      <c r="T372" s="164" t="s">
        <v>616</v>
      </c>
      <c r="U372" s="164">
        <v>0</v>
      </c>
    </row>
    <row r="373" spans="1:21">
      <c r="A373" s="164">
        <v>1</v>
      </c>
      <c r="B373" s="164" t="s">
        <v>379</v>
      </c>
      <c r="C373" s="164">
        <v>1469</v>
      </c>
      <c r="D373" s="164">
        <v>526.82000000000005</v>
      </c>
      <c r="E373" s="164">
        <v>952.25</v>
      </c>
      <c r="F373" s="164">
        <v>526.32000000000005</v>
      </c>
      <c r="G373" s="164">
        <v>1308.93</v>
      </c>
      <c r="H373" s="164">
        <v>2261.17</v>
      </c>
      <c r="I373" s="164">
        <v>42.11</v>
      </c>
      <c r="J373" s="164">
        <v>321.66000000000003</v>
      </c>
      <c r="K373" s="164">
        <v>-221.66</v>
      </c>
      <c r="L373" s="164">
        <v>7.8</v>
      </c>
      <c r="M373" s="164">
        <v>1</v>
      </c>
      <c r="N373" s="164" t="s">
        <v>622</v>
      </c>
      <c r="O373" s="164" t="s">
        <v>621</v>
      </c>
      <c r="P373" s="164" t="s">
        <v>620</v>
      </c>
      <c r="Q373" s="164" t="s">
        <v>619</v>
      </c>
      <c r="R373" s="164" t="s">
        <v>618</v>
      </c>
      <c r="S373" s="164" t="s">
        <v>617</v>
      </c>
      <c r="T373" s="164" t="s">
        <v>616</v>
      </c>
      <c r="U373" s="164">
        <v>0</v>
      </c>
    </row>
    <row r="374" spans="1:21">
      <c r="A374" s="164">
        <v>1</v>
      </c>
      <c r="B374" s="164" t="s">
        <v>380</v>
      </c>
      <c r="C374" s="164">
        <v>1507</v>
      </c>
      <c r="D374" s="164">
        <v>610.09</v>
      </c>
      <c r="E374" s="164">
        <v>991.84</v>
      </c>
      <c r="F374" s="164">
        <v>608.85</v>
      </c>
      <c r="G374" s="164">
        <v>1134.83</v>
      </c>
      <c r="H374" s="164">
        <v>2126.67</v>
      </c>
      <c r="I374" s="164">
        <v>46.64</v>
      </c>
      <c r="J374" s="164">
        <v>113.49</v>
      </c>
      <c r="K374" s="164">
        <v>-13.49</v>
      </c>
      <c r="L374" s="164">
        <v>7.9</v>
      </c>
      <c r="M374" s="164">
        <v>6</v>
      </c>
      <c r="N374" s="164" t="s">
        <v>622</v>
      </c>
      <c r="O374" s="164" t="s">
        <v>621</v>
      </c>
      <c r="P374" s="164" t="s">
        <v>620</v>
      </c>
      <c r="Q374" s="164" t="s">
        <v>619</v>
      </c>
      <c r="R374" s="164" t="s">
        <v>618</v>
      </c>
      <c r="S374" s="164" t="s">
        <v>617</v>
      </c>
      <c r="T374" s="164" t="s">
        <v>616</v>
      </c>
      <c r="U374" s="164">
        <v>0</v>
      </c>
    </row>
    <row r="375" spans="1:21">
      <c r="A375" s="164">
        <v>1</v>
      </c>
      <c r="B375" s="164" t="s">
        <v>381</v>
      </c>
      <c r="C375" s="164">
        <v>1506.6</v>
      </c>
      <c r="D375" s="164">
        <v>585.35</v>
      </c>
      <c r="E375" s="164">
        <v>1064.01</v>
      </c>
      <c r="F375" s="164">
        <v>585</v>
      </c>
      <c r="G375" s="164">
        <v>1398.86</v>
      </c>
      <c r="H375" s="164">
        <v>2462.87</v>
      </c>
      <c r="I375" s="164">
        <v>43.2</v>
      </c>
      <c r="J375" s="164">
        <v>107.2</v>
      </c>
      <c r="K375" s="164">
        <v>-7.2</v>
      </c>
      <c r="L375" s="164">
        <v>7.6</v>
      </c>
      <c r="M375" s="164">
        <v>5</v>
      </c>
      <c r="N375" s="164" t="s">
        <v>622</v>
      </c>
      <c r="O375" s="164" t="s">
        <v>621</v>
      </c>
      <c r="P375" s="164" t="s">
        <v>620</v>
      </c>
      <c r="Q375" s="164" t="s">
        <v>619</v>
      </c>
      <c r="R375" s="164" t="s">
        <v>618</v>
      </c>
      <c r="S375" s="164" t="s">
        <v>617</v>
      </c>
      <c r="T375" s="164" t="s">
        <v>616</v>
      </c>
      <c r="U375" s="164">
        <v>0</v>
      </c>
    </row>
    <row r="376" spans="1:21">
      <c r="A376" s="164">
        <v>1</v>
      </c>
      <c r="B376" s="164" t="s">
        <v>382</v>
      </c>
      <c r="C376" s="164">
        <v>1506.9</v>
      </c>
      <c r="D376" s="164">
        <v>591.66999999999996</v>
      </c>
      <c r="E376" s="164">
        <v>973.64</v>
      </c>
      <c r="F376" s="164">
        <v>591.03</v>
      </c>
      <c r="G376" s="164">
        <v>1140.1099999999999</v>
      </c>
      <c r="H376" s="164">
        <v>2113.75</v>
      </c>
      <c r="I376" s="164">
        <v>46.06</v>
      </c>
      <c r="J376" s="164">
        <v>96.92</v>
      </c>
      <c r="K376" s="164">
        <v>3.08</v>
      </c>
      <c r="L376" s="164">
        <v>7.9</v>
      </c>
      <c r="M376" s="164">
        <v>4</v>
      </c>
      <c r="N376" s="164" t="s">
        <v>622</v>
      </c>
      <c r="O376" s="164" t="s">
        <v>621</v>
      </c>
      <c r="P376" s="164" t="s">
        <v>620</v>
      </c>
      <c r="Q376" s="164" t="s">
        <v>619</v>
      </c>
      <c r="R376" s="164" t="s">
        <v>618</v>
      </c>
      <c r="S376" s="164" t="s">
        <v>617</v>
      </c>
      <c r="T376" s="164" t="s">
        <v>616</v>
      </c>
      <c r="U376" s="164">
        <v>0</v>
      </c>
    </row>
    <row r="377" spans="1:21">
      <c r="A377" s="164">
        <v>1</v>
      </c>
      <c r="B377" s="164" t="s">
        <v>383</v>
      </c>
      <c r="C377" s="164">
        <v>1507.1</v>
      </c>
      <c r="D377" s="164">
        <v>577.23</v>
      </c>
      <c r="E377" s="164">
        <v>1103.02</v>
      </c>
      <c r="F377" s="164">
        <v>576.42999999999995</v>
      </c>
      <c r="G377" s="164">
        <v>1172.55</v>
      </c>
      <c r="H377" s="164">
        <v>2275.58</v>
      </c>
      <c r="I377" s="164">
        <v>48.47</v>
      </c>
      <c r="J377" s="164">
        <v>101.96</v>
      </c>
      <c r="K377" s="164">
        <v>-1.96</v>
      </c>
      <c r="L377" s="164">
        <v>7.8</v>
      </c>
      <c r="M377" s="164">
        <v>3</v>
      </c>
      <c r="N377" s="164" t="s">
        <v>622</v>
      </c>
      <c r="O377" s="164" t="s">
        <v>621</v>
      </c>
      <c r="P377" s="164" t="s">
        <v>620</v>
      </c>
      <c r="Q377" s="164" t="s">
        <v>619</v>
      </c>
      <c r="R377" s="164" t="s">
        <v>618</v>
      </c>
      <c r="S377" s="164" t="s">
        <v>617</v>
      </c>
      <c r="T377" s="164" t="s">
        <v>616</v>
      </c>
      <c r="U377" s="164">
        <v>0</v>
      </c>
    </row>
    <row r="378" spans="1:21">
      <c r="A378" s="164">
        <v>1</v>
      </c>
      <c r="B378" s="164" t="s">
        <v>384</v>
      </c>
      <c r="C378" s="164">
        <v>1507.1</v>
      </c>
      <c r="D378" s="164">
        <v>546.11</v>
      </c>
      <c r="E378" s="164">
        <v>43.07</v>
      </c>
      <c r="F378" s="164">
        <v>545.99</v>
      </c>
      <c r="G378" s="164">
        <v>2347.4699999999998</v>
      </c>
      <c r="H378" s="164">
        <v>2390.5500000000002</v>
      </c>
      <c r="I378" s="164">
        <v>1.8</v>
      </c>
      <c r="J378" s="164">
        <v>13.54</v>
      </c>
      <c r="K378" s="164">
        <v>86.46</v>
      </c>
      <c r="L378" s="164">
        <v>7.7</v>
      </c>
      <c r="M378" s="164">
        <v>2</v>
      </c>
      <c r="N378" s="164" t="s">
        <v>622</v>
      </c>
      <c r="O378" s="164" t="s">
        <v>621</v>
      </c>
      <c r="P378" s="164" t="s">
        <v>620</v>
      </c>
      <c r="Q378" s="164" t="s">
        <v>619</v>
      </c>
      <c r="R378" s="164" t="s">
        <v>618</v>
      </c>
      <c r="S378" s="164" t="s">
        <v>617</v>
      </c>
      <c r="T378" s="164" t="s">
        <v>616</v>
      </c>
      <c r="U378" s="164">
        <v>0</v>
      </c>
    </row>
    <row r="379" spans="1:21">
      <c r="A379" s="164">
        <v>1</v>
      </c>
      <c r="B379" s="164" t="s">
        <v>385</v>
      </c>
      <c r="C379" s="164">
        <v>1507.3</v>
      </c>
      <c r="D379" s="164">
        <v>524.96</v>
      </c>
      <c r="E379" s="164">
        <v>32.64</v>
      </c>
      <c r="F379" s="164">
        <v>524.88</v>
      </c>
      <c r="G379" s="164">
        <v>2236.86</v>
      </c>
      <c r="H379" s="164">
        <v>2269.5</v>
      </c>
      <c r="I379" s="164">
        <v>1.44</v>
      </c>
      <c r="J379" s="164">
        <v>10.98</v>
      </c>
      <c r="K379" s="164">
        <v>89.02</v>
      </c>
      <c r="L379" s="164">
        <v>7.8</v>
      </c>
      <c r="M379" s="164">
        <v>1</v>
      </c>
      <c r="N379" s="164" t="s">
        <v>622</v>
      </c>
      <c r="O379" s="164" t="s">
        <v>621</v>
      </c>
      <c r="P379" s="164" t="s">
        <v>620</v>
      </c>
      <c r="Q379" s="164" t="s">
        <v>619</v>
      </c>
      <c r="R379" s="164" t="s">
        <v>618</v>
      </c>
      <c r="S379" s="164" t="s">
        <v>617</v>
      </c>
      <c r="T379" s="164" t="s">
        <v>616</v>
      </c>
      <c r="U379" s="164">
        <v>0</v>
      </c>
    </row>
    <row r="380" spans="1:21">
      <c r="A380" s="164">
        <v>1</v>
      </c>
      <c r="B380" s="164" t="s">
        <v>386</v>
      </c>
      <c r="C380" s="164">
        <v>1545.4</v>
      </c>
      <c r="D380" s="164">
        <v>605.48</v>
      </c>
      <c r="E380" s="164">
        <v>57.75</v>
      </c>
      <c r="F380" s="164">
        <v>605.45000000000005</v>
      </c>
      <c r="G380" s="164">
        <v>2135.02</v>
      </c>
      <c r="H380" s="164">
        <v>2192.77</v>
      </c>
      <c r="I380" s="164">
        <v>2.63</v>
      </c>
      <c r="J380" s="164">
        <v>6.41</v>
      </c>
      <c r="K380" s="164">
        <v>93.59</v>
      </c>
      <c r="L380" s="164">
        <v>7.8</v>
      </c>
      <c r="M380" s="164">
        <v>6</v>
      </c>
      <c r="N380" s="164" t="s">
        <v>622</v>
      </c>
      <c r="O380" s="164" t="s">
        <v>621</v>
      </c>
      <c r="P380" s="164" t="s">
        <v>620</v>
      </c>
      <c r="Q380" s="164" t="s">
        <v>619</v>
      </c>
      <c r="R380" s="164" t="s">
        <v>618</v>
      </c>
      <c r="S380" s="164" t="s">
        <v>617</v>
      </c>
      <c r="T380" s="164" t="s">
        <v>616</v>
      </c>
      <c r="U380" s="164">
        <v>0</v>
      </c>
    </row>
    <row r="381" spans="1:21">
      <c r="A381" s="164">
        <v>1</v>
      </c>
      <c r="B381" s="164" t="s">
        <v>387</v>
      </c>
      <c r="C381" s="164">
        <v>1545</v>
      </c>
      <c r="D381" s="164">
        <v>583.94000000000005</v>
      </c>
      <c r="E381" s="164">
        <v>70.31</v>
      </c>
      <c r="F381" s="164">
        <v>583.91999999999996</v>
      </c>
      <c r="G381" s="164">
        <v>2414.27</v>
      </c>
      <c r="H381" s="164">
        <v>2484.58</v>
      </c>
      <c r="I381" s="164">
        <v>2.83</v>
      </c>
      <c r="J381" s="164">
        <v>7.02</v>
      </c>
      <c r="K381" s="164">
        <v>92.98</v>
      </c>
      <c r="L381" s="164">
        <v>7.6</v>
      </c>
      <c r="M381" s="164">
        <v>5</v>
      </c>
      <c r="N381" s="164" t="s">
        <v>622</v>
      </c>
      <c r="O381" s="164" t="s">
        <v>621</v>
      </c>
      <c r="P381" s="164" t="s">
        <v>620</v>
      </c>
      <c r="Q381" s="164" t="s">
        <v>619</v>
      </c>
      <c r="R381" s="164" t="s">
        <v>618</v>
      </c>
      <c r="S381" s="164" t="s">
        <v>617</v>
      </c>
      <c r="T381" s="164" t="s">
        <v>616</v>
      </c>
      <c r="U381" s="164">
        <v>0</v>
      </c>
    </row>
    <row r="382" spans="1:21">
      <c r="A382" s="164">
        <v>1</v>
      </c>
      <c r="B382" s="164" t="s">
        <v>388</v>
      </c>
      <c r="C382" s="164">
        <v>1545.3</v>
      </c>
      <c r="D382" s="164">
        <v>588.15</v>
      </c>
      <c r="E382" s="164">
        <v>1023.96</v>
      </c>
      <c r="F382" s="164">
        <v>587.4</v>
      </c>
      <c r="G382" s="164">
        <v>1067.5999999999999</v>
      </c>
      <c r="H382" s="164">
        <v>2091.56</v>
      </c>
      <c r="I382" s="164">
        <v>48.96</v>
      </c>
      <c r="J382" s="164">
        <v>103</v>
      </c>
      <c r="K382" s="164">
        <v>-3</v>
      </c>
      <c r="L382" s="164">
        <v>7.8</v>
      </c>
      <c r="M382" s="164">
        <v>4</v>
      </c>
      <c r="N382" s="164" t="s">
        <v>622</v>
      </c>
      <c r="O382" s="164" t="s">
        <v>621</v>
      </c>
      <c r="P382" s="164" t="s">
        <v>620</v>
      </c>
      <c r="Q382" s="164" t="s">
        <v>619</v>
      </c>
      <c r="R382" s="164" t="s">
        <v>618</v>
      </c>
      <c r="S382" s="164" t="s">
        <v>617</v>
      </c>
      <c r="T382" s="164" t="s">
        <v>616</v>
      </c>
      <c r="U382" s="164">
        <v>0</v>
      </c>
    </row>
    <row r="383" spans="1:21">
      <c r="A383" s="164">
        <v>1</v>
      </c>
      <c r="B383" s="164" t="s">
        <v>389</v>
      </c>
      <c r="C383" s="164">
        <v>1545.4</v>
      </c>
      <c r="D383" s="164">
        <v>574.03</v>
      </c>
      <c r="E383" s="164">
        <v>1168.9100000000001</v>
      </c>
      <c r="F383" s="164">
        <v>573.78</v>
      </c>
      <c r="G383" s="164">
        <v>1122.3900000000001</v>
      </c>
      <c r="H383" s="164">
        <v>2291.3000000000002</v>
      </c>
      <c r="I383" s="164">
        <v>51.01</v>
      </c>
      <c r="J383" s="164">
        <v>107.3</v>
      </c>
      <c r="K383" s="164">
        <v>-7.3</v>
      </c>
      <c r="L383" s="164">
        <v>7.8</v>
      </c>
      <c r="M383" s="164">
        <v>3</v>
      </c>
      <c r="N383" s="164" t="s">
        <v>622</v>
      </c>
      <c r="O383" s="164" t="s">
        <v>621</v>
      </c>
      <c r="P383" s="164" t="s">
        <v>620</v>
      </c>
      <c r="Q383" s="164" t="s">
        <v>619</v>
      </c>
      <c r="R383" s="164" t="s">
        <v>618</v>
      </c>
      <c r="S383" s="164" t="s">
        <v>617</v>
      </c>
      <c r="T383" s="164" t="s">
        <v>616</v>
      </c>
      <c r="U383" s="164">
        <v>0</v>
      </c>
    </row>
    <row r="384" spans="1:21">
      <c r="A384" s="164">
        <v>1</v>
      </c>
      <c r="B384" s="164" t="s">
        <v>390</v>
      </c>
      <c r="C384" s="164">
        <v>1545.5</v>
      </c>
      <c r="D384" s="164">
        <v>546.30999999999995</v>
      </c>
      <c r="E384" s="164">
        <v>38.49</v>
      </c>
      <c r="F384" s="164">
        <v>546.49</v>
      </c>
      <c r="G384" s="164">
        <v>2338.17</v>
      </c>
      <c r="H384" s="164">
        <v>2376.66</v>
      </c>
      <c r="I384" s="164">
        <v>1.62</v>
      </c>
      <c r="J384" s="164">
        <v>12.17</v>
      </c>
      <c r="K384" s="164">
        <v>87.83</v>
      </c>
      <c r="L384" s="164">
        <v>7.7</v>
      </c>
      <c r="M384" s="164">
        <v>2</v>
      </c>
      <c r="N384" s="164" t="s">
        <v>622</v>
      </c>
      <c r="O384" s="164" t="s">
        <v>621</v>
      </c>
      <c r="P384" s="164" t="s">
        <v>620</v>
      </c>
      <c r="Q384" s="164" t="s">
        <v>619</v>
      </c>
      <c r="R384" s="164" t="s">
        <v>618</v>
      </c>
      <c r="S384" s="164" t="s">
        <v>617</v>
      </c>
      <c r="T384" s="164" t="s">
        <v>616</v>
      </c>
      <c r="U384" s="164">
        <v>0</v>
      </c>
    </row>
    <row r="385" spans="1:21">
      <c r="A385" s="164">
        <v>1</v>
      </c>
      <c r="B385" s="164" t="s">
        <v>391</v>
      </c>
      <c r="C385" s="164">
        <v>1545.7</v>
      </c>
      <c r="D385" s="164">
        <v>525.1</v>
      </c>
      <c r="E385" s="164">
        <v>25.63</v>
      </c>
      <c r="F385" s="164">
        <v>525.22</v>
      </c>
      <c r="G385" s="164">
        <v>1935.36</v>
      </c>
      <c r="H385" s="164">
        <v>1960.99</v>
      </c>
      <c r="I385" s="164">
        <v>1.31</v>
      </c>
      <c r="J385" s="164">
        <v>9.98</v>
      </c>
      <c r="K385" s="164">
        <v>90.02</v>
      </c>
      <c r="L385" s="164">
        <v>7.8</v>
      </c>
      <c r="M385" s="164">
        <v>1</v>
      </c>
      <c r="N385" s="164" t="s">
        <v>622</v>
      </c>
      <c r="O385" s="164" t="s">
        <v>621</v>
      </c>
      <c r="P385" s="164" t="s">
        <v>620</v>
      </c>
      <c r="Q385" s="164" t="s">
        <v>619</v>
      </c>
      <c r="R385" s="164" t="s">
        <v>618</v>
      </c>
      <c r="S385" s="164" t="s">
        <v>617</v>
      </c>
      <c r="T385" s="164" t="s">
        <v>616</v>
      </c>
      <c r="U385" s="164">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7"/>
  </cols>
  <sheetData>
    <row r="1" spans="1:25">
      <c r="A1" s="167" t="s">
        <v>495</v>
      </c>
      <c r="B1" s="167" t="s">
        <v>496</v>
      </c>
      <c r="C1" s="167" t="s">
        <v>497</v>
      </c>
      <c r="D1" s="167" t="s">
        <v>498</v>
      </c>
      <c r="E1" s="167" t="s">
        <v>499</v>
      </c>
      <c r="F1" s="167" t="s">
        <v>500</v>
      </c>
      <c r="G1" s="167" t="s">
        <v>501</v>
      </c>
      <c r="H1" s="167" t="s">
        <v>502</v>
      </c>
    </row>
    <row r="2" spans="1:25">
      <c r="A2" s="167" t="s">
        <v>4019</v>
      </c>
    </row>
    <row r="3" spans="1:25">
      <c r="B3" s="167">
        <v>1</v>
      </c>
      <c r="C3" s="167">
        <v>2</v>
      </c>
      <c r="D3" s="167">
        <v>3</v>
      </c>
      <c r="E3" s="167">
        <v>4</v>
      </c>
      <c r="F3" s="167">
        <v>5</v>
      </c>
      <c r="G3" s="167">
        <v>6</v>
      </c>
      <c r="H3" s="167">
        <v>7</v>
      </c>
      <c r="I3" s="167">
        <v>8</v>
      </c>
      <c r="J3" s="167">
        <v>9</v>
      </c>
      <c r="K3" s="167">
        <v>10</v>
      </c>
      <c r="L3" s="167">
        <v>11</v>
      </c>
      <c r="M3" s="167">
        <v>12</v>
      </c>
      <c r="N3" s="167">
        <v>13</v>
      </c>
      <c r="O3" s="167">
        <v>14</v>
      </c>
      <c r="P3" s="167">
        <v>15</v>
      </c>
      <c r="Q3" s="167">
        <v>16</v>
      </c>
      <c r="R3" s="167">
        <v>17</v>
      </c>
      <c r="S3" s="167">
        <v>18</v>
      </c>
      <c r="T3" s="167">
        <v>19</v>
      </c>
      <c r="U3" s="167">
        <v>20</v>
      </c>
      <c r="V3" s="167">
        <v>21</v>
      </c>
      <c r="W3" s="167">
        <v>22</v>
      </c>
      <c r="X3" s="167">
        <v>23</v>
      </c>
      <c r="Y3" s="167">
        <v>24</v>
      </c>
    </row>
    <row r="4" spans="1:25">
      <c r="A4" s="167" t="s">
        <v>503</v>
      </c>
      <c r="P4" s="167">
        <v>454.43080667593898</v>
      </c>
      <c r="Q4" s="167">
        <v>432.67102996899803</v>
      </c>
      <c r="R4" s="167">
        <v>446.23679840584498</v>
      </c>
      <c r="S4" s="167">
        <v>35613.259298245597</v>
      </c>
      <c r="T4" s="167">
        <v>42752.207396301797</v>
      </c>
      <c r="U4" s="167">
        <v>76572.731501057104</v>
      </c>
    </row>
    <row r="5" spans="1:25">
      <c r="A5" s="167" t="s">
        <v>504</v>
      </c>
      <c r="P5" s="167">
        <v>4465.03344594595</v>
      </c>
      <c r="Q5" s="167">
        <v>7340.6008799497204</v>
      </c>
      <c r="R5" s="167">
        <v>31059.150793650799</v>
      </c>
      <c r="S5" s="167">
        <v>77217.4217687075</v>
      </c>
      <c r="T5" s="167">
        <v>75146.593936976496</v>
      </c>
      <c r="U5" s="167">
        <v>44909.743873281499</v>
      </c>
    </row>
    <row r="6" spans="1:25">
      <c r="A6" s="167" t="s">
        <v>505</v>
      </c>
      <c r="P6" s="167">
        <v>1341.8395560040401</v>
      </c>
      <c r="Q6" s="167">
        <v>793.02233567326095</v>
      </c>
      <c r="R6" s="167">
        <v>587.88515151515196</v>
      </c>
      <c r="S6" s="167">
        <v>33477.419921175198</v>
      </c>
      <c r="T6" s="167">
        <v>49288.638810198303</v>
      </c>
      <c r="U6" s="167">
        <v>47572.236168455798</v>
      </c>
    </row>
    <row r="7" spans="1:25">
      <c r="A7" s="167" t="s">
        <v>506</v>
      </c>
      <c r="P7" s="167">
        <v>4294.3223429014697</v>
      </c>
      <c r="Q7" s="167">
        <v>11652.5646978491</v>
      </c>
      <c r="R7" s="167">
        <v>15138.1044722719</v>
      </c>
      <c r="S7" s="167">
        <v>43267.0633004025</v>
      </c>
      <c r="T7" s="167">
        <v>34018.319468121401</v>
      </c>
      <c r="U7" s="167">
        <v>62957.772856772899</v>
      </c>
    </row>
    <row r="8" spans="1:25">
      <c r="A8" s="167" t="s">
        <v>507</v>
      </c>
      <c r="P8" s="167">
        <v>878.85283474065102</v>
      </c>
      <c r="Q8" s="167">
        <v>637.02939211756802</v>
      </c>
      <c r="R8" s="167">
        <v>538.47692765704096</v>
      </c>
      <c r="S8" s="167">
        <v>7605.4159795280102</v>
      </c>
      <c r="T8" s="167">
        <v>8793.9359149168195</v>
      </c>
      <c r="U8" s="167">
        <v>9411.9458707083195</v>
      </c>
    </row>
    <row r="9" spans="1:25">
      <c r="A9" s="167" t="s">
        <v>508</v>
      </c>
      <c r="P9" s="167">
        <v>537.45662963838299</v>
      </c>
      <c r="Q9" s="167">
        <v>781.05745625489703</v>
      </c>
      <c r="R9" s="167">
        <v>1807.1359932565299</v>
      </c>
      <c r="S9" s="167">
        <v>9165.4662084765205</v>
      </c>
      <c r="T9" s="167">
        <v>9507.8345234399294</v>
      </c>
      <c r="U9" s="167">
        <v>9324.6904552129199</v>
      </c>
    </row>
    <row r="10" spans="1:25">
      <c r="A10" s="167" t="s">
        <v>509</v>
      </c>
      <c r="P10" s="167">
        <v>507.73313972249099</v>
      </c>
      <c r="Q10" s="167">
        <v>485.08192090395499</v>
      </c>
      <c r="R10" s="167">
        <v>447.81767663403002</v>
      </c>
      <c r="S10" s="167">
        <v>7584.7390515677598</v>
      </c>
      <c r="T10" s="167">
        <v>8806.2138019993508</v>
      </c>
      <c r="U10" s="167">
        <v>9564.6643952299801</v>
      </c>
    </row>
    <row r="11" spans="1:25">
      <c r="A11" s="167" t="s">
        <v>510</v>
      </c>
      <c r="P11" s="167">
        <v>565.66171463943101</v>
      </c>
      <c r="Q11" s="167">
        <v>810.42403177755705</v>
      </c>
      <c r="R11" s="167">
        <v>1980.1499245852201</v>
      </c>
      <c r="S11" s="167">
        <v>8912.6170806586706</v>
      </c>
      <c r="T11" s="167">
        <v>9396.6741214057492</v>
      </c>
      <c r="U11" s="167">
        <v>9697.8704927884592</v>
      </c>
    </row>
    <row r="12" spans="1:25">
      <c r="A12" s="167" t="s">
        <v>511</v>
      </c>
    </row>
    <row r="13" spans="1:25">
      <c r="A13" s="167" t="s">
        <v>512</v>
      </c>
    </row>
    <row r="14" spans="1:25">
      <c r="A14" s="167" t="s">
        <v>513</v>
      </c>
    </row>
    <row r="15" spans="1:25">
      <c r="A15" s="167" t="s">
        <v>514</v>
      </c>
    </row>
    <row r="16" spans="1:25">
      <c r="A16" s="167" t="s">
        <v>515</v>
      </c>
    </row>
    <row r="17" spans="1:25">
      <c r="A17" s="167" t="s">
        <v>516</v>
      </c>
    </row>
    <row r="18" spans="1:25">
      <c r="A18" s="167" t="s">
        <v>517</v>
      </c>
    </row>
    <row r="19" spans="1:25">
      <c r="A19" s="167" t="s">
        <v>518</v>
      </c>
    </row>
    <row r="21" spans="1:25">
      <c r="A21" s="167" t="s">
        <v>519</v>
      </c>
    </row>
    <row r="22" spans="1:25">
      <c r="B22" s="167">
        <v>1</v>
      </c>
      <c r="C22" s="167">
        <v>2</v>
      </c>
      <c r="D22" s="167">
        <v>3</v>
      </c>
      <c r="E22" s="167">
        <v>4</v>
      </c>
      <c r="F22" s="167">
        <v>5</v>
      </c>
      <c r="G22" s="167">
        <v>6</v>
      </c>
      <c r="H22" s="167">
        <v>7</v>
      </c>
      <c r="I22" s="167">
        <v>8</v>
      </c>
      <c r="J22" s="167">
        <v>9</v>
      </c>
      <c r="K22" s="167">
        <v>10</v>
      </c>
      <c r="L22" s="167">
        <v>11</v>
      </c>
      <c r="M22" s="167">
        <v>12</v>
      </c>
      <c r="N22" s="167">
        <v>13</v>
      </c>
      <c r="O22" s="167">
        <v>14</v>
      </c>
      <c r="P22" s="167">
        <v>15</v>
      </c>
      <c r="Q22" s="167">
        <v>16</v>
      </c>
      <c r="R22" s="167">
        <v>17</v>
      </c>
      <c r="S22" s="167">
        <v>18</v>
      </c>
      <c r="T22" s="167">
        <v>19</v>
      </c>
      <c r="U22" s="167">
        <v>20</v>
      </c>
      <c r="V22" s="167">
        <v>21</v>
      </c>
      <c r="W22" s="167">
        <v>22</v>
      </c>
      <c r="X22" s="167">
        <v>23</v>
      </c>
      <c r="Y22" s="167">
        <v>24</v>
      </c>
    </row>
    <row r="23" spans="1:25">
      <c r="A23" s="167" t="s">
        <v>503</v>
      </c>
      <c r="P23" s="167">
        <v>2876</v>
      </c>
      <c r="Q23" s="167">
        <v>2903</v>
      </c>
      <c r="R23" s="167">
        <v>3011</v>
      </c>
      <c r="S23" s="167">
        <v>2850</v>
      </c>
      <c r="T23" s="167">
        <v>4002</v>
      </c>
      <c r="U23" s="167">
        <v>3311</v>
      </c>
    </row>
    <row r="24" spans="1:25">
      <c r="A24" s="167" t="s">
        <v>504</v>
      </c>
      <c r="P24" s="167">
        <v>2960</v>
      </c>
      <c r="Q24" s="167">
        <v>3182</v>
      </c>
      <c r="R24" s="167">
        <v>3150</v>
      </c>
      <c r="S24" s="167">
        <v>2940</v>
      </c>
      <c r="T24" s="167">
        <v>2507</v>
      </c>
      <c r="U24" s="167">
        <v>3346</v>
      </c>
    </row>
    <row r="25" spans="1:25">
      <c r="A25" s="167" t="s">
        <v>505</v>
      </c>
      <c r="P25" s="167">
        <v>2973</v>
      </c>
      <c r="Q25" s="167">
        <v>3134</v>
      </c>
      <c r="R25" s="167">
        <v>3300</v>
      </c>
      <c r="S25" s="167">
        <v>2791</v>
      </c>
      <c r="T25" s="167">
        <v>2824</v>
      </c>
      <c r="U25" s="167">
        <v>4844</v>
      </c>
    </row>
    <row r="26" spans="1:25">
      <c r="A26" s="167" t="s">
        <v>506</v>
      </c>
      <c r="P26" s="167">
        <v>2578</v>
      </c>
      <c r="Q26" s="167">
        <v>2929</v>
      </c>
      <c r="R26" s="167">
        <v>2795</v>
      </c>
      <c r="S26" s="167">
        <v>2733</v>
      </c>
      <c r="T26" s="167">
        <v>2933</v>
      </c>
      <c r="U26" s="167">
        <v>3861</v>
      </c>
    </row>
    <row r="27" spans="1:25">
      <c r="A27" s="167" t="s">
        <v>507</v>
      </c>
      <c r="P27" s="167">
        <v>3316</v>
      </c>
      <c r="Q27" s="167">
        <v>2994</v>
      </c>
      <c r="R27" s="167">
        <v>3359</v>
      </c>
      <c r="S27" s="167">
        <v>3517</v>
      </c>
      <c r="T27" s="167">
        <v>3667</v>
      </c>
      <c r="U27" s="167">
        <v>3233</v>
      </c>
    </row>
    <row r="28" spans="1:25">
      <c r="A28" s="167" t="s">
        <v>508</v>
      </c>
      <c r="P28" s="167">
        <v>4231</v>
      </c>
      <c r="Q28" s="167">
        <v>3829</v>
      </c>
      <c r="R28" s="167">
        <v>3559</v>
      </c>
      <c r="S28" s="167">
        <v>3492</v>
      </c>
      <c r="T28" s="167">
        <v>3221</v>
      </c>
      <c r="U28" s="167">
        <v>3405</v>
      </c>
    </row>
    <row r="29" spans="1:25">
      <c r="A29" s="167" t="s">
        <v>509</v>
      </c>
      <c r="P29" s="167">
        <v>3099</v>
      </c>
      <c r="Q29" s="167">
        <v>3186</v>
      </c>
      <c r="R29" s="167">
        <v>3779</v>
      </c>
      <c r="S29" s="167">
        <v>3859</v>
      </c>
      <c r="T29" s="167">
        <v>3101</v>
      </c>
      <c r="U29" s="167">
        <v>3522</v>
      </c>
    </row>
    <row r="30" spans="1:25">
      <c r="A30" s="167" t="s">
        <v>510</v>
      </c>
      <c r="P30" s="167">
        <v>3231</v>
      </c>
      <c r="Q30" s="167">
        <v>3021</v>
      </c>
      <c r="R30" s="167">
        <v>3315</v>
      </c>
      <c r="S30" s="167">
        <v>3583</v>
      </c>
      <c r="T30" s="167">
        <v>3130</v>
      </c>
      <c r="U30" s="167">
        <v>3328</v>
      </c>
    </row>
    <row r="31" spans="1:25">
      <c r="A31" s="167" t="s">
        <v>511</v>
      </c>
    </row>
    <row r="32" spans="1:25">
      <c r="A32" s="167" t="s">
        <v>512</v>
      </c>
    </row>
    <row r="33" spans="1:25">
      <c r="A33" s="167" t="s">
        <v>513</v>
      </c>
    </row>
    <row r="34" spans="1:25">
      <c r="A34" s="167" t="s">
        <v>514</v>
      </c>
    </row>
    <row r="35" spans="1:25">
      <c r="A35" s="167" t="s">
        <v>515</v>
      </c>
    </row>
    <row r="36" spans="1:25">
      <c r="A36" s="167" t="s">
        <v>516</v>
      </c>
    </row>
    <row r="37" spans="1:25">
      <c r="A37" s="167" t="s">
        <v>517</v>
      </c>
    </row>
    <row r="38" spans="1:25">
      <c r="A38" s="167" t="s">
        <v>518</v>
      </c>
    </row>
    <row r="40" spans="1:25">
      <c r="A40" s="167" t="s">
        <v>4018</v>
      </c>
    </row>
    <row r="41" spans="1:25">
      <c r="B41" s="167">
        <v>1</v>
      </c>
      <c r="C41" s="167">
        <v>2</v>
      </c>
      <c r="D41" s="167">
        <v>3</v>
      </c>
      <c r="E41" s="167">
        <v>4</v>
      </c>
      <c r="F41" s="167">
        <v>5</v>
      </c>
      <c r="G41" s="167">
        <v>6</v>
      </c>
      <c r="H41" s="167">
        <v>7</v>
      </c>
      <c r="I41" s="167">
        <v>8</v>
      </c>
      <c r="J41" s="167">
        <v>9</v>
      </c>
      <c r="K41" s="167">
        <v>10</v>
      </c>
      <c r="L41" s="167">
        <v>11</v>
      </c>
      <c r="M41" s="167">
        <v>12</v>
      </c>
      <c r="N41" s="167">
        <v>13</v>
      </c>
      <c r="O41" s="167">
        <v>14</v>
      </c>
      <c r="P41" s="167">
        <v>15</v>
      </c>
      <c r="Q41" s="167">
        <v>16</v>
      </c>
      <c r="R41" s="167">
        <v>17</v>
      </c>
      <c r="S41" s="167">
        <v>18</v>
      </c>
      <c r="T41" s="167">
        <v>19</v>
      </c>
      <c r="U41" s="167">
        <v>20</v>
      </c>
      <c r="V41" s="167">
        <v>21</v>
      </c>
      <c r="W41" s="167">
        <v>22</v>
      </c>
      <c r="X41" s="167">
        <v>23</v>
      </c>
      <c r="Y41" s="167">
        <v>24</v>
      </c>
    </row>
    <row r="42" spans="1:25">
      <c r="A42" s="167" t="s">
        <v>503</v>
      </c>
      <c r="P42" s="167">
        <v>523.50742659758203</v>
      </c>
      <c r="Q42" s="167">
        <v>487.94936708860803</v>
      </c>
      <c r="R42" s="167">
        <v>527.47725008302905</v>
      </c>
      <c r="S42" s="167">
        <v>89060.727272727294</v>
      </c>
      <c r="T42" s="167">
        <v>107054.853353353</v>
      </c>
      <c r="U42" s="167">
        <v>227936.271519178</v>
      </c>
    </row>
    <row r="43" spans="1:25">
      <c r="A43" s="167" t="s">
        <v>504</v>
      </c>
      <c r="P43" s="167">
        <v>5653.1043566362696</v>
      </c>
      <c r="Q43" s="167">
        <v>13587.055086072</v>
      </c>
      <c r="R43" s="167">
        <v>102559.877622378</v>
      </c>
      <c r="S43" s="167">
        <v>253231.40257539801</v>
      </c>
      <c r="T43" s="167">
        <v>225658.23632734499</v>
      </c>
      <c r="U43" s="167">
        <v>123625.988639761</v>
      </c>
    </row>
    <row r="44" spans="1:25">
      <c r="A44" s="167" t="s">
        <v>505</v>
      </c>
      <c r="P44" s="167">
        <v>1334.1629629629599</v>
      </c>
      <c r="Q44" s="167">
        <v>700.29497774952301</v>
      </c>
      <c r="R44" s="167">
        <v>580.40446051838501</v>
      </c>
      <c r="S44" s="167">
        <v>90895.827623126301</v>
      </c>
      <c r="T44" s="167">
        <v>138100.100917431</v>
      </c>
      <c r="U44" s="167">
        <v>121173.872625929</v>
      </c>
    </row>
    <row r="45" spans="1:25">
      <c r="A45" s="167" t="s">
        <v>506</v>
      </c>
      <c r="P45" s="167">
        <v>4747.2179984484101</v>
      </c>
      <c r="Q45" s="167">
        <v>36161.8982587914</v>
      </c>
      <c r="R45" s="167">
        <v>30598.455066236998</v>
      </c>
      <c r="S45" s="167">
        <v>119838.611395179</v>
      </c>
      <c r="T45" s="167">
        <v>78056.090351176303</v>
      </c>
      <c r="U45" s="167">
        <v>182314.51981351999</v>
      </c>
    </row>
    <row r="46" spans="1:25">
      <c r="A46" s="167" t="s">
        <v>507</v>
      </c>
      <c r="P46" s="167">
        <v>758.53920386007201</v>
      </c>
      <c r="Q46" s="167">
        <v>603.05644622578495</v>
      </c>
      <c r="R46" s="167">
        <v>529.80142899672501</v>
      </c>
      <c r="S46" s="167">
        <v>10050.071022727299</v>
      </c>
      <c r="T46" s="167">
        <v>12030.3992374728</v>
      </c>
      <c r="U46" s="167">
        <v>12791.387037037</v>
      </c>
    </row>
    <row r="47" spans="1:25">
      <c r="A47" s="167" t="s">
        <v>508</v>
      </c>
      <c r="P47" s="167">
        <v>606.12219333490896</v>
      </c>
      <c r="Q47" s="167">
        <v>910.95622720166796</v>
      </c>
      <c r="R47" s="167">
        <v>2228.3503793200298</v>
      </c>
      <c r="S47" s="167">
        <v>12485.633581235699</v>
      </c>
      <c r="T47" s="167">
        <v>12943.6650108662</v>
      </c>
      <c r="U47" s="167">
        <v>12682.4967741935</v>
      </c>
    </row>
    <row r="48" spans="1:25">
      <c r="A48" s="167" t="s">
        <v>509</v>
      </c>
      <c r="P48" s="167">
        <v>569.81606969990298</v>
      </c>
      <c r="Q48" s="167">
        <v>521.29221594475803</v>
      </c>
      <c r="R48" s="167">
        <v>492.59167544783998</v>
      </c>
      <c r="S48" s="167">
        <v>10201.121055354401</v>
      </c>
      <c r="T48" s="167">
        <v>12137.4566268946</v>
      </c>
      <c r="U48" s="167">
        <v>13095.237932992601</v>
      </c>
    </row>
    <row r="49" spans="1:21">
      <c r="A49" s="167" t="s">
        <v>510</v>
      </c>
      <c r="P49" s="167">
        <v>646.01299907149496</v>
      </c>
      <c r="Q49" s="167">
        <v>941.97053955643798</v>
      </c>
      <c r="R49" s="167">
        <v>2471.8232642019798</v>
      </c>
      <c r="S49" s="167">
        <v>12041.890097629001</v>
      </c>
      <c r="T49" s="167">
        <v>12882.396485623</v>
      </c>
      <c r="U49" s="167">
        <v>13396.1772836538</v>
      </c>
    </row>
    <row r="50" spans="1:21">
      <c r="A50" s="167" t="s">
        <v>511</v>
      </c>
    </row>
    <row r="51" spans="1:21">
      <c r="A51" s="167" t="s">
        <v>512</v>
      </c>
    </row>
    <row r="52" spans="1:21">
      <c r="A52" s="167" t="s">
        <v>513</v>
      </c>
    </row>
    <row r="53" spans="1:21">
      <c r="A53" s="167" t="s">
        <v>514</v>
      </c>
    </row>
    <row r="54" spans="1:21">
      <c r="A54" s="167" t="s">
        <v>515</v>
      </c>
    </row>
    <row r="55" spans="1:21">
      <c r="A55" s="167" t="s">
        <v>516</v>
      </c>
    </row>
    <row r="56" spans="1:21">
      <c r="A56" s="167" t="s">
        <v>517</v>
      </c>
    </row>
    <row r="57" spans="1:21">
      <c r="A57" s="167"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4022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4021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4203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4020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A42"/>
  <sheetViews>
    <sheetView topLeftCell="A10" workbookViewId="0">
      <selection sqref="A1:A42"/>
    </sheetView>
  </sheetViews>
  <sheetFormatPr defaultColWidth="8.875" defaultRowHeight="17.25" customHeight="1"/>
  <cols>
    <col min="1" max="1" width="111.875" style="7" customWidth="1"/>
  </cols>
  <sheetData>
    <row r="1" spans="1:1" ht="17.25" customHeight="1">
      <c r="A1" s="7" t="s">
        <v>4164</v>
      </c>
    </row>
    <row r="2" spans="1:1" ht="17.25" customHeight="1">
      <c r="A2" s="7" t="s">
        <v>488</v>
      </c>
    </row>
    <row r="3" spans="1:1" ht="17.25" customHeight="1">
      <c r="A3" s="202" t="s">
        <v>4162</v>
      </c>
    </row>
    <row r="4" spans="1:1" ht="17.25" customHeight="1">
      <c r="A4" s="7" t="s">
        <v>488</v>
      </c>
    </row>
    <row r="5" spans="1:1" ht="17.25" customHeight="1">
      <c r="A5" s="7" t="s">
        <v>575</v>
      </c>
    </row>
    <row r="6" spans="1:1" ht="17.25" customHeight="1">
      <c r="A6" s="7" t="s">
        <v>576</v>
      </c>
    </row>
    <row r="7" spans="1:1" ht="17.25" customHeight="1">
      <c r="A7" s="7" t="s">
        <v>577</v>
      </c>
    </row>
    <row r="8" spans="1:1" ht="17.25" customHeight="1">
      <c r="A8" s="7" t="s">
        <v>578</v>
      </c>
    </row>
    <row r="10" spans="1:1" ht="17.25" customHeight="1">
      <c r="A10" s="7" t="s">
        <v>488</v>
      </c>
    </row>
    <row r="11" spans="1:1" ht="17.25" customHeight="1">
      <c r="A11" s="201" t="s">
        <v>4156</v>
      </c>
    </row>
    <row r="12" spans="1:1" ht="17.25" customHeight="1">
      <c r="A12" s="7" t="s">
        <v>488</v>
      </c>
    </row>
    <row r="13" spans="1:1" ht="17.25" customHeight="1">
      <c r="A13" s="201" t="s">
        <v>4157</v>
      </c>
    </row>
    <row r="14" spans="1:1" ht="17.25" customHeight="1">
      <c r="A14" s="7" t="s">
        <v>4158</v>
      </c>
    </row>
    <row r="15" spans="1:1" ht="17.25" customHeight="1">
      <c r="A15" s="7" t="s">
        <v>4159</v>
      </c>
    </row>
    <row r="16" spans="1:1" ht="17.25" customHeight="1">
      <c r="A16" s="7" t="s">
        <v>4160</v>
      </c>
    </row>
    <row r="17" spans="1:1" ht="17.25" customHeight="1">
      <c r="A17" s="7" t="s">
        <v>4161</v>
      </c>
    </row>
    <row r="18" spans="1:1" ht="17.25" customHeight="1">
      <c r="A18" s="7" t="s">
        <v>488</v>
      </c>
    </row>
    <row r="21" spans="1:1" ht="17.25" customHeight="1">
      <c r="A21" s="7" t="s">
        <v>488</v>
      </c>
    </row>
    <row r="22" spans="1:1" ht="17.25" customHeight="1">
      <c r="A22" s="7" t="s">
        <v>3785</v>
      </c>
    </row>
    <row r="23" spans="1:1" ht="17.25" customHeight="1">
      <c r="A23" s="7" t="s">
        <v>488</v>
      </c>
    </row>
    <row r="24" spans="1:1" ht="17.25" customHeight="1">
      <c r="A24" s="202" t="s">
        <v>4163</v>
      </c>
    </row>
    <row r="25" spans="1:1" ht="17.25" customHeight="1">
      <c r="A25" s="7" t="s">
        <v>488</v>
      </c>
    </row>
    <row r="26" spans="1:1" ht="17.25" customHeight="1">
      <c r="A26" s="7" t="s">
        <v>579</v>
      </c>
    </row>
    <row r="27" spans="1:1" ht="17.25" customHeight="1">
      <c r="A27" s="7" t="s">
        <v>580</v>
      </c>
    </row>
    <row r="28" spans="1:1" ht="17.25" customHeight="1">
      <c r="A28" s="7" t="s">
        <v>581</v>
      </c>
    </row>
    <row r="29" spans="1:1" ht="17.25" customHeight="1">
      <c r="A29" s="7" t="s">
        <v>582</v>
      </c>
    </row>
    <row r="30" spans="1:1" ht="17.25" customHeight="1">
      <c r="A30" s="7" t="s">
        <v>583</v>
      </c>
    </row>
    <row r="31" spans="1:1" ht="17.25" customHeight="1">
      <c r="A31" s="7" t="s">
        <v>584</v>
      </c>
    </row>
    <row r="32" spans="1:1" ht="17.25" customHeight="1">
      <c r="A32" s="7" t="s">
        <v>488</v>
      </c>
    </row>
    <row r="33" spans="1:1" ht="17.25" customHeight="1">
      <c r="A33" s="7" t="s">
        <v>585</v>
      </c>
    </row>
    <row r="34" spans="1:1" ht="17.25" customHeight="1">
      <c r="A34" s="7" t="s">
        <v>586</v>
      </c>
    </row>
    <row r="35" spans="1:1" ht="17.25" customHeight="1">
      <c r="A35" s="7" t="s">
        <v>488</v>
      </c>
    </row>
    <row r="36" spans="1:1" ht="17.25" customHeight="1">
      <c r="A36" s="7" t="s">
        <v>587</v>
      </c>
    </row>
    <row r="37" spans="1:1" ht="17.25" customHeight="1">
      <c r="A37" s="7" t="s">
        <v>588</v>
      </c>
    </row>
    <row r="38" spans="1:1" ht="17.25" customHeight="1">
      <c r="A38" s="7" t="s">
        <v>589</v>
      </c>
    </row>
    <row r="39" spans="1:1" ht="17.25" customHeight="1">
      <c r="A39" s="7" t="s">
        <v>590</v>
      </c>
    </row>
    <row r="40" spans="1:1" ht="17.25" customHeight="1">
      <c r="A40" s="7" t="s">
        <v>591</v>
      </c>
    </row>
    <row r="41" spans="1:1" ht="17.25" customHeight="1">
      <c r="A41" s="7" t="s">
        <v>592</v>
      </c>
    </row>
    <row r="42" spans="1:1" ht="17.25" customHeight="1">
      <c r="A42" s="7" t="s">
        <v>593</v>
      </c>
    </row>
  </sheetData>
  <phoneticPr fontId="23"/>
  <pageMargins left="0.7" right="0.7" top="0.75" bottom="0.75" header="0.3" footer="0.3"/>
  <pageSetup paperSize="9" orientation="portrait" horizontalDpi="300" verticalDpi="30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1233</v>
      </c>
    </row>
    <row r="2" spans="1:24">
      <c r="A2" s="90" t="s">
        <v>2786</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1231</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1230</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26</vt:i4>
      </vt:variant>
    </vt:vector>
  </HeadingPairs>
  <TitlesOfParts>
    <vt:vector size="38"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Lisence</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2015-04-02T08:50:35Z</dcterms:modified>
</cp:coreProperties>
</file>