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Gohel Durva\Documents\Data Analyst\Excel\coffee_order_project\"/>
    </mc:Choice>
  </mc:AlternateContent>
  <xr:revisionPtr revIDLastSave="0" documentId="13_ncr:1_{A5755823-DF1E-44EB-9DE8-DC471420ACE8}" xr6:coauthVersionLast="47" xr6:coauthVersionMax="47" xr10:uidLastSave="{00000000-0000-0000-0000-000000000000}"/>
  <bookViews>
    <workbookView showSheetTabs="0" xWindow="-108" yWindow="-108" windowWidth="23256" windowHeight="12456" xr2:uid="{00000000-000D-0000-FFFF-FFFF00000000}"/>
  </bookViews>
  <sheets>
    <sheet name="Dashboard" sheetId="21" r:id="rId1"/>
    <sheet name="TotalSales" sheetId="18" r:id="rId2"/>
    <sheet name="Country Barcharts" sheetId="19" r:id="rId3"/>
    <sheet name="Top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lty_Card">#N/A</definedName>
    <definedName name="Slicer_Roast_Type_Name">#N/A</definedName>
    <definedName name="Slicer_Size">#N/A</definedName>
  </definedNames>
  <calcPr calcId="191028"/>
  <pivotCaches>
    <pivotCache cacheId="1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I3" i="17"/>
  <c r="N3" i="17" s="1" a="1"/>
  <c r="N3" i="17" s="1"/>
  <c r="J3" i="17"/>
  <c r="O3" i="17" s="1"/>
  <c r="K3" i="17"/>
  <c r="L3" i="17"/>
  <c r="M3" i="17" s="1"/>
  <c r="I4" i="17"/>
  <c r="N4" i="17" s="1" a="1"/>
  <c r="N4" i="17" s="1"/>
  <c r="J4" i="17"/>
  <c r="O4" i="17" s="1"/>
  <c r="K4" i="17"/>
  <c r="L4" i="17"/>
  <c r="M4" i="17" s="1"/>
  <c r="I5" i="17"/>
  <c r="N5" i="17" s="1" a="1"/>
  <c r="N5" i="17" s="1"/>
  <c r="J5" i="17"/>
  <c r="O5" i="17" s="1"/>
  <c r="K5" i="17"/>
  <c r="L5" i="17"/>
  <c r="M5" i="17" s="1"/>
  <c r="I6" i="17"/>
  <c r="N6" i="17" s="1" a="1"/>
  <c r="N6" i="17" s="1"/>
  <c r="J6" i="17"/>
  <c r="O6" i="17" s="1"/>
  <c r="K6" i="17"/>
  <c r="L6" i="17"/>
  <c r="M6" i="17" s="1"/>
  <c r="I7" i="17"/>
  <c r="N7" i="17" s="1" a="1"/>
  <c r="N7" i="17" s="1"/>
  <c r="J7" i="17"/>
  <c r="O7" i="17" s="1"/>
  <c r="K7" i="17"/>
  <c r="L7" i="17"/>
  <c r="M7" i="17" s="1"/>
  <c r="I8" i="17"/>
  <c r="N8" i="17" s="1" a="1"/>
  <c r="N8" i="17" s="1"/>
  <c r="J8" i="17"/>
  <c r="O8" i="17" s="1"/>
  <c r="K8" i="17"/>
  <c r="L8" i="17"/>
  <c r="M8" i="17" s="1"/>
  <c r="I9" i="17"/>
  <c r="N9" i="17" s="1" a="1"/>
  <c r="N9" i="17" s="1"/>
  <c r="J9" i="17"/>
  <c r="O9" i="17" s="1"/>
  <c r="K9" i="17"/>
  <c r="L9" i="17"/>
  <c r="M9" i="17" s="1"/>
  <c r="I10" i="17"/>
  <c r="N10" i="17" s="1" a="1"/>
  <c r="N10" i="17" s="1"/>
  <c r="J10" i="17"/>
  <c r="O10" i="17" s="1"/>
  <c r="K10" i="17"/>
  <c r="L10" i="17"/>
  <c r="M10" i="17" s="1"/>
  <c r="I11" i="17"/>
  <c r="N11" i="17" s="1" a="1"/>
  <c r="N11" i="17" s="1"/>
  <c r="J11" i="17"/>
  <c r="O11" i="17" s="1"/>
  <c r="K11" i="17"/>
  <c r="L11" i="17"/>
  <c r="M11" i="17" s="1"/>
  <c r="I12" i="17"/>
  <c r="N12" i="17" s="1" a="1"/>
  <c r="N12" i="17" s="1"/>
  <c r="J12" i="17"/>
  <c r="O12" i="17" s="1"/>
  <c r="K12" i="17"/>
  <c r="L12" i="17"/>
  <c r="M12" i="17" s="1"/>
  <c r="I13" i="17"/>
  <c r="N13" i="17" s="1" a="1"/>
  <c r="N13" i="17" s="1"/>
  <c r="J13" i="17"/>
  <c r="O13" i="17" s="1"/>
  <c r="K13" i="17"/>
  <c r="L13" i="17"/>
  <c r="M13" i="17" s="1"/>
  <c r="I14" i="17"/>
  <c r="N14" i="17" s="1" a="1"/>
  <c r="N14" i="17" s="1"/>
  <c r="J14" i="17"/>
  <c r="O14" i="17" s="1"/>
  <c r="K14" i="17"/>
  <c r="L14" i="17"/>
  <c r="M14" i="17" s="1"/>
  <c r="I15" i="17"/>
  <c r="N15" i="17" s="1" a="1"/>
  <c r="N15" i="17" s="1"/>
  <c r="J15" i="17"/>
  <c r="O15" i="17" s="1"/>
  <c r="K15" i="17"/>
  <c r="L15" i="17"/>
  <c r="M15" i="17" s="1"/>
  <c r="I16" i="17"/>
  <c r="N16" i="17" s="1" a="1"/>
  <c r="N16" i="17" s="1"/>
  <c r="J16" i="17"/>
  <c r="O16" i="17" s="1"/>
  <c r="K16" i="17"/>
  <c r="L16" i="17"/>
  <c r="M16" i="17" s="1"/>
  <c r="I17" i="17"/>
  <c r="N17" i="17" s="1" a="1"/>
  <c r="N17" i="17" s="1"/>
  <c r="J17" i="17"/>
  <c r="O17" i="17" s="1"/>
  <c r="K17" i="17"/>
  <c r="L17" i="17"/>
  <c r="M17" i="17" s="1"/>
  <c r="I18" i="17"/>
  <c r="N18" i="17" s="1" a="1"/>
  <c r="N18" i="17" s="1"/>
  <c r="J18" i="17"/>
  <c r="O18" i="17" s="1"/>
  <c r="K18" i="17"/>
  <c r="L18" i="17"/>
  <c r="M18" i="17" s="1"/>
  <c r="I19" i="17"/>
  <c r="N19" i="17" s="1" a="1"/>
  <c r="N19" i="17" s="1"/>
  <c r="J19" i="17"/>
  <c r="O19" i="17" s="1"/>
  <c r="K19" i="17"/>
  <c r="L19" i="17"/>
  <c r="M19" i="17" s="1"/>
  <c r="I20" i="17"/>
  <c r="N20" i="17" s="1" a="1"/>
  <c r="N20" i="17" s="1"/>
  <c r="J20" i="17"/>
  <c r="O20" i="17" s="1"/>
  <c r="K20" i="17"/>
  <c r="L20" i="17"/>
  <c r="M20" i="17" s="1"/>
  <c r="I21" i="17"/>
  <c r="N21" i="17" s="1" a="1"/>
  <c r="N21" i="17" s="1"/>
  <c r="J21" i="17"/>
  <c r="O21" i="17" s="1"/>
  <c r="K21" i="17"/>
  <c r="L21" i="17"/>
  <c r="M21" i="17" s="1"/>
  <c r="I22" i="17"/>
  <c r="N22" i="17" s="1" a="1"/>
  <c r="N22" i="17" s="1"/>
  <c r="J22" i="17"/>
  <c r="O22" i="17" s="1"/>
  <c r="K22" i="17"/>
  <c r="L22" i="17"/>
  <c r="M22" i="17" s="1"/>
  <c r="I23" i="17"/>
  <c r="N23" i="17" s="1" a="1"/>
  <c r="N23" i="17" s="1"/>
  <c r="J23" i="17"/>
  <c r="O23" i="17" s="1"/>
  <c r="K23" i="17"/>
  <c r="L23" i="17"/>
  <c r="M23" i="17" s="1"/>
  <c r="I24" i="17"/>
  <c r="N24" i="17" s="1" a="1"/>
  <c r="N24" i="17" s="1"/>
  <c r="J24" i="17"/>
  <c r="O24" i="17" s="1"/>
  <c r="K24" i="17"/>
  <c r="L24" i="17"/>
  <c r="M24" i="17" s="1"/>
  <c r="I25" i="17"/>
  <c r="N25" i="17" s="1" a="1"/>
  <c r="N25" i="17" s="1"/>
  <c r="J25" i="17"/>
  <c r="O25" i="17" s="1"/>
  <c r="K25" i="17"/>
  <c r="L25" i="17"/>
  <c r="M25" i="17" s="1"/>
  <c r="I26" i="17"/>
  <c r="N26" i="17" s="1" a="1"/>
  <c r="N26" i="17" s="1"/>
  <c r="J26" i="17"/>
  <c r="O26" i="17" s="1"/>
  <c r="K26" i="17"/>
  <c r="L26" i="17"/>
  <c r="M26" i="17" s="1"/>
  <c r="I27" i="17"/>
  <c r="N27" i="17" s="1" a="1"/>
  <c r="N27" i="17" s="1"/>
  <c r="J27" i="17"/>
  <c r="O27" i="17" s="1"/>
  <c r="K27" i="17"/>
  <c r="L27" i="17"/>
  <c r="M27" i="17" s="1"/>
  <c r="I28" i="17"/>
  <c r="N28" i="17" s="1" a="1"/>
  <c r="N28" i="17" s="1"/>
  <c r="J28" i="17"/>
  <c r="O28" i="17" s="1"/>
  <c r="K28" i="17"/>
  <c r="L28" i="17"/>
  <c r="M28" i="17" s="1"/>
  <c r="I29" i="17"/>
  <c r="N29" i="17" s="1" a="1"/>
  <c r="N29" i="17" s="1"/>
  <c r="J29" i="17"/>
  <c r="O29" i="17" s="1"/>
  <c r="K29" i="17"/>
  <c r="L29" i="17"/>
  <c r="M29" i="17" s="1"/>
  <c r="I30" i="17"/>
  <c r="N30" i="17" s="1" a="1"/>
  <c r="N30" i="17" s="1"/>
  <c r="J30" i="17"/>
  <c r="O30" i="17" s="1"/>
  <c r="K30" i="17"/>
  <c r="L30" i="17"/>
  <c r="M30" i="17" s="1"/>
  <c r="I31" i="17"/>
  <c r="N31" i="17" s="1" a="1"/>
  <c r="N31" i="17" s="1"/>
  <c r="J31" i="17"/>
  <c r="O31" i="17" s="1"/>
  <c r="K31" i="17"/>
  <c r="L31" i="17"/>
  <c r="M31" i="17" s="1"/>
  <c r="I32" i="17"/>
  <c r="N32" i="17" s="1" a="1"/>
  <c r="N32" i="17" s="1"/>
  <c r="J32" i="17"/>
  <c r="O32" i="17" s="1"/>
  <c r="K32" i="17"/>
  <c r="L32" i="17"/>
  <c r="M32" i="17" s="1"/>
  <c r="I33" i="17"/>
  <c r="N33" i="17" s="1" a="1"/>
  <c r="N33" i="17" s="1"/>
  <c r="J33" i="17"/>
  <c r="O33" i="17" s="1"/>
  <c r="K33" i="17"/>
  <c r="L33" i="17"/>
  <c r="M33" i="17" s="1"/>
  <c r="I34" i="17"/>
  <c r="N34" i="17" s="1" a="1"/>
  <c r="N34" i="17" s="1"/>
  <c r="J34" i="17"/>
  <c r="O34" i="17" s="1"/>
  <c r="K34" i="17"/>
  <c r="L34" i="17"/>
  <c r="M34" i="17" s="1"/>
  <c r="I35" i="17"/>
  <c r="N35" i="17" s="1" a="1"/>
  <c r="N35" i="17" s="1"/>
  <c r="J35" i="17"/>
  <c r="O35" i="17" s="1"/>
  <c r="K35" i="17"/>
  <c r="L35" i="17"/>
  <c r="M35" i="17" s="1"/>
  <c r="I36" i="17"/>
  <c r="N36" i="17" s="1" a="1"/>
  <c r="N36" i="17" s="1"/>
  <c r="J36" i="17"/>
  <c r="O36" i="17" s="1"/>
  <c r="K36" i="17"/>
  <c r="L36" i="17"/>
  <c r="M36" i="17" s="1"/>
  <c r="I37" i="17"/>
  <c r="N37" i="17" s="1" a="1"/>
  <c r="N37" i="17" s="1"/>
  <c r="J37" i="17"/>
  <c r="O37" i="17" s="1"/>
  <c r="K37" i="17"/>
  <c r="L37" i="17"/>
  <c r="M37" i="17" s="1"/>
  <c r="I38" i="17"/>
  <c r="N38" i="17" s="1" a="1"/>
  <c r="N38" i="17" s="1"/>
  <c r="J38" i="17"/>
  <c r="O38" i="17" s="1"/>
  <c r="K38" i="17"/>
  <c r="L38" i="17"/>
  <c r="M38" i="17" s="1"/>
  <c r="I39" i="17"/>
  <c r="N39" i="17" s="1" a="1"/>
  <c r="N39" i="17" s="1"/>
  <c r="J39" i="17"/>
  <c r="O39" i="17" s="1"/>
  <c r="K39" i="17"/>
  <c r="L39" i="17"/>
  <c r="M39" i="17" s="1"/>
  <c r="I40" i="17"/>
  <c r="N40" i="17" s="1" a="1"/>
  <c r="N40" i="17" s="1"/>
  <c r="J40" i="17"/>
  <c r="O40" i="17" s="1"/>
  <c r="K40" i="17"/>
  <c r="L40" i="17"/>
  <c r="M40" i="17" s="1"/>
  <c r="I41" i="17"/>
  <c r="N41" i="17" s="1" a="1"/>
  <c r="N41" i="17" s="1"/>
  <c r="J41" i="17"/>
  <c r="O41" i="17" s="1"/>
  <c r="K41" i="17"/>
  <c r="L41" i="17"/>
  <c r="M41" i="17" s="1"/>
  <c r="I42" i="17"/>
  <c r="N42" i="17" s="1" a="1"/>
  <c r="N42" i="17" s="1"/>
  <c r="J42" i="17"/>
  <c r="O42" i="17" s="1"/>
  <c r="K42" i="17"/>
  <c r="L42" i="17"/>
  <c r="M42" i="17" s="1"/>
  <c r="I43" i="17"/>
  <c r="N43" i="17" s="1" a="1"/>
  <c r="N43" i="17" s="1"/>
  <c r="J43" i="17"/>
  <c r="O43" i="17" s="1"/>
  <c r="K43" i="17"/>
  <c r="L43" i="17"/>
  <c r="M43" i="17" s="1"/>
  <c r="I44" i="17"/>
  <c r="N44" i="17" s="1" a="1"/>
  <c r="N44" i="17" s="1"/>
  <c r="J44" i="17"/>
  <c r="O44" i="17" s="1"/>
  <c r="K44" i="17"/>
  <c r="L44" i="17"/>
  <c r="M44" i="17" s="1"/>
  <c r="I45" i="17"/>
  <c r="N45" i="17" s="1" a="1"/>
  <c r="N45" i="17" s="1"/>
  <c r="J45" i="17"/>
  <c r="O45" i="17" s="1"/>
  <c r="K45" i="17"/>
  <c r="L45" i="17"/>
  <c r="M45" i="17" s="1"/>
  <c r="I46" i="17"/>
  <c r="N46" i="17" s="1" a="1"/>
  <c r="N46" i="17" s="1"/>
  <c r="J46" i="17"/>
  <c r="O46" i="17" s="1"/>
  <c r="K46" i="17"/>
  <c r="L46" i="17"/>
  <c r="M46" i="17" s="1"/>
  <c r="I47" i="17"/>
  <c r="N47" i="17" s="1" a="1"/>
  <c r="N47" i="17" s="1"/>
  <c r="J47" i="17"/>
  <c r="O47" i="17" s="1"/>
  <c r="K47" i="17"/>
  <c r="L47" i="17"/>
  <c r="M47" i="17" s="1"/>
  <c r="I48" i="17"/>
  <c r="N48" i="17" s="1" a="1"/>
  <c r="N48" i="17" s="1"/>
  <c r="J48" i="17"/>
  <c r="O48" i="17" s="1"/>
  <c r="K48" i="17"/>
  <c r="L48" i="17"/>
  <c r="M48" i="17" s="1"/>
  <c r="I49" i="17"/>
  <c r="N49" i="17" s="1" a="1"/>
  <c r="N49" i="17" s="1"/>
  <c r="J49" i="17"/>
  <c r="O49" i="17" s="1"/>
  <c r="K49" i="17"/>
  <c r="L49" i="17"/>
  <c r="M49" i="17" s="1"/>
  <c r="I50" i="17"/>
  <c r="N50" i="17" s="1" a="1"/>
  <c r="N50" i="17" s="1"/>
  <c r="J50" i="17"/>
  <c r="O50" i="17" s="1"/>
  <c r="K50" i="17"/>
  <c r="L50" i="17"/>
  <c r="M50" i="17" s="1"/>
  <c r="I51" i="17"/>
  <c r="N51" i="17" s="1" a="1"/>
  <c r="N51" i="17" s="1"/>
  <c r="J51" i="17"/>
  <c r="O51" i="17" s="1"/>
  <c r="K51" i="17"/>
  <c r="L51" i="17"/>
  <c r="M51" i="17" s="1"/>
  <c r="I52" i="17"/>
  <c r="N52" i="17" s="1" a="1"/>
  <c r="N52" i="17" s="1"/>
  <c r="J52" i="17"/>
  <c r="O52" i="17" s="1"/>
  <c r="K52" i="17"/>
  <c r="L52" i="17"/>
  <c r="M52" i="17" s="1"/>
  <c r="I53" i="17"/>
  <c r="N53" i="17" s="1" a="1"/>
  <c r="N53" i="17" s="1"/>
  <c r="J53" i="17"/>
  <c r="O53" i="17" s="1"/>
  <c r="K53" i="17"/>
  <c r="L53" i="17"/>
  <c r="M53" i="17" s="1"/>
  <c r="I54" i="17"/>
  <c r="N54" i="17" s="1" a="1"/>
  <c r="N54" i="17" s="1"/>
  <c r="J54" i="17"/>
  <c r="O54" i="17" s="1"/>
  <c r="K54" i="17"/>
  <c r="L54" i="17"/>
  <c r="M54" i="17" s="1"/>
  <c r="I55" i="17"/>
  <c r="N55" i="17" s="1" a="1"/>
  <c r="N55" i="17" s="1"/>
  <c r="J55" i="17"/>
  <c r="O55" i="17" s="1"/>
  <c r="K55" i="17"/>
  <c r="L55" i="17"/>
  <c r="M55" i="17" s="1"/>
  <c r="I56" i="17"/>
  <c r="N56" i="17" s="1" a="1"/>
  <c r="N56" i="17" s="1"/>
  <c r="J56" i="17"/>
  <c r="O56" i="17" s="1"/>
  <c r="K56" i="17"/>
  <c r="L56" i="17"/>
  <c r="M56" i="17" s="1"/>
  <c r="I57" i="17"/>
  <c r="N57" i="17" s="1" a="1"/>
  <c r="N57" i="17" s="1"/>
  <c r="J57" i="17"/>
  <c r="O57" i="17" s="1"/>
  <c r="K57" i="17"/>
  <c r="L57" i="17"/>
  <c r="M57" i="17" s="1"/>
  <c r="I58" i="17"/>
  <c r="N58" i="17" s="1" a="1"/>
  <c r="N58" i="17" s="1"/>
  <c r="J58" i="17"/>
  <c r="O58" i="17" s="1"/>
  <c r="K58" i="17"/>
  <c r="L58" i="17"/>
  <c r="M58" i="17" s="1"/>
  <c r="I59" i="17"/>
  <c r="N59" i="17" s="1" a="1"/>
  <c r="N59" i="17" s="1"/>
  <c r="J59" i="17"/>
  <c r="O59" i="17" s="1"/>
  <c r="K59" i="17"/>
  <c r="L59" i="17"/>
  <c r="M59" i="17" s="1"/>
  <c r="I60" i="17"/>
  <c r="N60" i="17" s="1" a="1"/>
  <c r="N60" i="17" s="1"/>
  <c r="J60" i="17"/>
  <c r="O60" i="17" s="1"/>
  <c r="K60" i="17"/>
  <c r="L60" i="17"/>
  <c r="M60" i="17" s="1"/>
  <c r="I61" i="17"/>
  <c r="N61" i="17" s="1" a="1"/>
  <c r="N61" i="17" s="1"/>
  <c r="J61" i="17"/>
  <c r="O61" i="17" s="1"/>
  <c r="K61" i="17"/>
  <c r="L61" i="17"/>
  <c r="M61" i="17" s="1"/>
  <c r="I62" i="17"/>
  <c r="N62" i="17" s="1" a="1"/>
  <c r="N62" i="17" s="1"/>
  <c r="J62" i="17"/>
  <c r="O62" i="17" s="1"/>
  <c r="K62" i="17"/>
  <c r="L62" i="17"/>
  <c r="M62" i="17" s="1"/>
  <c r="I63" i="17"/>
  <c r="N63" i="17" s="1" a="1"/>
  <c r="N63" i="17" s="1"/>
  <c r="J63" i="17"/>
  <c r="O63" i="17" s="1"/>
  <c r="K63" i="17"/>
  <c r="L63" i="17"/>
  <c r="M63" i="17" s="1"/>
  <c r="I64" i="17"/>
  <c r="N64" i="17" s="1" a="1"/>
  <c r="N64" i="17" s="1"/>
  <c r="J64" i="17"/>
  <c r="O64" i="17" s="1"/>
  <c r="K64" i="17"/>
  <c r="L64" i="17"/>
  <c r="M64" i="17" s="1"/>
  <c r="I65" i="17"/>
  <c r="N65" i="17" s="1" a="1"/>
  <c r="N65" i="17" s="1"/>
  <c r="J65" i="17"/>
  <c r="O65" i="17" s="1"/>
  <c r="K65" i="17"/>
  <c r="L65" i="17"/>
  <c r="M65" i="17" s="1"/>
  <c r="I66" i="17"/>
  <c r="N66" i="17" s="1" a="1"/>
  <c r="N66" i="17" s="1"/>
  <c r="J66" i="17"/>
  <c r="O66" i="17" s="1"/>
  <c r="K66" i="17"/>
  <c r="L66" i="17"/>
  <c r="M66" i="17" s="1"/>
  <c r="I67" i="17"/>
  <c r="N67" i="17" s="1" a="1"/>
  <c r="N67" i="17" s="1"/>
  <c r="J67" i="17"/>
  <c r="O67" i="17" s="1"/>
  <c r="K67" i="17"/>
  <c r="L67" i="17"/>
  <c r="M67" i="17" s="1"/>
  <c r="I68" i="17"/>
  <c r="N68" i="17" s="1" a="1"/>
  <c r="N68" i="17" s="1"/>
  <c r="J68" i="17"/>
  <c r="O68" i="17" s="1"/>
  <c r="K68" i="17"/>
  <c r="L68" i="17"/>
  <c r="M68" i="17" s="1"/>
  <c r="I69" i="17"/>
  <c r="N69" i="17" s="1" a="1"/>
  <c r="N69" i="17" s="1"/>
  <c r="J69" i="17"/>
  <c r="O69" i="17" s="1"/>
  <c r="K69" i="17"/>
  <c r="L69" i="17"/>
  <c r="M69" i="17" s="1"/>
  <c r="I70" i="17"/>
  <c r="N70" i="17" s="1" a="1"/>
  <c r="N70" i="17" s="1"/>
  <c r="J70" i="17"/>
  <c r="O70" i="17" s="1"/>
  <c r="K70" i="17"/>
  <c r="L70" i="17"/>
  <c r="M70" i="17" s="1"/>
  <c r="I71" i="17"/>
  <c r="N71" i="17" s="1" a="1"/>
  <c r="N71" i="17" s="1"/>
  <c r="J71" i="17"/>
  <c r="O71" i="17" s="1"/>
  <c r="K71" i="17"/>
  <c r="L71" i="17"/>
  <c r="M71" i="17" s="1"/>
  <c r="I72" i="17"/>
  <c r="N72" i="17" s="1" a="1"/>
  <c r="N72" i="17" s="1"/>
  <c r="J72" i="17"/>
  <c r="O72" i="17" s="1"/>
  <c r="K72" i="17"/>
  <c r="L72" i="17"/>
  <c r="M72" i="17" s="1"/>
  <c r="I73" i="17"/>
  <c r="N73" i="17" s="1" a="1"/>
  <c r="N73" i="17" s="1"/>
  <c r="J73" i="17"/>
  <c r="O73" i="17" s="1"/>
  <c r="K73" i="17"/>
  <c r="L73" i="17"/>
  <c r="M73" i="17" s="1"/>
  <c r="I74" i="17"/>
  <c r="N74" i="17" s="1" a="1"/>
  <c r="N74" i="17" s="1"/>
  <c r="J74" i="17"/>
  <c r="O74" i="17" s="1"/>
  <c r="K74" i="17"/>
  <c r="L74" i="17"/>
  <c r="M74" i="17" s="1"/>
  <c r="I75" i="17"/>
  <c r="N75" i="17" s="1" a="1"/>
  <c r="N75" i="17" s="1"/>
  <c r="J75" i="17"/>
  <c r="O75" i="17" s="1"/>
  <c r="K75" i="17"/>
  <c r="L75" i="17"/>
  <c r="M75" i="17" s="1"/>
  <c r="I76" i="17"/>
  <c r="N76" i="17" s="1" a="1"/>
  <c r="N76" i="17" s="1"/>
  <c r="J76" i="17"/>
  <c r="O76" i="17" s="1"/>
  <c r="K76" i="17"/>
  <c r="L76" i="17"/>
  <c r="M76" i="17" s="1"/>
  <c r="I77" i="17"/>
  <c r="N77" i="17" s="1" a="1"/>
  <c r="N77" i="17" s="1"/>
  <c r="J77" i="17"/>
  <c r="O77" i="17" s="1"/>
  <c r="K77" i="17"/>
  <c r="L77" i="17"/>
  <c r="M77" i="17" s="1"/>
  <c r="I78" i="17"/>
  <c r="N78" i="17" s="1" a="1"/>
  <c r="N78" i="17" s="1"/>
  <c r="J78" i="17"/>
  <c r="O78" i="17" s="1"/>
  <c r="K78" i="17"/>
  <c r="L78" i="17"/>
  <c r="M78" i="17" s="1"/>
  <c r="I79" i="17"/>
  <c r="N79" i="17" s="1" a="1"/>
  <c r="N79" i="17" s="1"/>
  <c r="J79" i="17"/>
  <c r="O79" i="17" s="1"/>
  <c r="K79" i="17"/>
  <c r="L79" i="17"/>
  <c r="M79" i="17" s="1"/>
  <c r="I80" i="17"/>
  <c r="N80" i="17" s="1" a="1"/>
  <c r="N80" i="17" s="1"/>
  <c r="J80" i="17"/>
  <c r="O80" i="17" s="1"/>
  <c r="K80" i="17"/>
  <c r="L80" i="17"/>
  <c r="M80" i="17" s="1"/>
  <c r="I81" i="17"/>
  <c r="N81" i="17" s="1" a="1"/>
  <c r="N81" i="17" s="1"/>
  <c r="J81" i="17"/>
  <c r="O81" i="17" s="1"/>
  <c r="K81" i="17"/>
  <c r="L81" i="17"/>
  <c r="M81" i="17" s="1"/>
  <c r="I82" i="17"/>
  <c r="N82" i="17" s="1" a="1"/>
  <c r="N82" i="17" s="1"/>
  <c r="J82" i="17"/>
  <c r="O82" i="17" s="1"/>
  <c r="K82" i="17"/>
  <c r="L82" i="17"/>
  <c r="M82" i="17" s="1"/>
  <c r="I83" i="17"/>
  <c r="N83" i="17" s="1" a="1"/>
  <c r="N83" i="17" s="1"/>
  <c r="J83" i="17"/>
  <c r="O83" i="17" s="1"/>
  <c r="K83" i="17"/>
  <c r="L83" i="17"/>
  <c r="M83" i="17" s="1"/>
  <c r="I84" i="17"/>
  <c r="N84" i="17" s="1" a="1"/>
  <c r="N84" i="17" s="1"/>
  <c r="J84" i="17"/>
  <c r="O84" i="17" s="1"/>
  <c r="K84" i="17"/>
  <c r="L84" i="17"/>
  <c r="M84" i="17" s="1"/>
  <c r="I85" i="17"/>
  <c r="N85" i="17" s="1" a="1"/>
  <c r="N85" i="17" s="1"/>
  <c r="J85" i="17"/>
  <c r="O85" i="17" s="1"/>
  <c r="K85" i="17"/>
  <c r="L85" i="17"/>
  <c r="M85" i="17" s="1"/>
  <c r="I86" i="17"/>
  <c r="N86" i="17" s="1" a="1"/>
  <c r="N86" i="17" s="1"/>
  <c r="J86" i="17"/>
  <c r="O86" i="17" s="1"/>
  <c r="K86" i="17"/>
  <c r="L86" i="17"/>
  <c r="M86" i="17" s="1"/>
  <c r="I87" i="17"/>
  <c r="N87" i="17" s="1" a="1"/>
  <c r="N87" i="17" s="1"/>
  <c r="J87" i="17"/>
  <c r="O87" i="17" s="1"/>
  <c r="K87" i="17"/>
  <c r="L87" i="17"/>
  <c r="M87" i="17" s="1"/>
  <c r="I88" i="17"/>
  <c r="N88" i="17" s="1" a="1"/>
  <c r="N88" i="17" s="1"/>
  <c r="J88" i="17"/>
  <c r="O88" i="17" s="1"/>
  <c r="K88" i="17"/>
  <c r="L88" i="17"/>
  <c r="M88" i="17" s="1"/>
  <c r="I89" i="17"/>
  <c r="N89" i="17" s="1" a="1"/>
  <c r="N89" i="17" s="1"/>
  <c r="J89" i="17"/>
  <c r="O89" i="17" s="1"/>
  <c r="K89" i="17"/>
  <c r="L89" i="17"/>
  <c r="M89" i="17" s="1"/>
  <c r="I90" i="17"/>
  <c r="N90" i="17" s="1" a="1"/>
  <c r="N90" i="17" s="1"/>
  <c r="J90" i="17"/>
  <c r="O90" i="17" s="1"/>
  <c r="K90" i="17"/>
  <c r="L90" i="17"/>
  <c r="M90" i="17" s="1"/>
  <c r="I91" i="17"/>
  <c r="N91" i="17" s="1" a="1"/>
  <c r="N91" i="17" s="1"/>
  <c r="J91" i="17"/>
  <c r="O91" i="17" s="1"/>
  <c r="K91" i="17"/>
  <c r="L91" i="17"/>
  <c r="M91" i="17" s="1"/>
  <c r="I92" i="17"/>
  <c r="N92" i="17" s="1" a="1"/>
  <c r="N92" i="17" s="1"/>
  <c r="J92" i="17"/>
  <c r="O92" i="17" s="1"/>
  <c r="K92" i="17"/>
  <c r="L92" i="17"/>
  <c r="M92" i="17" s="1"/>
  <c r="I93" i="17"/>
  <c r="N93" i="17" s="1" a="1"/>
  <c r="N93" i="17" s="1"/>
  <c r="J93" i="17"/>
  <c r="O93" i="17" s="1"/>
  <c r="K93" i="17"/>
  <c r="L93" i="17"/>
  <c r="M93" i="17" s="1"/>
  <c r="I94" i="17"/>
  <c r="N94" i="17" s="1" a="1"/>
  <c r="N94" i="17" s="1"/>
  <c r="J94" i="17"/>
  <c r="O94" i="17" s="1"/>
  <c r="K94" i="17"/>
  <c r="L94" i="17"/>
  <c r="M94" i="17" s="1"/>
  <c r="I95" i="17"/>
  <c r="N95" i="17" s="1" a="1"/>
  <c r="N95" i="17" s="1"/>
  <c r="J95" i="17"/>
  <c r="O95" i="17" s="1"/>
  <c r="K95" i="17"/>
  <c r="L95" i="17"/>
  <c r="M95" i="17" s="1"/>
  <c r="I96" i="17"/>
  <c r="N96" i="17" s="1" a="1"/>
  <c r="N96" i="17" s="1"/>
  <c r="J96" i="17"/>
  <c r="O96" i="17" s="1"/>
  <c r="K96" i="17"/>
  <c r="L96" i="17"/>
  <c r="M96" i="17" s="1"/>
  <c r="I97" i="17"/>
  <c r="N97" i="17" s="1" a="1"/>
  <c r="N97" i="17" s="1"/>
  <c r="J97" i="17"/>
  <c r="O97" i="17" s="1"/>
  <c r="K97" i="17"/>
  <c r="L97" i="17"/>
  <c r="M97" i="17" s="1"/>
  <c r="I98" i="17"/>
  <c r="N98" i="17" s="1" a="1"/>
  <c r="N98" i="17" s="1"/>
  <c r="J98" i="17"/>
  <c r="O98" i="17" s="1"/>
  <c r="K98" i="17"/>
  <c r="L98" i="17"/>
  <c r="M98" i="17" s="1"/>
  <c r="I99" i="17"/>
  <c r="N99" i="17" s="1" a="1"/>
  <c r="N99" i="17" s="1"/>
  <c r="J99" i="17"/>
  <c r="O99" i="17" s="1"/>
  <c r="K99" i="17"/>
  <c r="L99" i="17"/>
  <c r="M99" i="17" s="1"/>
  <c r="I100" i="17"/>
  <c r="N100" i="17" s="1" a="1"/>
  <c r="N100" i="17" s="1"/>
  <c r="J100" i="17"/>
  <c r="O100" i="17" s="1"/>
  <c r="K100" i="17"/>
  <c r="L100" i="17"/>
  <c r="M100" i="17" s="1"/>
  <c r="I101" i="17"/>
  <c r="N101" i="17" s="1" a="1"/>
  <c r="N101" i="17" s="1"/>
  <c r="J101" i="17"/>
  <c r="O101" i="17" s="1"/>
  <c r="K101" i="17"/>
  <c r="L101" i="17"/>
  <c r="M101" i="17" s="1"/>
  <c r="I102" i="17"/>
  <c r="N102" i="17" s="1" a="1"/>
  <c r="N102" i="17" s="1"/>
  <c r="J102" i="17"/>
  <c r="O102" i="17" s="1"/>
  <c r="K102" i="17"/>
  <c r="L102" i="17"/>
  <c r="M102" i="17" s="1"/>
  <c r="I103" i="17"/>
  <c r="N103" i="17" s="1" a="1"/>
  <c r="N103" i="17" s="1"/>
  <c r="J103" i="17"/>
  <c r="O103" i="17" s="1"/>
  <c r="K103" i="17"/>
  <c r="L103" i="17"/>
  <c r="M103" i="17" s="1"/>
  <c r="I104" i="17"/>
  <c r="N104" i="17" s="1" a="1"/>
  <c r="N104" i="17" s="1"/>
  <c r="J104" i="17"/>
  <c r="O104" i="17" s="1"/>
  <c r="K104" i="17"/>
  <c r="L104" i="17"/>
  <c r="M104" i="17" s="1"/>
  <c r="I105" i="17"/>
  <c r="N105" i="17" s="1" a="1"/>
  <c r="N105" i="17" s="1"/>
  <c r="J105" i="17"/>
  <c r="O105" i="17" s="1"/>
  <c r="K105" i="17"/>
  <c r="L105" i="17"/>
  <c r="M105" i="17" s="1"/>
  <c r="I106" i="17"/>
  <c r="N106" i="17" s="1" a="1"/>
  <c r="N106" i="17" s="1"/>
  <c r="J106" i="17"/>
  <c r="O106" i="17" s="1"/>
  <c r="K106" i="17"/>
  <c r="L106" i="17"/>
  <c r="M106" i="17" s="1"/>
  <c r="I107" i="17"/>
  <c r="N107" i="17" s="1" a="1"/>
  <c r="N107" i="17" s="1"/>
  <c r="J107" i="17"/>
  <c r="O107" i="17" s="1"/>
  <c r="K107" i="17"/>
  <c r="L107" i="17"/>
  <c r="M107" i="17" s="1"/>
  <c r="I108" i="17"/>
  <c r="N108" i="17" s="1" a="1"/>
  <c r="N108" i="17" s="1"/>
  <c r="J108" i="17"/>
  <c r="O108" i="17" s="1"/>
  <c r="K108" i="17"/>
  <c r="L108" i="17"/>
  <c r="M108" i="17" s="1"/>
  <c r="I109" i="17"/>
  <c r="N109" i="17" s="1" a="1"/>
  <c r="N109" i="17" s="1"/>
  <c r="J109" i="17"/>
  <c r="O109" i="17" s="1"/>
  <c r="K109" i="17"/>
  <c r="L109" i="17"/>
  <c r="M109" i="17" s="1"/>
  <c r="I110" i="17"/>
  <c r="N110" i="17" s="1" a="1"/>
  <c r="N110" i="17" s="1"/>
  <c r="J110" i="17"/>
  <c r="O110" i="17" s="1"/>
  <c r="K110" i="17"/>
  <c r="L110" i="17"/>
  <c r="M110" i="17" s="1"/>
  <c r="I111" i="17"/>
  <c r="N111" i="17" s="1" a="1"/>
  <c r="N111" i="17" s="1"/>
  <c r="J111" i="17"/>
  <c r="O111" i="17" s="1"/>
  <c r="K111" i="17"/>
  <c r="L111" i="17"/>
  <c r="M111" i="17" s="1"/>
  <c r="I112" i="17"/>
  <c r="N112" i="17" s="1" a="1"/>
  <c r="N112" i="17" s="1"/>
  <c r="J112" i="17"/>
  <c r="O112" i="17" s="1"/>
  <c r="K112" i="17"/>
  <c r="L112" i="17"/>
  <c r="M112" i="17" s="1"/>
  <c r="I113" i="17"/>
  <c r="N113" i="17" s="1" a="1"/>
  <c r="N113" i="17" s="1"/>
  <c r="J113" i="17"/>
  <c r="O113" i="17" s="1"/>
  <c r="K113" i="17"/>
  <c r="L113" i="17"/>
  <c r="M113" i="17" s="1"/>
  <c r="I114" i="17"/>
  <c r="N114" i="17" s="1" a="1"/>
  <c r="N114" i="17" s="1"/>
  <c r="J114" i="17"/>
  <c r="O114" i="17" s="1"/>
  <c r="K114" i="17"/>
  <c r="L114" i="17"/>
  <c r="M114" i="17" s="1"/>
  <c r="I115" i="17"/>
  <c r="N115" i="17" s="1" a="1"/>
  <c r="N115" i="17" s="1"/>
  <c r="J115" i="17"/>
  <c r="O115" i="17" s="1"/>
  <c r="K115" i="17"/>
  <c r="L115" i="17"/>
  <c r="M115" i="17" s="1"/>
  <c r="I116" i="17"/>
  <c r="N116" i="17" s="1" a="1"/>
  <c r="N116" i="17" s="1"/>
  <c r="J116" i="17"/>
  <c r="O116" i="17" s="1"/>
  <c r="K116" i="17"/>
  <c r="L116" i="17"/>
  <c r="M116" i="17" s="1"/>
  <c r="I117" i="17"/>
  <c r="N117" i="17" s="1" a="1"/>
  <c r="N117" i="17" s="1"/>
  <c r="J117" i="17"/>
  <c r="O117" i="17" s="1"/>
  <c r="K117" i="17"/>
  <c r="L117" i="17"/>
  <c r="M117" i="17" s="1"/>
  <c r="I118" i="17"/>
  <c r="N118" i="17" s="1" a="1"/>
  <c r="N118" i="17" s="1"/>
  <c r="J118" i="17"/>
  <c r="O118" i="17" s="1"/>
  <c r="K118" i="17"/>
  <c r="L118" i="17"/>
  <c r="M118" i="17" s="1"/>
  <c r="I119" i="17"/>
  <c r="N119" i="17" s="1" a="1"/>
  <c r="N119" i="17" s="1"/>
  <c r="J119" i="17"/>
  <c r="O119" i="17" s="1"/>
  <c r="K119" i="17"/>
  <c r="L119" i="17"/>
  <c r="M119" i="17" s="1"/>
  <c r="I120" i="17"/>
  <c r="N120" i="17" s="1" a="1"/>
  <c r="N120" i="17" s="1"/>
  <c r="J120" i="17"/>
  <c r="O120" i="17" s="1"/>
  <c r="K120" i="17"/>
  <c r="L120" i="17"/>
  <c r="M120" i="17" s="1"/>
  <c r="I121" i="17"/>
  <c r="N121" i="17" s="1" a="1"/>
  <c r="N121" i="17" s="1"/>
  <c r="J121" i="17"/>
  <c r="O121" i="17" s="1"/>
  <c r="K121" i="17"/>
  <c r="L121" i="17"/>
  <c r="M121" i="17" s="1"/>
  <c r="I122" i="17"/>
  <c r="N122" i="17" s="1" a="1"/>
  <c r="N122" i="17" s="1"/>
  <c r="J122" i="17"/>
  <c r="O122" i="17" s="1"/>
  <c r="K122" i="17"/>
  <c r="L122" i="17"/>
  <c r="M122" i="17" s="1"/>
  <c r="I123" i="17"/>
  <c r="N123" i="17" s="1" a="1"/>
  <c r="N123" i="17" s="1"/>
  <c r="J123" i="17"/>
  <c r="O123" i="17" s="1"/>
  <c r="K123" i="17"/>
  <c r="L123" i="17"/>
  <c r="M123" i="17" s="1"/>
  <c r="I124" i="17"/>
  <c r="N124" i="17" s="1" a="1"/>
  <c r="N124" i="17" s="1"/>
  <c r="J124" i="17"/>
  <c r="O124" i="17" s="1"/>
  <c r="K124" i="17"/>
  <c r="L124" i="17"/>
  <c r="M124" i="17" s="1"/>
  <c r="I125" i="17"/>
  <c r="N125" i="17" s="1" a="1"/>
  <c r="N125" i="17" s="1"/>
  <c r="J125" i="17"/>
  <c r="O125" i="17" s="1"/>
  <c r="K125" i="17"/>
  <c r="L125" i="17"/>
  <c r="M125" i="17" s="1"/>
  <c r="I126" i="17"/>
  <c r="N126" i="17" s="1" a="1"/>
  <c r="N126" i="17" s="1"/>
  <c r="J126" i="17"/>
  <c r="O126" i="17" s="1"/>
  <c r="K126" i="17"/>
  <c r="L126" i="17"/>
  <c r="M126" i="17" s="1"/>
  <c r="I127" i="17"/>
  <c r="N127" i="17" s="1" a="1"/>
  <c r="N127" i="17" s="1"/>
  <c r="J127" i="17"/>
  <c r="O127" i="17" s="1"/>
  <c r="K127" i="17"/>
  <c r="L127" i="17"/>
  <c r="M127" i="17" s="1"/>
  <c r="I128" i="17"/>
  <c r="N128" i="17" s="1" a="1"/>
  <c r="N128" i="17" s="1"/>
  <c r="J128" i="17"/>
  <c r="O128" i="17" s="1"/>
  <c r="K128" i="17"/>
  <c r="L128" i="17"/>
  <c r="M128" i="17" s="1"/>
  <c r="I129" i="17"/>
  <c r="N129" i="17" s="1" a="1"/>
  <c r="N129" i="17" s="1"/>
  <c r="J129" i="17"/>
  <c r="O129" i="17" s="1"/>
  <c r="K129" i="17"/>
  <c r="L129" i="17"/>
  <c r="M129" i="17" s="1"/>
  <c r="I130" i="17"/>
  <c r="N130" i="17" s="1" a="1"/>
  <c r="N130" i="17" s="1"/>
  <c r="J130" i="17"/>
  <c r="O130" i="17" s="1"/>
  <c r="K130" i="17"/>
  <c r="L130" i="17"/>
  <c r="M130" i="17" s="1"/>
  <c r="I131" i="17"/>
  <c r="N131" i="17" s="1" a="1"/>
  <c r="N131" i="17" s="1"/>
  <c r="J131" i="17"/>
  <c r="O131" i="17" s="1"/>
  <c r="K131" i="17"/>
  <c r="L131" i="17"/>
  <c r="M131" i="17" s="1"/>
  <c r="I132" i="17"/>
  <c r="N132" i="17" s="1" a="1"/>
  <c r="N132" i="17" s="1"/>
  <c r="J132" i="17"/>
  <c r="O132" i="17" s="1"/>
  <c r="K132" i="17"/>
  <c r="L132" i="17"/>
  <c r="M132" i="17" s="1"/>
  <c r="I133" i="17"/>
  <c r="N133" i="17" s="1" a="1"/>
  <c r="N133" i="17" s="1"/>
  <c r="J133" i="17"/>
  <c r="O133" i="17" s="1"/>
  <c r="K133" i="17"/>
  <c r="L133" i="17"/>
  <c r="M133" i="17" s="1"/>
  <c r="I134" i="17"/>
  <c r="N134" i="17" s="1" a="1"/>
  <c r="N134" i="17" s="1"/>
  <c r="J134" i="17"/>
  <c r="O134" i="17" s="1"/>
  <c r="K134" i="17"/>
  <c r="L134" i="17"/>
  <c r="M134" i="17" s="1"/>
  <c r="I135" i="17"/>
  <c r="N135" i="17" s="1" a="1"/>
  <c r="N135" i="17" s="1"/>
  <c r="J135" i="17"/>
  <c r="O135" i="17" s="1"/>
  <c r="K135" i="17"/>
  <c r="L135" i="17"/>
  <c r="M135" i="17" s="1"/>
  <c r="I136" i="17"/>
  <c r="N136" i="17" s="1" a="1"/>
  <c r="N136" i="17" s="1"/>
  <c r="J136" i="17"/>
  <c r="O136" i="17" s="1"/>
  <c r="K136" i="17"/>
  <c r="L136" i="17"/>
  <c r="M136" i="17" s="1"/>
  <c r="I137" i="17"/>
  <c r="N137" i="17" s="1" a="1"/>
  <c r="N137" i="17" s="1"/>
  <c r="J137" i="17"/>
  <c r="O137" i="17" s="1"/>
  <c r="K137" i="17"/>
  <c r="L137" i="17"/>
  <c r="M137" i="17" s="1"/>
  <c r="I138" i="17"/>
  <c r="N138" i="17" s="1" a="1"/>
  <c r="N138" i="17" s="1"/>
  <c r="J138" i="17"/>
  <c r="O138" i="17" s="1"/>
  <c r="K138" i="17"/>
  <c r="L138" i="17"/>
  <c r="M138" i="17" s="1"/>
  <c r="I139" i="17"/>
  <c r="N139" i="17" s="1" a="1"/>
  <c r="N139" i="17" s="1"/>
  <c r="J139" i="17"/>
  <c r="O139" i="17" s="1"/>
  <c r="K139" i="17"/>
  <c r="L139" i="17"/>
  <c r="M139" i="17" s="1"/>
  <c r="I140" i="17"/>
  <c r="N140" i="17" s="1" a="1"/>
  <c r="N140" i="17" s="1"/>
  <c r="J140" i="17"/>
  <c r="O140" i="17" s="1"/>
  <c r="K140" i="17"/>
  <c r="L140" i="17"/>
  <c r="M140" i="17" s="1"/>
  <c r="I141" i="17"/>
  <c r="N141" i="17" s="1" a="1"/>
  <c r="N141" i="17" s="1"/>
  <c r="J141" i="17"/>
  <c r="O141" i="17" s="1"/>
  <c r="K141" i="17"/>
  <c r="L141" i="17"/>
  <c r="M141" i="17" s="1"/>
  <c r="I142" i="17"/>
  <c r="N142" i="17" s="1" a="1"/>
  <c r="N142" i="17" s="1"/>
  <c r="J142" i="17"/>
  <c r="O142" i="17" s="1"/>
  <c r="K142" i="17"/>
  <c r="L142" i="17"/>
  <c r="M142" i="17" s="1"/>
  <c r="I143" i="17"/>
  <c r="N143" i="17" s="1" a="1"/>
  <c r="N143" i="17" s="1"/>
  <c r="J143" i="17"/>
  <c r="O143" i="17" s="1"/>
  <c r="K143" i="17"/>
  <c r="L143" i="17"/>
  <c r="M143" i="17" s="1"/>
  <c r="I144" i="17"/>
  <c r="N144" i="17" s="1" a="1"/>
  <c r="N144" i="17" s="1"/>
  <c r="J144" i="17"/>
  <c r="O144" i="17" s="1"/>
  <c r="K144" i="17"/>
  <c r="L144" i="17"/>
  <c r="M144" i="17" s="1"/>
  <c r="I145" i="17"/>
  <c r="N145" i="17" s="1" a="1"/>
  <c r="N145" i="17" s="1"/>
  <c r="J145" i="17"/>
  <c r="O145" i="17" s="1"/>
  <c r="K145" i="17"/>
  <c r="L145" i="17"/>
  <c r="M145" i="17" s="1"/>
  <c r="I146" i="17"/>
  <c r="N146" i="17" s="1" a="1"/>
  <c r="N146" i="17" s="1"/>
  <c r="J146" i="17"/>
  <c r="O146" i="17" s="1"/>
  <c r="K146" i="17"/>
  <c r="L146" i="17"/>
  <c r="M146" i="17" s="1"/>
  <c r="I147" i="17"/>
  <c r="N147" i="17" s="1" a="1"/>
  <c r="N147" i="17" s="1"/>
  <c r="J147" i="17"/>
  <c r="O147" i="17" s="1"/>
  <c r="K147" i="17"/>
  <c r="L147" i="17"/>
  <c r="M147" i="17" s="1"/>
  <c r="I148" i="17"/>
  <c r="N148" i="17" s="1" a="1"/>
  <c r="N148" i="17" s="1"/>
  <c r="J148" i="17"/>
  <c r="O148" i="17" s="1"/>
  <c r="K148" i="17"/>
  <c r="L148" i="17"/>
  <c r="M148" i="17" s="1"/>
  <c r="I149" i="17"/>
  <c r="N149" i="17" s="1" a="1"/>
  <c r="N149" i="17" s="1"/>
  <c r="J149" i="17"/>
  <c r="O149" i="17" s="1"/>
  <c r="K149" i="17"/>
  <c r="L149" i="17"/>
  <c r="M149" i="17" s="1"/>
  <c r="I150" i="17"/>
  <c r="N150" i="17" s="1" a="1"/>
  <c r="N150" i="17" s="1"/>
  <c r="J150" i="17"/>
  <c r="O150" i="17" s="1"/>
  <c r="K150" i="17"/>
  <c r="L150" i="17"/>
  <c r="M150" i="17" s="1"/>
  <c r="I151" i="17"/>
  <c r="N151" i="17" s="1" a="1"/>
  <c r="N151" i="17" s="1"/>
  <c r="J151" i="17"/>
  <c r="O151" i="17" s="1"/>
  <c r="K151" i="17"/>
  <c r="L151" i="17"/>
  <c r="M151" i="17" s="1"/>
  <c r="I152" i="17"/>
  <c r="N152" i="17" s="1" a="1"/>
  <c r="N152" i="17" s="1"/>
  <c r="J152" i="17"/>
  <c r="O152" i="17" s="1"/>
  <c r="K152" i="17"/>
  <c r="L152" i="17"/>
  <c r="M152" i="17" s="1"/>
  <c r="I153" i="17"/>
  <c r="N153" i="17" s="1" a="1"/>
  <c r="N153" i="17" s="1"/>
  <c r="J153" i="17"/>
  <c r="O153" i="17" s="1"/>
  <c r="K153" i="17"/>
  <c r="L153" i="17"/>
  <c r="M153" i="17" s="1"/>
  <c r="I154" i="17"/>
  <c r="N154" i="17" s="1" a="1"/>
  <c r="N154" i="17" s="1"/>
  <c r="J154" i="17"/>
  <c r="O154" i="17" s="1"/>
  <c r="K154" i="17"/>
  <c r="L154" i="17"/>
  <c r="M154" i="17" s="1"/>
  <c r="I155" i="17"/>
  <c r="N155" i="17" s="1" a="1"/>
  <c r="N155" i="17" s="1"/>
  <c r="J155" i="17"/>
  <c r="O155" i="17" s="1"/>
  <c r="K155" i="17"/>
  <c r="L155" i="17"/>
  <c r="M155" i="17" s="1"/>
  <c r="I156" i="17"/>
  <c r="N156" i="17" s="1" a="1"/>
  <c r="N156" i="17" s="1"/>
  <c r="J156" i="17"/>
  <c r="O156" i="17" s="1"/>
  <c r="K156" i="17"/>
  <c r="L156" i="17"/>
  <c r="M156" i="17" s="1"/>
  <c r="I157" i="17"/>
  <c r="N157" i="17" s="1" a="1"/>
  <c r="N157" i="17" s="1"/>
  <c r="J157" i="17"/>
  <c r="O157" i="17" s="1"/>
  <c r="K157" i="17"/>
  <c r="L157" i="17"/>
  <c r="M157" i="17" s="1"/>
  <c r="I158" i="17"/>
  <c r="N158" i="17" s="1" a="1"/>
  <c r="N158" i="17" s="1"/>
  <c r="J158" i="17"/>
  <c r="O158" i="17" s="1"/>
  <c r="K158" i="17"/>
  <c r="L158" i="17"/>
  <c r="M158" i="17" s="1"/>
  <c r="I159" i="17"/>
  <c r="N159" i="17" s="1" a="1"/>
  <c r="N159" i="17" s="1"/>
  <c r="J159" i="17"/>
  <c r="O159" i="17" s="1"/>
  <c r="K159" i="17"/>
  <c r="L159" i="17"/>
  <c r="M159" i="17" s="1"/>
  <c r="I160" i="17"/>
  <c r="N160" i="17" s="1" a="1"/>
  <c r="N160" i="17" s="1"/>
  <c r="J160" i="17"/>
  <c r="O160" i="17" s="1"/>
  <c r="K160" i="17"/>
  <c r="L160" i="17"/>
  <c r="M160" i="17" s="1"/>
  <c r="I161" i="17"/>
  <c r="N161" i="17" s="1" a="1"/>
  <c r="N161" i="17" s="1"/>
  <c r="J161" i="17"/>
  <c r="O161" i="17" s="1"/>
  <c r="K161" i="17"/>
  <c r="L161" i="17"/>
  <c r="M161" i="17" s="1"/>
  <c r="I162" i="17"/>
  <c r="N162" i="17" s="1" a="1"/>
  <c r="N162" i="17" s="1"/>
  <c r="J162" i="17"/>
  <c r="O162" i="17" s="1"/>
  <c r="K162" i="17"/>
  <c r="L162" i="17"/>
  <c r="M162" i="17" s="1"/>
  <c r="I163" i="17"/>
  <c r="N163" i="17" s="1" a="1"/>
  <c r="N163" i="17" s="1"/>
  <c r="J163" i="17"/>
  <c r="O163" i="17" s="1"/>
  <c r="K163" i="17"/>
  <c r="L163" i="17"/>
  <c r="M163" i="17" s="1"/>
  <c r="I164" i="17"/>
  <c r="N164" i="17" s="1" a="1"/>
  <c r="N164" i="17" s="1"/>
  <c r="J164" i="17"/>
  <c r="O164" i="17" s="1"/>
  <c r="K164" i="17"/>
  <c r="L164" i="17"/>
  <c r="M164" i="17" s="1"/>
  <c r="I165" i="17"/>
  <c r="N165" i="17" s="1" a="1"/>
  <c r="N165" i="17" s="1"/>
  <c r="J165" i="17"/>
  <c r="O165" i="17" s="1"/>
  <c r="K165" i="17"/>
  <c r="L165" i="17"/>
  <c r="M165" i="17" s="1"/>
  <c r="I166" i="17"/>
  <c r="N166" i="17" s="1" a="1"/>
  <c r="N166" i="17" s="1"/>
  <c r="J166" i="17"/>
  <c r="O166" i="17" s="1"/>
  <c r="K166" i="17"/>
  <c r="L166" i="17"/>
  <c r="M166" i="17" s="1"/>
  <c r="I167" i="17"/>
  <c r="N167" i="17" s="1" a="1"/>
  <c r="N167" i="17" s="1"/>
  <c r="J167" i="17"/>
  <c r="O167" i="17" s="1"/>
  <c r="K167" i="17"/>
  <c r="L167" i="17"/>
  <c r="M167" i="17" s="1"/>
  <c r="I168" i="17"/>
  <c r="N168" i="17" s="1" a="1"/>
  <c r="N168" i="17" s="1"/>
  <c r="J168" i="17"/>
  <c r="O168" i="17" s="1"/>
  <c r="K168" i="17"/>
  <c r="L168" i="17"/>
  <c r="M168" i="17" s="1"/>
  <c r="I169" i="17"/>
  <c r="N169" i="17" s="1" a="1"/>
  <c r="N169" i="17" s="1"/>
  <c r="J169" i="17"/>
  <c r="O169" i="17" s="1"/>
  <c r="K169" i="17"/>
  <c r="L169" i="17"/>
  <c r="M169" i="17" s="1"/>
  <c r="I170" i="17"/>
  <c r="N170" i="17" s="1" a="1"/>
  <c r="N170" i="17" s="1"/>
  <c r="J170" i="17"/>
  <c r="O170" i="17" s="1"/>
  <c r="K170" i="17"/>
  <c r="L170" i="17"/>
  <c r="M170" i="17" s="1"/>
  <c r="I171" i="17"/>
  <c r="N171" i="17" s="1" a="1"/>
  <c r="N171" i="17" s="1"/>
  <c r="J171" i="17"/>
  <c r="O171" i="17" s="1"/>
  <c r="K171" i="17"/>
  <c r="L171" i="17"/>
  <c r="M171" i="17" s="1"/>
  <c r="I172" i="17"/>
  <c r="N172" i="17" s="1" a="1"/>
  <c r="N172" i="17" s="1"/>
  <c r="J172" i="17"/>
  <c r="O172" i="17" s="1"/>
  <c r="K172" i="17"/>
  <c r="L172" i="17"/>
  <c r="M172" i="17" s="1"/>
  <c r="I173" i="17"/>
  <c r="N173" i="17" s="1" a="1"/>
  <c r="N173" i="17" s="1"/>
  <c r="J173" i="17"/>
  <c r="O173" i="17" s="1"/>
  <c r="K173" i="17"/>
  <c r="L173" i="17"/>
  <c r="M173" i="17" s="1"/>
  <c r="I174" i="17"/>
  <c r="N174" i="17" s="1" a="1"/>
  <c r="N174" i="17" s="1"/>
  <c r="J174" i="17"/>
  <c r="O174" i="17" s="1"/>
  <c r="K174" i="17"/>
  <c r="L174" i="17"/>
  <c r="M174" i="17" s="1"/>
  <c r="I175" i="17"/>
  <c r="N175" i="17" s="1" a="1"/>
  <c r="N175" i="17" s="1"/>
  <c r="J175" i="17"/>
  <c r="O175" i="17" s="1"/>
  <c r="K175" i="17"/>
  <c r="L175" i="17"/>
  <c r="M175" i="17" s="1"/>
  <c r="I176" i="17"/>
  <c r="N176" i="17" s="1" a="1"/>
  <c r="N176" i="17" s="1"/>
  <c r="J176" i="17"/>
  <c r="O176" i="17" s="1"/>
  <c r="K176" i="17"/>
  <c r="L176" i="17"/>
  <c r="M176" i="17" s="1"/>
  <c r="I177" i="17"/>
  <c r="N177" i="17" s="1" a="1"/>
  <c r="N177" i="17" s="1"/>
  <c r="J177" i="17"/>
  <c r="O177" i="17" s="1"/>
  <c r="K177" i="17"/>
  <c r="L177" i="17"/>
  <c r="M177" i="17" s="1"/>
  <c r="I178" i="17"/>
  <c r="N178" i="17" s="1" a="1"/>
  <c r="N178" i="17" s="1"/>
  <c r="J178" i="17"/>
  <c r="O178" i="17" s="1"/>
  <c r="K178" i="17"/>
  <c r="L178" i="17"/>
  <c r="M178" i="17" s="1"/>
  <c r="I179" i="17"/>
  <c r="N179" i="17" s="1" a="1"/>
  <c r="N179" i="17" s="1"/>
  <c r="J179" i="17"/>
  <c r="O179" i="17" s="1"/>
  <c r="K179" i="17"/>
  <c r="L179" i="17"/>
  <c r="M179" i="17" s="1"/>
  <c r="I180" i="17"/>
  <c r="N180" i="17" s="1" a="1"/>
  <c r="N180" i="17" s="1"/>
  <c r="J180" i="17"/>
  <c r="O180" i="17" s="1"/>
  <c r="K180" i="17"/>
  <c r="L180" i="17"/>
  <c r="M180" i="17" s="1"/>
  <c r="I181" i="17"/>
  <c r="N181" i="17" s="1" a="1"/>
  <c r="N181" i="17" s="1"/>
  <c r="J181" i="17"/>
  <c r="O181" i="17" s="1"/>
  <c r="K181" i="17"/>
  <c r="L181" i="17"/>
  <c r="M181" i="17" s="1"/>
  <c r="I182" i="17"/>
  <c r="N182" i="17" s="1" a="1"/>
  <c r="N182" i="17" s="1"/>
  <c r="J182" i="17"/>
  <c r="O182" i="17" s="1"/>
  <c r="K182" i="17"/>
  <c r="L182" i="17"/>
  <c r="M182" i="17" s="1"/>
  <c r="I183" i="17"/>
  <c r="N183" i="17" s="1" a="1"/>
  <c r="N183" i="17" s="1"/>
  <c r="J183" i="17"/>
  <c r="O183" i="17" s="1"/>
  <c r="K183" i="17"/>
  <c r="L183" i="17"/>
  <c r="M183" i="17" s="1"/>
  <c r="I184" i="17"/>
  <c r="N184" i="17" s="1" a="1"/>
  <c r="N184" i="17" s="1"/>
  <c r="J184" i="17"/>
  <c r="O184" i="17" s="1"/>
  <c r="K184" i="17"/>
  <c r="L184" i="17"/>
  <c r="M184" i="17" s="1"/>
  <c r="I185" i="17"/>
  <c r="N185" i="17" s="1" a="1"/>
  <c r="N185" i="17" s="1"/>
  <c r="J185" i="17"/>
  <c r="O185" i="17" s="1"/>
  <c r="K185" i="17"/>
  <c r="L185" i="17"/>
  <c r="M185" i="17" s="1"/>
  <c r="I186" i="17"/>
  <c r="N186" i="17" s="1" a="1"/>
  <c r="N186" i="17" s="1"/>
  <c r="J186" i="17"/>
  <c r="O186" i="17" s="1"/>
  <c r="K186" i="17"/>
  <c r="L186" i="17"/>
  <c r="M186" i="17" s="1"/>
  <c r="I187" i="17"/>
  <c r="N187" i="17" s="1" a="1"/>
  <c r="N187" i="17" s="1"/>
  <c r="J187" i="17"/>
  <c r="O187" i="17" s="1"/>
  <c r="K187" i="17"/>
  <c r="L187" i="17"/>
  <c r="M187" i="17" s="1"/>
  <c r="I188" i="17"/>
  <c r="N188" i="17" s="1" a="1"/>
  <c r="N188" i="17" s="1"/>
  <c r="J188" i="17"/>
  <c r="O188" i="17" s="1"/>
  <c r="K188" i="17"/>
  <c r="L188" i="17"/>
  <c r="M188" i="17" s="1"/>
  <c r="I189" i="17"/>
  <c r="N189" i="17" s="1" a="1"/>
  <c r="N189" i="17" s="1"/>
  <c r="J189" i="17"/>
  <c r="O189" i="17" s="1"/>
  <c r="K189" i="17"/>
  <c r="L189" i="17"/>
  <c r="M189" i="17" s="1"/>
  <c r="I190" i="17"/>
  <c r="N190" i="17" s="1" a="1"/>
  <c r="N190" i="17" s="1"/>
  <c r="J190" i="17"/>
  <c r="O190" i="17" s="1"/>
  <c r="K190" i="17"/>
  <c r="L190" i="17"/>
  <c r="M190" i="17" s="1"/>
  <c r="I191" i="17"/>
  <c r="N191" i="17" s="1" a="1"/>
  <c r="N191" i="17" s="1"/>
  <c r="J191" i="17"/>
  <c r="O191" i="17" s="1"/>
  <c r="K191" i="17"/>
  <c r="L191" i="17"/>
  <c r="M191" i="17" s="1"/>
  <c r="I192" i="17"/>
  <c r="N192" i="17" s="1" a="1"/>
  <c r="N192" i="17" s="1"/>
  <c r="J192" i="17"/>
  <c r="O192" i="17" s="1"/>
  <c r="K192" i="17"/>
  <c r="L192" i="17"/>
  <c r="M192" i="17" s="1"/>
  <c r="I193" i="17"/>
  <c r="N193" i="17" s="1" a="1"/>
  <c r="N193" i="17" s="1"/>
  <c r="J193" i="17"/>
  <c r="O193" i="17" s="1"/>
  <c r="K193" i="17"/>
  <c r="L193" i="17"/>
  <c r="M193" i="17" s="1"/>
  <c r="I194" i="17"/>
  <c r="N194" i="17" s="1" a="1"/>
  <c r="N194" i="17" s="1"/>
  <c r="J194" i="17"/>
  <c r="O194" i="17" s="1"/>
  <c r="K194" i="17"/>
  <c r="L194" i="17"/>
  <c r="M194" i="17" s="1"/>
  <c r="I195" i="17"/>
  <c r="N195" i="17" s="1" a="1"/>
  <c r="N195" i="17" s="1"/>
  <c r="J195" i="17"/>
  <c r="O195" i="17" s="1"/>
  <c r="K195" i="17"/>
  <c r="L195" i="17"/>
  <c r="M195" i="17" s="1"/>
  <c r="I196" i="17"/>
  <c r="N196" i="17" s="1" a="1"/>
  <c r="N196" i="17" s="1"/>
  <c r="J196" i="17"/>
  <c r="O196" i="17" s="1"/>
  <c r="K196" i="17"/>
  <c r="L196" i="17"/>
  <c r="M196" i="17" s="1"/>
  <c r="I197" i="17"/>
  <c r="N197" i="17" s="1" a="1"/>
  <c r="N197" i="17" s="1"/>
  <c r="J197" i="17"/>
  <c r="O197" i="17" s="1"/>
  <c r="K197" i="17"/>
  <c r="L197" i="17"/>
  <c r="M197" i="17" s="1"/>
  <c r="I198" i="17"/>
  <c r="N198" i="17" s="1" a="1"/>
  <c r="N198" i="17" s="1"/>
  <c r="J198" i="17"/>
  <c r="O198" i="17" s="1"/>
  <c r="K198" i="17"/>
  <c r="L198" i="17"/>
  <c r="M198" i="17" s="1"/>
  <c r="I199" i="17"/>
  <c r="N199" i="17" s="1" a="1"/>
  <c r="N199" i="17" s="1"/>
  <c r="J199" i="17"/>
  <c r="O199" i="17" s="1"/>
  <c r="K199" i="17"/>
  <c r="L199" i="17"/>
  <c r="M199" i="17" s="1"/>
  <c r="I200" i="17"/>
  <c r="N200" i="17" s="1" a="1"/>
  <c r="N200" i="17" s="1"/>
  <c r="J200" i="17"/>
  <c r="O200" i="17" s="1"/>
  <c r="K200" i="17"/>
  <c r="L200" i="17"/>
  <c r="M200" i="17" s="1"/>
  <c r="I201" i="17"/>
  <c r="N201" i="17" s="1" a="1"/>
  <c r="N201" i="17" s="1"/>
  <c r="J201" i="17"/>
  <c r="O201" i="17" s="1"/>
  <c r="K201" i="17"/>
  <c r="L201" i="17"/>
  <c r="M201" i="17" s="1"/>
  <c r="I202" i="17"/>
  <c r="N202" i="17" s="1" a="1"/>
  <c r="N202" i="17" s="1"/>
  <c r="J202" i="17"/>
  <c r="O202" i="17" s="1"/>
  <c r="K202" i="17"/>
  <c r="L202" i="17"/>
  <c r="M202" i="17" s="1"/>
  <c r="I203" i="17"/>
  <c r="N203" i="17" s="1" a="1"/>
  <c r="N203" i="17" s="1"/>
  <c r="J203" i="17"/>
  <c r="O203" i="17" s="1"/>
  <c r="K203" i="17"/>
  <c r="L203" i="17"/>
  <c r="M203" i="17" s="1"/>
  <c r="I204" i="17"/>
  <c r="N204" i="17" s="1" a="1"/>
  <c r="N204" i="17" s="1"/>
  <c r="J204" i="17"/>
  <c r="O204" i="17" s="1"/>
  <c r="K204" i="17"/>
  <c r="L204" i="17"/>
  <c r="M204" i="17" s="1"/>
  <c r="I205" i="17"/>
  <c r="N205" i="17" s="1" a="1"/>
  <c r="N205" i="17" s="1"/>
  <c r="J205" i="17"/>
  <c r="O205" i="17" s="1"/>
  <c r="K205" i="17"/>
  <c r="L205" i="17"/>
  <c r="M205" i="17" s="1"/>
  <c r="I206" i="17"/>
  <c r="N206" i="17" s="1" a="1"/>
  <c r="N206" i="17" s="1"/>
  <c r="J206" i="17"/>
  <c r="O206" i="17" s="1"/>
  <c r="K206" i="17"/>
  <c r="L206" i="17"/>
  <c r="M206" i="17" s="1"/>
  <c r="I207" i="17"/>
  <c r="N207" i="17" s="1" a="1"/>
  <c r="N207" i="17" s="1"/>
  <c r="J207" i="17"/>
  <c r="O207" i="17" s="1"/>
  <c r="K207" i="17"/>
  <c r="L207" i="17"/>
  <c r="M207" i="17" s="1"/>
  <c r="I208" i="17"/>
  <c r="N208" i="17" s="1" a="1"/>
  <c r="N208" i="17" s="1"/>
  <c r="J208" i="17"/>
  <c r="O208" i="17" s="1"/>
  <c r="K208" i="17"/>
  <c r="L208" i="17"/>
  <c r="M208" i="17" s="1"/>
  <c r="I209" i="17"/>
  <c r="N209" i="17" s="1" a="1"/>
  <c r="N209" i="17" s="1"/>
  <c r="J209" i="17"/>
  <c r="O209" i="17" s="1"/>
  <c r="K209" i="17"/>
  <c r="L209" i="17"/>
  <c r="M209" i="17" s="1"/>
  <c r="I210" i="17"/>
  <c r="N210" i="17" s="1" a="1"/>
  <c r="N210" i="17" s="1"/>
  <c r="J210" i="17"/>
  <c r="O210" i="17" s="1"/>
  <c r="K210" i="17"/>
  <c r="L210" i="17"/>
  <c r="M210" i="17" s="1"/>
  <c r="I211" i="17"/>
  <c r="N211" i="17" s="1" a="1"/>
  <c r="N211" i="17" s="1"/>
  <c r="J211" i="17"/>
  <c r="O211" i="17" s="1"/>
  <c r="K211" i="17"/>
  <c r="L211" i="17"/>
  <c r="M211" i="17" s="1"/>
  <c r="I212" i="17"/>
  <c r="N212" i="17" s="1" a="1"/>
  <c r="N212" i="17" s="1"/>
  <c r="J212" i="17"/>
  <c r="O212" i="17" s="1"/>
  <c r="K212" i="17"/>
  <c r="L212" i="17"/>
  <c r="M212" i="17" s="1"/>
  <c r="I213" i="17"/>
  <c r="N213" i="17" s="1" a="1"/>
  <c r="N213" i="17" s="1"/>
  <c r="J213" i="17"/>
  <c r="O213" i="17" s="1"/>
  <c r="K213" i="17"/>
  <c r="L213" i="17"/>
  <c r="M213" i="17" s="1"/>
  <c r="I214" i="17"/>
  <c r="N214" i="17" s="1" a="1"/>
  <c r="N214" i="17" s="1"/>
  <c r="J214" i="17"/>
  <c r="O214" i="17" s="1"/>
  <c r="K214" i="17"/>
  <c r="L214" i="17"/>
  <c r="M214" i="17" s="1"/>
  <c r="I215" i="17"/>
  <c r="N215" i="17" s="1" a="1"/>
  <c r="N215" i="17" s="1"/>
  <c r="J215" i="17"/>
  <c r="O215" i="17" s="1"/>
  <c r="K215" i="17"/>
  <c r="L215" i="17"/>
  <c r="M215" i="17" s="1"/>
  <c r="I216" i="17"/>
  <c r="N216" i="17" s="1" a="1"/>
  <c r="N216" i="17" s="1"/>
  <c r="J216" i="17"/>
  <c r="O216" i="17" s="1"/>
  <c r="K216" i="17"/>
  <c r="L216" i="17"/>
  <c r="M216" i="17" s="1"/>
  <c r="I217" i="17"/>
  <c r="N217" i="17" s="1" a="1"/>
  <c r="N217" i="17" s="1"/>
  <c r="J217" i="17"/>
  <c r="O217" i="17" s="1"/>
  <c r="K217" i="17"/>
  <c r="L217" i="17"/>
  <c r="M217" i="17" s="1"/>
  <c r="I218" i="17"/>
  <c r="N218" i="17" s="1" a="1"/>
  <c r="N218" i="17" s="1"/>
  <c r="J218" i="17"/>
  <c r="O218" i="17" s="1"/>
  <c r="K218" i="17"/>
  <c r="L218" i="17"/>
  <c r="M218" i="17" s="1"/>
  <c r="I219" i="17"/>
  <c r="N219" i="17" s="1" a="1"/>
  <c r="N219" i="17" s="1"/>
  <c r="J219" i="17"/>
  <c r="O219" i="17" s="1"/>
  <c r="K219" i="17"/>
  <c r="L219" i="17"/>
  <c r="M219" i="17" s="1"/>
  <c r="I220" i="17"/>
  <c r="N220" i="17" s="1" a="1"/>
  <c r="N220" i="17" s="1"/>
  <c r="J220" i="17"/>
  <c r="O220" i="17" s="1"/>
  <c r="K220" i="17"/>
  <c r="L220" i="17"/>
  <c r="M220" i="17" s="1"/>
  <c r="I221" i="17"/>
  <c r="N221" i="17" s="1" a="1"/>
  <c r="N221" i="17" s="1"/>
  <c r="J221" i="17"/>
  <c r="O221" i="17" s="1"/>
  <c r="K221" i="17"/>
  <c r="L221" i="17"/>
  <c r="M221" i="17" s="1"/>
  <c r="I222" i="17"/>
  <c r="N222" i="17" s="1" a="1"/>
  <c r="N222" i="17" s="1"/>
  <c r="J222" i="17"/>
  <c r="O222" i="17" s="1"/>
  <c r="K222" i="17"/>
  <c r="L222" i="17"/>
  <c r="M222" i="17" s="1"/>
  <c r="I223" i="17"/>
  <c r="N223" i="17" s="1" a="1"/>
  <c r="N223" i="17" s="1"/>
  <c r="J223" i="17"/>
  <c r="O223" i="17" s="1"/>
  <c r="K223" i="17"/>
  <c r="L223" i="17"/>
  <c r="M223" i="17" s="1"/>
  <c r="I224" i="17"/>
  <c r="N224" i="17" s="1" a="1"/>
  <c r="N224" i="17" s="1"/>
  <c r="J224" i="17"/>
  <c r="O224" i="17" s="1"/>
  <c r="K224" i="17"/>
  <c r="L224" i="17"/>
  <c r="M224" i="17" s="1"/>
  <c r="I225" i="17"/>
  <c r="N225" i="17" s="1" a="1"/>
  <c r="N225" i="17" s="1"/>
  <c r="J225" i="17"/>
  <c r="O225" i="17" s="1"/>
  <c r="K225" i="17"/>
  <c r="L225" i="17"/>
  <c r="M225" i="17" s="1"/>
  <c r="I226" i="17"/>
  <c r="N226" i="17" s="1" a="1"/>
  <c r="N226" i="17" s="1"/>
  <c r="J226" i="17"/>
  <c r="O226" i="17" s="1"/>
  <c r="K226" i="17"/>
  <c r="L226" i="17"/>
  <c r="M226" i="17" s="1"/>
  <c r="I227" i="17"/>
  <c r="N227" i="17" s="1" a="1"/>
  <c r="N227" i="17" s="1"/>
  <c r="J227" i="17"/>
  <c r="O227" i="17" s="1"/>
  <c r="K227" i="17"/>
  <c r="L227" i="17"/>
  <c r="M227" i="17" s="1"/>
  <c r="I228" i="17"/>
  <c r="N228" i="17" s="1" a="1"/>
  <c r="N228" i="17" s="1"/>
  <c r="J228" i="17"/>
  <c r="O228" i="17" s="1"/>
  <c r="K228" i="17"/>
  <c r="L228" i="17"/>
  <c r="M228" i="17" s="1"/>
  <c r="I229" i="17"/>
  <c r="N229" i="17" s="1" a="1"/>
  <c r="N229" i="17" s="1"/>
  <c r="J229" i="17"/>
  <c r="O229" i="17" s="1"/>
  <c r="K229" i="17"/>
  <c r="L229" i="17"/>
  <c r="M229" i="17" s="1"/>
  <c r="I230" i="17"/>
  <c r="N230" i="17" s="1" a="1"/>
  <c r="N230" i="17" s="1"/>
  <c r="J230" i="17"/>
  <c r="O230" i="17" s="1"/>
  <c r="K230" i="17"/>
  <c r="L230" i="17"/>
  <c r="M230" i="17" s="1"/>
  <c r="I231" i="17"/>
  <c r="N231" i="17" s="1" a="1"/>
  <c r="N231" i="17" s="1"/>
  <c r="J231" i="17"/>
  <c r="O231" i="17" s="1"/>
  <c r="K231" i="17"/>
  <c r="L231" i="17"/>
  <c r="M231" i="17" s="1"/>
  <c r="I232" i="17"/>
  <c r="N232" i="17" s="1" a="1"/>
  <c r="N232" i="17" s="1"/>
  <c r="J232" i="17"/>
  <c r="O232" i="17" s="1"/>
  <c r="K232" i="17"/>
  <c r="L232" i="17"/>
  <c r="M232" i="17" s="1"/>
  <c r="I233" i="17"/>
  <c r="N233" i="17" s="1" a="1"/>
  <c r="N233" i="17" s="1"/>
  <c r="J233" i="17"/>
  <c r="O233" i="17" s="1"/>
  <c r="K233" i="17"/>
  <c r="L233" i="17"/>
  <c r="M233" i="17" s="1"/>
  <c r="I234" i="17"/>
  <c r="N234" i="17" s="1" a="1"/>
  <c r="N234" i="17" s="1"/>
  <c r="J234" i="17"/>
  <c r="O234" i="17" s="1"/>
  <c r="K234" i="17"/>
  <c r="L234" i="17"/>
  <c r="M234" i="17" s="1"/>
  <c r="I235" i="17"/>
  <c r="N235" i="17" s="1" a="1"/>
  <c r="N235" i="17" s="1"/>
  <c r="J235" i="17"/>
  <c r="O235" i="17" s="1"/>
  <c r="K235" i="17"/>
  <c r="L235" i="17"/>
  <c r="M235" i="17" s="1"/>
  <c r="I236" i="17"/>
  <c r="N236" i="17" s="1" a="1"/>
  <c r="N236" i="17" s="1"/>
  <c r="J236" i="17"/>
  <c r="O236" i="17" s="1"/>
  <c r="K236" i="17"/>
  <c r="L236" i="17"/>
  <c r="M236" i="17" s="1"/>
  <c r="I237" i="17"/>
  <c r="N237" i="17" s="1" a="1"/>
  <c r="N237" i="17" s="1"/>
  <c r="J237" i="17"/>
  <c r="O237" i="17" s="1"/>
  <c r="K237" i="17"/>
  <c r="L237" i="17"/>
  <c r="M237" i="17" s="1"/>
  <c r="I238" i="17"/>
  <c r="N238" i="17" s="1" a="1"/>
  <c r="N238" i="17" s="1"/>
  <c r="J238" i="17"/>
  <c r="O238" i="17" s="1"/>
  <c r="K238" i="17"/>
  <c r="L238" i="17"/>
  <c r="M238" i="17" s="1"/>
  <c r="I239" i="17"/>
  <c r="N239" i="17" s="1" a="1"/>
  <c r="N239" i="17" s="1"/>
  <c r="J239" i="17"/>
  <c r="O239" i="17" s="1"/>
  <c r="K239" i="17"/>
  <c r="L239" i="17"/>
  <c r="M239" i="17" s="1"/>
  <c r="I240" i="17"/>
  <c r="N240" i="17" s="1" a="1"/>
  <c r="N240" i="17" s="1"/>
  <c r="J240" i="17"/>
  <c r="O240" i="17" s="1"/>
  <c r="K240" i="17"/>
  <c r="L240" i="17"/>
  <c r="M240" i="17" s="1"/>
  <c r="I241" i="17"/>
  <c r="N241" i="17" s="1" a="1"/>
  <c r="N241" i="17" s="1"/>
  <c r="J241" i="17"/>
  <c r="O241" i="17" s="1"/>
  <c r="K241" i="17"/>
  <c r="L241" i="17"/>
  <c r="M241" i="17" s="1"/>
  <c r="I242" i="17"/>
  <c r="N242" i="17" s="1" a="1"/>
  <c r="N242" i="17" s="1"/>
  <c r="J242" i="17"/>
  <c r="O242" i="17" s="1"/>
  <c r="K242" i="17"/>
  <c r="L242" i="17"/>
  <c r="M242" i="17" s="1"/>
  <c r="I243" i="17"/>
  <c r="N243" i="17" s="1" a="1"/>
  <c r="N243" i="17" s="1"/>
  <c r="J243" i="17"/>
  <c r="O243" i="17" s="1"/>
  <c r="K243" i="17"/>
  <c r="L243" i="17"/>
  <c r="M243" i="17" s="1"/>
  <c r="I244" i="17"/>
  <c r="N244" i="17" s="1" a="1"/>
  <c r="N244" i="17" s="1"/>
  <c r="J244" i="17"/>
  <c r="O244" i="17" s="1"/>
  <c r="K244" i="17"/>
  <c r="L244" i="17"/>
  <c r="M244" i="17" s="1"/>
  <c r="I245" i="17"/>
  <c r="N245" i="17" s="1" a="1"/>
  <c r="N245" i="17" s="1"/>
  <c r="J245" i="17"/>
  <c r="O245" i="17" s="1"/>
  <c r="K245" i="17"/>
  <c r="L245" i="17"/>
  <c r="M245" i="17" s="1"/>
  <c r="I246" i="17"/>
  <c r="N246" i="17" s="1" a="1"/>
  <c r="N246" i="17" s="1"/>
  <c r="J246" i="17"/>
  <c r="O246" i="17" s="1"/>
  <c r="K246" i="17"/>
  <c r="L246" i="17"/>
  <c r="M246" i="17" s="1"/>
  <c r="I247" i="17"/>
  <c r="N247" i="17" s="1" a="1"/>
  <c r="N247" i="17" s="1"/>
  <c r="J247" i="17"/>
  <c r="O247" i="17" s="1"/>
  <c r="K247" i="17"/>
  <c r="L247" i="17"/>
  <c r="M247" i="17" s="1"/>
  <c r="I248" i="17"/>
  <c r="N248" i="17" s="1" a="1"/>
  <c r="N248" i="17" s="1"/>
  <c r="J248" i="17"/>
  <c r="O248" i="17" s="1"/>
  <c r="K248" i="17"/>
  <c r="L248" i="17"/>
  <c r="M248" i="17" s="1"/>
  <c r="I249" i="17"/>
  <c r="N249" i="17" s="1" a="1"/>
  <c r="N249" i="17" s="1"/>
  <c r="J249" i="17"/>
  <c r="O249" i="17" s="1"/>
  <c r="K249" i="17"/>
  <c r="L249" i="17"/>
  <c r="M249" i="17" s="1"/>
  <c r="I250" i="17"/>
  <c r="N250" i="17" s="1" a="1"/>
  <c r="N250" i="17" s="1"/>
  <c r="J250" i="17"/>
  <c r="O250" i="17" s="1"/>
  <c r="K250" i="17"/>
  <c r="L250" i="17"/>
  <c r="M250" i="17" s="1"/>
  <c r="I251" i="17"/>
  <c r="N251" i="17" s="1" a="1"/>
  <c r="N251" i="17" s="1"/>
  <c r="J251" i="17"/>
  <c r="O251" i="17" s="1"/>
  <c r="K251" i="17"/>
  <c r="L251" i="17"/>
  <c r="M251" i="17" s="1"/>
  <c r="I252" i="17"/>
  <c r="N252" i="17" s="1" a="1"/>
  <c r="N252" i="17" s="1"/>
  <c r="J252" i="17"/>
  <c r="O252" i="17" s="1"/>
  <c r="K252" i="17"/>
  <c r="L252" i="17"/>
  <c r="M252" i="17" s="1"/>
  <c r="I253" i="17"/>
  <c r="N253" i="17" s="1" a="1"/>
  <c r="N253" i="17" s="1"/>
  <c r="J253" i="17"/>
  <c r="O253" i="17" s="1"/>
  <c r="K253" i="17"/>
  <c r="L253" i="17"/>
  <c r="M253" i="17" s="1"/>
  <c r="I254" i="17"/>
  <c r="N254" i="17" s="1" a="1"/>
  <c r="N254" i="17" s="1"/>
  <c r="J254" i="17"/>
  <c r="O254" i="17" s="1"/>
  <c r="K254" i="17"/>
  <c r="L254" i="17"/>
  <c r="M254" i="17" s="1"/>
  <c r="I255" i="17"/>
  <c r="N255" i="17" s="1" a="1"/>
  <c r="N255" i="17" s="1"/>
  <c r="J255" i="17"/>
  <c r="O255" i="17" s="1"/>
  <c r="K255" i="17"/>
  <c r="L255" i="17"/>
  <c r="M255" i="17" s="1"/>
  <c r="I256" i="17"/>
  <c r="N256" i="17" s="1" a="1"/>
  <c r="N256" i="17" s="1"/>
  <c r="J256" i="17"/>
  <c r="O256" i="17" s="1"/>
  <c r="K256" i="17"/>
  <c r="L256" i="17"/>
  <c r="M256" i="17" s="1"/>
  <c r="I257" i="17"/>
  <c r="N257" i="17" s="1" a="1"/>
  <c r="N257" i="17" s="1"/>
  <c r="J257" i="17"/>
  <c r="O257" i="17" s="1"/>
  <c r="K257" i="17"/>
  <c r="L257" i="17"/>
  <c r="M257" i="17" s="1"/>
  <c r="I258" i="17"/>
  <c r="N258" i="17" s="1" a="1"/>
  <c r="N258" i="17" s="1"/>
  <c r="J258" i="17"/>
  <c r="O258" i="17" s="1"/>
  <c r="K258" i="17"/>
  <c r="L258" i="17"/>
  <c r="M258" i="17" s="1"/>
  <c r="I259" i="17"/>
  <c r="N259" i="17" s="1" a="1"/>
  <c r="N259" i="17" s="1"/>
  <c r="J259" i="17"/>
  <c r="O259" i="17" s="1"/>
  <c r="K259" i="17"/>
  <c r="L259" i="17"/>
  <c r="M259" i="17" s="1"/>
  <c r="I260" i="17"/>
  <c r="N260" i="17" s="1" a="1"/>
  <c r="N260" i="17" s="1"/>
  <c r="J260" i="17"/>
  <c r="O260" i="17" s="1"/>
  <c r="K260" i="17"/>
  <c r="L260" i="17"/>
  <c r="M260" i="17" s="1"/>
  <c r="I261" i="17"/>
  <c r="N261" i="17" s="1" a="1"/>
  <c r="N261" i="17" s="1"/>
  <c r="J261" i="17"/>
  <c r="O261" i="17" s="1"/>
  <c r="K261" i="17"/>
  <c r="L261" i="17"/>
  <c r="M261" i="17" s="1"/>
  <c r="I262" i="17"/>
  <c r="N262" i="17" s="1" a="1"/>
  <c r="N262" i="17" s="1"/>
  <c r="J262" i="17"/>
  <c r="O262" i="17" s="1"/>
  <c r="K262" i="17"/>
  <c r="L262" i="17"/>
  <c r="M262" i="17" s="1"/>
  <c r="I263" i="17"/>
  <c r="N263" i="17" s="1" a="1"/>
  <c r="N263" i="17" s="1"/>
  <c r="J263" i="17"/>
  <c r="O263" i="17" s="1"/>
  <c r="K263" i="17"/>
  <c r="L263" i="17"/>
  <c r="M263" i="17" s="1"/>
  <c r="I264" i="17"/>
  <c r="N264" i="17" s="1" a="1"/>
  <c r="N264" i="17" s="1"/>
  <c r="J264" i="17"/>
  <c r="O264" i="17" s="1"/>
  <c r="K264" i="17"/>
  <c r="L264" i="17"/>
  <c r="M264" i="17" s="1"/>
  <c r="I265" i="17"/>
  <c r="N265" i="17" s="1" a="1"/>
  <c r="N265" i="17" s="1"/>
  <c r="J265" i="17"/>
  <c r="O265" i="17" s="1"/>
  <c r="K265" i="17"/>
  <c r="L265" i="17"/>
  <c r="M265" i="17" s="1"/>
  <c r="I266" i="17"/>
  <c r="N266" i="17" s="1" a="1"/>
  <c r="N266" i="17" s="1"/>
  <c r="J266" i="17"/>
  <c r="O266" i="17" s="1"/>
  <c r="K266" i="17"/>
  <c r="L266" i="17"/>
  <c r="M266" i="17" s="1"/>
  <c r="I267" i="17"/>
  <c r="N267" i="17" s="1" a="1"/>
  <c r="N267" i="17" s="1"/>
  <c r="J267" i="17"/>
  <c r="O267" i="17" s="1"/>
  <c r="K267" i="17"/>
  <c r="L267" i="17"/>
  <c r="M267" i="17" s="1"/>
  <c r="I268" i="17"/>
  <c r="N268" i="17" s="1" a="1"/>
  <c r="N268" i="17" s="1"/>
  <c r="J268" i="17"/>
  <c r="O268" i="17" s="1"/>
  <c r="K268" i="17"/>
  <c r="L268" i="17"/>
  <c r="M268" i="17" s="1"/>
  <c r="I269" i="17"/>
  <c r="N269" i="17" s="1" a="1"/>
  <c r="N269" i="17" s="1"/>
  <c r="J269" i="17"/>
  <c r="O269" i="17" s="1"/>
  <c r="K269" i="17"/>
  <c r="L269" i="17"/>
  <c r="M269" i="17" s="1"/>
  <c r="I270" i="17"/>
  <c r="N270" i="17" s="1" a="1"/>
  <c r="N270" i="17" s="1"/>
  <c r="J270" i="17"/>
  <c r="O270" i="17" s="1"/>
  <c r="K270" i="17"/>
  <c r="L270" i="17"/>
  <c r="M270" i="17" s="1"/>
  <c r="I271" i="17"/>
  <c r="N271" i="17" s="1" a="1"/>
  <c r="N271" i="17" s="1"/>
  <c r="J271" i="17"/>
  <c r="O271" i="17" s="1"/>
  <c r="K271" i="17"/>
  <c r="L271" i="17"/>
  <c r="M271" i="17" s="1"/>
  <c r="I272" i="17"/>
  <c r="N272" i="17" s="1" a="1"/>
  <c r="N272" i="17" s="1"/>
  <c r="J272" i="17"/>
  <c r="O272" i="17" s="1"/>
  <c r="K272" i="17"/>
  <c r="L272" i="17"/>
  <c r="M272" i="17" s="1"/>
  <c r="I273" i="17"/>
  <c r="N273" i="17" s="1" a="1"/>
  <c r="N273" i="17" s="1"/>
  <c r="J273" i="17"/>
  <c r="O273" i="17" s="1"/>
  <c r="K273" i="17"/>
  <c r="L273" i="17"/>
  <c r="M273" i="17" s="1"/>
  <c r="I274" i="17"/>
  <c r="N274" i="17" s="1" a="1"/>
  <c r="N274" i="17" s="1"/>
  <c r="J274" i="17"/>
  <c r="O274" i="17" s="1"/>
  <c r="K274" i="17"/>
  <c r="L274" i="17"/>
  <c r="M274" i="17" s="1"/>
  <c r="I275" i="17"/>
  <c r="N275" i="17" s="1" a="1"/>
  <c r="N275" i="17" s="1"/>
  <c r="J275" i="17"/>
  <c r="O275" i="17" s="1"/>
  <c r="K275" i="17"/>
  <c r="L275" i="17"/>
  <c r="M275" i="17" s="1"/>
  <c r="I276" i="17"/>
  <c r="N276" i="17" s="1" a="1"/>
  <c r="N276" i="17" s="1"/>
  <c r="J276" i="17"/>
  <c r="O276" i="17" s="1"/>
  <c r="K276" i="17"/>
  <c r="L276" i="17"/>
  <c r="M276" i="17" s="1"/>
  <c r="I277" i="17"/>
  <c r="N277" i="17" s="1" a="1"/>
  <c r="N277" i="17" s="1"/>
  <c r="J277" i="17"/>
  <c r="O277" i="17" s="1"/>
  <c r="K277" i="17"/>
  <c r="L277" i="17"/>
  <c r="M277" i="17" s="1"/>
  <c r="I278" i="17"/>
  <c r="N278" i="17" s="1" a="1"/>
  <c r="N278" i="17" s="1"/>
  <c r="J278" i="17"/>
  <c r="O278" i="17" s="1"/>
  <c r="K278" i="17"/>
  <c r="L278" i="17"/>
  <c r="M278" i="17" s="1"/>
  <c r="I279" i="17"/>
  <c r="N279" i="17" s="1" a="1"/>
  <c r="N279" i="17" s="1"/>
  <c r="J279" i="17"/>
  <c r="O279" i="17" s="1"/>
  <c r="K279" i="17"/>
  <c r="L279" i="17"/>
  <c r="M279" i="17" s="1"/>
  <c r="I280" i="17"/>
  <c r="N280" i="17" s="1" a="1"/>
  <c r="N280" i="17" s="1"/>
  <c r="J280" i="17"/>
  <c r="O280" i="17" s="1"/>
  <c r="K280" i="17"/>
  <c r="L280" i="17"/>
  <c r="M280" i="17" s="1"/>
  <c r="I281" i="17"/>
  <c r="N281" i="17" s="1" a="1"/>
  <c r="N281" i="17" s="1"/>
  <c r="J281" i="17"/>
  <c r="O281" i="17" s="1"/>
  <c r="K281" i="17"/>
  <c r="L281" i="17"/>
  <c r="M281" i="17" s="1"/>
  <c r="I282" i="17"/>
  <c r="N282" i="17" s="1" a="1"/>
  <c r="N282" i="17" s="1"/>
  <c r="J282" i="17"/>
  <c r="O282" i="17" s="1"/>
  <c r="K282" i="17"/>
  <c r="L282" i="17"/>
  <c r="M282" i="17" s="1"/>
  <c r="I283" i="17"/>
  <c r="N283" i="17" s="1" a="1"/>
  <c r="N283" i="17" s="1"/>
  <c r="J283" i="17"/>
  <c r="O283" i="17" s="1"/>
  <c r="K283" i="17"/>
  <c r="L283" i="17"/>
  <c r="M283" i="17" s="1"/>
  <c r="I284" i="17"/>
  <c r="N284" i="17" s="1" a="1"/>
  <c r="N284" i="17" s="1"/>
  <c r="J284" i="17"/>
  <c r="O284" i="17" s="1"/>
  <c r="K284" i="17"/>
  <c r="L284" i="17"/>
  <c r="M284" i="17" s="1"/>
  <c r="I285" i="17"/>
  <c r="N285" i="17" s="1" a="1"/>
  <c r="N285" i="17" s="1"/>
  <c r="J285" i="17"/>
  <c r="O285" i="17" s="1"/>
  <c r="K285" i="17"/>
  <c r="L285" i="17"/>
  <c r="M285" i="17" s="1"/>
  <c r="I286" i="17"/>
  <c r="N286" i="17" s="1" a="1"/>
  <c r="N286" i="17" s="1"/>
  <c r="J286" i="17"/>
  <c r="O286" i="17" s="1"/>
  <c r="K286" i="17"/>
  <c r="L286" i="17"/>
  <c r="M286" i="17" s="1"/>
  <c r="I287" i="17"/>
  <c r="N287" i="17" s="1" a="1"/>
  <c r="N287" i="17" s="1"/>
  <c r="J287" i="17"/>
  <c r="O287" i="17" s="1"/>
  <c r="K287" i="17"/>
  <c r="L287" i="17"/>
  <c r="M287" i="17" s="1"/>
  <c r="I288" i="17"/>
  <c r="N288" i="17" s="1" a="1"/>
  <c r="N288" i="17" s="1"/>
  <c r="J288" i="17"/>
  <c r="O288" i="17" s="1"/>
  <c r="K288" i="17"/>
  <c r="L288" i="17"/>
  <c r="M288" i="17" s="1"/>
  <c r="I289" i="17"/>
  <c r="N289" i="17" s="1" a="1"/>
  <c r="N289" i="17" s="1"/>
  <c r="J289" i="17"/>
  <c r="O289" i="17" s="1"/>
  <c r="K289" i="17"/>
  <c r="L289" i="17"/>
  <c r="M289" i="17" s="1"/>
  <c r="I290" i="17"/>
  <c r="N290" i="17" s="1" a="1"/>
  <c r="N290" i="17" s="1"/>
  <c r="J290" i="17"/>
  <c r="O290" i="17" s="1"/>
  <c r="K290" i="17"/>
  <c r="L290" i="17"/>
  <c r="M290" i="17" s="1"/>
  <c r="I291" i="17"/>
  <c r="N291" i="17" s="1" a="1"/>
  <c r="N291" i="17" s="1"/>
  <c r="J291" i="17"/>
  <c r="O291" i="17" s="1"/>
  <c r="K291" i="17"/>
  <c r="L291" i="17"/>
  <c r="M291" i="17" s="1"/>
  <c r="I292" i="17"/>
  <c r="N292" i="17" s="1" a="1"/>
  <c r="N292" i="17" s="1"/>
  <c r="J292" i="17"/>
  <c r="O292" i="17" s="1"/>
  <c r="K292" i="17"/>
  <c r="L292" i="17"/>
  <c r="M292" i="17" s="1"/>
  <c r="I293" i="17"/>
  <c r="N293" i="17" s="1" a="1"/>
  <c r="N293" i="17" s="1"/>
  <c r="J293" i="17"/>
  <c r="O293" i="17" s="1"/>
  <c r="K293" i="17"/>
  <c r="L293" i="17"/>
  <c r="M293" i="17" s="1"/>
  <c r="I294" i="17"/>
  <c r="N294" i="17" s="1" a="1"/>
  <c r="N294" i="17" s="1"/>
  <c r="J294" i="17"/>
  <c r="O294" i="17" s="1"/>
  <c r="K294" i="17"/>
  <c r="L294" i="17"/>
  <c r="M294" i="17" s="1"/>
  <c r="I295" i="17"/>
  <c r="N295" i="17" s="1" a="1"/>
  <c r="N295" i="17" s="1"/>
  <c r="J295" i="17"/>
  <c r="O295" i="17" s="1"/>
  <c r="K295" i="17"/>
  <c r="L295" i="17"/>
  <c r="M295" i="17" s="1"/>
  <c r="I296" i="17"/>
  <c r="N296" i="17" s="1" a="1"/>
  <c r="N296" i="17" s="1"/>
  <c r="J296" i="17"/>
  <c r="O296" i="17" s="1"/>
  <c r="K296" i="17"/>
  <c r="L296" i="17"/>
  <c r="M296" i="17" s="1"/>
  <c r="I297" i="17"/>
  <c r="N297" i="17" s="1" a="1"/>
  <c r="N297" i="17" s="1"/>
  <c r="J297" i="17"/>
  <c r="O297" i="17" s="1"/>
  <c r="K297" i="17"/>
  <c r="L297" i="17"/>
  <c r="M297" i="17" s="1"/>
  <c r="I298" i="17"/>
  <c r="N298" i="17" s="1" a="1"/>
  <c r="N298" i="17" s="1"/>
  <c r="J298" i="17"/>
  <c r="O298" i="17" s="1"/>
  <c r="K298" i="17"/>
  <c r="L298" i="17"/>
  <c r="M298" i="17" s="1"/>
  <c r="I299" i="17"/>
  <c r="N299" i="17" s="1" a="1"/>
  <c r="N299" i="17" s="1"/>
  <c r="J299" i="17"/>
  <c r="O299" i="17" s="1"/>
  <c r="K299" i="17"/>
  <c r="L299" i="17"/>
  <c r="M299" i="17" s="1"/>
  <c r="I300" i="17"/>
  <c r="N300" i="17" s="1" a="1"/>
  <c r="N300" i="17" s="1"/>
  <c r="J300" i="17"/>
  <c r="O300" i="17" s="1"/>
  <c r="K300" i="17"/>
  <c r="L300" i="17"/>
  <c r="M300" i="17" s="1"/>
  <c r="I301" i="17"/>
  <c r="N301" i="17" s="1" a="1"/>
  <c r="N301" i="17" s="1"/>
  <c r="J301" i="17"/>
  <c r="O301" i="17" s="1"/>
  <c r="K301" i="17"/>
  <c r="L301" i="17"/>
  <c r="M301" i="17" s="1"/>
  <c r="I302" i="17"/>
  <c r="N302" i="17" s="1" a="1"/>
  <c r="N302" i="17" s="1"/>
  <c r="J302" i="17"/>
  <c r="O302" i="17" s="1"/>
  <c r="K302" i="17"/>
  <c r="L302" i="17"/>
  <c r="M302" i="17" s="1"/>
  <c r="I303" i="17"/>
  <c r="N303" i="17" s="1" a="1"/>
  <c r="N303" i="17" s="1"/>
  <c r="J303" i="17"/>
  <c r="O303" i="17" s="1"/>
  <c r="K303" i="17"/>
  <c r="L303" i="17"/>
  <c r="M303" i="17" s="1"/>
  <c r="I304" i="17"/>
  <c r="N304" i="17" s="1" a="1"/>
  <c r="N304" i="17" s="1"/>
  <c r="J304" i="17"/>
  <c r="O304" i="17" s="1"/>
  <c r="K304" i="17"/>
  <c r="L304" i="17"/>
  <c r="M304" i="17" s="1"/>
  <c r="I305" i="17"/>
  <c r="N305" i="17" s="1" a="1"/>
  <c r="N305" i="17" s="1"/>
  <c r="J305" i="17"/>
  <c r="O305" i="17" s="1"/>
  <c r="K305" i="17"/>
  <c r="L305" i="17"/>
  <c r="M305" i="17" s="1"/>
  <c r="I306" i="17"/>
  <c r="N306" i="17" s="1" a="1"/>
  <c r="N306" i="17" s="1"/>
  <c r="J306" i="17"/>
  <c r="O306" i="17" s="1"/>
  <c r="K306" i="17"/>
  <c r="L306" i="17"/>
  <c r="M306" i="17" s="1"/>
  <c r="I307" i="17"/>
  <c r="N307" i="17" s="1" a="1"/>
  <c r="N307" i="17" s="1"/>
  <c r="J307" i="17"/>
  <c r="O307" i="17" s="1"/>
  <c r="K307" i="17"/>
  <c r="L307" i="17"/>
  <c r="M307" i="17" s="1"/>
  <c r="I308" i="17"/>
  <c r="N308" i="17" s="1" a="1"/>
  <c r="N308" i="17" s="1"/>
  <c r="J308" i="17"/>
  <c r="O308" i="17" s="1"/>
  <c r="K308" i="17"/>
  <c r="L308" i="17"/>
  <c r="M308" i="17" s="1"/>
  <c r="I309" i="17"/>
  <c r="N309" i="17" s="1" a="1"/>
  <c r="N309" i="17" s="1"/>
  <c r="J309" i="17"/>
  <c r="O309" i="17" s="1"/>
  <c r="K309" i="17"/>
  <c r="L309" i="17"/>
  <c r="M309" i="17" s="1"/>
  <c r="I310" i="17"/>
  <c r="N310" i="17" s="1" a="1"/>
  <c r="N310" i="17" s="1"/>
  <c r="J310" i="17"/>
  <c r="O310" i="17" s="1"/>
  <c r="K310" i="17"/>
  <c r="L310" i="17"/>
  <c r="M310" i="17" s="1"/>
  <c r="I311" i="17"/>
  <c r="N311" i="17" s="1" a="1"/>
  <c r="N311" i="17" s="1"/>
  <c r="J311" i="17"/>
  <c r="O311" i="17" s="1"/>
  <c r="K311" i="17"/>
  <c r="L311" i="17"/>
  <c r="M311" i="17" s="1"/>
  <c r="I312" i="17"/>
  <c r="N312" i="17" s="1" a="1"/>
  <c r="N312" i="17" s="1"/>
  <c r="J312" i="17"/>
  <c r="O312" i="17" s="1"/>
  <c r="K312" i="17"/>
  <c r="L312" i="17"/>
  <c r="M312" i="17" s="1"/>
  <c r="I313" i="17"/>
  <c r="N313" i="17" s="1" a="1"/>
  <c r="N313" i="17" s="1"/>
  <c r="J313" i="17"/>
  <c r="O313" i="17" s="1"/>
  <c r="K313" i="17"/>
  <c r="L313" i="17"/>
  <c r="M313" i="17" s="1"/>
  <c r="I314" i="17"/>
  <c r="N314" i="17" s="1" a="1"/>
  <c r="N314" i="17" s="1"/>
  <c r="J314" i="17"/>
  <c r="O314" i="17" s="1"/>
  <c r="K314" i="17"/>
  <c r="L314" i="17"/>
  <c r="M314" i="17" s="1"/>
  <c r="I315" i="17"/>
  <c r="N315" i="17" s="1" a="1"/>
  <c r="N315" i="17" s="1"/>
  <c r="J315" i="17"/>
  <c r="O315" i="17" s="1"/>
  <c r="K315" i="17"/>
  <c r="L315" i="17"/>
  <c r="M315" i="17" s="1"/>
  <c r="I316" i="17"/>
  <c r="N316" i="17" s="1" a="1"/>
  <c r="N316" i="17" s="1"/>
  <c r="J316" i="17"/>
  <c r="O316" i="17" s="1"/>
  <c r="K316" i="17"/>
  <c r="L316" i="17"/>
  <c r="M316" i="17" s="1"/>
  <c r="I317" i="17"/>
  <c r="N317" i="17" s="1" a="1"/>
  <c r="N317" i="17" s="1"/>
  <c r="J317" i="17"/>
  <c r="O317" i="17" s="1"/>
  <c r="K317" i="17"/>
  <c r="L317" i="17"/>
  <c r="M317" i="17" s="1"/>
  <c r="I318" i="17"/>
  <c r="N318" i="17" s="1" a="1"/>
  <c r="N318" i="17" s="1"/>
  <c r="J318" i="17"/>
  <c r="O318" i="17" s="1"/>
  <c r="K318" i="17"/>
  <c r="L318" i="17"/>
  <c r="M318" i="17" s="1"/>
  <c r="I319" i="17"/>
  <c r="N319" i="17" s="1" a="1"/>
  <c r="N319" i="17" s="1"/>
  <c r="J319" i="17"/>
  <c r="O319" i="17" s="1"/>
  <c r="K319" i="17"/>
  <c r="L319" i="17"/>
  <c r="M319" i="17" s="1"/>
  <c r="I320" i="17"/>
  <c r="N320" i="17" s="1" a="1"/>
  <c r="N320" i="17" s="1"/>
  <c r="J320" i="17"/>
  <c r="O320" i="17" s="1"/>
  <c r="K320" i="17"/>
  <c r="L320" i="17"/>
  <c r="M320" i="17" s="1"/>
  <c r="I321" i="17"/>
  <c r="N321" i="17" s="1" a="1"/>
  <c r="N321" i="17" s="1"/>
  <c r="J321" i="17"/>
  <c r="O321" i="17" s="1"/>
  <c r="K321" i="17"/>
  <c r="L321" i="17"/>
  <c r="M321" i="17" s="1"/>
  <c r="I322" i="17"/>
  <c r="N322" i="17" s="1" a="1"/>
  <c r="N322" i="17" s="1"/>
  <c r="J322" i="17"/>
  <c r="O322" i="17" s="1"/>
  <c r="K322" i="17"/>
  <c r="L322" i="17"/>
  <c r="M322" i="17" s="1"/>
  <c r="I323" i="17"/>
  <c r="N323" i="17" s="1" a="1"/>
  <c r="N323" i="17" s="1"/>
  <c r="J323" i="17"/>
  <c r="O323" i="17" s="1"/>
  <c r="K323" i="17"/>
  <c r="L323" i="17"/>
  <c r="M323" i="17" s="1"/>
  <c r="I324" i="17"/>
  <c r="N324" i="17" s="1" a="1"/>
  <c r="N324" i="17" s="1"/>
  <c r="J324" i="17"/>
  <c r="O324" i="17" s="1"/>
  <c r="K324" i="17"/>
  <c r="L324" i="17"/>
  <c r="M324" i="17" s="1"/>
  <c r="I325" i="17"/>
  <c r="N325" i="17" s="1" a="1"/>
  <c r="N325" i="17" s="1"/>
  <c r="J325" i="17"/>
  <c r="O325" i="17" s="1"/>
  <c r="K325" i="17"/>
  <c r="L325" i="17"/>
  <c r="M325" i="17" s="1"/>
  <c r="I326" i="17"/>
  <c r="N326" i="17" s="1" a="1"/>
  <c r="N326" i="17" s="1"/>
  <c r="J326" i="17"/>
  <c r="O326" i="17" s="1"/>
  <c r="K326" i="17"/>
  <c r="L326" i="17"/>
  <c r="M326" i="17" s="1"/>
  <c r="I327" i="17"/>
  <c r="N327" i="17" s="1" a="1"/>
  <c r="N327" i="17" s="1"/>
  <c r="J327" i="17"/>
  <c r="O327" i="17" s="1"/>
  <c r="K327" i="17"/>
  <c r="L327" i="17"/>
  <c r="M327" i="17" s="1"/>
  <c r="I328" i="17"/>
  <c r="N328" i="17" s="1" a="1"/>
  <c r="N328" i="17" s="1"/>
  <c r="J328" i="17"/>
  <c r="O328" i="17" s="1"/>
  <c r="K328" i="17"/>
  <c r="L328" i="17"/>
  <c r="M328" i="17" s="1"/>
  <c r="I329" i="17"/>
  <c r="N329" i="17" s="1" a="1"/>
  <c r="N329" i="17" s="1"/>
  <c r="J329" i="17"/>
  <c r="O329" i="17" s="1"/>
  <c r="K329" i="17"/>
  <c r="L329" i="17"/>
  <c r="M329" i="17" s="1"/>
  <c r="I330" i="17"/>
  <c r="N330" i="17" s="1" a="1"/>
  <c r="N330" i="17" s="1"/>
  <c r="J330" i="17"/>
  <c r="O330" i="17" s="1"/>
  <c r="K330" i="17"/>
  <c r="L330" i="17"/>
  <c r="M330" i="17" s="1"/>
  <c r="I331" i="17"/>
  <c r="N331" i="17" s="1" a="1"/>
  <c r="N331" i="17" s="1"/>
  <c r="J331" i="17"/>
  <c r="O331" i="17" s="1"/>
  <c r="K331" i="17"/>
  <c r="L331" i="17"/>
  <c r="M331" i="17" s="1"/>
  <c r="I332" i="17"/>
  <c r="N332" i="17" s="1" a="1"/>
  <c r="N332" i="17" s="1"/>
  <c r="J332" i="17"/>
  <c r="O332" i="17" s="1"/>
  <c r="K332" i="17"/>
  <c r="L332" i="17"/>
  <c r="M332" i="17" s="1"/>
  <c r="I333" i="17"/>
  <c r="N333" i="17" s="1" a="1"/>
  <c r="N333" i="17" s="1"/>
  <c r="J333" i="17"/>
  <c r="O333" i="17" s="1"/>
  <c r="K333" i="17"/>
  <c r="L333" i="17"/>
  <c r="M333" i="17" s="1"/>
  <c r="I334" i="17"/>
  <c r="N334" i="17" s="1" a="1"/>
  <c r="N334" i="17" s="1"/>
  <c r="J334" i="17"/>
  <c r="O334" i="17" s="1"/>
  <c r="K334" i="17"/>
  <c r="L334" i="17"/>
  <c r="M334" i="17" s="1"/>
  <c r="I335" i="17"/>
  <c r="N335" i="17" s="1" a="1"/>
  <c r="N335" i="17" s="1"/>
  <c r="J335" i="17"/>
  <c r="O335" i="17" s="1"/>
  <c r="K335" i="17"/>
  <c r="L335" i="17"/>
  <c r="M335" i="17" s="1"/>
  <c r="I336" i="17"/>
  <c r="N336" i="17" s="1" a="1"/>
  <c r="N336" i="17" s="1"/>
  <c r="J336" i="17"/>
  <c r="O336" i="17" s="1"/>
  <c r="K336" i="17"/>
  <c r="L336" i="17"/>
  <c r="M336" i="17" s="1"/>
  <c r="I337" i="17"/>
  <c r="N337" i="17" s="1" a="1"/>
  <c r="N337" i="17" s="1"/>
  <c r="J337" i="17"/>
  <c r="O337" i="17" s="1"/>
  <c r="K337" i="17"/>
  <c r="L337" i="17"/>
  <c r="M337" i="17" s="1"/>
  <c r="I338" i="17"/>
  <c r="N338" i="17" s="1" a="1"/>
  <c r="N338" i="17" s="1"/>
  <c r="J338" i="17"/>
  <c r="O338" i="17" s="1"/>
  <c r="K338" i="17"/>
  <c r="L338" i="17"/>
  <c r="M338" i="17" s="1"/>
  <c r="I339" i="17"/>
  <c r="N339" i="17" s="1" a="1"/>
  <c r="N339" i="17" s="1"/>
  <c r="J339" i="17"/>
  <c r="O339" i="17" s="1"/>
  <c r="K339" i="17"/>
  <c r="L339" i="17"/>
  <c r="M339" i="17" s="1"/>
  <c r="I340" i="17"/>
  <c r="N340" i="17" s="1" a="1"/>
  <c r="N340" i="17" s="1"/>
  <c r="J340" i="17"/>
  <c r="O340" i="17" s="1"/>
  <c r="K340" i="17"/>
  <c r="L340" i="17"/>
  <c r="M340" i="17" s="1"/>
  <c r="I341" i="17"/>
  <c r="N341" i="17" s="1" a="1"/>
  <c r="N341" i="17" s="1"/>
  <c r="J341" i="17"/>
  <c r="O341" i="17" s="1"/>
  <c r="K341" i="17"/>
  <c r="L341" i="17"/>
  <c r="M341" i="17" s="1"/>
  <c r="I342" i="17"/>
  <c r="N342" i="17" s="1" a="1"/>
  <c r="N342" i="17" s="1"/>
  <c r="J342" i="17"/>
  <c r="O342" i="17" s="1"/>
  <c r="K342" i="17"/>
  <c r="L342" i="17"/>
  <c r="M342" i="17" s="1"/>
  <c r="I343" i="17"/>
  <c r="N343" i="17" s="1" a="1"/>
  <c r="N343" i="17" s="1"/>
  <c r="J343" i="17"/>
  <c r="O343" i="17" s="1"/>
  <c r="K343" i="17"/>
  <c r="L343" i="17"/>
  <c r="M343" i="17" s="1"/>
  <c r="I344" i="17"/>
  <c r="N344" i="17" s="1" a="1"/>
  <c r="N344" i="17" s="1"/>
  <c r="J344" i="17"/>
  <c r="O344" i="17" s="1"/>
  <c r="K344" i="17"/>
  <c r="L344" i="17"/>
  <c r="M344" i="17" s="1"/>
  <c r="I345" i="17"/>
  <c r="N345" i="17" s="1" a="1"/>
  <c r="N345" i="17" s="1"/>
  <c r="J345" i="17"/>
  <c r="O345" i="17" s="1"/>
  <c r="K345" i="17"/>
  <c r="L345" i="17"/>
  <c r="M345" i="17" s="1"/>
  <c r="I346" i="17"/>
  <c r="N346" i="17" s="1" a="1"/>
  <c r="N346" i="17" s="1"/>
  <c r="J346" i="17"/>
  <c r="O346" i="17" s="1"/>
  <c r="K346" i="17"/>
  <c r="L346" i="17"/>
  <c r="M346" i="17" s="1"/>
  <c r="I347" i="17"/>
  <c r="N347" i="17" s="1" a="1"/>
  <c r="N347" i="17" s="1"/>
  <c r="J347" i="17"/>
  <c r="O347" i="17" s="1"/>
  <c r="K347" i="17"/>
  <c r="L347" i="17"/>
  <c r="M347" i="17" s="1"/>
  <c r="I348" i="17"/>
  <c r="N348" i="17" s="1" a="1"/>
  <c r="N348" i="17" s="1"/>
  <c r="J348" i="17"/>
  <c r="O348" i="17" s="1"/>
  <c r="K348" i="17"/>
  <c r="L348" i="17"/>
  <c r="M348" i="17" s="1"/>
  <c r="I349" i="17"/>
  <c r="N349" i="17" s="1" a="1"/>
  <c r="N349" i="17" s="1"/>
  <c r="J349" i="17"/>
  <c r="O349" i="17" s="1"/>
  <c r="K349" i="17"/>
  <c r="L349" i="17"/>
  <c r="M349" i="17" s="1"/>
  <c r="I350" i="17"/>
  <c r="N350" i="17" s="1" a="1"/>
  <c r="N350" i="17" s="1"/>
  <c r="J350" i="17"/>
  <c r="O350" i="17" s="1"/>
  <c r="K350" i="17"/>
  <c r="L350" i="17"/>
  <c r="M350" i="17" s="1"/>
  <c r="I351" i="17"/>
  <c r="N351" i="17" s="1" a="1"/>
  <c r="N351" i="17" s="1"/>
  <c r="J351" i="17"/>
  <c r="O351" i="17" s="1"/>
  <c r="K351" i="17"/>
  <c r="L351" i="17"/>
  <c r="M351" i="17" s="1"/>
  <c r="I352" i="17"/>
  <c r="N352" i="17" s="1" a="1"/>
  <c r="N352" i="17" s="1"/>
  <c r="J352" i="17"/>
  <c r="O352" i="17" s="1"/>
  <c r="K352" i="17"/>
  <c r="L352" i="17"/>
  <c r="M352" i="17" s="1"/>
  <c r="I353" i="17"/>
  <c r="N353" i="17" s="1" a="1"/>
  <c r="N353" i="17" s="1"/>
  <c r="J353" i="17"/>
  <c r="O353" i="17" s="1"/>
  <c r="K353" i="17"/>
  <c r="L353" i="17"/>
  <c r="M353" i="17" s="1"/>
  <c r="I354" i="17"/>
  <c r="N354" i="17" s="1" a="1"/>
  <c r="N354" i="17" s="1"/>
  <c r="J354" i="17"/>
  <c r="O354" i="17" s="1"/>
  <c r="K354" i="17"/>
  <c r="L354" i="17"/>
  <c r="M354" i="17" s="1"/>
  <c r="I355" i="17"/>
  <c r="N355" i="17" s="1" a="1"/>
  <c r="N355" i="17" s="1"/>
  <c r="J355" i="17"/>
  <c r="O355" i="17" s="1"/>
  <c r="K355" i="17"/>
  <c r="L355" i="17"/>
  <c r="M355" i="17" s="1"/>
  <c r="I356" i="17"/>
  <c r="N356" i="17" s="1" a="1"/>
  <c r="N356" i="17" s="1"/>
  <c r="J356" i="17"/>
  <c r="O356" i="17" s="1"/>
  <c r="K356" i="17"/>
  <c r="L356" i="17"/>
  <c r="M356" i="17" s="1"/>
  <c r="I357" i="17"/>
  <c r="N357" i="17" s="1" a="1"/>
  <c r="N357" i="17" s="1"/>
  <c r="J357" i="17"/>
  <c r="O357" i="17" s="1"/>
  <c r="K357" i="17"/>
  <c r="L357" i="17"/>
  <c r="M357" i="17" s="1"/>
  <c r="I358" i="17"/>
  <c r="N358" i="17" s="1" a="1"/>
  <c r="N358" i="17" s="1"/>
  <c r="J358" i="17"/>
  <c r="O358" i="17" s="1"/>
  <c r="K358" i="17"/>
  <c r="L358" i="17"/>
  <c r="M358" i="17" s="1"/>
  <c r="I359" i="17"/>
  <c r="N359" i="17" s="1" a="1"/>
  <c r="N359" i="17" s="1"/>
  <c r="J359" i="17"/>
  <c r="O359" i="17" s="1"/>
  <c r="K359" i="17"/>
  <c r="L359" i="17"/>
  <c r="M359" i="17" s="1"/>
  <c r="I360" i="17"/>
  <c r="N360" i="17" s="1" a="1"/>
  <c r="N360" i="17" s="1"/>
  <c r="J360" i="17"/>
  <c r="O360" i="17" s="1"/>
  <c r="K360" i="17"/>
  <c r="L360" i="17"/>
  <c r="M360" i="17" s="1"/>
  <c r="I361" i="17"/>
  <c r="N361" i="17" s="1" a="1"/>
  <c r="N361" i="17" s="1"/>
  <c r="J361" i="17"/>
  <c r="O361" i="17" s="1"/>
  <c r="K361" i="17"/>
  <c r="L361" i="17"/>
  <c r="M361" i="17" s="1"/>
  <c r="I362" i="17"/>
  <c r="N362" i="17" s="1" a="1"/>
  <c r="N362" i="17" s="1"/>
  <c r="J362" i="17"/>
  <c r="O362" i="17" s="1"/>
  <c r="K362" i="17"/>
  <c r="L362" i="17"/>
  <c r="M362" i="17" s="1"/>
  <c r="I363" i="17"/>
  <c r="N363" i="17" s="1" a="1"/>
  <c r="N363" i="17" s="1"/>
  <c r="J363" i="17"/>
  <c r="O363" i="17" s="1"/>
  <c r="K363" i="17"/>
  <c r="L363" i="17"/>
  <c r="M363" i="17" s="1"/>
  <c r="I364" i="17"/>
  <c r="N364" i="17" s="1" a="1"/>
  <c r="N364" i="17" s="1"/>
  <c r="J364" i="17"/>
  <c r="O364" i="17" s="1"/>
  <c r="K364" i="17"/>
  <c r="L364" i="17"/>
  <c r="M364" i="17" s="1"/>
  <c r="I365" i="17"/>
  <c r="N365" i="17" s="1" a="1"/>
  <c r="N365" i="17" s="1"/>
  <c r="J365" i="17"/>
  <c r="O365" i="17" s="1"/>
  <c r="K365" i="17"/>
  <c r="L365" i="17"/>
  <c r="M365" i="17" s="1"/>
  <c r="I366" i="17"/>
  <c r="N366" i="17" s="1" a="1"/>
  <c r="N366" i="17" s="1"/>
  <c r="J366" i="17"/>
  <c r="O366" i="17" s="1"/>
  <c r="K366" i="17"/>
  <c r="L366" i="17"/>
  <c r="M366" i="17" s="1"/>
  <c r="I367" i="17"/>
  <c r="N367" i="17" s="1" a="1"/>
  <c r="N367" i="17" s="1"/>
  <c r="J367" i="17"/>
  <c r="O367" i="17" s="1"/>
  <c r="K367" i="17"/>
  <c r="L367" i="17"/>
  <c r="M367" i="17" s="1"/>
  <c r="I368" i="17"/>
  <c r="N368" i="17" s="1" a="1"/>
  <c r="N368" i="17" s="1"/>
  <c r="J368" i="17"/>
  <c r="O368" i="17" s="1"/>
  <c r="K368" i="17"/>
  <c r="L368" i="17"/>
  <c r="M368" i="17" s="1"/>
  <c r="I369" i="17"/>
  <c r="N369" i="17" s="1" a="1"/>
  <c r="N369" i="17" s="1"/>
  <c r="J369" i="17"/>
  <c r="O369" i="17" s="1"/>
  <c r="K369" i="17"/>
  <c r="L369" i="17"/>
  <c r="M369" i="17" s="1"/>
  <c r="I370" i="17"/>
  <c r="N370" i="17" s="1" a="1"/>
  <c r="N370" i="17" s="1"/>
  <c r="J370" i="17"/>
  <c r="O370" i="17" s="1"/>
  <c r="K370" i="17"/>
  <c r="L370" i="17"/>
  <c r="M370" i="17" s="1"/>
  <c r="I371" i="17"/>
  <c r="N371" i="17" s="1" a="1"/>
  <c r="N371" i="17" s="1"/>
  <c r="J371" i="17"/>
  <c r="O371" i="17" s="1"/>
  <c r="K371" i="17"/>
  <c r="L371" i="17"/>
  <c r="M371" i="17" s="1"/>
  <c r="I372" i="17"/>
  <c r="N372" i="17" s="1" a="1"/>
  <c r="N372" i="17" s="1"/>
  <c r="J372" i="17"/>
  <c r="O372" i="17" s="1"/>
  <c r="K372" i="17"/>
  <c r="L372" i="17"/>
  <c r="M372" i="17" s="1"/>
  <c r="I373" i="17"/>
  <c r="N373" i="17" s="1" a="1"/>
  <c r="N373" i="17" s="1"/>
  <c r="J373" i="17"/>
  <c r="O373" i="17" s="1"/>
  <c r="K373" i="17"/>
  <c r="L373" i="17"/>
  <c r="M373" i="17" s="1"/>
  <c r="I374" i="17"/>
  <c r="N374" i="17" s="1" a="1"/>
  <c r="N374" i="17" s="1"/>
  <c r="J374" i="17"/>
  <c r="O374" i="17" s="1"/>
  <c r="K374" i="17"/>
  <c r="L374" i="17"/>
  <c r="M374" i="17" s="1"/>
  <c r="I375" i="17"/>
  <c r="N375" i="17" s="1" a="1"/>
  <c r="N375" i="17" s="1"/>
  <c r="J375" i="17"/>
  <c r="O375" i="17" s="1"/>
  <c r="K375" i="17"/>
  <c r="L375" i="17"/>
  <c r="M375" i="17" s="1"/>
  <c r="I376" i="17"/>
  <c r="N376" i="17" s="1" a="1"/>
  <c r="N376" i="17" s="1"/>
  <c r="J376" i="17"/>
  <c r="O376" i="17" s="1"/>
  <c r="K376" i="17"/>
  <c r="L376" i="17"/>
  <c r="M376" i="17" s="1"/>
  <c r="I377" i="17"/>
  <c r="N377" i="17" s="1" a="1"/>
  <c r="N377" i="17" s="1"/>
  <c r="J377" i="17"/>
  <c r="O377" i="17" s="1"/>
  <c r="K377" i="17"/>
  <c r="L377" i="17"/>
  <c r="M377" i="17" s="1"/>
  <c r="I378" i="17"/>
  <c r="N378" i="17" s="1" a="1"/>
  <c r="N378" i="17" s="1"/>
  <c r="J378" i="17"/>
  <c r="O378" i="17" s="1"/>
  <c r="K378" i="17"/>
  <c r="L378" i="17"/>
  <c r="M378" i="17" s="1"/>
  <c r="I379" i="17"/>
  <c r="N379" i="17" s="1" a="1"/>
  <c r="N379" i="17" s="1"/>
  <c r="J379" i="17"/>
  <c r="O379" i="17" s="1"/>
  <c r="K379" i="17"/>
  <c r="L379" i="17"/>
  <c r="M379" i="17" s="1"/>
  <c r="I380" i="17"/>
  <c r="N380" i="17" s="1" a="1"/>
  <c r="N380" i="17" s="1"/>
  <c r="J380" i="17"/>
  <c r="O380" i="17" s="1"/>
  <c r="K380" i="17"/>
  <c r="L380" i="17"/>
  <c r="M380" i="17" s="1"/>
  <c r="I381" i="17"/>
  <c r="N381" i="17" s="1" a="1"/>
  <c r="N381" i="17" s="1"/>
  <c r="J381" i="17"/>
  <c r="O381" i="17" s="1"/>
  <c r="K381" i="17"/>
  <c r="L381" i="17"/>
  <c r="M381" i="17" s="1"/>
  <c r="I382" i="17"/>
  <c r="N382" i="17" s="1" a="1"/>
  <c r="N382" i="17" s="1"/>
  <c r="J382" i="17"/>
  <c r="O382" i="17" s="1"/>
  <c r="K382" i="17"/>
  <c r="L382" i="17"/>
  <c r="M382" i="17" s="1"/>
  <c r="I383" i="17"/>
  <c r="N383" i="17" s="1" a="1"/>
  <c r="N383" i="17" s="1"/>
  <c r="J383" i="17"/>
  <c r="O383" i="17" s="1"/>
  <c r="K383" i="17"/>
  <c r="L383" i="17"/>
  <c r="M383" i="17" s="1"/>
  <c r="I384" i="17"/>
  <c r="N384" i="17" s="1" a="1"/>
  <c r="N384" i="17" s="1"/>
  <c r="J384" i="17"/>
  <c r="O384" i="17" s="1"/>
  <c r="K384" i="17"/>
  <c r="L384" i="17"/>
  <c r="M384" i="17" s="1"/>
  <c r="I385" i="17"/>
  <c r="N385" i="17" s="1" a="1"/>
  <c r="N385" i="17" s="1"/>
  <c r="J385" i="17"/>
  <c r="O385" i="17" s="1"/>
  <c r="K385" i="17"/>
  <c r="L385" i="17"/>
  <c r="M385" i="17" s="1"/>
  <c r="I386" i="17"/>
  <c r="N386" i="17" s="1" a="1"/>
  <c r="N386" i="17" s="1"/>
  <c r="J386" i="17"/>
  <c r="O386" i="17" s="1"/>
  <c r="K386" i="17"/>
  <c r="L386" i="17"/>
  <c r="M386" i="17" s="1"/>
  <c r="I387" i="17"/>
  <c r="N387" i="17" s="1" a="1"/>
  <c r="N387" i="17" s="1"/>
  <c r="J387" i="17"/>
  <c r="O387" i="17" s="1"/>
  <c r="K387" i="17"/>
  <c r="L387" i="17"/>
  <c r="M387" i="17" s="1"/>
  <c r="I388" i="17"/>
  <c r="N388" i="17" s="1" a="1"/>
  <c r="N388" i="17" s="1"/>
  <c r="J388" i="17"/>
  <c r="O388" i="17" s="1"/>
  <c r="K388" i="17"/>
  <c r="L388" i="17"/>
  <c r="M388" i="17" s="1"/>
  <c r="I389" i="17"/>
  <c r="N389" i="17" s="1" a="1"/>
  <c r="N389" i="17" s="1"/>
  <c r="J389" i="17"/>
  <c r="O389" i="17" s="1"/>
  <c r="K389" i="17"/>
  <c r="L389" i="17"/>
  <c r="M389" i="17" s="1"/>
  <c r="I390" i="17"/>
  <c r="N390" i="17" s="1" a="1"/>
  <c r="N390" i="17" s="1"/>
  <c r="J390" i="17"/>
  <c r="O390" i="17" s="1"/>
  <c r="K390" i="17"/>
  <c r="L390" i="17"/>
  <c r="M390" i="17" s="1"/>
  <c r="I391" i="17"/>
  <c r="N391" i="17" s="1" a="1"/>
  <c r="N391" i="17" s="1"/>
  <c r="J391" i="17"/>
  <c r="O391" i="17" s="1"/>
  <c r="K391" i="17"/>
  <c r="L391" i="17"/>
  <c r="M391" i="17" s="1"/>
  <c r="I392" i="17"/>
  <c r="N392" i="17" s="1" a="1"/>
  <c r="N392" i="17" s="1"/>
  <c r="J392" i="17"/>
  <c r="O392" i="17" s="1"/>
  <c r="K392" i="17"/>
  <c r="L392" i="17"/>
  <c r="M392" i="17" s="1"/>
  <c r="I393" i="17"/>
  <c r="N393" i="17" s="1" a="1"/>
  <c r="N393" i="17" s="1"/>
  <c r="J393" i="17"/>
  <c r="O393" i="17" s="1"/>
  <c r="K393" i="17"/>
  <c r="L393" i="17"/>
  <c r="M393" i="17" s="1"/>
  <c r="I394" i="17"/>
  <c r="N394" i="17" s="1" a="1"/>
  <c r="N394" i="17" s="1"/>
  <c r="J394" i="17"/>
  <c r="O394" i="17" s="1"/>
  <c r="K394" i="17"/>
  <c r="L394" i="17"/>
  <c r="M394" i="17" s="1"/>
  <c r="I395" i="17"/>
  <c r="N395" i="17" s="1" a="1"/>
  <c r="N395" i="17" s="1"/>
  <c r="J395" i="17"/>
  <c r="O395" i="17" s="1"/>
  <c r="K395" i="17"/>
  <c r="L395" i="17"/>
  <c r="M395" i="17" s="1"/>
  <c r="I396" i="17"/>
  <c r="N396" i="17" s="1" a="1"/>
  <c r="N396" i="17" s="1"/>
  <c r="J396" i="17"/>
  <c r="O396" i="17" s="1"/>
  <c r="K396" i="17"/>
  <c r="L396" i="17"/>
  <c r="M396" i="17" s="1"/>
  <c r="I397" i="17"/>
  <c r="N397" i="17" s="1" a="1"/>
  <c r="N397" i="17" s="1"/>
  <c r="J397" i="17"/>
  <c r="O397" i="17" s="1"/>
  <c r="K397" i="17"/>
  <c r="L397" i="17"/>
  <c r="M397" i="17" s="1"/>
  <c r="I398" i="17"/>
  <c r="N398" i="17" s="1" a="1"/>
  <c r="N398" i="17" s="1"/>
  <c r="J398" i="17"/>
  <c r="O398" i="17" s="1"/>
  <c r="K398" i="17"/>
  <c r="L398" i="17"/>
  <c r="M398" i="17" s="1"/>
  <c r="I399" i="17"/>
  <c r="N399" i="17" s="1" a="1"/>
  <c r="N399" i="17" s="1"/>
  <c r="J399" i="17"/>
  <c r="O399" i="17" s="1"/>
  <c r="K399" i="17"/>
  <c r="L399" i="17"/>
  <c r="M399" i="17" s="1"/>
  <c r="I400" i="17"/>
  <c r="N400" i="17" s="1" a="1"/>
  <c r="N400" i="17" s="1"/>
  <c r="J400" i="17"/>
  <c r="O400" i="17" s="1"/>
  <c r="K400" i="17"/>
  <c r="L400" i="17"/>
  <c r="M400" i="17" s="1"/>
  <c r="I401" i="17"/>
  <c r="N401" i="17" s="1" a="1"/>
  <c r="N401" i="17" s="1"/>
  <c r="J401" i="17"/>
  <c r="O401" i="17" s="1"/>
  <c r="K401" i="17"/>
  <c r="L401" i="17"/>
  <c r="M401" i="17" s="1"/>
  <c r="I402" i="17"/>
  <c r="N402" i="17" s="1" a="1"/>
  <c r="N402" i="17" s="1"/>
  <c r="J402" i="17"/>
  <c r="O402" i="17" s="1"/>
  <c r="K402" i="17"/>
  <c r="L402" i="17"/>
  <c r="M402" i="17" s="1"/>
  <c r="I403" i="17"/>
  <c r="N403" i="17" s="1" a="1"/>
  <c r="N403" i="17" s="1"/>
  <c r="J403" i="17"/>
  <c r="O403" i="17" s="1"/>
  <c r="K403" i="17"/>
  <c r="L403" i="17"/>
  <c r="M403" i="17" s="1"/>
  <c r="I404" i="17"/>
  <c r="N404" i="17" s="1" a="1"/>
  <c r="N404" i="17" s="1"/>
  <c r="J404" i="17"/>
  <c r="O404" i="17" s="1"/>
  <c r="K404" i="17"/>
  <c r="L404" i="17"/>
  <c r="M404" i="17" s="1"/>
  <c r="I405" i="17"/>
  <c r="N405" i="17" s="1" a="1"/>
  <c r="N405" i="17" s="1"/>
  <c r="J405" i="17"/>
  <c r="O405" i="17" s="1"/>
  <c r="K405" i="17"/>
  <c r="L405" i="17"/>
  <c r="M405" i="17" s="1"/>
  <c r="I406" i="17"/>
  <c r="N406" i="17" s="1" a="1"/>
  <c r="N406" i="17" s="1"/>
  <c r="J406" i="17"/>
  <c r="O406" i="17" s="1"/>
  <c r="K406" i="17"/>
  <c r="L406" i="17"/>
  <c r="M406" i="17" s="1"/>
  <c r="I407" i="17"/>
  <c r="N407" i="17" s="1" a="1"/>
  <c r="N407" i="17" s="1"/>
  <c r="J407" i="17"/>
  <c r="O407" i="17" s="1"/>
  <c r="K407" i="17"/>
  <c r="L407" i="17"/>
  <c r="M407" i="17" s="1"/>
  <c r="I408" i="17"/>
  <c r="N408" i="17" s="1" a="1"/>
  <c r="N408" i="17" s="1"/>
  <c r="J408" i="17"/>
  <c r="O408" i="17" s="1"/>
  <c r="K408" i="17"/>
  <c r="L408" i="17"/>
  <c r="M408" i="17" s="1"/>
  <c r="I409" i="17"/>
  <c r="N409" i="17" s="1" a="1"/>
  <c r="N409" i="17" s="1"/>
  <c r="J409" i="17"/>
  <c r="O409" i="17" s="1"/>
  <c r="K409" i="17"/>
  <c r="L409" i="17"/>
  <c r="M409" i="17" s="1"/>
  <c r="I410" i="17"/>
  <c r="N410" i="17" s="1" a="1"/>
  <c r="N410" i="17" s="1"/>
  <c r="J410" i="17"/>
  <c r="O410" i="17" s="1"/>
  <c r="K410" i="17"/>
  <c r="L410" i="17"/>
  <c r="M410" i="17" s="1"/>
  <c r="I411" i="17"/>
  <c r="N411" i="17" s="1" a="1"/>
  <c r="N411" i="17" s="1"/>
  <c r="J411" i="17"/>
  <c r="O411" i="17" s="1"/>
  <c r="K411" i="17"/>
  <c r="L411" i="17"/>
  <c r="M411" i="17" s="1"/>
  <c r="I412" i="17"/>
  <c r="N412" i="17" s="1" a="1"/>
  <c r="N412" i="17" s="1"/>
  <c r="J412" i="17"/>
  <c r="O412" i="17" s="1"/>
  <c r="K412" i="17"/>
  <c r="L412" i="17"/>
  <c r="M412" i="17" s="1"/>
  <c r="I413" i="17"/>
  <c r="N413" i="17" s="1" a="1"/>
  <c r="N413" i="17" s="1"/>
  <c r="J413" i="17"/>
  <c r="O413" i="17" s="1"/>
  <c r="K413" i="17"/>
  <c r="L413" i="17"/>
  <c r="M413" i="17" s="1"/>
  <c r="I414" i="17"/>
  <c r="N414" i="17" s="1" a="1"/>
  <c r="N414" i="17" s="1"/>
  <c r="J414" i="17"/>
  <c r="O414" i="17" s="1"/>
  <c r="K414" i="17"/>
  <c r="L414" i="17"/>
  <c r="M414" i="17" s="1"/>
  <c r="I415" i="17"/>
  <c r="N415" i="17" s="1" a="1"/>
  <c r="N415" i="17" s="1"/>
  <c r="J415" i="17"/>
  <c r="O415" i="17" s="1"/>
  <c r="K415" i="17"/>
  <c r="L415" i="17"/>
  <c r="M415" i="17" s="1"/>
  <c r="I416" i="17"/>
  <c r="N416" i="17" s="1" a="1"/>
  <c r="N416" i="17" s="1"/>
  <c r="J416" i="17"/>
  <c r="O416" i="17" s="1"/>
  <c r="K416" i="17"/>
  <c r="L416" i="17"/>
  <c r="M416" i="17" s="1"/>
  <c r="I417" i="17"/>
  <c r="N417" i="17" s="1" a="1"/>
  <c r="N417" i="17" s="1"/>
  <c r="J417" i="17"/>
  <c r="O417" i="17" s="1"/>
  <c r="K417" i="17"/>
  <c r="L417" i="17"/>
  <c r="M417" i="17" s="1"/>
  <c r="I418" i="17"/>
  <c r="N418" i="17" s="1" a="1"/>
  <c r="N418" i="17" s="1"/>
  <c r="J418" i="17"/>
  <c r="O418" i="17" s="1"/>
  <c r="K418" i="17"/>
  <c r="L418" i="17"/>
  <c r="M418" i="17" s="1"/>
  <c r="I419" i="17"/>
  <c r="N419" i="17" s="1" a="1"/>
  <c r="N419" i="17" s="1"/>
  <c r="J419" i="17"/>
  <c r="O419" i="17" s="1"/>
  <c r="K419" i="17"/>
  <c r="L419" i="17"/>
  <c r="M419" i="17" s="1"/>
  <c r="I420" i="17"/>
  <c r="N420" i="17" s="1" a="1"/>
  <c r="N420" i="17" s="1"/>
  <c r="J420" i="17"/>
  <c r="O420" i="17" s="1"/>
  <c r="K420" i="17"/>
  <c r="L420" i="17"/>
  <c r="M420" i="17" s="1"/>
  <c r="I421" i="17"/>
  <c r="N421" i="17" s="1" a="1"/>
  <c r="N421" i="17" s="1"/>
  <c r="J421" i="17"/>
  <c r="O421" i="17" s="1"/>
  <c r="K421" i="17"/>
  <c r="L421" i="17"/>
  <c r="M421" i="17" s="1"/>
  <c r="I422" i="17"/>
  <c r="N422" i="17" s="1" a="1"/>
  <c r="N422" i="17" s="1"/>
  <c r="J422" i="17"/>
  <c r="O422" i="17" s="1"/>
  <c r="K422" i="17"/>
  <c r="L422" i="17"/>
  <c r="M422" i="17" s="1"/>
  <c r="I423" i="17"/>
  <c r="N423" i="17" s="1" a="1"/>
  <c r="N423" i="17" s="1"/>
  <c r="J423" i="17"/>
  <c r="O423" i="17" s="1"/>
  <c r="K423" i="17"/>
  <c r="L423" i="17"/>
  <c r="M423" i="17" s="1"/>
  <c r="I424" i="17"/>
  <c r="N424" i="17" s="1" a="1"/>
  <c r="N424" i="17" s="1"/>
  <c r="J424" i="17"/>
  <c r="O424" i="17" s="1"/>
  <c r="K424" i="17"/>
  <c r="L424" i="17"/>
  <c r="M424" i="17" s="1"/>
  <c r="I425" i="17"/>
  <c r="N425" i="17" s="1" a="1"/>
  <c r="N425" i="17" s="1"/>
  <c r="J425" i="17"/>
  <c r="O425" i="17" s="1"/>
  <c r="K425" i="17"/>
  <c r="L425" i="17"/>
  <c r="M425" i="17" s="1"/>
  <c r="I426" i="17"/>
  <c r="N426" i="17" s="1" a="1"/>
  <c r="N426" i="17" s="1"/>
  <c r="J426" i="17"/>
  <c r="O426" i="17" s="1"/>
  <c r="K426" i="17"/>
  <c r="L426" i="17"/>
  <c r="M426" i="17" s="1"/>
  <c r="I427" i="17"/>
  <c r="N427" i="17" s="1" a="1"/>
  <c r="N427" i="17" s="1"/>
  <c r="J427" i="17"/>
  <c r="O427" i="17" s="1"/>
  <c r="K427" i="17"/>
  <c r="L427" i="17"/>
  <c r="M427" i="17" s="1"/>
  <c r="I428" i="17"/>
  <c r="N428" i="17" s="1" a="1"/>
  <c r="N428" i="17" s="1"/>
  <c r="J428" i="17"/>
  <c r="O428" i="17" s="1"/>
  <c r="K428" i="17"/>
  <c r="L428" i="17"/>
  <c r="M428" i="17" s="1"/>
  <c r="I429" i="17"/>
  <c r="N429" i="17" s="1" a="1"/>
  <c r="N429" i="17" s="1"/>
  <c r="J429" i="17"/>
  <c r="O429" i="17" s="1"/>
  <c r="K429" i="17"/>
  <c r="L429" i="17"/>
  <c r="M429" i="17" s="1"/>
  <c r="I430" i="17"/>
  <c r="N430" i="17" s="1" a="1"/>
  <c r="N430" i="17" s="1"/>
  <c r="J430" i="17"/>
  <c r="O430" i="17" s="1"/>
  <c r="K430" i="17"/>
  <c r="L430" i="17"/>
  <c r="M430" i="17" s="1"/>
  <c r="I431" i="17"/>
  <c r="N431" i="17" s="1" a="1"/>
  <c r="N431" i="17" s="1"/>
  <c r="J431" i="17"/>
  <c r="O431" i="17" s="1"/>
  <c r="K431" i="17"/>
  <c r="L431" i="17"/>
  <c r="M431" i="17" s="1"/>
  <c r="I432" i="17"/>
  <c r="N432" i="17" s="1" a="1"/>
  <c r="N432" i="17" s="1"/>
  <c r="J432" i="17"/>
  <c r="O432" i="17" s="1"/>
  <c r="K432" i="17"/>
  <c r="L432" i="17"/>
  <c r="M432" i="17" s="1"/>
  <c r="I433" i="17"/>
  <c r="N433" i="17" s="1" a="1"/>
  <c r="N433" i="17" s="1"/>
  <c r="J433" i="17"/>
  <c r="O433" i="17" s="1"/>
  <c r="K433" i="17"/>
  <c r="L433" i="17"/>
  <c r="M433" i="17" s="1"/>
  <c r="I434" i="17"/>
  <c r="N434" i="17" s="1" a="1"/>
  <c r="N434" i="17" s="1"/>
  <c r="J434" i="17"/>
  <c r="O434" i="17" s="1"/>
  <c r="K434" i="17"/>
  <c r="L434" i="17"/>
  <c r="M434" i="17" s="1"/>
  <c r="I435" i="17"/>
  <c r="N435" i="17" s="1" a="1"/>
  <c r="N435" i="17" s="1"/>
  <c r="J435" i="17"/>
  <c r="O435" i="17" s="1"/>
  <c r="K435" i="17"/>
  <c r="L435" i="17"/>
  <c r="M435" i="17" s="1"/>
  <c r="I436" i="17"/>
  <c r="N436" i="17" s="1" a="1"/>
  <c r="N436" i="17" s="1"/>
  <c r="J436" i="17"/>
  <c r="O436" i="17" s="1"/>
  <c r="K436" i="17"/>
  <c r="L436" i="17"/>
  <c r="M436" i="17" s="1"/>
  <c r="I437" i="17"/>
  <c r="N437" i="17" s="1" a="1"/>
  <c r="N437" i="17" s="1"/>
  <c r="J437" i="17"/>
  <c r="O437" i="17" s="1"/>
  <c r="K437" i="17"/>
  <c r="L437" i="17"/>
  <c r="M437" i="17" s="1"/>
  <c r="I438" i="17"/>
  <c r="N438" i="17" s="1" a="1"/>
  <c r="N438" i="17" s="1"/>
  <c r="J438" i="17"/>
  <c r="O438" i="17" s="1"/>
  <c r="K438" i="17"/>
  <c r="L438" i="17"/>
  <c r="M438" i="17" s="1"/>
  <c r="I439" i="17"/>
  <c r="N439" i="17" s="1" a="1"/>
  <c r="N439" i="17" s="1"/>
  <c r="J439" i="17"/>
  <c r="O439" i="17" s="1"/>
  <c r="K439" i="17"/>
  <c r="L439" i="17"/>
  <c r="M439" i="17" s="1"/>
  <c r="I440" i="17"/>
  <c r="N440" i="17" s="1" a="1"/>
  <c r="N440" i="17" s="1"/>
  <c r="J440" i="17"/>
  <c r="O440" i="17" s="1"/>
  <c r="K440" i="17"/>
  <c r="L440" i="17"/>
  <c r="M440" i="17" s="1"/>
  <c r="I441" i="17"/>
  <c r="N441" i="17" s="1" a="1"/>
  <c r="N441" i="17" s="1"/>
  <c r="J441" i="17"/>
  <c r="O441" i="17" s="1"/>
  <c r="K441" i="17"/>
  <c r="L441" i="17"/>
  <c r="M441" i="17" s="1"/>
  <c r="I442" i="17"/>
  <c r="N442" i="17" s="1" a="1"/>
  <c r="N442" i="17" s="1"/>
  <c r="J442" i="17"/>
  <c r="O442" i="17" s="1"/>
  <c r="K442" i="17"/>
  <c r="L442" i="17"/>
  <c r="M442" i="17" s="1"/>
  <c r="I443" i="17"/>
  <c r="N443" i="17" s="1" a="1"/>
  <c r="N443" i="17" s="1"/>
  <c r="J443" i="17"/>
  <c r="O443" i="17" s="1"/>
  <c r="K443" i="17"/>
  <c r="L443" i="17"/>
  <c r="M443" i="17" s="1"/>
  <c r="I444" i="17"/>
  <c r="N444" i="17" s="1" a="1"/>
  <c r="N444" i="17" s="1"/>
  <c r="J444" i="17"/>
  <c r="O444" i="17" s="1"/>
  <c r="K444" i="17"/>
  <c r="L444" i="17"/>
  <c r="M444" i="17" s="1"/>
  <c r="I445" i="17"/>
  <c r="N445" i="17" s="1" a="1"/>
  <c r="N445" i="17" s="1"/>
  <c r="J445" i="17"/>
  <c r="O445" i="17" s="1"/>
  <c r="K445" i="17"/>
  <c r="L445" i="17"/>
  <c r="M445" i="17" s="1"/>
  <c r="I446" i="17"/>
  <c r="N446" i="17" s="1" a="1"/>
  <c r="N446" i="17" s="1"/>
  <c r="J446" i="17"/>
  <c r="O446" i="17" s="1"/>
  <c r="K446" i="17"/>
  <c r="L446" i="17"/>
  <c r="M446" i="17" s="1"/>
  <c r="I447" i="17"/>
  <c r="N447" i="17" s="1" a="1"/>
  <c r="N447" i="17" s="1"/>
  <c r="J447" i="17"/>
  <c r="O447" i="17" s="1"/>
  <c r="K447" i="17"/>
  <c r="L447" i="17"/>
  <c r="M447" i="17" s="1"/>
  <c r="I448" i="17"/>
  <c r="N448" i="17" s="1" a="1"/>
  <c r="N448" i="17" s="1"/>
  <c r="J448" i="17"/>
  <c r="O448" i="17" s="1"/>
  <c r="K448" i="17"/>
  <c r="L448" i="17"/>
  <c r="M448" i="17" s="1"/>
  <c r="I449" i="17"/>
  <c r="N449" i="17" s="1" a="1"/>
  <c r="N449" i="17" s="1"/>
  <c r="J449" i="17"/>
  <c r="O449" i="17" s="1"/>
  <c r="K449" i="17"/>
  <c r="L449" i="17"/>
  <c r="M449" i="17" s="1"/>
  <c r="I450" i="17"/>
  <c r="N450" i="17" s="1" a="1"/>
  <c r="N450" i="17" s="1"/>
  <c r="J450" i="17"/>
  <c r="O450" i="17" s="1"/>
  <c r="K450" i="17"/>
  <c r="L450" i="17"/>
  <c r="M450" i="17" s="1"/>
  <c r="I451" i="17"/>
  <c r="N451" i="17" s="1" a="1"/>
  <c r="N451" i="17" s="1"/>
  <c r="J451" i="17"/>
  <c r="O451" i="17" s="1"/>
  <c r="K451" i="17"/>
  <c r="L451" i="17"/>
  <c r="M451" i="17" s="1"/>
  <c r="I452" i="17"/>
  <c r="N452" i="17" s="1" a="1"/>
  <c r="N452" i="17" s="1"/>
  <c r="J452" i="17"/>
  <c r="O452" i="17" s="1"/>
  <c r="K452" i="17"/>
  <c r="L452" i="17"/>
  <c r="M452" i="17" s="1"/>
  <c r="I453" i="17"/>
  <c r="N453" i="17" s="1" a="1"/>
  <c r="N453" i="17" s="1"/>
  <c r="J453" i="17"/>
  <c r="O453" i="17" s="1"/>
  <c r="K453" i="17"/>
  <c r="L453" i="17"/>
  <c r="M453" i="17" s="1"/>
  <c r="I454" i="17"/>
  <c r="N454" i="17" s="1" a="1"/>
  <c r="N454" i="17" s="1"/>
  <c r="J454" i="17"/>
  <c r="O454" i="17" s="1"/>
  <c r="K454" i="17"/>
  <c r="L454" i="17"/>
  <c r="M454" i="17" s="1"/>
  <c r="I455" i="17"/>
  <c r="N455" i="17" s="1" a="1"/>
  <c r="N455" i="17" s="1"/>
  <c r="J455" i="17"/>
  <c r="O455" i="17" s="1"/>
  <c r="K455" i="17"/>
  <c r="L455" i="17"/>
  <c r="M455" i="17" s="1"/>
  <c r="I456" i="17"/>
  <c r="N456" i="17" s="1" a="1"/>
  <c r="N456" i="17" s="1"/>
  <c r="J456" i="17"/>
  <c r="O456" i="17" s="1"/>
  <c r="K456" i="17"/>
  <c r="L456" i="17"/>
  <c r="M456" i="17" s="1"/>
  <c r="I457" i="17"/>
  <c r="N457" i="17" s="1" a="1"/>
  <c r="N457" i="17" s="1"/>
  <c r="J457" i="17"/>
  <c r="O457" i="17" s="1"/>
  <c r="K457" i="17"/>
  <c r="L457" i="17"/>
  <c r="M457" i="17" s="1"/>
  <c r="I458" i="17"/>
  <c r="N458" i="17" s="1" a="1"/>
  <c r="N458" i="17" s="1"/>
  <c r="J458" i="17"/>
  <c r="O458" i="17" s="1"/>
  <c r="K458" i="17"/>
  <c r="L458" i="17"/>
  <c r="M458" i="17" s="1"/>
  <c r="I459" i="17"/>
  <c r="N459" i="17" s="1" a="1"/>
  <c r="N459" i="17" s="1"/>
  <c r="J459" i="17"/>
  <c r="O459" i="17" s="1"/>
  <c r="K459" i="17"/>
  <c r="L459" i="17"/>
  <c r="M459" i="17" s="1"/>
  <c r="I460" i="17"/>
  <c r="N460" i="17" s="1" a="1"/>
  <c r="N460" i="17" s="1"/>
  <c r="J460" i="17"/>
  <c r="O460" i="17" s="1"/>
  <c r="K460" i="17"/>
  <c r="L460" i="17"/>
  <c r="M460" i="17" s="1"/>
  <c r="I461" i="17"/>
  <c r="N461" i="17" s="1" a="1"/>
  <c r="N461" i="17" s="1"/>
  <c r="J461" i="17"/>
  <c r="O461" i="17" s="1"/>
  <c r="K461" i="17"/>
  <c r="L461" i="17"/>
  <c r="M461" i="17" s="1"/>
  <c r="I462" i="17"/>
  <c r="N462" i="17" s="1" a="1"/>
  <c r="N462" i="17" s="1"/>
  <c r="J462" i="17"/>
  <c r="O462" i="17" s="1"/>
  <c r="K462" i="17"/>
  <c r="L462" i="17"/>
  <c r="M462" i="17" s="1"/>
  <c r="I463" i="17"/>
  <c r="N463" i="17" s="1" a="1"/>
  <c r="N463" i="17" s="1"/>
  <c r="J463" i="17"/>
  <c r="O463" i="17" s="1"/>
  <c r="K463" i="17"/>
  <c r="L463" i="17"/>
  <c r="M463" i="17" s="1"/>
  <c r="I464" i="17"/>
  <c r="N464" i="17" s="1" a="1"/>
  <c r="N464" i="17" s="1"/>
  <c r="J464" i="17"/>
  <c r="O464" i="17" s="1"/>
  <c r="K464" i="17"/>
  <c r="L464" i="17"/>
  <c r="M464" i="17" s="1"/>
  <c r="I465" i="17"/>
  <c r="N465" i="17" s="1" a="1"/>
  <c r="N465" i="17" s="1"/>
  <c r="J465" i="17"/>
  <c r="O465" i="17" s="1"/>
  <c r="K465" i="17"/>
  <c r="L465" i="17"/>
  <c r="M465" i="17" s="1"/>
  <c r="I466" i="17"/>
  <c r="N466" i="17" s="1" a="1"/>
  <c r="N466" i="17" s="1"/>
  <c r="J466" i="17"/>
  <c r="O466" i="17" s="1"/>
  <c r="K466" i="17"/>
  <c r="L466" i="17"/>
  <c r="M466" i="17" s="1"/>
  <c r="I467" i="17"/>
  <c r="N467" i="17" s="1" a="1"/>
  <c r="N467" i="17" s="1"/>
  <c r="J467" i="17"/>
  <c r="O467" i="17" s="1"/>
  <c r="K467" i="17"/>
  <c r="L467" i="17"/>
  <c r="M467" i="17" s="1"/>
  <c r="I468" i="17"/>
  <c r="N468" i="17" s="1" a="1"/>
  <c r="N468" i="17" s="1"/>
  <c r="J468" i="17"/>
  <c r="O468" i="17" s="1"/>
  <c r="K468" i="17"/>
  <c r="L468" i="17"/>
  <c r="M468" i="17" s="1"/>
  <c r="I469" i="17"/>
  <c r="N469" i="17" s="1" a="1"/>
  <c r="N469" i="17" s="1"/>
  <c r="J469" i="17"/>
  <c r="O469" i="17" s="1"/>
  <c r="K469" i="17"/>
  <c r="L469" i="17"/>
  <c r="M469" i="17" s="1"/>
  <c r="I470" i="17"/>
  <c r="N470" i="17" s="1" a="1"/>
  <c r="N470" i="17" s="1"/>
  <c r="J470" i="17"/>
  <c r="O470" i="17" s="1"/>
  <c r="K470" i="17"/>
  <c r="L470" i="17"/>
  <c r="M470" i="17" s="1"/>
  <c r="I471" i="17"/>
  <c r="N471" i="17" s="1" a="1"/>
  <c r="N471" i="17" s="1"/>
  <c r="J471" i="17"/>
  <c r="O471" i="17" s="1"/>
  <c r="K471" i="17"/>
  <c r="L471" i="17"/>
  <c r="M471" i="17" s="1"/>
  <c r="I472" i="17"/>
  <c r="N472" i="17" s="1" a="1"/>
  <c r="N472" i="17" s="1"/>
  <c r="J472" i="17"/>
  <c r="O472" i="17" s="1"/>
  <c r="K472" i="17"/>
  <c r="L472" i="17"/>
  <c r="M472" i="17" s="1"/>
  <c r="I473" i="17"/>
  <c r="N473" i="17" s="1" a="1"/>
  <c r="N473" i="17" s="1"/>
  <c r="J473" i="17"/>
  <c r="O473" i="17" s="1"/>
  <c r="K473" i="17"/>
  <c r="L473" i="17"/>
  <c r="M473" i="17" s="1"/>
  <c r="I474" i="17"/>
  <c r="N474" i="17" s="1" a="1"/>
  <c r="N474" i="17" s="1"/>
  <c r="J474" i="17"/>
  <c r="O474" i="17" s="1"/>
  <c r="K474" i="17"/>
  <c r="L474" i="17"/>
  <c r="M474" i="17" s="1"/>
  <c r="I475" i="17"/>
  <c r="N475" i="17" s="1" a="1"/>
  <c r="N475" i="17" s="1"/>
  <c r="J475" i="17"/>
  <c r="O475" i="17" s="1"/>
  <c r="K475" i="17"/>
  <c r="L475" i="17"/>
  <c r="M475" i="17" s="1"/>
  <c r="I476" i="17"/>
  <c r="N476" i="17" s="1" a="1"/>
  <c r="N476" i="17" s="1"/>
  <c r="J476" i="17"/>
  <c r="O476" i="17" s="1"/>
  <c r="K476" i="17"/>
  <c r="L476" i="17"/>
  <c r="M476" i="17" s="1"/>
  <c r="I477" i="17"/>
  <c r="N477" i="17" s="1" a="1"/>
  <c r="N477" i="17" s="1"/>
  <c r="J477" i="17"/>
  <c r="O477" i="17" s="1"/>
  <c r="K477" i="17"/>
  <c r="L477" i="17"/>
  <c r="M477" i="17" s="1"/>
  <c r="I478" i="17"/>
  <c r="N478" i="17" s="1" a="1"/>
  <c r="N478" i="17" s="1"/>
  <c r="J478" i="17"/>
  <c r="O478" i="17" s="1"/>
  <c r="K478" i="17"/>
  <c r="L478" i="17"/>
  <c r="M478" i="17" s="1"/>
  <c r="I479" i="17"/>
  <c r="N479" i="17" s="1" a="1"/>
  <c r="N479" i="17" s="1"/>
  <c r="J479" i="17"/>
  <c r="O479" i="17" s="1"/>
  <c r="K479" i="17"/>
  <c r="L479" i="17"/>
  <c r="M479" i="17" s="1"/>
  <c r="I480" i="17"/>
  <c r="N480" i="17" s="1" a="1"/>
  <c r="N480" i="17" s="1"/>
  <c r="J480" i="17"/>
  <c r="O480" i="17" s="1"/>
  <c r="K480" i="17"/>
  <c r="L480" i="17"/>
  <c r="M480" i="17" s="1"/>
  <c r="I481" i="17"/>
  <c r="N481" i="17" s="1" a="1"/>
  <c r="N481" i="17" s="1"/>
  <c r="J481" i="17"/>
  <c r="O481" i="17" s="1"/>
  <c r="K481" i="17"/>
  <c r="L481" i="17"/>
  <c r="M481" i="17" s="1"/>
  <c r="I482" i="17"/>
  <c r="N482" i="17" s="1" a="1"/>
  <c r="N482" i="17" s="1"/>
  <c r="J482" i="17"/>
  <c r="O482" i="17" s="1"/>
  <c r="K482" i="17"/>
  <c r="L482" i="17"/>
  <c r="M482" i="17" s="1"/>
  <c r="I483" i="17"/>
  <c r="N483" i="17" s="1" a="1"/>
  <c r="N483" i="17" s="1"/>
  <c r="J483" i="17"/>
  <c r="O483" i="17" s="1"/>
  <c r="K483" i="17"/>
  <c r="L483" i="17"/>
  <c r="M483" i="17" s="1"/>
  <c r="I484" i="17"/>
  <c r="N484" i="17" s="1" a="1"/>
  <c r="N484" i="17" s="1"/>
  <c r="J484" i="17"/>
  <c r="O484" i="17" s="1"/>
  <c r="K484" i="17"/>
  <c r="L484" i="17"/>
  <c r="M484" i="17" s="1"/>
  <c r="I485" i="17"/>
  <c r="N485" i="17" s="1" a="1"/>
  <c r="N485" i="17" s="1"/>
  <c r="J485" i="17"/>
  <c r="O485" i="17" s="1"/>
  <c r="K485" i="17"/>
  <c r="L485" i="17"/>
  <c r="M485" i="17" s="1"/>
  <c r="I486" i="17"/>
  <c r="N486" i="17" s="1" a="1"/>
  <c r="N486" i="17" s="1"/>
  <c r="J486" i="17"/>
  <c r="O486" i="17" s="1"/>
  <c r="K486" i="17"/>
  <c r="L486" i="17"/>
  <c r="M486" i="17" s="1"/>
  <c r="I487" i="17"/>
  <c r="N487" i="17" s="1" a="1"/>
  <c r="N487" i="17" s="1"/>
  <c r="J487" i="17"/>
  <c r="O487" i="17" s="1"/>
  <c r="K487" i="17"/>
  <c r="L487" i="17"/>
  <c r="M487" i="17" s="1"/>
  <c r="I488" i="17"/>
  <c r="N488" i="17" s="1" a="1"/>
  <c r="N488" i="17" s="1"/>
  <c r="J488" i="17"/>
  <c r="O488" i="17" s="1"/>
  <c r="K488" i="17"/>
  <c r="L488" i="17"/>
  <c r="M488" i="17" s="1"/>
  <c r="I489" i="17"/>
  <c r="N489" i="17" s="1" a="1"/>
  <c r="N489" i="17" s="1"/>
  <c r="J489" i="17"/>
  <c r="O489" i="17" s="1"/>
  <c r="K489" i="17"/>
  <c r="L489" i="17"/>
  <c r="M489" i="17" s="1"/>
  <c r="I490" i="17"/>
  <c r="N490" i="17" s="1" a="1"/>
  <c r="N490" i="17" s="1"/>
  <c r="J490" i="17"/>
  <c r="O490" i="17" s="1"/>
  <c r="K490" i="17"/>
  <c r="L490" i="17"/>
  <c r="M490" i="17" s="1"/>
  <c r="I491" i="17"/>
  <c r="N491" i="17" s="1" a="1"/>
  <c r="N491" i="17" s="1"/>
  <c r="J491" i="17"/>
  <c r="O491" i="17" s="1"/>
  <c r="K491" i="17"/>
  <c r="L491" i="17"/>
  <c r="M491" i="17" s="1"/>
  <c r="I492" i="17"/>
  <c r="N492" i="17" s="1" a="1"/>
  <c r="N492" i="17" s="1"/>
  <c r="J492" i="17"/>
  <c r="O492" i="17" s="1"/>
  <c r="K492" i="17"/>
  <c r="L492" i="17"/>
  <c r="M492" i="17" s="1"/>
  <c r="I493" i="17"/>
  <c r="N493" i="17" s="1" a="1"/>
  <c r="N493" i="17" s="1"/>
  <c r="J493" i="17"/>
  <c r="O493" i="17" s="1"/>
  <c r="K493" i="17"/>
  <c r="L493" i="17"/>
  <c r="M493" i="17" s="1"/>
  <c r="I494" i="17"/>
  <c r="N494" i="17" s="1" a="1"/>
  <c r="N494" i="17" s="1"/>
  <c r="J494" i="17"/>
  <c r="O494" i="17" s="1"/>
  <c r="K494" i="17"/>
  <c r="L494" i="17"/>
  <c r="M494" i="17" s="1"/>
  <c r="I495" i="17"/>
  <c r="N495" i="17" s="1" a="1"/>
  <c r="N495" i="17" s="1"/>
  <c r="J495" i="17"/>
  <c r="O495" i="17" s="1"/>
  <c r="K495" i="17"/>
  <c r="L495" i="17"/>
  <c r="M495" i="17" s="1"/>
  <c r="I496" i="17"/>
  <c r="N496" i="17" s="1" a="1"/>
  <c r="N496" i="17" s="1"/>
  <c r="J496" i="17"/>
  <c r="O496" i="17" s="1"/>
  <c r="K496" i="17"/>
  <c r="L496" i="17"/>
  <c r="M496" i="17" s="1"/>
  <c r="I497" i="17"/>
  <c r="N497" i="17" s="1" a="1"/>
  <c r="N497" i="17" s="1"/>
  <c r="J497" i="17"/>
  <c r="O497" i="17" s="1"/>
  <c r="K497" i="17"/>
  <c r="L497" i="17"/>
  <c r="M497" i="17" s="1"/>
  <c r="I498" i="17"/>
  <c r="N498" i="17" s="1" a="1"/>
  <c r="N498" i="17" s="1"/>
  <c r="J498" i="17"/>
  <c r="O498" i="17" s="1"/>
  <c r="K498" i="17"/>
  <c r="L498" i="17"/>
  <c r="M498" i="17" s="1"/>
  <c r="I499" i="17"/>
  <c r="N499" i="17" s="1" a="1"/>
  <c r="N499" i="17" s="1"/>
  <c r="J499" i="17"/>
  <c r="O499" i="17" s="1"/>
  <c r="K499" i="17"/>
  <c r="L499" i="17"/>
  <c r="M499" i="17" s="1"/>
  <c r="I500" i="17"/>
  <c r="N500" i="17" s="1" a="1"/>
  <c r="N500" i="17" s="1"/>
  <c r="J500" i="17"/>
  <c r="O500" i="17" s="1"/>
  <c r="K500" i="17"/>
  <c r="L500" i="17"/>
  <c r="M500" i="17" s="1"/>
  <c r="I501" i="17"/>
  <c r="N501" i="17" s="1" a="1"/>
  <c r="N501" i="17" s="1"/>
  <c r="J501" i="17"/>
  <c r="O501" i="17" s="1"/>
  <c r="K501" i="17"/>
  <c r="L501" i="17"/>
  <c r="M501" i="17" s="1"/>
  <c r="I502" i="17"/>
  <c r="N502" i="17" s="1" a="1"/>
  <c r="N502" i="17" s="1"/>
  <c r="J502" i="17"/>
  <c r="O502" i="17" s="1"/>
  <c r="K502" i="17"/>
  <c r="L502" i="17"/>
  <c r="M502" i="17" s="1"/>
  <c r="I503" i="17"/>
  <c r="N503" i="17" s="1" a="1"/>
  <c r="N503" i="17" s="1"/>
  <c r="J503" i="17"/>
  <c r="O503" i="17" s="1"/>
  <c r="K503" i="17"/>
  <c r="L503" i="17"/>
  <c r="M503" i="17" s="1"/>
  <c r="I504" i="17"/>
  <c r="N504" i="17" s="1" a="1"/>
  <c r="N504" i="17" s="1"/>
  <c r="J504" i="17"/>
  <c r="O504" i="17" s="1"/>
  <c r="K504" i="17"/>
  <c r="L504" i="17"/>
  <c r="M504" i="17" s="1"/>
  <c r="I505" i="17"/>
  <c r="N505" i="17" s="1" a="1"/>
  <c r="N505" i="17" s="1"/>
  <c r="J505" i="17"/>
  <c r="O505" i="17" s="1"/>
  <c r="K505" i="17"/>
  <c r="L505" i="17"/>
  <c r="M505" i="17" s="1"/>
  <c r="I506" i="17"/>
  <c r="N506" i="17" s="1" a="1"/>
  <c r="N506" i="17" s="1"/>
  <c r="J506" i="17"/>
  <c r="O506" i="17" s="1"/>
  <c r="K506" i="17"/>
  <c r="L506" i="17"/>
  <c r="M506" i="17" s="1"/>
  <c r="I507" i="17"/>
  <c r="N507" i="17" s="1" a="1"/>
  <c r="N507" i="17" s="1"/>
  <c r="J507" i="17"/>
  <c r="O507" i="17" s="1"/>
  <c r="K507" i="17"/>
  <c r="L507" i="17"/>
  <c r="M507" i="17" s="1"/>
  <c r="I508" i="17"/>
  <c r="N508" i="17" s="1" a="1"/>
  <c r="N508" i="17" s="1"/>
  <c r="J508" i="17"/>
  <c r="O508" i="17" s="1"/>
  <c r="K508" i="17"/>
  <c r="L508" i="17"/>
  <c r="M508" i="17" s="1"/>
  <c r="I509" i="17"/>
  <c r="N509" i="17" s="1" a="1"/>
  <c r="N509" i="17" s="1"/>
  <c r="J509" i="17"/>
  <c r="O509" i="17" s="1"/>
  <c r="K509" i="17"/>
  <c r="L509" i="17"/>
  <c r="M509" i="17" s="1"/>
  <c r="I510" i="17"/>
  <c r="N510" i="17" s="1" a="1"/>
  <c r="N510" i="17" s="1"/>
  <c r="J510" i="17"/>
  <c r="O510" i="17" s="1"/>
  <c r="K510" i="17"/>
  <c r="L510" i="17"/>
  <c r="M510" i="17" s="1"/>
  <c r="I511" i="17"/>
  <c r="N511" i="17" s="1" a="1"/>
  <c r="N511" i="17" s="1"/>
  <c r="J511" i="17"/>
  <c r="O511" i="17" s="1"/>
  <c r="K511" i="17"/>
  <c r="L511" i="17"/>
  <c r="M511" i="17" s="1"/>
  <c r="I512" i="17"/>
  <c r="N512" i="17" s="1" a="1"/>
  <c r="N512" i="17" s="1"/>
  <c r="J512" i="17"/>
  <c r="O512" i="17" s="1"/>
  <c r="K512" i="17"/>
  <c r="L512" i="17"/>
  <c r="M512" i="17" s="1"/>
  <c r="I513" i="17"/>
  <c r="N513" i="17" s="1" a="1"/>
  <c r="N513" i="17" s="1"/>
  <c r="J513" i="17"/>
  <c r="O513" i="17" s="1"/>
  <c r="K513" i="17"/>
  <c r="L513" i="17"/>
  <c r="M513" i="17" s="1"/>
  <c r="I514" i="17"/>
  <c r="N514" i="17" s="1" a="1"/>
  <c r="N514" i="17" s="1"/>
  <c r="J514" i="17"/>
  <c r="O514" i="17" s="1"/>
  <c r="K514" i="17"/>
  <c r="L514" i="17"/>
  <c r="M514" i="17" s="1"/>
  <c r="I515" i="17"/>
  <c r="N515" i="17" s="1" a="1"/>
  <c r="N515" i="17" s="1"/>
  <c r="J515" i="17"/>
  <c r="O515" i="17" s="1"/>
  <c r="K515" i="17"/>
  <c r="L515" i="17"/>
  <c r="M515" i="17" s="1"/>
  <c r="I516" i="17"/>
  <c r="N516" i="17" s="1" a="1"/>
  <c r="N516" i="17" s="1"/>
  <c r="J516" i="17"/>
  <c r="O516" i="17" s="1"/>
  <c r="K516" i="17"/>
  <c r="L516" i="17"/>
  <c r="M516" i="17" s="1"/>
  <c r="I517" i="17"/>
  <c r="N517" i="17" s="1" a="1"/>
  <c r="N517" i="17" s="1"/>
  <c r="J517" i="17"/>
  <c r="O517" i="17" s="1"/>
  <c r="K517" i="17"/>
  <c r="L517" i="17"/>
  <c r="M517" i="17" s="1"/>
  <c r="I518" i="17"/>
  <c r="N518" i="17" s="1" a="1"/>
  <c r="N518" i="17" s="1"/>
  <c r="J518" i="17"/>
  <c r="O518" i="17" s="1"/>
  <c r="K518" i="17"/>
  <c r="L518" i="17"/>
  <c r="M518" i="17" s="1"/>
  <c r="I519" i="17"/>
  <c r="N519" i="17" s="1" a="1"/>
  <c r="N519" i="17" s="1"/>
  <c r="J519" i="17"/>
  <c r="O519" i="17" s="1"/>
  <c r="K519" i="17"/>
  <c r="L519" i="17"/>
  <c r="M519" i="17" s="1"/>
  <c r="I520" i="17"/>
  <c r="N520" i="17" s="1" a="1"/>
  <c r="N520" i="17" s="1"/>
  <c r="J520" i="17"/>
  <c r="O520" i="17" s="1"/>
  <c r="K520" i="17"/>
  <c r="L520" i="17"/>
  <c r="M520" i="17" s="1"/>
  <c r="I521" i="17"/>
  <c r="N521" i="17" s="1" a="1"/>
  <c r="N521" i="17" s="1"/>
  <c r="J521" i="17"/>
  <c r="O521" i="17" s="1"/>
  <c r="K521" i="17"/>
  <c r="L521" i="17"/>
  <c r="M521" i="17" s="1"/>
  <c r="I522" i="17"/>
  <c r="N522" i="17" s="1" a="1"/>
  <c r="N522" i="17" s="1"/>
  <c r="J522" i="17"/>
  <c r="O522" i="17" s="1"/>
  <c r="K522" i="17"/>
  <c r="L522" i="17"/>
  <c r="M522" i="17" s="1"/>
  <c r="I523" i="17"/>
  <c r="N523" i="17" s="1" a="1"/>
  <c r="N523" i="17" s="1"/>
  <c r="J523" i="17"/>
  <c r="O523" i="17" s="1"/>
  <c r="K523" i="17"/>
  <c r="L523" i="17"/>
  <c r="M523" i="17" s="1"/>
  <c r="I524" i="17"/>
  <c r="N524" i="17" s="1" a="1"/>
  <c r="N524" i="17" s="1"/>
  <c r="J524" i="17"/>
  <c r="O524" i="17" s="1"/>
  <c r="K524" i="17"/>
  <c r="L524" i="17"/>
  <c r="M524" i="17" s="1"/>
  <c r="I525" i="17"/>
  <c r="N525" i="17" s="1" a="1"/>
  <c r="N525" i="17" s="1"/>
  <c r="J525" i="17"/>
  <c r="O525" i="17" s="1"/>
  <c r="K525" i="17"/>
  <c r="L525" i="17"/>
  <c r="M525" i="17" s="1"/>
  <c r="I526" i="17"/>
  <c r="N526" i="17" s="1" a="1"/>
  <c r="N526" i="17" s="1"/>
  <c r="J526" i="17"/>
  <c r="O526" i="17" s="1"/>
  <c r="K526" i="17"/>
  <c r="L526" i="17"/>
  <c r="M526" i="17" s="1"/>
  <c r="I527" i="17"/>
  <c r="N527" i="17" s="1" a="1"/>
  <c r="N527" i="17" s="1"/>
  <c r="J527" i="17"/>
  <c r="O527" i="17" s="1"/>
  <c r="K527" i="17"/>
  <c r="L527" i="17"/>
  <c r="M527" i="17" s="1"/>
  <c r="I528" i="17"/>
  <c r="N528" i="17" s="1" a="1"/>
  <c r="N528" i="17" s="1"/>
  <c r="J528" i="17"/>
  <c r="O528" i="17" s="1"/>
  <c r="K528" i="17"/>
  <c r="L528" i="17"/>
  <c r="M528" i="17" s="1"/>
  <c r="I529" i="17"/>
  <c r="N529" i="17" s="1" a="1"/>
  <c r="N529" i="17" s="1"/>
  <c r="J529" i="17"/>
  <c r="O529" i="17" s="1"/>
  <c r="K529" i="17"/>
  <c r="L529" i="17"/>
  <c r="M529" i="17" s="1"/>
  <c r="I530" i="17"/>
  <c r="N530" i="17" s="1" a="1"/>
  <c r="N530" i="17" s="1"/>
  <c r="J530" i="17"/>
  <c r="O530" i="17" s="1"/>
  <c r="K530" i="17"/>
  <c r="L530" i="17"/>
  <c r="M530" i="17" s="1"/>
  <c r="I531" i="17"/>
  <c r="N531" i="17" s="1" a="1"/>
  <c r="N531" i="17" s="1"/>
  <c r="J531" i="17"/>
  <c r="O531" i="17" s="1"/>
  <c r="K531" i="17"/>
  <c r="L531" i="17"/>
  <c r="M531" i="17" s="1"/>
  <c r="I532" i="17"/>
  <c r="N532" i="17" s="1" a="1"/>
  <c r="N532" i="17" s="1"/>
  <c r="J532" i="17"/>
  <c r="O532" i="17" s="1"/>
  <c r="K532" i="17"/>
  <c r="L532" i="17"/>
  <c r="M532" i="17" s="1"/>
  <c r="I533" i="17"/>
  <c r="N533" i="17" s="1" a="1"/>
  <c r="N533" i="17" s="1"/>
  <c r="J533" i="17"/>
  <c r="O533" i="17" s="1"/>
  <c r="K533" i="17"/>
  <c r="L533" i="17"/>
  <c r="M533" i="17" s="1"/>
  <c r="I534" i="17"/>
  <c r="N534" i="17" s="1" a="1"/>
  <c r="N534" i="17" s="1"/>
  <c r="J534" i="17"/>
  <c r="O534" i="17" s="1"/>
  <c r="K534" i="17"/>
  <c r="L534" i="17"/>
  <c r="M534" i="17" s="1"/>
  <c r="I535" i="17"/>
  <c r="N535" i="17" s="1" a="1"/>
  <c r="N535" i="17" s="1"/>
  <c r="J535" i="17"/>
  <c r="O535" i="17" s="1"/>
  <c r="K535" i="17"/>
  <c r="L535" i="17"/>
  <c r="M535" i="17" s="1"/>
  <c r="I536" i="17"/>
  <c r="N536" i="17" s="1" a="1"/>
  <c r="N536" i="17" s="1"/>
  <c r="J536" i="17"/>
  <c r="O536" i="17" s="1"/>
  <c r="K536" i="17"/>
  <c r="L536" i="17"/>
  <c r="M536" i="17" s="1"/>
  <c r="I537" i="17"/>
  <c r="N537" i="17" s="1" a="1"/>
  <c r="N537" i="17" s="1"/>
  <c r="J537" i="17"/>
  <c r="O537" i="17" s="1"/>
  <c r="K537" i="17"/>
  <c r="L537" i="17"/>
  <c r="M537" i="17" s="1"/>
  <c r="I538" i="17"/>
  <c r="N538" i="17" s="1" a="1"/>
  <c r="N538" i="17" s="1"/>
  <c r="J538" i="17"/>
  <c r="O538" i="17" s="1"/>
  <c r="K538" i="17"/>
  <c r="L538" i="17"/>
  <c r="M538" i="17" s="1"/>
  <c r="I539" i="17"/>
  <c r="N539" i="17" s="1" a="1"/>
  <c r="N539" i="17" s="1"/>
  <c r="J539" i="17"/>
  <c r="O539" i="17" s="1"/>
  <c r="K539" i="17"/>
  <c r="L539" i="17"/>
  <c r="M539" i="17" s="1"/>
  <c r="I540" i="17"/>
  <c r="N540" i="17" s="1" a="1"/>
  <c r="N540" i="17" s="1"/>
  <c r="J540" i="17"/>
  <c r="O540" i="17" s="1"/>
  <c r="K540" i="17"/>
  <c r="L540" i="17"/>
  <c r="M540" i="17" s="1"/>
  <c r="I541" i="17"/>
  <c r="N541" i="17" s="1" a="1"/>
  <c r="N541" i="17" s="1"/>
  <c r="J541" i="17"/>
  <c r="O541" i="17" s="1"/>
  <c r="K541" i="17"/>
  <c r="L541" i="17"/>
  <c r="M541" i="17" s="1"/>
  <c r="I542" i="17"/>
  <c r="N542" i="17" s="1" a="1"/>
  <c r="N542" i="17" s="1"/>
  <c r="J542" i="17"/>
  <c r="O542" i="17" s="1"/>
  <c r="K542" i="17"/>
  <c r="L542" i="17"/>
  <c r="M542" i="17" s="1"/>
  <c r="I543" i="17"/>
  <c r="N543" i="17" s="1" a="1"/>
  <c r="N543" i="17" s="1"/>
  <c r="J543" i="17"/>
  <c r="O543" i="17" s="1"/>
  <c r="K543" i="17"/>
  <c r="L543" i="17"/>
  <c r="M543" i="17" s="1"/>
  <c r="I544" i="17"/>
  <c r="N544" i="17" s="1" a="1"/>
  <c r="N544" i="17" s="1"/>
  <c r="J544" i="17"/>
  <c r="O544" i="17" s="1"/>
  <c r="K544" i="17"/>
  <c r="L544" i="17"/>
  <c r="M544" i="17" s="1"/>
  <c r="I545" i="17"/>
  <c r="N545" i="17" s="1" a="1"/>
  <c r="N545" i="17" s="1"/>
  <c r="J545" i="17"/>
  <c r="O545" i="17" s="1"/>
  <c r="K545" i="17"/>
  <c r="L545" i="17"/>
  <c r="M545" i="17" s="1"/>
  <c r="I546" i="17"/>
  <c r="N546" i="17" s="1" a="1"/>
  <c r="N546" i="17" s="1"/>
  <c r="J546" i="17"/>
  <c r="O546" i="17" s="1"/>
  <c r="K546" i="17"/>
  <c r="L546" i="17"/>
  <c r="M546" i="17" s="1"/>
  <c r="I547" i="17"/>
  <c r="N547" i="17" s="1" a="1"/>
  <c r="N547" i="17" s="1"/>
  <c r="J547" i="17"/>
  <c r="O547" i="17" s="1"/>
  <c r="K547" i="17"/>
  <c r="L547" i="17"/>
  <c r="M547" i="17" s="1"/>
  <c r="I548" i="17"/>
  <c r="N548" i="17" s="1" a="1"/>
  <c r="N548" i="17" s="1"/>
  <c r="J548" i="17"/>
  <c r="O548" i="17" s="1"/>
  <c r="K548" i="17"/>
  <c r="L548" i="17"/>
  <c r="M548" i="17" s="1"/>
  <c r="I549" i="17"/>
  <c r="N549" i="17" s="1" a="1"/>
  <c r="N549" i="17" s="1"/>
  <c r="J549" i="17"/>
  <c r="O549" i="17" s="1"/>
  <c r="K549" i="17"/>
  <c r="L549" i="17"/>
  <c r="M549" i="17" s="1"/>
  <c r="I550" i="17"/>
  <c r="N550" i="17" s="1" a="1"/>
  <c r="N550" i="17" s="1"/>
  <c r="J550" i="17"/>
  <c r="O550" i="17" s="1"/>
  <c r="K550" i="17"/>
  <c r="L550" i="17"/>
  <c r="M550" i="17" s="1"/>
  <c r="I551" i="17"/>
  <c r="N551" i="17" s="1" a="1"/>
  <c r="N551" i="17" s="1"/>
  <c r="J551" i="17"/>
  <c r="O551" i="17" s="1"/>
  <c r="K551" i="17"/>
  <c r="L551" i="17"/>
  <c r="M551" i="17" s="1"/>
  <c r="I552" i="17"/>
  <c r="N552" i="17" s="1" a="1"/>
  <c r="N552" i="17" s="1"/>
  <c r="J552" i="17"/>
  <c r="O552" i="17" s="1"/>
  <c r="K552" i="17"/>
  <c r="L552" i="17"/>
  <c r="M552" i="17" s="1"/>
  <c r="I553" i="17"/>
  <c r="N553" i="17" s="1" a="1"/>
  <c r="N553" i="17" s="1"/>
  <c r="J553" i="17"/>
  <c r="O553" i="17" s="1"/>
  <c r="K553" i="17"/>
  <c r="L553" i="17"/>
  <c r="M553" i="17" s="1"/>
  <c r="I554" i="17"/>
  <c r="N554" i="17" s="1" a="1"/>
  <c r="N554" i="17" s="1"/>
  <c r="J554" i="17"/>
  <c r="O554" i="17" s="1"/>
  <c r="K554" i="17"/>
  <c r="L554" i="17"/>
  <c r="M554" i="17" s="1"/>
  <c r="I555" i="17"/>
  <c r="N555" i="17" s="1" a="1"/>
  <c r="N555" i="17" s="1"/>
  <c r="J555" i="17"/>
  <c r="O555" i="17" s="1"/>
  <c r="K555" i="17"/>
  <c r="L555" i="17"/>
  <c r="M555" i="17" s="1"/>
  <c r="I556" i="17"/>
  <c r="N556" i="17" s="1" a="1"/>
  <c r="N556" i="17" s="1"/>
  <c r="J556" i="17"/>
  <c r="O556" i="17" s="1"/>
  <c r="K556" i="17"/>
  <c r="L556" i="17"/>
  <c r="M556" i="17" s="1"/>
  <c r="I557" i="17"/>
  <c r="N557" i="17" s="1" a="1"/>
  <c r="N557" i="17" s="1"/>
  <c r="J557" i="17"/>
  <c r="O557" i="17" s="1"/>
  <c r="K557" i="17"/>
  <c r="L557" i="17"/>
  <c r="M557" i="17" s="1"/>
  <c r="I558" i="17"/>
  <c r="N558" i="17" s="1" a="1"/>
  <c r="N558" i="17" s="1"/>
  <c r="J558" i="17"/>
  <c r="O558" i="17" s="1"/>
  <c r="K558" i="17"/>
  <c r="L558" i="17"/>
  <c r="M558" i="17" s="1"/>
  <c r="I559" i="17"/>
  <c r="N559" i="17" s="1" a="1"/>
  <c r="N559" i="17" s="1"/>
  <c r="J559" i="17"/>
  <c r="O559" i="17" s="1"/>
  <c r="K559" i="17"/>
  <c r="L559" i="17"/>
  <c r="M559" i="17" s="1"/>
  <c r="I560" i="17"/>
  <c r="N560" i="17" s="1" a="1"/>
  <c r="N560" i="17" s="1"/>
  <c r="J560" i="17"/>
  <c r="O560" i="17" s="1"/>
  <c r="K560" i="17"/>
  <c r="L560" i="17"/>
  <c r="M560" i="17" s="1"/>
  <c r="I561" i="17"/>
  <c r="N561" i="17" s="1" a="1"/>
  <c r="N561" i="17" s="1"/>
  <c r="J561" i="17"/>
  <c r="O561" i="17" s="1"/>
  <c r="K561" i="17"/>
  <c r="L561" i="17"/>
  <c r="M561" i="17" s="1"/>
  <c r="I562" i="17"/>
  <c r="N562" i="17" s="1" a="1"/>
  <c r="N562" i="17" s="1"/>
  <c r="J562" i="17"/>
  <c r="O562" i="17" s="1"/>
  <c r="K562" i="17"/>
  <c r="L562" i="17"/>
  <c r="M562" i="17" s="1"/>
  <c r="I563" i="17"/>
  <c r="N563" i="17" s="1" a="1"/>
  <c r="N563" i="17" s="1"/>
  <c r="J563" i="17"/>
  <c r="O563" i="17" s="1"/>
  <c r="K563" i="17"/>
  <c r="L563" i="17"/>
  <c r="M563" i="17" s="1"/>
  <c r="I564" i="17"/>
  <c r="N564" i="17" s="1" a="1"/>
  <c r="N564" i="17" s="1"/>
  <c r="J564" i="17"/>
  <c r="O564" i="17" s="1"/>
  <c r="K564" i="17"/>
  <c r="L564" i="17"/>
  <c r="M564" i="17" s="1"/>
  <c r="I565" i="17"/>
  <c r="N565" i="17" s="1" a="1"/>
  <c r="N565" i="17" s="1"/>
  <c r="J565" i="17"/>
  <c r="O565" i="17" s="1"/>
  <c r="K565" i="17"/>
  <c r="L565" i="17"/>
  <c r="M565" i="17" s="1"/>
  <c r="I566" i="17"/>
  <c r="N566" i="17" s="1" a="1"/>
  <c r="N566" i="17" s="1"/>
  <c r="J566" i="17"/>
  <c r="O566" i="17" s="1"/>
  <c r="K566" i="17"/>
  <c r="L566" i="17"/>
  <c r="M566" i="17" s="1"/>
  <c r="I567" i="17"/>
  <c r="N567" i="17" s="1" a="1"/>
  <c r="N567" i="17" s="1"/>
  <c r="J567" i="17"/>
  <c r="O567" i="17" s="1"/>
  <c r="K567" i="17"/>
  <c r="L567" i="17"/>
  <c r="M567" i="17" s="1"/>
  <c r="I568" i="17"/>
  <c r="N568" i="17" s="1" a="1"/>
  <c r="N568" i="17" s="1"/>
  <c r="J568" i="17"/>
  <c r="O568" i="17" s="1"/>
  <c r="K568" i="17"/>
  <c r="L568" i="17"/>
  <c r="M568" i="17" s="1"/>
  <c r="I569" i="17"/>
  <c r="N569" i="17" s="1" a="1"/>
  <c r="N569" i="17" s="1"/>
  <c r="J569" i="17"/>
  <c r="O569" i="17" s="1"/>
  <c r="K569" i="17"/>
  <c r="L569" i="17"/>
  <c r="M569" i="17" s="1"/>
  <c r="I570" i="17"/>
  <c r="N570" i="17" s="1" a="1"/>
  <c r="N570" i="17" s="1"/>
  <c r="J570" i="17"/>
  <c r="O570" i="17" s="1"/>
  <c r="K570" i="17"/>
  <c r="L570" i="17"/>
  <c r="M570" i="17" s="1"/>
  <c r="I571" i="17"/>
  <c r="N571" i="17" s="1" a="1"/>
  <c r="N571" i="17" s="1"/>
  <c r="J571" i="17"/>
  <c r="O571" i="17" s="1"/>
  <c r="K571" i="17"/>
  <c r="L571" i="17"/>
  <c r="M571" i="17" s="1"/>
  <c r="I572" i="17"/>
  <c r="N572" i="17" s="1" a="1"/>
  <c r="N572" i="17" s="1"/>
  <c r="J572" i="17"/>
  <c r="O572" i="17" s="1"/>
  <c r="K572" i="17"/>
  <c r="L572" i="17"/>
  <c r="M572" i="17" s="1"/>
  <c r="I573" i="17"/>
  <c r="N573" i="17" s="1" a="1"/>
  <c r="N573" i="17" s="1"/>
  <c r="J573" i="17"/>
  <c r="O573" i="17" s="1"/>
  <c r="K573" i="17"/>
  <c r="L573" i="17"/>
  <c r="M573" i="17" s="1"/>
  <c r="I574" i="17"/>
  <c r="N574" i="17" s="1" a="1"/>
  <c r="N574" i="17" s="1"/>
  <c r="J574" i="17"/>
  <c r="O574" i="17" s="1"/>
  <c r="K574" i="17"/>
  <c r="L574" i="17"/>
  <c r="M574" i="17" s="1"/>
  <c r="I575" i="17"/>
  <c r="N575" i="17" s="1" a="1"/>
  <c r="N575" i="17" s="1"/>
  <c r="J575" i="17"/>
  <c r="O575" i="17" s="1"/>
  <c r="K575" i="17"/>
  <c r="L575" i="17"/>
  <c r="M575" i="17" s="1"/>
  <c r="I576" i="17"/>
  <c r="N576" i="17" s="1" a="1"/>
  <c r="N576" i="17" s="1"/>
  <c r="J576" i="17"/>
  <c r="O576" i="17" s="1"/>
  <c r="K576" i="17"/>
  <c r="L576" i="17"/>
  <c r="M576" i="17" s="1"/>
  <c r="I577" i="17"/>
  <c r="N577" i="17" s="1" a="1"/>
  <c r="N577" i="17" s="1"/>
  <c r="J577" i="17"/>
  <c r="O577" i="17" s="1"/>
  <c r="K577" i="17"/>
  <c r="L577" i="17"/>
  <c r="M577" i="17" s="1"/>
  <c r="I578" i="17"/>
  <c r="N578" i="17" s="1" a="1"/>
  <c r="N578" i="17" s="1"/>
  <c r="J578" i="17"/>
  <c r="O578" i="17" s="1"/>
  <c r="K578" i="17"/>
  <c r="L578" i="17"/>
  <c r="M578" i="17" s="1"/>
  <c r="I579" i="17"/>
  <c r="N579" i="17" s="1" a="1"/>
  <c r="N579" i="17" s="1"/>
  <c r="J579" i="17"/>
  <c r="O579" i="17" s="1"/>
  <c r="K579" i="17"/>
  <c r="L579" i="17"/>
  <c r="M579" i="17" s="1"/>
  <c r="I580" i="17"/>
  <c r="N580" i="17" s="1" a="1"/>
  <c r="N580" i="17" s="1"/>
  <c r="J580" i="17"/>
  <c r="O580" i="17" s="1"/>
  <c r="K580" i="17"/>
  <c r="L580" i="17"/>
  <c r="M580" i="17" s="1"/>
  <c r="I581" i="17"/>
  <c r="N581" i="17" s="1" a="1"/>
  <c r="N581" i="17" s="1"/>
  <c r="J581" i="17"/>
  <c r="O581" i="17" s="1"/>
  <c r="K581" i="17"/>
  <c r="L581" i="17"/>
  <c r="M581" i="17" s="1"/>
  <c r="I582" i="17"/>
  <c r="N582" i="17" s="1" a="1"/>
  <c r="N582" i="17" s="1"/>
  <c r="J582" i="17"/>
  <c r="O582" i="17" s="1"/>
  <c r="K582" i="17"/>
  <c r="L582" i="17"/>
  <c r="M582" i="17" s="1"/>
  <c r="I583" i="17"/>
  <c r="N583" i="17" s="1" a="1"/>
  <c r="N583" i="17" s="1"/>
  <c r="J583" i="17"/>
  <c r="O583" i="17" s="1"/>
  <c r="K583" i="17"/>
  <c r="L583" i="17"/>
  <c r="M583" i="17" s="1"/>
  <c r="I584" i="17"/>
  <c r="N584" i="17" s="1" a="1"/>
  <c r="N584" i="17" s="1"/>
  <c r="J584" i="17"/>
  <c r="O584" i="17" s="1"/>
  <c r="K584" i="17"/>
  <c r="L584" i="17"/>
  <c r="M584" i="17" s="1"/>
  <c r="I585" i="17"/>
  <c r="N585" i="17" s="1" a="1"/>
  <c r="N585" i="17" s="1"/>
  <c r="J585" i="17"/>
  <c r="O585" i="17" s="1"/>
  <c r="K585" i="17"/>
  <c r="L585" i="17"/>
  <c r="M585" i="17" s="1"/>
  <c r="I586" i="17"/>
  <c r="N586" i="17" s="1" a="1"/>
  <c r="N586" i="17" s="1"/>
  <c r="J586" i="17"/>
  <c r="O586" i="17" s="1"/>
  <c r="K586" i="17"/>
  <c r="L586" i="17"/>
  <c r="M586" i="17" s="1"/>
  <c r="I587" i="17"/>
  <c r="N587" i="17" s="1" a="1"/>
  <c r="N587" i="17" s="1"/>
  <c r="J587" i="17"/>
  <c r="O587" i="17" s="1"/>
  <c r="K587" i="17"/>
  <c r="L587" i="17"/>
  <c r="M587" i="17" s="1"/>
  <c r="I588" i="17"/>
  <c r="N588" i="17" s="1" a="1"/>
  <c r="N588" i="17" s="1"/>
  <c r="J588" i="17"/>
  <c r="O588" i="17" s="1"/>
  <c r="K588" i="17"/>
  <c r="L588" i="17"/>
  <c r="M588" i="17" s="1"/>
  <c r="I589" i="17"/>
  <c r="N589" i="17" s="1" a="1"/>
  <c r="N589" i="17" s="1"/>
  <c r="J589" i="17"/>
  <c r="O589" i="17" s="1"/>
  <c r="K589" i="17"/>
  <c r="L589" i="17"/>
  <c r="M589" i="17" s="1"/>
  <c r="I590" i="17"/>
  <c r="N590" i="17" s="1" a="1"/>
  <c r="N590" i="17" s="1"/>
  <c r="J590" i="17"/>
  <c r="O590" i="17" s="1"/>
  <c r="K590" i="17"/>
  <c r="L590" i="17"/>
  <c r="M590" i="17" s="1"/>
  <c r="I591" i="17"/>
  <c r="N591" i="17" s="1" a="1"/>
  <c r="N591" i="17" s="1"/>
  <c r="J591" i="17"/>
  <c r="O591" i="17" s="1"/>
  <c r="K591" i="17"/>
  <c r="L591" i="17"/>
  <c r="M591" i="17" s="1"/>
  <c r="I592" i="17"/>
  <c r="N592" i="17" s="1" a="1"/>
  <c r="N592" i="17" s="1"/>
  <c r="J592" i="17"/>
  <c r="O592" i="17" s="1"/>
  <c r="K592" i="17"/>
  <c r="L592" i="17"/>
  <c r="M592" i="17" s="1"/>
  <c r="I593" i="17"/>
  <c r="N593" i="17" s="1" a="1"/>
  <c r="N593" i="17" s="1"/>
  <c r="J593" i="17"/>
  <c r="O593" i="17" s="1"/>
  <c r="K593" i="17"/>
  <c r="L593" i="17"/>
  <c r="M593" i="17" s="1"/>
  <c r="I594" i="17"/>
  <c r="N594" i="17" s="1" a="1"/>
  <c r="N594" i="17" s="1"/>
  <c r="J594" i="17"/>
  <c r="O594" i="17" s="1"/>
  <c r="K594" i="17"/>
  <c r="L594" i="17"/>
  <c r="M594" i="17" s="1"/>
  <c r="I595" i="17"/>
  <c r="N595" i="17" s="1" a="1"/>
  <c r="N595" i="17" s="1"/>
  <c r="J595" i="17"/>
  <c r="O595" i="17" s="1"/>
  <c r="K595" i="17"/>
  <c r="L595" i="17"/>
  <c r="M595" i="17" s="1"/>
  <c r="I596" i="17"/>
  <c r="N596" i="17" s="1" a="1"/>
  <c r="N596" i="17" s="1"/>
  <c r="J596" i="17"/>
  <c r="O596" i="17" s="1"/>
  <c r="K596" i="17"/>
  <c r="L596" i="17"/>
  <c r="M596" i="17" s="1"/>
  <c r="I597" i="17"/>
  <c r="N597" i="17" s="1" a="1"/>
  <c r="N597" i="17" s="1"/>
  <c r="J597" i="17"/>
  <c r="O597" i="17" s="1"/>
  <c r="K597" i="17"/>
  <c r="L597" i="17"/>
  <c r="M597" i="17" s="1"/>
  <c r="I598" i="17"/>
  <c r="N598" i="17" s="1" a="1"/>
  <c r="N598" i="17" s="1"/>
  <c r="J598" i="17"/>
  <c r="O598" i="17" s="1"/>
  <c r="K598" i="17"/>
  <c r="L598" i="17"/>
  <c r="M598" i="17" s="1"/>
  <c r="I599" i="17"/>
  <c r="N599" i="17" s="1" a="1"/>
  <c r="N599" i="17" s="1"/>
  <c r="J599" i="17"/>
  <c r="O599" i="17" s="1"/>
  <c r="K599" i="17"/>
  <c r="L599" i="17"/>
  <c r="M599" i="17" s="1"/>
  <c r="I600" i="17"/>
  <c r="N600" i="17" s="1" a="1"/>
  <c r="N600" i="17" s="1"/>
  <c r="J600" i="17"/>
  <c r="O600" i="17" s="1"/>
  <c r="K600" i="17"/>
  <c r="L600" i="17"/>
  <c r="M600" i="17" s="1"/>
  <c r="I601" i="17"/>
  <c r="N601" i="17" s="1" a="1"/>
  <c r="N601" i="17" s="1"/>
  <c r="J601" i="17"/>
  <c r="O601" i="17" s="1"/>
  <c r="K601" i="17"/>
  <c r="L601" i="17"/>
  <c r="M601" i="17" s="1"/>
  <c r="I602" i="17"/>
  <c r="N602" i="17" s="1" a="1"/>
  <c r="N602" i="17" s="1"/>
  <c r="J602" i="17"/>
  <c r="O602" i="17" s="1"/>
  <c r="K602" i="17"/>
  <c r="L602" i="17"/>
  <c r="M602" i="17" s="1"/>
  <c r="I603" i="17"/>
  <c r="N603" i="17" s="1" a="1"/>
  <c r="N603" i="17" s="1"/>
  <c r="J603" i="17"/>
  <c r="O603" i="17" s="1"/>
  <c r="K603" i="17"/>
  <c r="L603" i="17"/>
  <c r="M603" i="17" s="1"/>
  <c r="I604" i="17"/>
  <c r="N604" i="17" s="1" a="1"/>
  <c r="N604" i="17" s="1"/>
  <c r="J604" i="17"/>
  <c r="O604" i="17" s="1"/>
  <c r="K604" i="17"/>
  <c r="L604" i="17"/>
  <c r="M604" i="17" s="1"/>
  <c r="I605" i="17"/>
  <c r="N605" i="17" s="1" a="1"/>
  <c r="N605" i="17" s="1"/>
  <c r="J605" i="17"/>
  <c r="O605" i="17" s="1"/>
  <c r="K605" i="17"/>
  <c r="L605" i="17"/>
  <c r="M605" i="17" s="1"/>
  <c r="I606" i="17"/>
  <c r="N606" i="17" s="1" a="1"/>
  <c r="N606" i="17" s="1"/>
  <c r="J606" i="17"/>
  <c r="O606" i="17" s="1"/>
  <c r="K606" i="17"/>
  <c r="L606" i="17"/>
  <c r="M606" i="17" s="1"/>
  <c r="I607" i="17"/>
  <c r="N607" i="17" s="1" a="1"/>
  <c r="N607" i="17" s="1"/>
  <c r="J607" i="17"/>
  <c r="O607" i="17" s="1"/>
  <c r="K607" i="17"/>
  <c r="L607" i="17"/>
  <c r="M607" i="17" s="1"/>
  <c r="I608" i="17"/>
  <c r="N608" i="17" s="1" a="1"/>
  <c r="N608" i="17" s="1"/>
  <c r="J608" i="17"/>
  <c r="O608" i="17" s="1"/>
  <c r="K608" i="17"/>
  <c r="L608" i="17"/>
  <c r="M608" i="17" s="1"/>
  <c r="I609" i="17"/>
  <c r="N609" i="17" s="1" a="1"/>
  <c r="N609" i="17" s="1"/>
  <c r="J609" i="17"/>
  <c r="O609" i="17" s="1"/>
  <c r="K609" i="17"/>
  <c r="L609" i="17"/>
  <c r="M609" i="17" s="1"/>
  <c r="I610" i="17"/>
  <c r="N610" i="17" s="1" a="1"/>
  <c r="N610" i="17" s="1"/>
  <c r="J610" i="17"/>
  <c r="O610" i="17" s="1"/>
  <c r="K610" i="17"/>
  <c r="L610" i="17"/>
  <c r="M610" i="17" s="1"/>
  <c r="I611" i="17"/>
  <c r="N611" i="17" s="1" a="1"/>
  <c r="N611" i="17" s="1"/>
  <c r="J611" i="17"/>
  <c r="O611" i="17" s="1"/>
  <c r="K611" i="17"/>
  <c r="L611" i="17"/>
  <c r="M611" i="17" s="1"/>
  <c r="I612" i="17"/>
  <c r="N612" i="17" s="1" a="1"/>
  <c r="N612" i="17" s="1"/>
  <c r="J612" i="17"/>
  <c r="O612" i="17" s="1"/>
  <c r="K612" i="17"/>
  <c r="L612" i="17"/>
  <c r="M612" i="17" s="1"/>
  <c r="I613" i="17"/>
  <c r="N613" i="17" s="1" a="1"/>
  <c r="N613" i="17" s="1"/>
  <c r="J613" i="17"/>
  <c r="O613" i="17" s="1"/>
  <c r="K613" i="17"/>
  <c r="L613" i="17"/>
  <c r="M613" i="17" s="1"/>
  <c r="I614" i="17"/>
  <c r="N614" i="17" s="1" a="1"/>
  <c r="N614" i="17" s="1"/>
  <c r="J614" i="17"/>
  <c r="O614" i="17" s="1"/>
  <c r="K614" i="17"/>
  <c r="L614" i="17"/>
  <c r="M614" i="17" s="1"/>
  <c r="I615" i="17"/>
  <c r="N615" i="17" s="1" a="1"/>
  <c r="N615" i="17" s="1"/>
  <c r="J615" i="17"/>
  <c r="O615" i="17" s="1"/>
  <c r="K615" i="17"/>
  <c r="L615" i="17"/>
  <c r="M615" i="17" s="1"/>
  <c r="I616" i="17"/>
  <c r="N616" i="17" s="1" a="1"/>
  <c r="N616" i="17" s="1"/>
  <c r="J616" i="17"/>
  <c r="O616" i="17" s="1"/>
  <c r="K616" i="17"/>
  <c r="L616" i="17"/>
  <c r="M616" i="17" s="1"/>
  <c r="I617" i="17"/>
  <c r="N617" i="17" s="1" a="1"/>
  <c r="N617" i="17" s="1"/>
  <c r="J617" i="17"/>
  <c r="O617" i="17" s="1"/>
  <c r="K617" i="17"/>
  <c r="L617" i="17"/>
  <c r="M617" i="17" s="1"/>
  <c r="I618" i="17"/>
  <c r="N618" i="17" s="1" a="1"/>
  <c r="N618" i="17" s="1"/>
  <c r="J618" i="17"/>
  <c r="O618" i="17" s="1"/>
  <c r="K618" i="17"/>
  <c r="L618" i="17"/>
  <c r="M618" i="17" s="1"/>
  <c r="I619" i="17"/>
  <c r="N619" i="17" s="1" a="1"/>
  <c r="N619" i="17" s="1"/>
  <c r="J619" i="17"/>
  <c r="O619" i="17" s="1"/>
  <c r="K619" i="17"/>
  <c r="L619" i="17"/>
  <c r="M619" i="17" s="1"/>
  <c r="I620" i="17"/>
  <c r="N620" i="17" s="1" a="1"/>
  <c r="N620" i="17" s="1"/>
  <c r="J620" i="17"/>
  <c r="O620" i="17" s="1"/>
  <c r="K620" i="17"/>
  <c r="L620" i="17"/>
  <c r="M620" i="17" s="1"/>
  <c r="I621" i="17"/>
  <c r="N621" i="17" s="1" a="1"/>
  <c r="N621" i="17" s="1"/>
  <c r="J621" i="17"/>
  <c r="O621" i="17" s="1"/>
  <c r="K621" i="17"/>
  <c r="L621" i="17"/>
  <c r="M621" i="17" s="1"/>
  <c r="I622" i="17"/>
  <c r="N622" i="17" s="1" a="1"/>
  <c r="N622" i="17" s="1"/>
  <c r="J622" i="17"/>
  <c r="O622" i="17" s="1"/>
  <c r="K622" i="17"/>
  <c r="L622" i="17"/>
  <c r="M622" i="17" s="1"/>
  <c r="I623" i="17"/>
  <c r="N623" i="17" s="1" a="1"/>
  <c r="N623" i="17" s="1"/>
  <c r="J623" i="17"/>
  <c r="O623" i="17" s="1"/>
  <c r="K623" i="17"/>
  <c r="L623" i="17"/>
  <c r="M623" i="17" s="1"/>
  <c r="I624" i="17"/>
  <c r="N624" i="17" s="1" a="1"/>
  <c r="N624" i="17" s="1"/>
  <c r="J624" i="17"/>
  <c r="O624" i="17" s="1"/>
  <c r="K624" i="17"/>
  <c r="L624" i="17"/>
  <c r="M624" i="17" s="1"/>
  <c r="I625" i="17"/>
  <c r="N625" i="17" s="1" a="1"/>
  <c r="N625" i="17" s="1"/>
  <c r="J625" i="17"/>
  <c r="O625" i="17" s="1"/>
  <c r="K625" i="17"/>
  <c r="L625" i="17"/>
  <c r="M625" i="17" s="1"/>
  <c r="I626" i="17"/>
  <c r="N626" i="17" s="1" a="1"/>
  <c r="N626" i="17" s="1"/>
  <c r="J626" i="17"/>
  <c r="O626" i="17" s="1"/>
  <c r="K626" i="17"/>
  <c r="L626" i="17"/>
  <c r="M626" i="17" s="1"/>
  <c r="I627" i="17"/>
  <c r="N627" i="17" s="1" a="1"/>
  <c r="N627" i="17" s="1"/>
  <c r="J627" i="17"/>
  <c r="O627" i="17" s="1"/>
  <c r="K627" i="17"/>
  <c r="L627" i="17"/>
  <c r="M627" i="17" s="1"/>
  <c r="I628" i="17"/>
  <c r="N628" i="17" s="1" a="1"/>
  <c r="N628" i="17" s="1"/>
  <c r="J628" i="17"/>
  <c r="O628" i="17" s="1"/>
  <c r="K628" i="17"/>
  <c r="L628" i="17"/>
  <c r="M628" i="17" s="1"/>
  <c r="I629" i="17"/>
  <c r="N629" i="17" s="1" a="1"/>
  <c r="N629" i="17" s="1"/>
  <c r="J629" i="17"/>
  <c r="O629" i="17" s="1"/>
  <c r="K629" i="17"/>
  <c r="L629" i="17"/>
  <c r="M629" i="17" s="1"/>
  <c r="I630" i="17"/>
  <c r="N630" i="17" s="1" a="1"/>
  <c r="N630" i="17" s="1"/>
  <c r="J630" i="17"/>
  <c r="O630" i="17" s="1"/>
  <c r="K630" i="17"/>
  <c r="L630" i="17"/>
  <c r="M630" i="17" s="1"/>
  <c r="I631" i="17"/>
  <c r="N631" i="17" s="1" a="1"/>
  <c r="N631" i="17" s="1"/>
  <c r="J631" i="17"/>
  <c r="O631" i="17" s="1"/>
  <c r="K631" i="17"/>
  <c r="L631" i="17"/>
  <c r="M631" i="17" s="1"/>
  <c r="I632" i="17"/>
  <c r="N632" i="17" s="1" a="1"/>
  <c r="N632" i="17" s="1"/>
  <c r="J632" i="17"/>
  <c r="O632" i="17" s="1"/>
  <c r="K632" i="17"/>
  <c r="L632" i="17"/>
  <c r="M632" i="17" s="1"/>
  <c r="I633" i="17"/>
  <c r="N633" i="17" s="1" a="1"/>
  <c r="N633" i="17" s="1"/>
  <c r="J633" i="17"/>
  <c r="O633" i="17" s="1"/>
  <c r="K633" i="17"/>
  <c r="L633" i="17"/>
  <c r="M633" i="17" s="1"/>
  <c r="I634" i="17"/>
  <c r="N634" i="17" s="1" a="1"/>
  <c r="N634" i="17" s="1"/>
  <c r="J634" i="17"/>
  <c r="O634" i="17" s="1"/>
  <c r="K634" i="17"/>
  <c r="L634" i="17"/>
  <c r="M634" i="17" s="1"/>
  <c r="I635" i="17"/>
  <c r="N635" i="17" s="1" a="1"/>
  <c r="N635" i="17" s="1"/>
  <c r="J635" i="17"/>
  <c r="O635" i="17" s="1"/>
  <c r="K635" i="17"/>
  <c r="L635" i="17"/>
  <c r="M635" i="17" s="1"/>
  <c r="I636" i="17"/>
  <c r="N636" i="17" s="1" a="1"/>
  <c r="N636" i="17" s="1"/>
  <c r="J636" i="17"/>
  <c r="O636" i="17" s="1"/>
  <c r="K636" i="17"/>
  <c r="L636" i="17"/>
  <c r="M636" i="17" s="1"/>
  <c r="I637" i="17"/>
  <c r="N637" i="17" s="1" a="1"/>
  <c r="N637" i="17" s="1"/>
  <c r="J637" i="17"/>
  <c r="O637" i="17" s="1"/>
  <c r="K637" i="17"/>
  <c r="L637" i="17"/>
  <c r="M637" i="17" s="1"/>
  <c r="I638" i="17"/>
  <c r="N638" i="17" s="1" a="1"/>
  <c r="N638" i="17" s="1"/>
  <c r="J638" i="17"/>
  <c r="O638" i="17" s="1"/>
  <c r="K638" i="17"/>
  <c r="L638" i="17"/>
  <c r="M638" i="17" s="1"/>
  <c r="I639" i="17"/>
  <c r="N639" i="17" s="1" a="1"/>
  <c r="N639" i="17" s="1"/>
  <c r="J639" i="17"/>
  <c r="O639" i="17" s="1"/>
  <c r="K639" i="17"/>
  <c r="L639" i="17"/>
  <c r="M639" i="17" s="1"/>
  <c r="I640" i="17"/>
  <c r="N640" i="17" s="1" a="1"/>
  <c r="N640" i="17" s="1"/>
  <c r="J640" i="17"/>
  <c r="O640" i="17" s="1"/>
  <c r="K640" i="17"/>
  <c r="L640" i="17"/>
  <c r="M640" i="17" s="1"/>
  <c r="I641" i="17"/>
  <c r="N641" i="17" s="1" a="1"/>
  <c r="N641" i="17" s="1"/>
  <c r="J641" i="17"/>
  <c r="O641" i="17" s="1"/>
  <c r="K641" i="17"/>
  <c r="L641" i="17"/>
  <c r="M641" i="17" s="1"/>
  <c r="I642" i="17"/>
  <c r="N642" i="17" s="1" a="1"/>
  <c r="N642" i="17" s="1"/>
  <c r="J642" i="17"/>
  <c r="O642" i="17" s="1"/>
  <c r="K642" i="17"/>
  <c r="L642" i="17"/>
  <c r="M642" i="17" s="1"/>
  <c r="I643" i="17"/>
  <c r="N643" i="17" s="1" a="1"/>
  <c r="N643" i="17" s="1"/>
  <c r="J643" i="17"/>
  <c r="O643" i="17" s="1"/>
  <c r="K643" i="17"/>
  <c r="L643" i="17"/>
  <c r="M643" i="17" s="1"/>
  <c r="I644" i="17"/>
  <c r="N644" i="17" s="1" a="1"/>
  <c r="N644" i="17" s="1"/>
  <c r="J644" i="17"/>
  <c r="O644" i="17" s="1"/>
  <c r="K644" i="17"/>
  <c r="L644" i="17"/>
  <c r="M644" i="17" s="1"/>
  <c r="I645" i="17"/>
  <c r="N645" i="17" s="1" a="1"/>
  <c r="N645" i="17" s="1"/>
  <c r="J645" i="17"/>
  <c r="O645" i="17" s="1"/>
  <c r="K645" i="17"/>
  <c r="L645" i="17"/>
  <c r="M645" i="17" s="1"/>
  <c r="I646" i="17"/>
  <c r="N646" i="17" s="1" a="1"/>
  <c r="N646" i="17" s="1"/>
  <c r="J646" i="17"/>
  <c r="O646" i="17" s="1"/>
  <c r="K646" i="17"/>
  <c r="L646" i="17"/>
  <c r="M646" i="17" s="1"/>
  <c r="I647" i="17"/>
  <c r="N647" i="17" s="1" a="1"/>
  <c r="N647" i="17" s="1"/>
  <c r="J647" i="17"/>
  <c r="O647" i="17" s="1"/>
  <c r="K647" i="17"/>
  <c r="L647" i="17"/>
  <c r="M647" i="17" s="1"/>
  <c r="I648" i="17"/>
  <c r="N648" i="17" s="1" a="1"/>
  <c r="N648" i="17" s="1"/>
  <c r="J648" i="17"/>
  <c r="O648" i="17" s="1"/>
  <c r="K648" i="17"/>
  <c r="L648" i="17"/>
  <c r="M648" i="17" s="1"/>
  <c r="I649" i="17"/>
  <c r="N649" i="17" s="1" a="1"/>
  <c r="N649" i="17" s="1"/>
  <c r="J649" i="17"/>
  <c r="O649" i="17" s="1"/>
  <c r="K649" i="17"/>
  <c r="L649" i="17"/>
  <c r="M649" i="17" s="1"/>
  <c r="I650" i="17"/>
  <c r="N650" i="17" s="1" a="1"/>
  <c r="N650" i="17" s="1"/>
  <c r="J650" i="17"/>
  <c r="O650" i="17" s="1"/>
  <c r="K650" i="17"/>
  <c r="L650" i="17"/>
  <c r="M650" i="17" s="1"/>
  <c r="I651" i="17"/>
  <c r="N651" i="17" s="1" a="1"/>
  <c r="N651" i="17" s="1"/>
  <c r="J651" i="17"/>
  <c r="O651" i="17" s="1"/>
  <c r="K651" i="17"/>
  <c r="L651" i="17"/>
  <c r="M651" i="17" s="1"/>
  <c r="I652" i="17"/>
  <c r="N652" i="17" s="1" a="1"/>
  <c r="N652" i="17" s="1"/>
  <c r="J652" i="17"/>
  <c r="O652" i="17" s="1"/>
  <c r="K652" i="17"/>
  <c r="L652" i="17"/>
  <c r="M652" i="17" s="1"/>
  <c r="I653" i="17"/>
  <c r="N653" i="17" s="1" a="1"/>
  <c r="N653" i="17" s="1"/>
  <c r="J653" i="17"/>
  <c r="O653" i="17" s="1"/>
  <c r="K653" i="17"/>
  <c r="L653" i="17"/>
  <c r="M653" i="17" s="1"/>
  <c r="I654" i="17"/>
  <c r="N654" i="17" s="1" a="1"/>
  <c r="N654" i="17" s="1"/>
  <c r="J654" i="17"/>
  <c r="O654" i="17" s="1"/>
  <c r="K654" i="17"/>
  <c r="L654" i="17"/>
  <c r="M654" i="17" s="1"/>
  <c r="I655" i="17"/>
  <c r="N655" i="17" s="1" a="1"/>
  <c r="N655" i="17" s="1"/>
  <c r="J655" i="17"/>
  <c r="O655" i="17" s="1"/>
  <c r="K655" i="17"/>
  <c r="L655" i="17"/>
  <c r="M655" i="17" s="1"/>
  <c r="I656" i="17"/>
  <c r="N656" i="17" s="1" a="1"/>
  <c r="N656" i="17" s="1"/>
  <c r="J656" i="17"/>
  <c r="O656" i="17" s="1"/>
  <c r="K656" i="17"/>
  <c r="L656" i="17"/>
  <c r="M656" i="17" s="1"/>
  <c r="I657" i="17"/>
  <c r="N657" i="17" s="1" a="1"/>
  <c r="N657" i="17" s="1"/>
  <c r="J657" i="17"/>
  <c r="O657" i="17" s="1"/>
  <c r="K657" i="17"/>
  <c r="L657" i="17"/>
  <c r="M657" i="17" s="1"/>
  <c r="I658" i="17"/>
  <c r="N658" i="17" s="1" a="1"/>
  <c r="N658" i="17" s="1"/>
  <c r="J658" i="17"/>
  <c r="O658" i="17" s="1"/>
  <c r="K658" i="17"/>
  <c r="L658" i="17"/>
  <c r="M658" i="17" s="1"/>
  <c r="I659" i="17"/>
  <c r="N659" i="17" s="1" a="1"/>
  <c r="N659" i="17" s="1"/>
  <c r="J659" i="17"/>
  <c r="O659" i="17" s="1"/>
  <c r="K659" i="17"/>
  <c r="L659" i="17"/>
  <c r="M659" i="17" s="1"/>
  <c r="I660" i="17"/>
  <c r="N660" i="17" s="1" a="1"/>
  <c r="N660" i="17" s="1"/>
  <c r="J660" i="17"/>
  <c r="O660" i="17" s="1"/>
  <c r="K660" i="17"/>
  <c r="L660" i="17"/>
  <c r="M660" i="17" s="1"/>
  <c r="I661" i="17"/>
  <c r="N661" i="17" s="1" a="1"/>
  <c r="N661" i="17" s="1"/>
  <c r="J661" i="17"/>
  <c r="O661" i="17" s="1"/>
  <c r="K661" i="17"/>
  <c r="L661" i="17"/>
  <c r="M661" i="17" s="1"/>
  <c r="I662" i="17"/>
  <c r="N662" i="17" s="1" a="1"/>
  <c r="N662" i="17" s="1"/>
  <c r="J662" i="17"/>
  <c r="O662" i="17" s="1"/>
  <c r="K662" i="17"/>
  <c r="L662" i="17"/>
  <c r="M662" i="17" s="1"/>
  <c r="I663" i="17"/>
  <c r="N663" i="17" s="1" a="1"/>
  <c r="N663" i="17" s="1"/>
  <c r="J663" i="17"/>
  <c r="O663" i="17" s="1"/>
  <c r="K663" i="17"/>
  <c r="L663" i="17"/>
  <c r="M663" i="17" s="1"/>
  <c r="I664" i="17"/>
  <c r="N664" i="17" s="1" a="1"/>
  <c r="N664" i="17" s="1"/>
  <c r="J664" i="17"/>
  <c r="O664" i="17" s="1"/>
  <c r="K664" i="17"/>
  <c r="L664" i="17"/>
  <c r="M664" i="17" s="1"/>
  <c r="I665" i="17"/>
  <c r="N665" i="17" s="1" a="1"/>
  <c r="N665" i="17" s="1"/>
  <c r="J665" i="17"/>
  <c r="O665" i="17" s="1"/>
  <c r="K665" i="17"/>
  <c r="L665" i="17"/>
  <c r="M665" i="17" s="1"/>
  <c r="I666" i="17"/>
  <c r="N666" i="17" s="1" a="1"/>
  <c r="N666" i="17" s="1"/>
  <c r="J666" i="17"/>
  <c r="O666" i="17" s="1"/>
  <c r="K666" i="17"/>
  <c r="L666" i="17"/>
  <c r="M666" i="17" s="1"/>
  <c r="I667" i="17"/>
  <c r="N667" i="17" s="1" a="1"/>
  <c r="N667" i="17" s="1"/>
  <c r="J667" i="17"/>
  <c r="O667" i="17" s="1"/>
  <c r="K667" i="17"/>
  <c r="L667" i="17"/>
  <c r="M667" i="17" s="1"/>
  <c r="I668" i="17"/>
  <c r="N668" i="17" s="1" a="1"/>
  <c r="N668" i="17" s="1"/>
  <c r="J668" i="17"/>
  <c r="O668" i="17" s="1"/>
  <c r="K668" i="17"/>
  <c r="L668" i="17"/>
  <c r="M668" i="17" s="1"/>
  <c r="I669" i="17"/>
  <c r="N669" i="17" s="1" a="1"/>
  <c r="N669" i="17" s="1"/>
  <c r="J669" i="17"/>
  <c r="O669" i="17" s="1"/>
  <c r="K669" i="17"/>
  <c r="L669" i="17"/>
  <c r="M669" i="17" s="1"/>
  <c r="I670" i="17"/>
  <c r="N670" i="17" s="1" a="1"/>
  <c r="N670" i="17" s="1"/>
  <c r="J670" i="17"/>
  <c r="O670" i="17" s="1"/>
  <c r="K670" i="17"/>
  <c r="L670" i="17"/>
  <c r="M670" i="17" s="1"/>
  <c r="I671" i="17"/>
  <c r="N671" i="17" s="1" a="1"/>
  <c r="N671" i="17" s="1"/>
  <c r="J671" i="17"/>
  <c r="O671" i="17" s="1"/>
  <c r="K671" i="17"/>
  <c r="L671" i="17"/>
  <c r="M671" i="17" s="1"/>
  <c r="I672" i="17"/>
  <c r="N672" i="17" s="1" a="1"/>
  <c r="N672" i="17" s="1"/>
  <c r="J672" i="17"/>
  <c r="O672" i="17" s="1"/>
  <c r="K672" i="17"/>
  <c r="L672" i="17"/>
  <c r="M672" i="17" s="1"/>
  <c r="I673" i="17"/>
  <c r="N673" i="17" s="1" a="1"/>
  <c r="N673" i="17" s="1"/>
  <c r="J673" i="17"/>
  <c r="O673" i="17" s="1"/>
  <c r="K673" i="17"/>
  <c r="L673" i="17"/>
  <c r="M673" i="17" s="1"/>
  <c r="I674" i="17"/>
  <c r="N674" i="17" s="1" a="1"/>
  <c r="N674" i="17" s="1"/>
  <c r="J674" i="17"/>
  <c r="O674" i="17" s="1"/>
  <c r="K674" i="17"/>
  <c r="L674" i="17"/>
  <c r="M674" i="17" s="1"/>
  <c r="I675" i="17"/>
  <c r="N675" i="17" s="1" a="1"/>
  <c r="N675" i="17" s="1"/>
  <c r="J675" i="17"/>
  <c r="O675" i="17" s="1"/>
  <c r="K675" i="17"/>
  <c r="L675" i="17"/>
  <c r="M675" i="17" s="1"/>
  <c r="I676" i="17"/>
  <c r="N676" i="17" s="1" a="1"/>
  <c r="N676" i="17" s="1"/>
  <c r="J676" i="17"/>
  <c r="O676" i="17" s="1"/>
  <c r="K676" i="17"/>
  <c r="L676" i="17"/>
  <c r="M676" i="17" s="1"/>
  <c r="I677" i="17"/>
  <c r="N677" i="17" s="1" a="1"/>
  <c r="N677" i="17" s="1"/>
  <c r="J677" i="17"/>
  <c r="O677" i="17" s="1"/>
  <c r="K677" i="17"/>
  <c r="L677" i="17"/>
  <c r="M677" i="17" s="1"/>
  <c r="I678" i="17"/>
  <c r="N678" i="17" s="1" a="1"/>
  <c r="N678" i="17" s="1"/>
  <c r="J678" i="17"/>
  <c r="O678" i="17" s="1"/>
  <c r="K678" i="17"/>
  <c r="L678" i="17"/>
  <c r="M678" i="17" s="1"/>
  <c r="I679" i="17"/>
  <c r="N679" i="17" s="1" a="1"/>
  <c r="N679" i="17" s="1"/>
  <c r="J679" i="17"/>
  <c r="O679" i="17" s="1"/>
  <c r="K679" i="17"/>
  <c r="L679" i="17"/>
  <c r="M679" i="17" s="1"/>
  <c r="I680" i="17"/>
  <c r="N680" i="17" s="1" a="1"/>
  <c r="N680" i="17" s="1"/>
  <c r="J680" i="17"/>
  <c r="O680" i="17" s="1"/>
  <c r="K680" i="17"/>
  <c r="L680" i="17"/>
  <c r="M680" i="17" s="1"/>
  <c r="I681" i="17"/>
  <c r="N681" i="17" s="1" a="1"/>
  <c r="N681" i="17" s="1"/>
  <c r="J681" i="17"/>
  <c r="O681" i="17" s="1"/>
  <c r="K681" i="17"/>
  <c r="L681" i="17"/>
  <c r="M681" i="17" s="1"/>
  <c r="I682" i="17"/>
  <c r="N682" i="17" s="1" a="1"/>
  <c r="N682" i="17" s="1"/>
  <c r="J682" i="17"/>
  <c r="O682" i="17" s="1"/>
  <c r="K682" i="17"/>
  <c r="L682" i="17"/>
  <c r="M682" i="17" s="1"/>
  <c r="I683" i="17"/>
  <c r="N683" i="17" s="1" a="1"/>
  <c r="N683" i="17" s="1"/>
  <c r="J683" i="17"/>
  <c r="O683" i="17" s="1"/>
  <c r="K683" i="17"/>
  <c r="L683" i="17"/>
  <c r="M683" i="17" s="1"/>
  <c r="I684" i="17"/>
  <c r="N684" i="17" s="1" a="1"/>
  <c r="N684" i="17" s="1"/>
  <c r="J684" i="17"/>
  <c r="O684" i="17" s="1"/>
  <c r="K684" i="17"/>
  <c r="L684" i="17"/>
  <c r="M684" i="17" s="1"/>
  <c r="I685" i="17"/>
  <c r="N685" i="17" s="1" a="1"/>
  <c r="N685" i="17" s="1"/>
  <c r="J685" i="17"/>
  <c r="O685" i="17" s="1"/>
  <c r="K685" i="17"/>
  <c r="L685" i="17"/>
  <c r="M685" i="17" s="1"/>
  <c r="I686" i="17"/>
  <c r="N686" i="17" s="1" a="1"/>
  <c r="N686" i="17" s="1"/>
  <c r="J686" i="17"/>
  <c r="O686" i="17" s="1"/>
  <c r="K686" i="17"/>
  <c r="L686" i="17"/>
  <c r="M686" i="17" s="1"/>
  <c r="I687" i="17"/>
  <c r="N687" i="17" s="1" a="1"/>
  <c r="N687" i="17" s="1"/>
  <c r="J687" i="17"/>
  <c r="O687" i="17" s="1"/>
  <c r="K687" i="17"/>
  <c r="L687" i="17"/>
  <c r="M687" i="17" s="1"/>
  <c r="I688" i="17"/>
  <c r="N688" i="17" s="1" a="1"/>
  <c r="N688" i="17" s="1"/>
  <c r="J688" i="17"/>
  <c r="O688" i="17" s="1"/>
  <c r="K688" i="17"/>
  <c r="L688" i="17"/>
  <c r="M688" i="17" s="1"/>
  <c r="I689" i="17"/>
  <c r="N689" i="17" s="1" a="1"/>
  <c r="N689" i="17" s="1"/>
  <c r="J689" i="17"/>
  <c r="O689" i="17" s="1"/>
  <c r="K689" i="17"/>
  <c r="L689" i="17"/>
  <c r="M689" i="17" s="1"/>
  <c r="I690" i="17"/>
  <c r="N690" i="17" s="1" a="1"/>
  <c r="N690" i="17" s="1"/>
  <c r="J690" i="17"/>
  <c r="O690" i="17" s="1"/>
  <c r="K690" i="17"/>
  <c r="L690" i="17"/>
  <c r="M690" i="17" s="1"/>
  <c r="I691" i="17"/>
  <c r="N691" i="17" s="1" a="1"/>
  <c r="N691" i="17" s="1"/>
  <c r="J691" i="17"/>
  <c r="O691" i="17" s="1"/>
  <c r="K691" i="17"/>
  <c r="L691" i="17"/>
  <c r="M691" i="17" s="1"/>
  <c r="I692" i="17"/>
  <c r="N692" i="17" s="1" a="1"/>
  <c r="N692" i="17" s="1"/>
  <c r="J692" i="17"/>
  <c r="O692" i="17" s="1"/>
  <c r="K692" i="17"/>
  <c r="L692" i="17"/>
  <c r="M692" i="17" s="1"/>
  <c r="I693" i="17"/>
  <c r="N693" i="17" s="1" a="1"/>
  <c r="N693" i="17" s="1"/>
  <c r="J693" i="17"/>
  <c r="O693" i="17" s="1"/>
  <c r="K693" i="17"/>
  <c r="L693" i="17"/>
  <c r="M693" i="17" s="1"/>
  <c r="I694" i="17"/>
  <c r="N694" i="17" s="1" a="1"/>
  <c r="N694" i="17" s="1"/>
  <c r="J694" i="17"/>
  <c r="O694" i="17" s="1"/>
  <c r="K694" i="17"/>
  <c r="L694" i="17"/>
  <c r="M694" i="17" s="1"/>
  <c r="I695" i="17"/>
  <c r="N695" i="17" s="1" a="1"/>
  <c r="N695" i="17" s="1"/>
  <c r="J695" i="17"/>
  <c r="O695" i="17" s="1"/>
  <c r="K695" i="17"/>
  <c r="L695" i="17"/>
  <c r="M695" i="17" s="1"/>
  <c r="I696" i="17"/>
  <c r="N696" i="17" s="1" a="1"/>
  <c r="N696" i="17" s="1"/>
  <c r="J696" i="17"/>
  <c r="O696" i="17" s="1"/>
  <c r="K696" i="17"/>
  <c r="L696" i="17"/>
  <c r="M696" i="17" s="1"/>
  <c r="I697" i="17"/>
  <c r="N697" i="17" s="1" a="1"/>
  <c r="N697" i="17" s="1"/>
  <c r="J697" i="17"/>
  <c r="O697" i="17" s="1"/>
  <c r="K697" i="17"/>
  <c r="L697" i="17"/>
  <c r="M697" i="17" s="1"/>
  <c r="I698" i="17"/>
  <c r="N698" i="17" s="1" a="1"/>
  <c r="N698" i="17" s="1"/>
  <c r="J698" i="17"/>
  <c r="O698" i="17" s="1"/>
  <c r="K698" i="17"/>
  <c r="L698" i="17"/>
  <c r="M698" i="17" s="1"/>
  <c r="I699" i="17"/>
  <c r="N699" i="17" s="1" a="1"/>
  <c r="N699" i="17" s="1"/>
  <c r="J699" i="17"/>
  <c r="O699" i="17" s="1"/>
  <c r="K699" i="17"/>
  <c r="L699" i="17"/>
  <c r="M699" i="17" s="1"/>
  <c r="I700" i="17"/>
  <c r="N700" i="17" s="1" a="1"/>
  <c r="N700" i="17" s="1"/>
  <c r="J700" i="17"/>
  <c r="O700" i="17" s="1"/>
  <c r="K700" i="17"/>
  <c r="L700" i="17"/>
  <c r="M700" i="17" s="1"/>
  <c r="I701" i="17"/>
  <c r="N701" i="17" s="1" a="1"/>
  <c r="N701" i="17" s="1"/>
  <c r="J701" i="17"/>
  <c r="O701" i="17" s="1"/>
  <c r="K701" i="17"/>
  <c r="L701" i="17"/>
  <c r="M701" i="17" s="1"/>
  <c r="I702" i="17"/>
  <c r="N702" i="17" s="1" a="1"/>
  <c r="N702" i="17" s="1"/>
  <c r="J702" i="17"/>
  <c r="O702" i="17" s="1"/>
  <c r="K702" i="17"/>
  <c r="L702" i="17"/>
  <c r="M702" i="17" s="1"/>
  <c r="I703" i="17"/>
  <c r="N703" i="17" s="1" a="1"/>
  <c r="N703" i="17" s="1"/>
  <c r="J703" i="17"/>
  <c r="O703" i="17" s="1"/>
  <c r="K703" i="17"/>
  <c r="L703" i="17"/>
  <c r="M703" i="17" s="1"/>
  <c r="I704" i="17"/>
  <c r="N704" i="17" s="1" a="1"/>
  <c r="N704" i="17" s="1"/>
  <c r="J704" i="17"/>
  <c r="O704" i="17" s="1"/>
  <c r="K704" i="17"/>
  <c r="L704" i="17"/>
  <c r="M704" i="17" s="1"/>
  <c r="I705" i="17"/>
  <c r="N705" i="17" s="1" a="1"/>
  <c r="N705" i="17" s="1"/>
  <c r="J705" i="17"/>
  <c r="O705" i="17" s="1"/>
  <c r="K705" i="17"/>
  <c r="L705" i="17"/>
  <c r="M705" i="17" s="1"/>
  <c r="I706" i="17"/>
  <c r="N706" i="17" s="1" a="1"/>
  <c r="N706" i="17" s="1"/>
  <c r="J706" i="17"/>
  <c r="O706" i="17" s="1"/>
  <c r="K706" i="17"/>
  <c r="L706" i="17"/>
  <c r="M706" i="17" s="1"/>
  <c r="I707" i="17"/>
  <c r="N707" i="17" s="1" a="1"/>
  <c r="N707" i="17" s="1"/>
  <c r="J707" i="17"/>
  <c r="O707" i="17" s="1"/>
  <c r="K707" i="17"/>
  <c r="L707" i="17"/>
  <c r="M707" i="17" s="1"/>
  <c r="I708" i="17"/>
  <c r="N708" i="17" s="1" a="1"/>
  <c r="N708" i="17" s="1"/>
  <c r="J708" i="17"/>
  <c r="O708" i="17" s="1"/>
  <c r="K708" i="17"/>
  <c r="L708" i="17"/>
  <c r="M708" i="17" s="1"/>
  <c r="I709" i="17"/>
  <c r="N709" i="17" s="1" a="1"/>
  <c r="N709" i="17" s="1"/>
  <c r="J709" i="17"/>
  <c r="O709" i="17" s="1"/>
  <c r="K709" i="17"/>
  <c r="L709" i="17"/>
  <c r="M709" i="17" s="1"/>
  <c r="I710" i="17"/>
  <c r="N710" i="17" s="1" a="1"/>
  <c r="N710" i="17" s="1"/>
  <c r="J710" i="17"/>
  <c r="O710" i="17" s="1"/>
  <c r="K710" i="17"/>
  <c r="L710" i="17"/>
  <c r="M710" i="17" s="1"/>
  <c r="I711" i="17"/>
  <c r="N711" i="17" s="1" a="1"/>
  <c r="N711" i="17" s="1"/>
  <c r="J711" i="17"/>
  <c r="O711" i="17" s="1"/>
  <c r="K711" i="17"/>
  <c r="L711" i="17"/>
  <c r="M711" i="17" s="1"/>
  <c r="I712" i="17"/>
  <c r="N712" i="17" s="1" a="1"/>
  <c r="N712" i="17" s="1"/>
  <c r="J712" i="17"/>
  <c r="O712" i="17" s="1"/>
  <c r="K712" i="17"/>
  <c r="L712" i="17"/>
  <c r="M712" i="17" s="1"/>
  <c r="I713" i="17"/>
  <c r="N713" i="17" s="1" a="1"/>
  <c r="N713" i="17" s="1"/>
  <c r="J713" i="17"/>
  <c r="O713" i="17" s="1"/>
  <c r="K713" i="17"/>
  <c r="L713" i="17"/>
  <c r="M713" i="17" s="1"/>
  <c r="I714" i="17"/>
  <c r="N714" i="17" s="1" a="1"/>
  <c r="N714" i="17" s="1"/>
  <c r="J714" i="17"/>
  <c r="O714" i="17" s="1"/>
  <c r="K714" i="17"/>
  <c r="L714" i="17"/>
  <c r="M714" i="17" s="1"/>
  <c r="I715" i="17"/>
  <c r="N715" i="17" s="1" a="1"/>
  <c r="N715" i="17" s="1"/>
  <c r="J715" i="17"/>
  <c r="O715" i="17" s="1"/>
  <c r="K715" i="17"/>
  <c r="L715" i="17"/>
  <c r="M715" i="17" s="1"/>
  <c r="I716" i="17"/>
  <c r="N716" i="17" s="1" a="1"/>
  <c r="N716" i="17" s="1"/>
  <c r="J716" i="17"/>
  <c r="O716" i="17" s="1"/>
  <c r="K716" i="17"/>
  <c r="L716" i="17"/>
  <c r="M716" i="17" s="1"/>
  <c r="I717" i="17"/>
  <c r="N717" i="17" s="1" a="1"/>
  <c r="N717" i="17" s="1"/>
  <c r="J717" i="17"/>
  <c r="O717" i="17" s="1"/>
  <c r="K717" i="17"/>
  <c r="L717" i="17"/>
  <c r="M717" i="17" s="1"/>
  <c r="I718" i="17"/>
  <c r="N718" i="17" s="1" a="1"/>
  <c r="N718" i="17" s="1"/>
  <c r="J718" i="17"/>
  <c r="O718" i="17" s="1"/>
  <c r="K718" i="17"/>
  <c r="L718" i="17"/>
  <c r="M718" i="17" s="1"/>
  <c r="I719" i="17"/>
  <c r="N719" i="17" s="1" a="1"/>
  <c r="N719" i="17" s="1"/>
  <c r="J719" i="17"/>
  <c r="O719" i="17" s="1"/>
  <c r="K719" i="17"/>
  <c r="L719" i="17"/>
  <c r="M719" i="17" s="1"/>
  <c r="I720" i="17"/>
  <c r="N720" i="17" s="1" a="1"/>
  <c r="N720" i="17" s="1"/>
  <c r="J720" i="17"/>
  <c r="O720" i="17" s="1"/>
  <c r="K720" i="17"/>
  <c r="L720" i="17"/>
  <c r="M720" i="17" s="1"/>
  <c r="I721" i="17"/>
  <c r="N721" i="17" s="1" a="1"/>
  <c r="N721" i="17" s="1"/>
  <c r="J721" i="17"/>
  <c r="O721" i="17" s="1"/>
  <c r="K721" i="17"/>
  <c r="L721" i="17"/>
  <c r="M721" i="17" s="1"/>
  <c r="I722" i="17"/>
  <c r="N722" i="17" s="1" a="1"/>
  <c r="N722" i="17" s="1"/>
  <c r="J722" i="17"/>
  <c r="O722" i="17" s="1"/>
  <c r="K722" i="17"/>
  <c r="L722" i="17"/>
  <c r="M722" i="17" s="1"/>
  <c r="I723" i="17"/>
  <c r="N723" i="17" s="1" a="1"/>
  <c r="N723" i="17" s="1"/>
  <c r="J723" i="17"/>
  <c r="O723" i="17" s="1"/>
  <c r="K723" i="17"/>
  <c r="L723" i="17"/>
  <c r="M723" i="17" s="1"/>
  <c r="I724" i="17"/>
  <c r="N724" i="17" s="1" a="1"/>
  <c r="N724" i="17" s="1"/>
  <c r="J724" i="17"/>
  <c r="O724" i="17" s="1"/>
  <c r="K724" i="17"/>
  <c r="L724" i="17"/>
  <c r="M724" i="17" s="1"/>
  <c r="I725" i="17"/>
  <c r="N725" i="17" s="1" a="1"/>
  <c r="N725" i="17" s="1"/>
  <c r="J725" i="17"/>
  <c r="O725" i="17" s="1"/>
  <c r="K725" i="17"/>
  <c r="L725" i="17"/>
  <c r="M725" i="17" s="1"/>
  <c r="I726" i="17"/>
  <c r="N726" i="17" s="1" a="1"/>
  <c r="N726" i="17" s="1"/>
  <c r="J726" i="17"/>
  <c r="O726" i="17" s="1"/>
  <c r="K726" i="17"/>
  <c r="L726" i="17"/>
  <c r="M726" i="17" s="1"/>
  <c r="I727" i="17"/>
  <c r="N727" i="17" s="1" a="1"/>
  <c r="N727" i="17" s="1"/>
  <c r="J727" i="17"/>
  <c r="O727" i="17" s="1"/>
  <c r="K727" i="17"/>
  <c r="L727" i="17"/>
  <c r="M727" i="17" s="1"/>
  <c r="I728" i="17"/>
  <c r="N728" i="17" s="1" a="1"/>
  <c r="N728" i="17" s="1"/>
  <c r="J728" i="17"/>
  <c r="O728" i="17" s="1"/>
  <c r="K728" i="17"/>
  <c r="L728" i="17"/>
  <c r="M728" i="17" s="1"/>
  <c r="I729" i="17"/>
  <c r="N729" i="17" s="1" a="1"/>
  <c r="N729" i="17" s="1"/>
  <c r="J729" i="17"/>
  <c r="O729" i="17" s="1"/>
  <c r="K729" i="17"/>
  <c r="L729" i="17"/>
  <c r="M729" i="17" s="1"/>
  <c r="I730" i="17"/>
  <c r="N730" i="17" s="1" a="1"/>
  <c r="N730" i="17" s="1"/>
  <c r="J730" i="17"/>
  <c r="O730" i="17" s="1"/>
  <c r="K730" i="17"/>
  <c r="L730" i="17"/>
  <c r="M730" i="17" s="1"/>
  <c r="I731" i="17"/>
  <c r="N731" i="17" s="1" a="1"/>
  <c r="N731" i="17" s="1"/>
  <c r="J731" i="17"/>
  <c r="O731" i="17" s="1"/>
  <c r="K731" i="17"/>
  <c r="L731" i="17"/>
  <c r="M731" i="17" s="1"/>
  <c r="I732" i="17"/>
  <c r="N732" i="17" s="1" a="1"/>
  <c r="N732" i="17" s="1"/>
  <c r="J732" i="17"/>
  <c r="O732" i="17" s="1"/>
  <c r="K732" i="17"/>
  <c r="L732" i="17"/>
  <c r="M732" i="17" s="1"/>
  <c r="I733" i="17"/>
  <c r="N733" i="17" s="1" a="1"/>
  <c r="N733" i="17" s="1"/>
  <c r="J733" i="17"/>
  <c r="O733" i="17" s="1"/>
  <c r="K733" i="17"/>
  <c r="L733" i="17"/>
  <c r="M733" i="17" s="1"/>
  <c r="I734" i="17"/>
  <c r="N734" i="17" s="1" a="1"/>
  <c r="N734" i="17" s="1"/>
  <c r="J734" i="17"/>
  <c r="O734" i="17" s="1"/>
  <c r="K734" i="17"/>
  <c r="L734" i="17"/>
  <c r="M734" i="17" s="1"/>
  <c r="I735" i="17"/>
  <c r="N735" i="17" s="1" a="1"/>
  <c r="N735" i="17" s="1"/>
  <c r="J735" i="17"/>
  <c r="O735" i="17" s="1"/>
  <c r="K735" i="17"/>
  <c r="L735" i="17"/>
  <c r="M735" i="17" s="1"/>
  <c r="I736" i="17"/>
  <c r="N736" i="17" s="1" a="1"/>
  <c r="N736" i="17" s="1"/>
  <c r="J736" i="17"/>
  <c r="O736" i="17" s="1"/>
  <c r="K736" i="17"/>
  <c r="L736" i="17"/>
  <c r="M736" i="17" s="1"/>
  <c r="I737" i="17"/>
  <c r="N737" i="17" s="1" a="1"/>
  <c r="N737" i="17" s="1"/>
  <c r="J737" i="17"/>
  <c r="O737" i="17" s="1"/>
  <c r="K737" i="17"/>
  <c r="L737" i="17"/>
  <c r="M737" i="17" s="1"/>
  <c r="I738" i="17"/>
  <c r="N738" i="17" s="1" a="1"/>
  <c r="N738" i="17" s="1"/>
  <c r="J738" i="17"/>
  <c r="O738" i="17" s="1"/>
  <c r="K738" i="17"/>
  <c r="L738" i="17"/>
  <c r="M738" i="17" s="1"/>
  <c r="I739" i="17"/>
  <c r="N739" i="17" s="1" a="1"/>
  <c r="N739" i="17" s="1"/>
  <c r="J739" i="17"/>
  <c r="O739" i="17" s="1"/>
  <c r="K739" i="17"/>
  <c r="L739" i="17"/>
  <c r="M739" i="17" s="1"/>
  <c r="I740" i="17"/>
  <c r="N740" i="17" s="1" a="1"/>
  <c r="N740" i="17" s="1"/>
  <c r="J740" i="17"/>
  <c r="O740" i="17" s="1"/>
  <c r="K740" i="17"/>
  <c r="L740" i="17"/>
  <c r="M740" i="17" s="1"/>
  <c r="I741" i="17"/>
  <c r="N741" i="17" s="1" a="1"/>
  <c r="N741" i="17" s="1"/>
  <c r="J741" i="17"/>
  <c r="O741" i="17" s="1"/>
  <c r="K741" i="17"/>
  <c r="L741" i="17"/>
  <c r="M741" i="17" s="1"/>
  <c r="I742" i="17"/>
  <c r="N742" i="17" s="1" a="1"/>
  <c r="N742" i="17" s="1"/>
  <c r="J742" i="17"/>
  <c r="O742" i="17" s="1"/>
  <c r="K742" i="17"/>
  <c r="L742" i="17"/>
  <c r="M742" i="17" s="1"/>
  <c r="I743" i="17"/>
  <c r="N743" i="17" s="1" a="1"/>
  <c r="N743" i="17" s="1"/>
  <c r="J743" i="17"/>
  <c r="O743" i="17" s="1"/>
  <c r="K743" i="17"/>
  <c r="L743" i="17"/>
  <c r="M743" i="17" s="1"/>
  <c r="I744" i="17"/>
  <c r="N744" i="17" s="1" a="1"/>
  <c r="N744" i="17" s="1"/>
  <c r="J744" i="17"/>
  <c r="O744" i="17" s="1"/>
  <c r="K744" i="17"/>
  <c r="L744" i="17"/>
  <c r="M744" i="17" s="1"/>
  <c r="I745" i="17"/>
  <c r="N745" i="17" s="1" a="1"/>
  <c r="N745" i="17" s="1"/>
  <c r="J745" i="17"/>
  <c r="O745" i="17" s="1"/>
  <c r="K745" i="17"/>
  <c r="L745" i="17"/>
  <c r="M745" i="17" s="1"/>
  <c r="I746" i="17"/>
  <c r="N746" i="17" s="1" a="1"/>
  <c r="N746" i="17" s="1"/>
  <c r="J746" i="17"/>
  <c r="O746" i="17" s="1"/>
  <c r="K746" i="17"/>
  <c r="L746" i="17"/>
  <c r="M746" i="17" s="1"/>
  <c r="I747" i="17"/>
  <c r="N747" i="17" s="1" a="1"/>
  <c r="N747" i="17" s="1"/>
  <c r="J747" i="17"/>
  <c r="O747" i="17" s="1"/>
  <c r="K747" i="17"/>
  <c r="L747" i="17"/>
  <c r="M747" i="17" s="1"/>
  <c r="I748" i="17"/>
  <c r="N748" i="17" s="1" a="1"/>
  <c r="N748" i="17" s="1"/>
  <c r="J748" i="17"/>
  <c r="O748" i="17" s="1"/>
  <c r="K748" i="17"/>
  <c r="L748" i="17"/>
  <c r="M748" i="17" s="1"/>
  <c r="I749" i="17"/>
  <c r="N749" i="17" s="1" a="1"/>
  <c r="N749" i="17" s="1"/>
  <c r="J749" i="17"/>
  <c r="O749" i="17" s="1"/>
  <c r="K749" i="17"/>
  <c r="L749" i="17"/>
  <c r="M749" i="17" s="1"/>
  <c r="I750" i="17"/>
  <c r="N750" i="17" s="1" a="1"/>
  <c r="N750" i="17" s="1"/>
  <c r="J750" i="17"/>
  <c r="O750" i="17" s="1"/>
  <c r="K750" i="17"/>
  <c r="L750" i="17"/>
  <c r="M750" i="17" s="1"/>
  <c r="I751" i="17"/>
  <c r="N751" i="17" s="1" a="1"/>
  <c r="N751" i="17" s="1"/>
  <c r="J751" i="17"/>
  <c r="O751" i="17" s="1"/>
  <c r="K751" i="17"/>
  <c r="L751" i="17"/>
  <c r="M751" i="17" s="1"/>
  <c r="I752" i="17"/>
  <c r="N752" i="17" s="1" a="1"/>
  <c r="N752" i="17" s="1"/>
  <c r="J752" i="17"/>
  <c r="O752" i="17" s="1"/>
  <c r="K752" i="17"/>
  <c r="L752" i="17"/>
  <c r="M752" i="17" s="1"/>
  <c r="I753" i="17"/>
  <c r="N753" i="17" s="1" a="1"/>
  <c r="N753" i="17" s="1"/>
  <c r="J753" i="17"/>
  <c r="O753" i="17" s="1"/>
  <c r="K753" i="17"/>
  <c r="L753" i="17"/>
  <c r="M753" i="17" s="1"/>
  <c r="I754" i="17"/>
  <c r="N754" i="17" s="1" a="1"/>
  <c r="N754" i="17" s="1"/>
  <c r="J754" i="17"/>
  <c r="O754" i="17" s="1"/>
  <c r="K754" i="17"/>
  <c r="L754" i="17"/>
  <c r="M754" i="17" s="1"/>
  <c r="I755" i="17"/>
  <c r="N755" i="17" s="1" a="1"/>
  <c r="N755" i="17" s="1"/>
  <c r="J755" i="17"/>
  <c r="O755" i="17" s="1"/>
  <c r="K755" i="17"/>
  <c r="L755" i="17"/>
  <c r="M755" i="17" s="1"/>
  <c r="I756" i="17"/>
  <c r="N756" i="17" s="1" a="1"/>
  <c r="N756" i="17" s="1"/>
  <c r="J756" i="17"/>
  <c r="O756" i="17" s="1"/>
  <c r="K756" i="17"/>
  <c r="L756" i="17"/>
  <c r="M756" i="17" s="1"/>
  <c r="I757" i="17"/>
  <c r="N757" i="17" s="1" a="1"/>
  <c r="N757" i="17" s="1"/>
  <c r="J757" i="17"/>
  <c r="O757" i="17" s="1"/>
  <c r="K757" i="17"/>
  <c r="L757" i="17"/>
  <c r="M757" i="17" s="1"/>
  <c r="I758" i="17"/>
  <c r="N758" i="17" s="1" a="1"/>
  <c r="N758" i="17" s="1"/>
  <c r="J758" i="17"/>
  <c r="O758" i="17" s="1"/>
  <c r="K758" i="17"/>
  <c r="L758" i="17"/>
  <c r="M758" i="17" s="1"/>
  <c r="I759" i="17"/>
  <c r="N759" i="17" s="1" a="1"/>
  <c r="N759" i="17" s="1"/>
  <c r="J759" i="17"/>
  <c r="O759" i="17" s="1"/>
  <c r="K759" i="17"/>
  <c r="L759" i="17"/>
  <c r="M759" i="17" s="1"/>
  <c r="I760" i="17"/>
  <c r="N760" i="17" s="1" a="1"/>
  <c r="N760" i="17" s="1"/>
  <c r="J760" i="17"/>
  <c r="O760" i="17" s="1"/>
  <c r="K760" i="17"/>
  <c r="L760" i="17"/>
  <c r="M760" i="17" s="1"/>
  <c r="I761" i="17"/>
  <c r="N761" i="17" s="1" a="1"/>
  <c r="N761" i="17" s="1"/>
  <c r="J761" i="17"/>
  <c r="O761" i="17" s="1"/>
  <c r="K761" i="17"/>
  <c r="L761" i="17"/>
  <c r="M761" i="17" s="1"/>
  <c r="I762" i="17"/>
  <c r="N762" i="17" s="1" a="1"/>
  <c r="N762" i="17" s="1"/>
  <c r="J762" i="17"/>
  <c r="O762" i="17" s="1"/>
  <c r="K762" i="17"/>
  <c r="L762" i="17"/>
  <c r="M762" i="17" s="1"/>
  <c r="I763" i="17"/>
  <c r="N763" i="17" s="1" a="1"/>
  <c r="N763" i="17" s="1"/>
  <c r="J763" i="17"/>
  <c r="O763" i="17" s="1"/>
  <c r="K763" i="17"/>
  <c r="L763" i="17"/>
  <c r="M763" i="17" s="1"/>
  <c r="I764" i="17"/>
  <c r="N764" i="17" s="1" a="1"/>
  <c r="N764" i="17" s="1"/>
  <c r="J764" i="17"/>
  <c r="O764" i="17" s="1"/>
  <c r="K764" i="17"/>
  <c r="L764" i="17"/>
  <c r="M764" i="17" s="1"/>
  <c r="I765" i="17"/>
  <c r="N765" i="17" s="1" a="1"/>
  <c r="N765" i="17" s="1"/>
  <c r="J765" i="17"/>
  <c r="O765" i="17" s="1"/>
  <c r="K765" i="17"/>
  <c r="L765" i="17"/>
  <c r="M765" i="17" s="1"/>
  <c r="I766" i="17"/>
  <c r="N766" i="17" s="1" a="1"/>
  <c r="N766" i="17" s="1"/>
  <c r="J766" i="17"/>
  <c r="O766" i="17" s="1"/>
  <c r="K766" i="17"/>
  <c r="L766" i="17"/>
  <c r="M766" i="17" s="1"/>
  <c r="I767" i="17"/>
  <c r="N767" i="17" s="1" a="1"/>
  <c r="N767" i="17" s="1"/>
  <c r="J767" i="17"/>
  <c r="O767" i="17" s="1"/>
  <c r="K767" i="17"/>
  <c r="L767" i="17"/>
  <c r="M767" i="17" s="1"/>
  <c r="I768" i="17"/>
  <c r="N768" i="17" s="1" a="1"/>
  <c r="N768" i="17" s="1"/>
  <c r="J768" i="17"/>
  <c r="O768" i="17" s="1"/>
  <c r="K768" i="17"/>
  <c r="L768" i="17"/>
  <c r="M768" i="17" s="1"/>
  <c r="I769" i="17"/>
  <c r="N769" i="17" s="1" a="1"/>
  <c r="N769" i="17" s="1"/>
  <c r="J769" i="17"/>
  <c r="O769" i="17" s="1"/>
  <c r="K769" i="17"/>
  <c r="L769" i="17"/>
  <c r="M769" i="17" s="1"/>
  <c r="I770" i="17"/>
  <c r="N770" i="17" s="1" a="1"/>
  <c r="N770" i="17" s="1"/>
  <c r="J770" i="17"/>
  <c r="O770" i="17" s="1"/>
  <c r="K770" i="17"/>
  <c r="L770" i="17"/>
  <c r="M770" i="17" s="1"/>
  <c r="I771" i="17"/>
  <c r="N771" i="17" s="1" a="1"/>
  <c r="N771" i="17" s="1"/>
  <c r="J771" i="17"/>
  <c r="O771" i="17" s="1"/>
  <c r="K771" i="17"/>
  <c r="L771" i="17"/>
  <c r="M771" i="17" s="1"/>
  <c r="I772" i="17"/>
  <c r="N772" i="17" s="1" a="1"/>
  <c r="N772" i="17" s="1"/>
  <c r="J772" i="17"/>
  <c r="O772" i="17" s="1"/>
  <c r="K772" i="17"/>
  <c r="L772" i="17"/>
  <c r="M772" i="17" s="1"/>
  <c r="I773" i="17"/>
  <c r="N773" i="17" s="1" a="1"/>
  <c r="N773" i="17" s="1"/>
  <c r="J773" i="17"/>
  <c r="O773" i="17" s="1"/>
  <c r="K773" i="17"/>
  <c r="L773" i="17"/>
  <c r="M773" i="17" s="1"/>
  <c r="I774" i="17"/>
  <c r="N774" i="17" s="1" a="1"/>
  <c r="N774" i="17" s="1"/>
  <c r="J774" i="17"/>
  <c r="O774" i="17" s="1"/>
  <c r="K774" i="17"/>
  <c r="L774" i="17"/>
  <c r="M774" i="17" s="1"/>
  <c r="I775" i="17"/>
  <c r="N775" i="17" s="1" a="1"/>
  <c r="N775" i="17" s="1"/>
  <c r="J775" i="17"/>
  <c r="O775" i="17" s="1"/>
  <c r="K775" i="17"/>
  <c r="L775" i="17"/>
  <c r="M775" i="17" s="1"/>
  <c r="I776" i="17"/>
  <c r="N776" i="17" s="1" a="1"/>
  <c r="N776" i="17" s="1"/>
  <c r="J776" i="17"/>
  <c r="O776" i="17" s="1"/>
  <c r="K776" i="17"/>
  <c r="L776" i="17"/>
  <c r="M776" i="17" s="1"/>
  <c r="I777" i="17"/>
  <c r="N777" i="17" s="1" a="1"/>
  <c r="N777" i="17" s="1"/>
  <c r="J777" i="17"/>
  <c r="O777" i="17" s="1"/>
  <c r="K777" i="17"/>
  <c r="L777" i="17"/>
  <c r="M777" i="17" s="1"/>
  <c r="I778" i="17"/>
  <c r="N778" i="17" s="1" a="1"/>
  <c r="N778" i="17" s="1"/>
  <c r="J778" i="17"/>
  <c r="O778" i="17" s="1"/>
  <c r="K778" i="17"/>
  <c r="L778" i="17"/>
  <c r="M778" i="17" s="1"/>
  <c r="I779" i="17"/>
  <c r="N779" i="17" s="1" a="1"/>
  <c r="N779" i="17" s="1"/>
  <c r="J779" i="17"/>
  <c r="O779" i="17" s="1"/>
  <c r="K779" i="17"/>
  <c r="L779" i="17"/>
  <c r="M779" i="17" s="1"/>
  <c r="I780" i="17"/>
  <c r="N780" i="17" s="1" a="1"/>
  <c r="N780" i="17" s="1"/>
  <c r="J780" i="17"/>
  <c r="O780" i="17" s="1"/>
  <c r="K780" i="17"/>
  <c r="L780" i="17"/>
  <c r="M780" i="17" s="1"/>
  <c r="I781" i="17"/>
  <c r="N781" i="17" s="1" a="1"/>
  <c r="N781" i="17" s="1"/>
  <c r="J781" i="17"/>
  <c r="O781" i="17" s="1"/>
  <c r="K781" i="17"/>
  <c r="L781" i="17"/>
  <c r="M781" i="17" s="1"/>
  <c r="I782" i="17"/>
  <c r="N782" i="17" s="1" a="1"/>
  <c r="N782" i="17" s="1"/>
  <c r="J782" i="17"/>
  <c r="O782" i="17" s="1"/>
  <c r="K782" i="17"/>
  <c r="L782" i="17"/>
  <c r="M782" i="17" s="1"/>
  <c r="I783" i="17"/>
  <c r="N783" i="17" s="1" a="1"/>
  <c r="N783" i="17" s="1"/>
  <c r="J783" i="17"/>
  <c r="O783" i="17" s="1"/>
  <c r="K783" i="17"/>
  <c r="L783" i="17"/>
  <c r="M783" i="17" s="1"/>
  <c r="I784" i="17"/>
  <c r="N784" i="17" s="1" a="1"/>
  <c r="N784" i="17" s="1"/>
  <c r="J784" i="17"/>
  <c r="O784" i="17" s="1"/>
  <c r="K784" i="17"/>
  <c r="L784" i="17"/>
  <c r="M784" i="17" s="1"/>
  <c r="I785" i="17"/>
  <c r="N785" i="17" s="1" a="1"/>
  <c r="N785" i="17" s="1"/>
  <c r="J785" i="17"/>
  <c r="O785" i="17" s="1"/>
  <c r="K785" i="17"/>
  <c r="L785" i="17"/>
  <c r="M785" i="17" s="1"/>
  <c r="I786" i="17"/>
  <c r="N786" i="17" s="1" a="1"/>
  <c r="N786" i="17" s="1"/>
  <c r="J786" i="17"/>
  <c r="O786" i="17" s="1"/>
  <c r="K786" i="17"/>
  <c r="L786" i="17"/>
  <c r="M786" i="17" s="1"/>
  <c r="I787" i="17"/>
  <c r="N787" i="17" s="1" a="1"/>
  <c r="N787" i="17" s="1"/>
  <c r="J787" i="17"/>
  <c r="O787" i="17" s="1"/>
  <c r="K787" i="17"/>
  <c r="L787" i="17"/>
  <c r="M787" i="17" s="1"/>
  <c r="I788" i="17"/>
  <c r="N788" i="17" s="1" a="1"/>
  <c r="N788" i="17" s="1"/>
  <c r="J788" i="17"/>
  <c r="O788" i="17" s="1"/>
  <c r="K788" i="17"/>
  <c r="L788" i="17"/>
  <c r="M788" i="17" s="1"/>
  <c r="I789" i="17"/>
  <c r="N789" i="17" s="1" a="1"/>
  <c r="N789" i="17" s="1"/>
  <c r="J789" i="17"/>
  <c r="O789" i="17" s="1"/>
  <c r="K789" i="17"/>
  <c r="L789" i="17"/>
  <c r="M789" i="17" s="1"/>
  <c r="I790" i="17"/>
  <c r="N790" i="17" s="1" a="1"/>
  <c r="N790" i="17" s="1"/>
  <c r="J790" i="17"/>
  <c r="O790" i="17" s="1"/>
  <c r="K790" i="17"/>
  <c r="L790" i="17"/>
  <c r="M790" i="17" s="1"/>
  <c r="I791" i="17"/>
  <c r="N791" i="17" s="1" a="1"/>
  <c r="N791" i="17" s="1"/>
  <c r="J791" i="17"/>
  <c r="O791" i="17" s="1"/>
  <c r="K791" i="17"/>
  <c r="L791" i="17"/>
  <c r="M791" i="17" s="1"/>
  <c r="I792" i="17"/>
  <c r="N792" i="17" s="1" a="1"/>
  <c r="N792" i="17" s="1"/>
  <c r="J792" i="17"/>
  <c r="O792" i="17" s="1"/>
  <c r="K792" i="17"/>
  <c r="L792" i="17"/>
  <c r="M792" i="17" s="1"/>
  <c r="I793" i="17"/>
  <c r="N793" i="17" s="1" a="1"/>
  <c r="N793" i="17" s="1"/>
  <c r="J793" i="17"/>
  <c r="O793" i="17" s="1"/>
  <c r="K793" i="17"/>
  <c r="L793" i="17"/>
  <c r="M793" i="17" s="1"/>
  <c r="I794" i="17"/>
  <c r="N794" i="17" s="1" a="1"/>
  <c r="N794" i="17" s="1"/>
  <c r="J794" i="17"/>
  <c r="O794" i="17" s="1"/>
  <c r="K794" i="17"/>
  <c r="L794" i="17"/>
  <c r="M794" i="17" s="1"/>
  <c r="I795" i="17"/>
  <c r="N795" i="17" s="1" a="1"/>
  <c r="N795" i="17" s="1"/>
  <c r="J795" i="17"/>
  <c r="O795" i="17" s="1"/>
  <c r="K795" i="17"/>
  <c r="L795" i="17"/>
  <c r="M795" i="17" s="1"/>
  <c r="I796" i="17"/>
  <c r="N796" i="17" s="1" a="1"/>
  <c r="N796" i="17" s="1"/>
  <c r="J796" i="17"/>
  <c r="O796" i="17" s="1"/>
  <c r="K796" i="17"/>
  <c r="L796" i="17"/>
  <c r="M796" i="17" s="1"/>
  <c r="I797" i="17"/>
  <c r="N797" i="17" s="1" a="1"/>
  <c r="N797" i="17" s="1"/>
  <c r="J797" i="17"/>
  <c r="O797" i="17" s="1"/>
  <c r="K797" i="17"/>
  <c r="L797" i="17"/>
  <c r="M797" i="17" s="1"/>
  <c r="I798" i="17"/>
  <c r="N798" i="17" s="1" a="1"/>
  <c r="N798" i="17" s="1"/>
  <c r="J798" i="17"/>
  <c r="O798" i="17" s="1"/>
  <c r="K798" i="17"/>
  <c r="L798" i="17"/>
  <c r="M798" i="17" s="1"/>
  <c r="I799" i="17"/>
  <c r="N799" i="17" s="1" a="1"/>
  <c r="N799" i="17" s="1"/>
  <c r="J799" i="17"/>
  <c r="O799" i="17" s="1"/>
  <c r="K799" i="17"/>
  <c r="L799" i="17"/>
  <c r="M799" i="17" s="1"/>
  <c r="I800" i="17"/>
  <c r="N800" i="17" s="1" a="1"/>
  <c r="N800" i="17" s="1"/>
  <c r="J800" i="17"/>
  <c r="O800" i="17" s="1"/>
  <c r="K800" i="17"/>
  <c r="L800" i="17"/>
  <c r="M800" i="17" s="1"/>
  <c r="I801" i="17"/>
  <c r="N801" i="17" s="1" a="1"/>
  <c r="N801" i="17" s="1"/>
  <c r="J801" i="17"/>
  <c r="O801" i="17" s="1"/>
  <c r="K801" i="17"/>
  <c r="L801" i="17"/>
  <c r="M801" i="17" s="1"/>
  <c r="I802" i="17"/>
  <c r="N802" i="17" s="1" a="1"/>
  <c r="N802" i="17" s="1"/>
  <c r="J802" i="17"/>
  <c r="O802" i="17" s="1"/>
  <c r="K802" i="17"/>
  <c r="L802" i="17"/>
  <c r="M802" i="17" s="1"/>
  <c r="I803" i="17"/>
  <c r="N803" i="17" s="1" a="1"/>
  <c r="N803" i="17" s="1"/>
  <c r="J803" i="17"/>
  <c r="O803" i="17" s="1"/>
  <c r="K803" i="17"/>
  <c r="L803" i="17"/>
  <c r="M803" i="17" s="1"/>
  <c r="I804" i="17"/>
  <c r="N804" i="17" s="1" a="1"/>
  <c r="N804" i="17" s="1"/>
  <c r="J804" i="17"/>
  <c r="O804" i="17" s="1"/>
  <c r="K804" i="17"/>
  <c r="L804" i="17"/>
  <c r="M804" i="17" s="1"/>
  <c r="I805" i="17"/>
  <c r="N805" i="17" s="1" a="1"/>
  <c r="N805" i="17" s="1"/>
  <c r="J805" i="17"/>
  <c r="O805" i="17" s="1"/>
  <c r="K805" i="17"/>
  <c r="L805" i="17"/>
  <c r="M805" i="17" s="1"/>
  <c r="I806" i="17"/>
  <c r="N806" i="17" s="1" a="1"/>
  <c r="N806" i="17" s="1"/>
  <c r="J806" i="17"/>
  <c r="O806" i="17" s="1"/>
  <c r="K806" i="17"/>
  <c r="L806" i="17"/>
  <c r="M806" i="17" s="1"/>
  <c r="I807" i="17"/>
  <c r="N807" i="17" s="1" a="1"/>
  <c r="N807" i="17" s="1"/>
  <c r="J807" i="17"/>
  <c r="O807" i="17" s="1"/>
  <c r="K807" i="17"/>
  <c r="L807" i="17"/>
  <c r="M807" i="17" s="1"/>
  <c r="I808" i="17"/>
  <c r="N808" i="17" s="1" a="1"/>
  <c r="N808" i="17" s="1"/>
  <c r="J808" i="17"/>
  <c r="O808" i="17" s="1"/>
  <c r="K808" i="17"/>
  <c r="L808" i="17"/>
  <c r="M808" i="17" s="1"/>
  <c r="I809" i="17"/>
  <c r="N809" i="17" s="1" a="1"/>
  <c r="N809" i="17" s="1"/>
  <c r="J809" i="17"/>
  <c r="O809" i="17" s="1"/>
  <c r="K809" i="17"/>
  <c r="L809" i="17"/>
  <c r="M809" i="17" s="1"/>
  <c r="I810" i="17"/>
  <c r="N810" i="17" s="1" a="1"/>
  <c r="N810" i="17" s="1"/>
  <c r="J810" i="17"/>
  <c r="O810" i="17" s="1"/>
  <c r="K810" i="17"/>
  <c r="L810" i="17"/>
  <c r="M810" i="17" s="1"/>
  <c r="I811" i="17"/>
  <c r="N811" i="17" s="1" a="1"/>
  <c r="N811" i="17" s="1"/>
  <c r="J811" i="17"/>
  <c r="O811" i="17" s="1"/>
  <c r="K811" i="17"/>
  <c r="L811" i="17"/>
  <c r="M811" i="17" s="1"/>
  <c r="I812" i="17"/>
  <c r="N812" i="17" s="1" a="1"/>
  <c r="N812" i="17" s="1"/>
  <c r="J812" i="17"/>
  <c r="O812" i="17" s="1"/>
  <c r="K812" i="17"/>
  <c r="L812" i="17"/>
  <c r="M812" i="17" s="1"/>
  <c r="I813" i="17"/>
  <c r="N813" i="17" s="1" a="1"/>
  <c r="N813" i="17" s="1"/>
  <c r="J813" i="17"/>
  <c r="O813" i="17" s="1"/>
  <c r="K813" i="17"/>
  <c r="L813" i="17"/>
  <c r="M813" i="17" s="1"/>
  <c r="I814" i="17"/>
  <c r="N814" i="17" s="1" a="1"/>
  <c r="N814" i="17" s="1"/>
  <c r="J814" i="17"/>
  <c r="O814" i="17" s="1"/>
  <c r="K814" i="17"/>
  <c r="L814" i="17"/>
  <c r="M814" i="17" s="1"/>
  <c r="I815" i="17"/>
  <c r="N815" i="17" s="1" a="1"/>
  <c r="N815" i="17" s="1"/>
  <c r="J815" i="17"/>
  <c r="O815" i="17" s="1"/>
  <c r="K815" i="17"/>
  <c r="L815" i="17"/>
  <c r="M815" i="17" s="1"/>
  <c r="I816" i="17"/>
  <c r="N816" i="17" s="1" a="1"/>
  <c r="N816" i="17" s="1"/>
  <c r="J816" i="17"/>
  <c r="O816" i="17" s="1"/>
  <c r="K816" i="17"/>
  <c r="L816" i="17"/>
  <c r="M816" i="17" s="1"/>
  <c r="I817" i="17"/>
  <c r="N817" i="17" s="1" a="1"/>
  <c r="N817" i="17" s="1"/>
  <c r="J817" i="17"/>
  <c r="O817" i="17" s="1"/>
  <c r="K817" i="17"/>
  <c r="L817" i="17"/>
  <c r="M817" i="17" s="1"/>
  <c r="I818" i="17"/>
  <c r="N818" i="17" s="1" a="1"/>
  <c r="N818" i="17" s="1"/>
  <c r="J818" i="17"/>
  <c r="O818" i="17" s="1"/>
  <c r="K818" i="17"/>
  <c r="L818" i="17"/>
  <c r="M818" i="17" s="1"/>
  <c r="I819" i="17"/>
  <c r="N819" i="17" s="1" a="1"/>
  <c r="N819" i="17" s="1"/>
  <c r="J819" i="17"/>
  <c r="O819" i="17" s="1"/>
  <c r="K819" i="17"/>
  <c r="L819" i="17"/>
  <c r="M819" i="17" s="1"/>
  <c r="I820" i="17"/>
  <c r="N820" i="17" s="1" a="1"/>
  <c r="N820" i="17" s="1"/>
  <c r="J820" i="17"/>
  <c r="O820" i="17" s="1"/>
  <c r="K820" i="17"/>
  <c r="L820" i="17"/>
  <c r="M820" i="17" s="1"/>
  <c r="I821" i="17"/>
  <c r="N821" i="17" s="1" a="1"/>
  <c r="N821" i="17" s="1"/>
  <c r="J821" i="17"/>
  <c r="O821" i="17" s="1"/>
  <c r="K821" i="17"/>
  <c r="L821" i="17"/>
  <c r="M821" i="17" s="1"/>
  <c r="I822" i="17"/>
  <c r="N822" i="17" s="1" a="1"/>
  <c r="N822" i="17" s="1"/>
  <c r="J822" i="17"/>
  <c r="O822" i="17" s="1"/>
  <c r="K822" i="17"/>
  <c r="L822" i="17"/>
  <c r="M822" i="17" s="1"/>
  <c r="I823" i="17"/>
  <c r="N823" i="17" s="1" a="1"/>
  <c r="N823" i="17" s="1"/>
  <c r="J823" i="17"/>
  <c r="O823" i="17" s="1"/>
  <c r="K823" i="17"/>
  <c r="L823" i="17"/>
  <c r="M823" i="17" s="1"/>
  <c r="I824" i="17"/>
  <c r="N824" i="17" s="1" a="1"/>
  <c r="N824" i="17" s="1"/>
  <c r="J824" i="17"/>
  <c r="O824" i="17" s="1"/>
  <c r="K824" i="17"/>
  <c r="L824" i="17"/>
  <c r="M824" i="17" s="1"/>
  <c r="I825" i="17"/>
  <c r="N825" i="17" s="1" a="1"/>
  <c r="N825" i="17" s="1"/>
  <c r="J825" i="17"/>
  <c r="O825" i="17" s="1"/>
  <c r="K825" i="17"/>
  <c r="L825" i="17"/>
  <c r="M825" i="17" s="1"/>
  <c r="I826" i="17"/>
  <c r="N826" i="17" s="1" a="1"/>
  <c r="N826" i="17" s="1"/>
  <c r="J826" i="17"/>
  <c r="O826" i="17" s="1"/>
  <c r="K826" i="17"/>
  <c r="L826" i="17"/>
  <c r="M826" i="17" s="1"/>
  <c r="I827" i="17"/>
  <c r="N827" i="17" s="1" a="1"/>
  <c r="N827" i="17" s="1"/>
  <c r="J827" i="17"/>
  <c r="O827" i="17" s="1"/>
  <c r="K827" i="17"/>
  <c r="L827" i="17"/>
  <c r="M827" i="17" s="1"/>
  <c r="I828" i="17"/>
  <c r="N828" i="17" s="1" a="1"/>
  <c r="N828" i="17" s="1"/>
  <c r="J828" i="17"/>
  <c r="O828" i="17" s="1"/>
  <c r="K828" i="17"/>
  <c r="L828" i="17"/>
  <c r="M828" i="17" s="1"/>
  <c r="I829" i="17"/>
  <c r="N829" i="17" s="1" a="1"/>
  <c r="N829" i="17" s="1"/>
  <c r="J829" i="17"/>
  <c r="O829" i="17" s="1"/>
  <c r="K829" i="17"/>
  <c r="L829" i="17"/>
  <c r="M829" i="17" s="1"/>
  <c r="I830" i="17"/>
  <c r="N830" i="17" s="1" a="1"/>
  <c r="N830" i="17" s="1"/>
  <c r="J830" i="17"/>
  <c r="O830" i="17" s="1"/>
  <c r="K830" i="17"/>
  <c r="L830" i="17"/>
  <c r="M830" i="17" s="1"/>
  <c r="I831" i="17"/>
  <c r="N831" i="17" s="1" a="1"/>
  <c r="N831" i="17" s="1"/>
  <c r="J831" i="17"/>
  <c r="O831" i="17" s="1"/>
  <c r="K831" i="17"/>
  <c r="L831" i="17"/>
  <c r="M831" i="17" s="1"/>
  <c r="I832" i="17"/>
  <c r="N832" i="17" s="1" a="1"/>
  <c r="N832" i="17" s="1"/>
  <c r="J832" i="17"/>
  <c r="O832" i="17" s="1"/>
  <c r="K832" i="17"/>
  <c r="L832" i="17"/>
  <c r="M832" i="17" s="1"/>
  <c r="I833" i="17"/>
  <c r="N833" i="17" s="1" a="1"/>
  <c r="N833" i="17" s="1"/>
  <c r="J833" i="17"/>
  <c r="O833" i="17" s="1"/>
  <c r="K833" i="17"/>
  <c r="L833" i="17"/>
  <c r="M833" i="17" s="1"/>
  <c r="I834" i="17"/>
  <c r="N834" i="17" s="1" a="1"/>
  <c r="N834" i="17" s="1"/>
  <c r="J834" i="17"/>
  <c r="O834" i="17" s="1"/>
  <c r="K834" i="17"/>
  <c r="L834" i="17"/>
  <c r="M834" i="17" s="1"/>
  <c r="I835" i="17"/>
  <c r="N835" i="17" s="1" a="1"/>
  <c r="N835" i="17" s="1"/>
  <c r="J835" i="17"/>
  <c r="O835" i="17" s="1"/>
  <c r="K835" i="17"/>
  <c r="L835" i="17"/>
  <c r="M835" i="17" s="1"/>
  <c r="I836" i="17"/>
  <c r="N836" i="17" s="1" a="1"/>
  <c r="N836" i="17" s="1"/>
  <c r="J836" i="17"/>
  <c r="O836" i="17" s="1"/>
  <c r="K836" i="17"/>
  <c r="L836" i="17"/>
  <c r="M836" i="17" s="1"/>
  <c r="I837" i="17"/>
  <c r="N837" i="17" s="1" a="1"/>
  <c r="N837" i="17" s="1"/>
  <c r="J837" i="17"/>
  <c r="O837" i="17" s="1"/>
  <c r="K837" i="17"/>
  <c r="L837" i="17"/>
  <c r="M837" i="17" s="1"/>
  <c r="I838" i="17"/>
  <c r="N838" i="17" s="1" a="1"/>
  <c r="N838" i="17" s="1"/>
  <c r="J838" i="17"/>
  <c r="O838" i="17" s="1"/>
  <c r="K838" i="17"/>
  <c r="L838" i="17"/>
  <c r="M838" i="17" s="1"/>
  <c r="I839" i="17"/>
  <c r="N839" i="17" s="1" a="1"/>
  <c r="N839" i="17" s="1"/>
  <c r="J839" i="17"/>
  <c r="O839" i="17" s="1"/>
  <c r="K839" i="17"/>
  <c r="L839" i="17"/>
  <c r="M839" i="17" s="1"/>
  <c r="I840" i="17"/>
  <c r="N840" i="17" s="1" a="1"/>
  <c r="N840" i="17" s="1"/>
  <c r="J840" i="17"/>
  <c r="O840" i="17" s="1"/>
  <c r="K840" i="17"/>
  <c r="L840" i="17"/>
  <c r="M840" i="17" s="1"/>
  <c r="I841" i="17"/>
  <c r="N841" i="17" s="1" a="1"/>
  <c r="N841" i="17" s="1"/>
  <c r="J841" i="17"/>
  <c r="O841" i="17" s="1"/>
  <c r="K841" i="17"/>
  <c r="L841" i="17"/>
  <c r="M841" i="17" s="1"/>
  <c r="I842" i="17"/>
  <c r="N842" i="17" s="1" a="1"/>
  <c r="N842" i="17" s="1"/>
  <c r="J842" i="17"/>
  <c r="O842" i="17" s="1"/>
  <c r="K842" i="17"/>
  <c r="L842" i="17"/>
  <c r="M842" i="17" s="1"/>
  <c r="I843" i="17"/>
  <c r="N843" i="17" s="1" a="1"/>
  <c r="N843" i="17" s="1"/>
  <c r="J843" i="17"/>
  <c r="O843" i="17" s="1"/>
  <c r="K843" i="17"/>
  <c r="L843" i="17"/>
  <c r="M843" i="17" s="1"/>
  <c r="I844" i="17"/>
  <c r="N844" i="17" s="1" a="1"/>
  <c r="N844" i="17" s="1"/>
  <c r="J844" i="17"/>
  <c r="O844" i="17" s="1"/>
  <c r="K844" i="17"/>
  <c r="L844" i="17"/>
  <c r="M844" i="17" s="1"/>
  <c r="I845" i="17"/>
  <c r="N845" i="17" s="1" a="1"/>
  <c r="N845" i="17" s="1"/>
  <c r="J845" i="17"/>
  <c r="O845" i="17" s="1"/>
  <c r="K845" i="17"/>
  <c r="L845" i="17"/>
  <c r="M845" i="17" s="1"/>
  <c r="I846" i="17"/>
  <c r="N846" i="17" s="1" a="1"/>
  <c r="N846" i="17" s="1"/>
  <c r="J846" i="17"/>
  <c r="O846" i="17" s="1"/>
  <c r="K846" i="17"/>
  <c r="L846" i="17"/>
  <c r="M846" i="17" s="1"/>
  <c r="I847" i="17"/>
  <c r="N847" i="17" s="1" a="1"/>
  <c r="N847" i="17" s="1"/>
  <c r="J847" i="17"/>
  <c r="O847" i="17" s="1"/>
  <c r="K847" i="17"/>
  <c r="L847" i="17"/>
  <c r="M847" i="17" s="1"/>
  <c r="I848" i="17"/>
  <c r="N848" i="17" s="1" a="1"/>
  <c r="N848" i="17" s="1"/>
  <c r="J848" i="17"/>
  <c r="O848" i="17" s="1"/>
  <c r="K848" i="17"/>
  <c r="L848" i="17"/>
  <c r="M848" i="17" s="1"/>
  <c r="I849" i="17"/>
  <c r="N849" i="17" s="1" a="1"/>
  <c r="N849" i="17" s="1"/>
  <c r="J849" i="17"/>
  <c r="O849" i="17" s="1"/>
  <c r="K849" i="17"/>
  <c r="L849" i="17"/>
  <c r="M849" i="17" s="1"/>
  <c r="I850" i="17"/>
  <c r="N850" i="17" s="1" a="1"/>
  <c r="N850" i="17" s="1"/>
  <c r="J850" i="17"/>
  <c r="O850" i="17" s="1"/>
  <c r="K850" i="17"/>
  <c r="L850" i="17"/>
  <c r="M850" i="17" s="1"/>
  <c r="I851" i="17"/>
  <c r="N851" i="17" s="1" a="1"/>
  <c r="N851" i="17" s="1"/>
  <c r="J851" i="17"/>
  <c r="O851" i="17" s="1"/>
  <c r="K851" i="17"/>
  <c r="L851" i="17"/>
  <c r="M851" i="17" s="1"/>
  <c r="I852" i="17"/>
  <c r="N852" i="17" s="1" a="1"/>
  <c r="N852" i="17" s="1"/>
  <c r="J852" i="17"/>
  <c r="O852" i="17" s="1"/>
  <c r="K852" i="17"/>
  <c r="L852" i="17"/>
  <c r="M852" i="17" s="1"/>
  <c r="I853" i="17"/>
  <c r="N853" i="17" s="1" a="1"/>
  <c r="N853" i="17" s="1"/>
  <c r="J853" i="17"/>
  <c r="O853" i="17" s="1"/>
  <c r="K853" i="17"/>
  <c r="L853" i="17"/>
  <c r="M853" i="17" s="1"/>
  <c r="I854" i="17"/>
  <c r="N854" i="17" s="1" a="1"/>
  <c r="N854" i="17" s="1"/>
  <c r="J854" i="17"/>
  <c r="O854" i="17" s="1"/>
  <c r="K854" i="17"/>
  <c r="L854" i="17"/>
  <c r="M854" i="17" s="1"/>
  <c r="I855" i="17"/>
  <c r="N855" i="17" s="1" a="1"/>
  <c r="N855" i="17" s="1"/>
  <c r="J855" i="17"/>
  <c r="O855" i="17" s="1"/>
  <c r="K855" i="17"/>
  <c r="L855" i="17"/>
  <c r="M855" i="17" s="1"/>
  <c r="I856" i="17"/>
  <c r="N856" i="17" s="1" a="1"/>
  <c r="N856" i="17" s="1"/>
  <c r="J856" i="17"/>
  <c r="O856" i="17" s="1"/>
  <c r="K856" i="17"/>
  <c r="L856" i="17"/>
  <c r="M856" i="17" s="1"/>
  <c r="I857" i="17"/>
  <c r="N857" i="17" s="1" a="1"/>
  <c r="N857" i="17" s="1"/>
  <c r="J857" i="17"/>
  <c r="O857" i="17" s="1"/>
  <c r="K857" i="17"/>
  <c r="L857" i="17"/>
  <c r="M857" i="17" s="1"/>
  <c r="I858" i="17"/>
  <c r="N858" i="17" s="1" a="1"/>
  <c r="N858" i="17" s="1"/>
  <c r="J858" i="17"/>
  <c r="O858" i="17" s="1"/>
  <c r="K858" i="17"/>
  <c r="L858" i="17"/>
  <c r="M858" i="17" s="1"/>
  <c r="I859" i="17"/>
  <c r="N859" i="17" s="1" a="1"/>
  <c r="N859" i="17" s="1"/>
  <c r="J859" i="17"/>
  <c r="O859" i="17" s="1"/>
  <c r="K859" i="17"/>
  <c r="L859" i="17"/>
  <c r="M859" i="17" s="1"/>
  <c r="I860" i="17"/>
  <c r="N860" i="17" s="1" a="1"/>
  <c r="N860" i="17" s="1"/>
  <c r="J860" i="17"/>
  <c r="O860" i="17" s="1"/>
  <c r="K860" i="17"/>
  <c r="L860" i="17"/>
  <c r="M860" i="17" s="1"/>
  <c r="I861" i="17"/>
  <c r="N861" i="17" s="1" a="1"/>
  <c r="N861" i="17" s="1"/>
  <c r="J861" i="17"/>
  <c r="O861" i="17" s="1"/>
  <c r="K861" i="17"/>
  <c r="L861" i="17"/>
  <c r="M861" i="17" s="1"/>
  <c r="I862" i="17"/>
  <c r="N862" i="17" s="1" a="1"/>
  <c r="N862" i="17" s="1"/>
  <c r="J862" i="17"/>
  <c r="O862" i="17" s="1"/>
  <c r="K862" i="17"/>
  <c r="L862" i="17"/>
  <c r="M862" i="17" s="1"/>
  <c r="I863" i="17"/>
  <c r="N863" i="17" s="1" a="1"/>
  <c r="N863" i="17" s="1"/>
  <c r="J863" i="17"/>
  <c r="O863" i="17" s="1"/>
  <c r="K863" i="17"/>
  <c r="L863" i="17"/>
  <c r="M863" i="17" s="1"/>
  <c r="I864" i="17"/>
  <c r="N864" i="17" s="1" a="1"/>
  <c r="N864" i="17" s="1"/>
  <c r="J864" i="17"/>
  <c r="O864" i="17" s="1"/>
  <c r="K864" i="17"/>
  <c r="L864" i="17"/>
  <c r="M864" i="17" s="1"/>
  <c r="I865" i="17"/>
  <c r="N865" i="17" s="1" a="1"/>
  <c r="N865" i="17" s="1"/>
  <c r="J865" i="17"/>
  <c r="O865" i="17" s="1"/>
  <c r="K865" i="17"/>
  <c r="L865" i="17"/>
  <c r="M865" i="17" s="1"/>
  <c r="I866" i="17"/>
  <c r="N866" i="17" s="1" a="1"/>
  <c r="N866" i="17" s="1"/>
  <c r="J866" i="17"/>
  <c r="O866" i="17" s="1"/>
  <c r="K866" i="17"/>
  <c r="L866" i="17"/>
  <c r="M866" i="17" s="1"/>
  <c r="I867" i="17"/>
  <c r="N867" i="17" s="1" a="1"/>
  <c r="N867" i="17" s="1"/>
  <c r="J867" i="17"/>
  <c r="O867" i="17" s="1"/>
  <c r="K867" i="17"/>
  <c r="L867" i="17"/>
  <c r="M867" i="17" s="1"/>
  <c r="I868" i="17"/>
  <c r="N868" i="17" s="1" a="1"/>
  <c r="N868" i="17" s="1"/>
  <c r="J868" i="17"/>
  <c r="O868" i="17" s="1"/>
  <c r="K868" i="17"/>
  <c r="L868" i="17"/>
  <c r="M868" i="17" s="1"/>
  <c r="I869" i="17"/>
  <c r="N869" i="17" s="1" a="1"/>
  <c r="N869" i="17" s="1"/>
  <c r="J869" i="17"/>
  <c r="O869" i="17" s="1"/>
  <c r="K869" i="17"/>
  <c r="L869" i="17"/>
  <c r="M869" i="17" s="1"/>
  <c r="I870" i="17"/>
  <c r="N870" i="17" s="1" a="1"/>
  <c r="N870" i="17" s="1"/>
  <c r="J870" i="17"/>
  <c r="O870" i="17" s="1"/>
  <c r="K870" i="17"/>
  <c r="L870" i="17"/>
  <c r="M870" i="17" s="1"/>
  <c r="I871" i="17"/>
  <c r="N871" i="17" s="1" a="1"/>
  <c r="N871" i="17" s="1"/>
  <c r="J871" i="17"/>
  <c r="O871" i="17" s="1"/>
  <c r="K871" i="17"/>
  <c r="L871" i="17"/>
  <c r="M871" i="17" s="1"/>
  <c r="I872" i="17"/>
  <c r="N872" i="17" s="1" a="1"/>
  <c r="N872" i="17" s="1"/>
  <c r="J872" i="17"/>
  <c r="O872" i="17" s="1"/>
  <c r="K872" i="17"/>
  <c r="L872" i="17"/>
  <c r="M872" i="17" s="1"/>
  <c r="I873" i="17"/>
  <c r="N873" i="17" s="1" a="1"/>
  <c r="N873" i="17" s="1"/>
  <c r="J873" i="17"/>
  <c r="O873" i="17" s="1"/>
  <c r="K873" i="17"/>
  <c r="L873" i="17"/>
  <c r="M873" i="17" s="1"/>
  <c r="I874" i="17"/>
  <c r="N874" i="17" s="1" a="1"/>
  <c r="N874" i="17" s="1"/>
  <c r="J874" i="17"/>
  <c r="O874" i="17" s="1"/>
  <c r="K874" i="17"/>
  <c r="L874" i="17"/>
  <c r="M874" i="17" s="1"/>
  <c r="I875" i="17"/>
  <c r="N875" i="17" s="1" a="1"/>
  <c r="N875" i="17" s="1"/>
  <c r="J875" i="17"/>
  <c r="O875" i="17" s="1"/>
  <c r="K875" i="17"/>
  <c r="L875" i="17"/>
  <c r="M875" i="17" s="1"/>
  <c r="I876" i="17"/>
  <c r="N876" i="17" s="1" a="1"/>
  <c r="N876" i="17" s="1"/>
  <c r="J876" i="17"/>
  <c r="O876" i="17" s="1"/>
  <c r="K876" i="17"/>
  <c r="L876" i="17"/>
  <c r="M876" i="17" s="1"/>
  <c r="I877" i="17"/>
  <c r="N877" i="17" s="1" a="1"/>
  <c r="N877" i="17" s="1"/>
  <c r="J877" i="17"/>
  <c r="O877" i="17" s="1"/>
  <c r="K877" i="17"/>
  <c r="L877" i="17"/>
  <c r="M877" i="17" s="1"/>
  <c r="I878" i="17"/>
  <c r="N878" i="17" s="1" a="1"/>
  <c r="N878" i="17" s="1"/>
  <c r="J878" i="17"/>
  <c r="O878" i="17" s="1"/>
  <c r="K878" i="17"/>
  <c r="L878" i="17"/>
  <c r="M878" i="17" s="1"/>
  <c r="I879" i="17"/>
  <c r="N879" i="17" s="1" a="1"/>
  <c r="N879" i="17" s="1"/>
  <c r="J879" i="17"/>
  <c r="O879" i="17" s="1"/>
  <c r="K879" i="17"/>
  <c r="L879" i="17"/>
  <c r="M879" i="17" s="1"/>
  <c r="I880" i="17"/>
  <c r="N880" i="17" s="1" a="1"/>
  <c r="N880" i="17" s="1"/>
  <c r="J880" i="17"/>
  <c r="O880" i="17" s="1"/>
  <c r="K880" i="17"/>
  <c r="L880" i="17"/>
  <c r="M880" i="17" s="1"/>
  <c r="I881" i="17"/>
  <c r="N881" i="17" s="1" a="1"/>
  <c r="N881" i="17" s="1"/>
  <c r="J881" i="17"/>
  <c r="O881" i="17" s="1"/>
  <c r="K881" i="17"/>
  <c r="L881" i="17"/>
  <c r="M881" i="17" s="1"/>
  <c r="I882" i="17"/>
  <c r="N882" i="17" s="1" a="1"/>
  <c r="N882" i="17" s="1"/>
  <c r="J882" i="17"/>
  <c r="O882" i="17" s="1"/>
  <c r="K882" i="17"/>
  <c r="L882" i="17"/>
  <c r="M882" i="17" s="1"/>
  <c r="I883" i="17"/>
  <c r="N883" i="17" s="1" a="1"/>
  <c r="N883" i="17" s="1"/>
  <c r="J883" i="17"/>
  <c r="O883" i="17" s="1"/>
  <c r="K883" i="17"/>
  <c r="L883" i="17"/>
  <c r="M883" i="17" s="1"/>
  <c r="I884" i="17"/>
  <c r="N884" i="17" s="1" a="1"/>
  <c r="N884" i="17" s="1"/>
  <c r="J884" i="17"/>
  <c r="O884" i="17" s="1"/>
  <c r="K884" i="17"/>
  <c r="L884" i="17"/>
  <c r="M884" i="17" s="1"/>
  <c r="I885" i="17"/>
  <c r="N885" i="17" s="1" a="1"/>
  <c r="N885" i="17" s="1"/>
  <c r="J885" i="17"/>
  <c r="O885" i="17" s="1"/>
  <c r="K885" i="17"/>
  <c r="L885" i="17"/>
  <c r="M885" i="17" s="1"/>
  <c r="I886" i="17"/>
  <c r="N886" i="17" s="1" a="1"/>
  <c r="N886" i="17" s="1"/>
  <c r="J886" i="17"/>
  <c r="O886" i="17" s="1"/>
  <c r="K886" i="17"/>
  <c r="L886" i="17"/>
  <c r="M886" i="17" s="1"/>
  <c r="I887" i="17"/>
  <c r="N887" i="17" s="1" a="1"/>
  <c r="N887" i="17" s="1"/>
  <c r="J887" i="17"/>
  <c r="O887" i="17" s="1"/>
  <c r="K887" i="17"/>
  <c r="L887" i="17"/>
  <c r="M887" i="17" s="1"/>
  <c r="I888" i="17"/>
  <c r="N888" i="17" s="1" a="1"/>
  <c r="N888" i="17" s="1"/>
  <c r="J888" i="17"/>
  <c r="O888" i="17" s="1"/>
  <c r="K888" i="17"/>
  <c r="L888" i="17"/>
  <c r="M888" i="17" s="1"/>
  <c r="I889" i="17"/>
  <c r="N889" i="17" s="1" a="1"/>
  <c r="N889" i="17" s="1"/>
  <c r="J889" i="17"/>
  <c r="O889" i="17" s="1"/>
  <c r="K889" i="17"/>
  <c r="L889" i="17"/>
  <c r="M889" i="17" s="1"/>
  <c r="I890" i="17"/>
  <c r="N890" i="17" s="1" a="1"/>
  <c r="N890" i="17" s="1"/>
  <c r="J890" i="17"/>
  <c r="O890" i="17" s="1"/>
  <c r="K890" i="17"/>
  <c r="L890" i="17"/>
  <c r="M890" i="17" s="1"/>
  <c r="I891" i="17"/>
  <c r="N891" i="17" s="1" a="1"/>
  <c r="N891" i="17" s="1"/>
  <c r="J891" i="17"/>
  <c r="O891" i="17" s="1"/>
  <c r="K891" i="17"/>
  <c r="L891" i="17"/>
  <c r="M891" i="17" s="1"/>
  <c r="I892" i="17"/>
  <c r="N892" i="17" s="1" a="1"/>
  <c r="N892" i="17" s="1"/>
  <c r="J892" i="17"/>
  <c r="O892" i="17" s="1"/>
  <c r="K892" i="17"/>
  <c r="L892" i="17"/>
  <c r="M892" i="17" s="1"/>
  <c r="I893" i="17"/>
  <c r="N893" i="17" s="1" a="1"/>
  <c r="N893" i="17" s="1"/>
  <c r="J893" i="17"/>
  <c r="O893" i="17" s="1"/>
  <c r="K893" i="17"/>
  <c r="L893" i="17"/>
  <c r="M893" i="17" s="1"/>
  <c r="I894" i="17"/>
  <c r="N894" i="17" s="1" a="1"/>
  <c r="N894" i="17" s="1"/>
  <c r="J894" i="17"/>
  <c r="O894" i="17" s="1"/>
  <c r="K894" i="17"/>
  <c r="L894" i="17"/>
  <c r="M894" i="17" s="1"/>
  <c r="I895" i="17"/>
  <c r="N895" i="17" s="1" a="1"/>
  <c r="N895" i="17" s="1"/>
  <c r="J895" i="17"/>
  <c r="O895" i="17" s="1"/>
  <c r="K895" i="17"/>
  <c r="L895" i="17"/>
  <c r="M895" i="17" s="1"/>
  <c r="I896" i="17"/>
  <c r="N896" i="17" s="1" a="1"/>
  <c r="N896" i="17" s="1"/>
  <c r="J896" i="17"/>
  <c r="O896" i="17" s="1"/>
  <c r="K896" i="17"/>
  <c r="L896" i="17"/>
  <c r="M896" i="17" s="1"/>
  <c r="I897" i="17"/>
  <c r="N897" i="17" s="1" a="1"/>
  <c r="N897" i="17" s="1"/>
  <c r="J897" i="17"/>
  <c r="O897" i="17" s="1"/>
  <c r="K897" i="17"/>
  <c r="L897" i="17"/>
  <c r="M897" i="17" s="1"/>
  <c r="I898" i="17"/>
  <c r="N898" i="17" s="1" a="1"/>
  <c r="N898" i="17" s="1"/>
  <c r="J898" i="17"/>
  <c r="O898" i="17" s="1"/>
  <c r="K898" i="17"/>
  <c r="L898" i="17"/>
  <c r="M898" i="17" s="1"/>
  <c r="I899" i="17"/>
  <c r="N899" i="17" s="1" a="1"/>
  <c r="N899" i="17" s="1"/>
  <c r="J899" i="17"/>
  <c r="O899" i="17" s="1"/>
  <c r="K899" i="17"/>
  <c r="L899" i="17"/>
  <c r="M899" i="17" s="1"/>
  <c r="I900" i="17"/>
  <c r="N900" i="17" s="1" a="1"/>
  <c r="N900" i="17" s="1"/>
  <c r="J900" i="17"/>
  <c r="O900" i="17" s="1"/>
  <c r="K900" i="17"/>
  <c r="L900" i="17"/>
  <c r="M900" i="17" s="1"/>
  <c r="I901" i="17"/>
  <c r="N901" i="17" s="1" a="1"/>
  <c r="N901" i="17" s="1"/>
  <c r="J901" i="17"/>
  <c r="O901" i="17" s="1"/>
  <c r="K901" i="17"/>
  <c r="L901" i="17"/>
  <c r="M901" i="17" s="1"/>
  <c r="I902" i="17"/>
  <c r="N902" i="17" s="1" a="1"/>
  <c r="N902" i="17" s="1"/>
  <c r="J902" i="17"/>
  <c r="O902" i="17" s="1"/>
  <c r="K902" i="17"/>
  <c r="L902" i="17"/>
  <c r="M902" i="17" s="1"/>
  <c r="I903" i="17"/>
  <c r="N903" i="17" s="1" a="1"/>
  <c r="N903" i="17" s="1"/>
  <c r="J903" i="17"/>
  <c r="O903" i="17" s="1"/>
  <c r="K903" i="17"/>
  <c r="L903" i="17"/>
  <c r="M903" i="17" s="1"/>
  <c r="I904" i="17"/>
  <c r="N904" i="17" s="1" a="1"/>
  <c r="N904" i="17" s="1"/>
  <c r="J904" i="17"/>
  <c r="O904" i="17" s="1"/>
  <c r="K904" i="17"/>
  <c r="L904" i="17"/>
  <c r="M904" i="17" s="1"/>
  <c r="I905" i="17"/>
  <c r="N905" i="17" s="1" a="1"/>
  <c r="N905" i="17" s="1"/>
  <c r="J905" i="17"/>
  <c r="O905" i="17" s="1"/>
  <c r="K905" i="17"/>
  <c r="L905" i="17"/>
  <c r="M905" i="17" s="1"/>
  <c r="I906" i="17"/>
  <c r="N906" i="17" s="1" a="1"/>
  <c r="N906" i="17" s="1"/>
  <c r="J906" i="17"/>
  <c r="O906" i="17" s="1"/>
  <c r="K906" i="17"/>
  <c r="L906" i="17"/>
  <c r="M906" i="17" s="1"/>
  <c r="I907" i="17"/>
  <c r="N907" i="17" s="1" a="1"/>
  <c r="N907" i="17" s="1"/>
  <c r="J907" i="17"/>
  <c r="O907" i="17" s="1"/>
  <c r="K907" i="17"/>
  <c r="L907" i="17"/>
  <c r="M907" i="17" s="1"/>
  <c r="I908" i="17"/>
  <c r="N908" i="17" s="1" a="1"/>
  <c r="N908" i="17" s="1"/>
  <c r="J908" i="17"/>
  <c r="O908" i="17" s="1"/>
  <c r="K908" i="17"/>
  <c r="L908" i="17"/>
  <c r="M908" i="17" s="1"/>
  <c r="I909" i="17"/>
  <c r="N909" i="17" s="1" a="1"/>
  <c r="N909" i="17" s="1"/>
  <c r="J909" i="17"/>
  <c r="O909" i="17" s="1"/>
  <c r="K909" i="17"/>
  <c r="L909" i="17"/>
  <c r="M909" i="17" s="1"/>
  <c r="I910" i="17"/>
  <c r="N910" i="17" s="1" a="1"/>
  <c r="N910" i="17" s="1"/>
  <c r="J910" i="17"/>
  <c r="O910" i="17" s="1"/>
  <c r="K910" i="17"/>
  <c r="L910" i="17"/>
  <c r="M910" i="17" s="1"/>
  <c r="I911" i="17"/>
  <c r="N911" i="17" s="1" a="1"/>
  <c r="N911" i="17" s="1"/>
  <c r="J911" i="17"/>
  <c r="O911" i="17" s="1"/>
  <c r="K911" i="17"/>
  <c r="L911" i="17"/>
  <c r="M911" i="17" s="1"/>
  <c r="I912" i="17"/>
  <c r="N912" i="17" s="1" a="1"/>
  <c r="N912" i="17" s="1"/>
  <c r="J912" i="17"/>
  <c r="O912" i="17" s="1"/>
  <c r="K912" i="17"/>
  <c r="L912" i="17"/>
  <c r="M912" i="17" s="1"/>
  <c r="I913" i="17"/>
  <c r="N913" i="17" s="1" a="1"/>
  <c r="N913" i="17" s="1"/>
  <c r="J913" i="17"/>
  <c r="O913" i="17" s="1"/>
  <c r="K913" i="17"/>
  <c r="L913" i="17"/>
  <c r="M913" i="17" s="1"/>
  <c r="I914" i="17"/>
  <c r="N914" i="17" s="1" a="1"/>
  <c r="N914" i="17" s="1"/>
  <c r="J914" i="17"/>
  <c r="O914" i="17" s="1"/>
  <c r="K914" i="17"/>
  <c r="L914" i="17"/>
  <c r="M914" i="17" s="1"/>
  <c r="I915" i="17"/>
  <c r="N915" i="17" s="1" a="1"/>
  <c r="N915" i="17" s="1"/>
  <c r="J915" i="17"/>
  <c r="O915" i="17" s="1"/>
  <c r="K915" i="17"/>
  <c r="L915" i="17"/>
  <c r="M915" i="17" s="1"/>
  <c r="I916" i="17"/>
  <c r="N916" i="17" s="1" a="1"/>
  <c r="N916" i="17" s="1"/>
  <c r="J916" i="17"/>
  <c r="O916" i="17" s="1"/>
  <c r="K916" i="17"/>
  <c r="L916" i="17"/>
  <c r="M916" i="17" s="1"/>
  <c r="I917" i="17"/>
  <c r="N917" i="17" s="1" a="1"/>
  <c r="N917" i="17" s="1"/>
  <c r="J917" i="17"/>
  <c r="O917" i="17" s="1"/>
  <c r="K917" i="17"/>
  <c r="L917" i="17"/>
  <c r="M917" i="17" s="1"/>
  <c r="I918" i="17"/>
  <c r="N918" i="17" s="1" a="1"/>
  <c r="N918" i="17" s="1"/>
  <c r="J918" i="17"/>
  <c r="O918" i="17" s="1"/>
  <c r="K918" i="17"/>
  <c r="L918" i="17"/>
  <c r="M918" i="17" s="1"/>
  <c r="I919" i="17"/>
  <c r="N919" i="17" s="1" a="1"/>
  <c r="N919" i="17" s="1"/>
  <c r="J919" i="17"/>
  <c r="O919" i="17" s="1"/>
  <c r="K919" i="17"/>
  <c r="L919" i="17"/>
  <c r="M919" i="17" s="1"/>
  <c r="I920" i="17"/>
  <c r="N920" i="17" s="1" a="1"/>
  <c r="N920" i="17" s="1"/>
  <c r="J920" i="17"/>
  <c r="O920" i="17" s="1"/>
  <c r="K920" i="17"/>
  <c r="L920" i="17"/>
  <c r="M920" i="17" s="1"/>
  <c r="I921" i="17"/>
  <c r="N921" i="17" s="1" a="1"/>
  <c r="N921" i="17" s="1"/>
  <c r="J921" i="17"/>
  <c r="O921" i="17" s="1"/>
  <c r="K921" i="17"/>
  <c r="L921" i="17"/>
  <c r="M921" i="17" s="1"/>
  <c r="I922" i="17"/>
  <c r="N922" i="17" s="1" a="1"/>
  <c r="N922" i="17" s="1"/>
  <c r="J922" i="17"/>
  <c r="O922" i="17" s="1"/>
  <c r="K922" i="17"/>
  <c r="L922" i="17"/>
  <c r="M922" i="17" s="1"/>
  <c r="I923" i="17"/>
  <c r="N923" i="17" s="1" a="1"/>
  <c r="N923" i="17" s="1"/>
  <c r="J923" i="17"/>
  <c r="O923" i="17" s="1"/>
  <c r="K923" i="17"/>
  <c r="L923" i="17"/>
  <c r="M923" i="17" s="1"/>
  <c r="I924" i="17"/>
  <c r="N924" i="17" s="1" a="1"/>
  <c r="N924" i="17" s="1"/>
  <c r="J924" i="17"/>
  <c r="O924" i="17" s="1"/>
  <c r="K924" i="17"/>
  <c r="L924" i="17"/>
  <c r="M924" i="17" s="1"/>
  <c r="I925" i="17"/>
  <c r="N925" i="17" s="1" a="1"/>
  <c r="N925" i="17" s="1"/>
  <c r="J925" i="17"/>
  <c r="O925" i="17" s="1"/>
  <c r="K925" i="17"/>
  <c r="L925" i="17"/>
  <c r="M925" i="17" s="1"/>
  <c r="I926" i="17"/>
  <c r="N926" i="17" s="1" a="1"/>
  <c r="N926" i="17" s="1"/>
  <c r="J926" i="17"/>
  <c r="O926" i="17" s="1"/>
  <c r="K926" i="17"/>
  <c r="L926" i="17"/>
  <c r="M926" i="17" s="1"/>
  <c r="I927" i="17"/>
  <c r="N927" i="17" s="1" a="1"/>
  <c r="N927" i="17" s="1"/>
  <c r="J927" i="17"/>
  <c r="O927" i="17" s="1"/>
  <c r="K927" i="17"/>
  <c r="L927" i="17"/>
  <c r="M927" i="17" s="1"/>
  <c r="I928" i="17"/>
  <c r="N928" i="17" s="1" a="1"/>
  <c r="N928" i="17" s="1"/>
  <c r="J928" i="17"/>
  <c r="O928" i="17" s="1"/>
  <c r="K928" i="17"/>
  <c r="L928" i="17"/>
  <c r="M928" i="17" s="1"/>
  <c r="I929" i="17"/>
  <c r="N929" i="17" s="1" a="1"/>
  <c r="N929" i="17" s="1"/>
  <c r="J929" i="17"/>
  <c r="O929" i="17" s="1"/>
  <c r="K929" i="17"/>
  <c r="L929" i="17"/>
  <c r="M929" i="17" s="1"/>
  <c r="I930" i="17"/>
  <c r="N930" i="17" s="1" a="1"/>
  <c r="N930" i="17" s="1"/>
  <c r="J930" i="17"/>
  <c r="O930" i="17" s="1"/>
  <c r="K930" i="17"/>
  <c r="L930" i="17"/>
  <c r="M930" i="17" s="1"/>
  <c r="I931" i="17"/>
  <c r="N931" i="17" s="1" a="1"/>
  <c r="N931" i="17" s="1"/>
  <c r="J931" i="17"/>
  <c r="O931" i="17" s="1"/>
  <c r="K931" i="17"/>
  <c r="L931" i="17"/>
  <c r="M931" i="17" s="1"/>
  <c r="I932" i="17"/>
  <c r="N932" i="17" s="1" a="1"/>
  <c r="N932" i="17" s="1"/>
  <c r="J932" i="17"/>
  <c r="O932" i="17" s="1"/>
  <c r="K932" i="17"/>
  <c r="L932" i="17"/>
  <c r="M932" i="17" s="1"/>
  <c r="I933" i="17"/>
  <c r="N933" i="17" s="1" a="1"/>
  <c r="N933" i="17" s="1"/>
  <c r="J933" i="17"/>
  <c r="O933" i="17" s="1"/>
  <c r="K933" i="17"/>
  <c r="L933" i="17"/>
  <c r="M933" i="17" s="1"/>
  <c r="I934" i="17"/>
  <c r="N934" i="17" s="1" a="1"/>
  <c r="N934" i="17" s="1"/>
  <c r="J934" i="17"/>
  <c r="O934" i="17" s="1"/>
  <c r="K934" i="17"/>
  <c r="L934" i="17"/>
  <c r="M934" i="17" s="1"/>
  <c r="I935" i="17"/>
  <c r="N935" i="17" s="1" a="1"/>
  <c r="N935" i="17" s="1"/>
  <c r="J935" i="17"/>
  <c r="O935" i="17" s="1"/>
  <c r="K935" i="17"/>
  <c r="L935" i="17"/>
  <c r="M935" i="17" s="1"/>
  <c r="I936" i="17"/>
  <c r="N936" i="17" s="1" a="1"/>
  <c r="N936" i="17" s="1"/>
  <c r="J936" i="17"/>
  <c r="O936" i="17" s="1"/>
  <c r="K936" i="17"/>
  <c r="L936" i="17"/>
  <c r="M936" i="17" s="1"/>
  <c r="I937" i="17"/>
  <c r="N937" i="17" s="1" a="1"/>
  <c r="N937" i="17" s="1"/>
  <c r="J937" i="17"/>
  <c r="O937" i="17" s="1"/>
  <c r="K937" i="17"/>
  <c r="L937" i="17"/>
  <c r="M937" i="17" s="1"/>
  <c r="I938" i="17"/>
  <c r="N938" i="17" s="1" a="1"/>
  <c r="N938" i="17" s="1"/>
  <c r="J938" i="17"/>
  <c r="O938" i="17" s="1"/>
  <c r="K938" i="17"/>
  <c r="L938" i="17"/>
  <c r="M938" i="17" s="1"/>
  <c r="I939" i="17"/>
  <c r="N939" i="17" s="1" a="1"/>
  <c r="N939" i="17" s="1"/>
  <c r="J939" i="17"/>
  <c r="O939" i="17" s="1"/>
  <c r="K939" i="17"/>
  <c r="L939" i="17"/>
  <c r="M939" i="17" s="1"/>
  <c r="I940" i="17"/>
  <c r="N940" i="17" s="1" a="1"/>
  <c r="N940" i="17" s="1"/>
  <c r="J940" i="17"/>
  <c r="O940" i="17" s="1"/>
  <c r="K940" i="17"/>
  <c r="L940" i="17"/>
  <c r="M940" i="17" s="1"/>
  <c r="I941" i="17"/>
  <c r="N941" i="17" s="1" a="1"/>
  <c r="N941" i="17" s="1"/>
  <c r="J941" i="17"/>
  <c r="O941" i="17" s="1"/>
  <c r="K941" i="17"/>
  <c r="L941" i="17"/>
  <c r="M941" i="17" s="1"/>
  <c r="I942" i="17"/>
  <c r="N942" i="17" s="1" a="1"/>
  <c r="N942" i="17" s="1"/>
  <c r="J942" i="17"/>
  <c r="O942" i="17" s="1"/>
  <c r="K942" i="17"/>
  <c r="L942" i="17"/>
  <c r="M942" i="17" s="1"/>
  <c r="I943" i="17"/>
  <c r="N943" i="17" s="1" a="1"/>
  <c r="N943" i="17" s="1"/>
  <c r="J943" i="17"/>
  <c r="O943" i="17" s="1"/>
  <c r="K943" i="17"/>
  <c r="L943" i="17"/>
  <c r="M943" i="17" s="1"/>
  <c r="I944" i="17"/>
  <c r="N944" i="17" s="1" a="1"/>
  <c r="N944" i="17" s="1"/>
  <c r="J944" i="17"/>
  <c r="O944" i="17" s="1"/>
  <c r="K944" i="17"/>
  <c r="L944" i="17"/>
  <c r="M944" i="17" s="1"/>
  <c r="I945" i="17"/>
  <c r="N945" i="17" s="1" a="1"/>
  <c r="N945" i="17" s="1"/>
  <c r="J945" i="17"/>
  <c r="O945" i="17" s="1"/>
  <c r="K945" i="17"/>
  <c r="L945" i="17"/>
  <c r="M945" i="17" s="1"/>
  <c r="I946" i="17"/>
  <c r="N946" i="17" s="1" a="1"/>
  <c r="N946" i="17" s="1"/>
  <c r="J946" i="17"/>
  <c r="O946" i="17" s="1"/>
  <c r="K946" i="17"/>
  <c r="L946" i="17"/>
  <c r="M946" i="17" s="1"/>
  <c r="I947" i="17"/>
  <c r="N947" i="17" s="1" a="1"/>
  <c r="N947" i="17" s="1"/>
  <c r="J947" i="17"/>
  <c r="O947" i="17" s="1"/>
  <c r="K947" i="17"/>
  <c r="L947" i="17"/>
  <c r="M947" i="17" s="1"/>
  <c r="I948" i="17"/>
  <c r="N948" i="17" s="1" a="1"/>
  <c r="N948" i="17" s="1"/>
  <c r="J948" i="17"/>
  <c r="O948" i="17" s="1"/>
  <c r="K948" i="17"/>
  <c r="L948" i="17"/>
  <c r="M948" i="17" s="1"/>
  <c r="I949" i="17"/>
  <c r="N949" i="17" s="1" a="1"/>
  <c r="N949" i="17" s="1"/>
  <c r="J949" i="17"/>
  <c r="O949" i="17" s="1"/>
  <c r="K949" i="17"/>
  <c r="L949" i="17"/>
  <c r="M949" i="17" s="1"/>
  <c r="I950" i="17"/>
  <c r="N950" i="17" s="1" a="1"/>
  <c r="N950" i="17" s="1"/>
  <c r="J950" i="17"/>
  <c r="O950" i="17" s="1"/>
  <c r="K950" i="17"/>
  <c r="L950" i="17"/>
  <c r="M950" i="17" s="1"/>
  <c r="I951" i="17"/>
  <c r="N951" i="17" s="1" a="1"/>
  <c r="N951" i="17" s="1"/>
  <c r="J951" i="17"/>
  <c r="O951" i="17" s="1"/>
  <c r="K951" i="17"/>
  <c r="L951" i="17"/>
  <c r="M951" i="17" s="1"/>
  <c r="I952" i="17"/>
  <c r="N952" i="17" s="1" a="1"/>
  <c r="N952" i="17" s="1"/>
  <c r="J952" i="17"/>
  <c r="O952" i="17" s="1"/>
  <c r="K952" i="17"/>
  <c r="L952" i="17"/>
  <c r="M952" i="17" s="1"/>
  <c r="I953" i="17"/>
  <c r="N953" i="17" s="1" a="1"/>
  <c r="N953" i="17" s="1"/>
  <c r="J953" i="17"/>
  <c r="O953" i="17" s="1"/>
  <c r="K953" i="17"/>
  <c r="L953" i="17"/>
  <c r="M953" i="17" s="1"/>
  <c r="I954" i="17"/>
  <c r="N954" i="17" s="1" a="1"/>
  <c r="N954" i="17" s="1"/>
  <c r="J954" i="17"/>
  <c r="O954" i="17" s="1"/>
  <c r="K954" i="17"/>
  <c r="L954" i="17"/>
  <c r="M954" i="17" s="1"/>
  <c r="I955" i="17"/>
  <c r="N955" i="17" s="1" a="1"/>
  <c r="N955" i="17" s="1"/>
  <c r="J955" i="17"/>
  <c r="O955" i="17" s="1"/>
  <c r="K955" i="17"/>
  <c r="L955" i="17"/>
  <c r="M955" i="17" s="1"/>
  <c r="I956" i="17"/>
  <c r="N956" i="17" s="1" a="1"/>
  <c r="N956" i="17" s="1"/>
  <c r="J956" i="17"/>
  <c r="O956" i="17" s="1"/>
  <c r="K956" i="17"/>
  <c r="L956" i="17"/>
  <c r="M956" i="17" s="1"/>
  <c r="I957" i="17"/>
  <c r="N957" i="17" s="1" a="1"/>
  <c r="N957" i="17" s="1"/>
  <c r="J957" i="17"/>
  <c r="O957" i="17" s="1"/>
  <c r="K957" i="17"/>
  <c r="L957" i="17"/>
  <c r="M957" i="17" s="1"/>
  <c r="I958" i="17"/>
  <c r="N958" i="17" s="1" a="1"/>
  <c r="N958" i="17" s="1"/>
  <c r="J958" i="17"/>
  <c r="O958" i="17" s="1"/>
  <c r="K958" i="17"/>
  <c r="L958" i="17"/>
  <c r="M958" i="17" s="1"/>
  <c r="I959" i="17"/>
  <c r="N959" i="17" s="1" a="1"/>
  <c r="N959" i="17" s="1"/>
  <c r="J959" i="17"/>
  <c r="O959" i="17" s="1"/>
  <c r="K959" i="17"/>
  <c r="L959" i="17"/>
  <c r="M959" i="17" s="1"/>
  <c r="I960" i="17"/>
  <c r="N960" i="17" s="1" a="1"/>
  <c r="N960" i="17" s="1"/>
  <c r="J960" i="17"/>
  <c r="O960" i="17" s="1"/>
  <c r="K960" i="17"/>
  <c r="L960" i="17"/>
  <c r="M960" i="17" s="1"/>
  <c r="I961" i="17"/>
  <c r="N961" i="17" s="1" a="1"/>
  <c r="N961" i="17" s="1"/>
  <c r="J961" i="17"/>
  <c r="O961" i="17" s="1"/>
  <c r="K961" i="17"/>
  <c r="L961" i="17"/>
  <c r="M961" i="17" s="1"/>
  <c r="I962" i="17"/>
  <c r="N962" i="17" s="1" a="1"/>
  <c r="N962" i="17" s="1"/>
  <c r="J962" i="17"/>
  <c r="O962" i="17" s="1"/>
  <c r="K962" i="17"/>
  <c r="L962" i="17"/>
  <c r="M962" i="17" s="1"/>
  <c r="I963" i="17"/>
  <c r="N963" i="17" s="1" a="1"/>
  <c r="N963" i="17" s="1"/>
  <c r="J963" i="17"/>
  <c r="O963" i="17" s="1"/>
  <c r="K963" i="17"/>
  <c r="L963" i="17"/>
  <c r="M963" i="17" s="1"/>
  <c r="I964" i="17"/>
  <c r="N964" i="17" s="1" a="1"/>
  <c r="N964" i="17" s="1"/>
  <c r="J964" i="17"/>
  <c r="O964" i="17" s="1"/>
  <c r="K964" i="17"/>
  <c r="L964" i="17"/>
  <c r="M964" i="17" s="1"/>
  <c r="I965" i="17"/>
  <c r="N965" i="17" s="1" a="1"/>
  <c r="N965" i="17" s="1"/>
  <c r="J965" i="17"/>
  <c r="O965" i="17" s="1"/>
  <c r="K965" i="17"/>
  <c r="L965" i="17"/>
  <c r="M965" i="17" s="1"/>
  <c r="I966" i="17"/>
  <c r="N966" i="17" s="1" a="1"/>
  <c r="N966" i="17" s="1"/>
  <c r="J966" i="17"/>
  <c r="O966" i="17" s="1"/>
  <c r="K966" i="17"/>
  <c r="L966" i="17"/>
  <c r="M966" i="17" s="1"/>
  <c r="I967" i="17"/>
  <c r="N967" i="17" s="1" a="1"/>
  <c r="N967" i="17" s="1"/>
  <c r="J967" i="17"/>
  <c r="O967" i="17" s="1"/>
  <c r="K967" i="17"/>
  <c r="L967" i="17"/>
  <c r="M967" i="17" s="1"/>
  <c r="I968" i="17"/>
  <c r="N968" i="17" s="1" a="1"/>
  <c r="N968" i="17" s="1"/>
  <c r="J968" i="17"/>
  <c r="O968" i="17" s="1"/>
  <c r="K968" i="17"/>
  <c r="L968" i="17"/>
  <c r="M968" i="17" s="1"/>
  <c r="I969" i="17"/>
  <c r="N969" i="17" s="1" a="1"/>
  <c r="N969" i="17" s="1"/>
  <c r="J969" i="17"/>
  <c r="O969" i="17" s="1"/>
  <c r="K969" i="17"/>
  <c r="L969" i="17"/>
  <c r="M969" i="17" s="1"/>
  <c r="I970" i="17"/>
  <c r="N970" i="17" s="1" a="1"/>
  <c r="N970" i="17" s="1"/>
  <c r="J970" i="17"/>
  <c r="O970" i="17" s="1"/>
  <c r="K970" i="17"/>
  <c r="L970" i="17"/>
  <c r="M970" i="17" s="1"/>
  <c r="I971" i="17"/>
  <c r="N971" i="17" s="1" a="1"/>
  <c r="N971" i="17" s="1"/>
  <c r="J971" i="17"/>
  <c r="O971" i="17" s="1"/>
  <c r="K971" i="17"/>
  <c r="L971" i="17"/>
  <c r="M971" i="17" s="1"/>
  <c r="I972" i="17"/>
  <c r="N972" i="17" s="1" a="1"/>
  <c r="N972" i="17" s="1"/>
  <c r="J972" i="17"/>
  <c r="O972" i="17" s="1"/>
  <c r="K972" i="17"/>
  <c r="L972" i="17"/>
  <c r="M972" i="17" s="1"/>
  <c r="I973" i="17"/>
  <c r="N973" i="17" s="1" a="1"/>
  <c r="N973" i="17" s="1"/>
  <c r="J973" i="17"/>
  <c r="O973" i="17" s="1"/>
  <c r="K973" i="17"/>
  <c r="L973" i="17"/>
  <c r="M973" i="17" s="1"/>
  <c r="I974" i="17"/>
  <c r="N974" i="17" s="1" a="1"/>
  <c r="N974" i="17" s="1"/>
  <c r="J974" i="17"/>
  <c r="O974" i="17" s="1"/>
  <c r="K974" i="17"/>
  <c r="L974" i="17"/>
  <c r="M974" i="17" s="1"/>
  <c r="I975" i="17"/>
  <c r="N975" i="17" s="1" a="1"/>
  <c r="N975" i="17" s="1"/>
  <c r="J975" i="17"/>
  <c r="O975" i="17" s="1"/>
  <c r="K975" i="17"/>
  <c r="L975" i="17"/>
  <c r="M975" i="17" s="1"/>
  <c r="I976" i="17"/>
  <c r="N976" i="17" s="1" a="1"/>
  <c r="N976" i="17" s="1"/>
  <c r="J976" i="17"/>
  <c r="O976" i="17" s="1"/>
  <c r="K976" i="17"/>
  <c r="L976" i="17"/>
  <c r="M976" i="17" s="1"/>
  <c r="I977" i="17"/>
  <c r="N977" i="17" s="1" a="1"/>
  <c r="N977" i="17" s="1"/>
  <c r="J977" i="17"/>
  <c r="O977" i="17" s="1"/>
  <c r="K977" i="17"/>
  <c r="L977" i="17"/>
  <c r="M977" i="17" s="1"/>
  <c r="I978" i="17"/>
  <c r="N978" i="17" s="1" a="1"/>
  <c r="N978" i="17" s="1"/>
  <c r="J978" i="17"/>
  <c r="O978" i="17" s="1"/>
  <c r="K978" i="17"/>
  <c r="L978" i="17"/>
  <c r="M978" i="17" s="1"/>
  <c r="I979" i="17"/>
  <c r="N979" i="17" s="1" a="1"/>
  <c r="N979" i="17" s="1"/>
  <c r="J979" i="17"/>
  <c r="O979" i="17" s="1"/>
  <c r="K979" i="17"/>
  <c r="L979" i="17"/>
  <c r="M979" i="17" s="1"/>
  <c r="I980" i="17"/>
  <c r="N980" i="17" s="1" a="1"/>
  <c r="N980" i="17" s="1"/>
  <c r="J980" i="17"/>
  <c r="O980" i="17" s="1"/>
  <c r="K980" i="17"/>
  <c r="L980" i="17"/>
  <c r="M980" i="17" s="1"/>
  <c r="I981" i="17"/>
  <c r="N981" i="17" s="1" a="1"/>
  <c r="N981" i="17" s="1"/>
  <c r="J981" i="17"/>
  <c r="O981" i="17" s="1"/>
  <c r="K981" i="17"/>
  <c r="L981" i="17"/>
  <c r="M981" i="17" s="1"/>
  <c r="I982" i="17"/>
  <c r="N982" i="17" s="1" a="1"/>
  <c r="N982" i="17" s="1"/>
  <c r="J982" i="17"/>
  <c r="O982" i="17" s="1"/>
  <c r="K982" i="17"/>
  <c r="L982" i="17"/>
  <c r="M982" i="17" s="1"/>
  <c r="I983" i="17"/>
  <c r="N983" i="17" s="1" a="1"/>
  <c r="N983" i="17" s="1"/>
  <c r="J983" i="17"/>
  <c r="O983" i="17" s="1"/>
  <c r="K983" i="17"/>
  <c r="L983" i="17"/>
  <c r="M983" i="17" s="1"/>
  <c r="I984" i="17"/>
  <c r="N984" i="17" s="1" a="1"/>
  <c r="N984" i="17" s="1"/>
  <c r="J984" i="17"/>
  <c r="O984" i="17" s="1"/>
  <c r="K984" i="17"/>
  <c r="L984" i="17"/>
  <c r="M984" i="17" s="1"/>
  <c r="I985" i="17"/>
  <c r="N985" i="17" s="1" a="1"/>
  <c r="N985" i="17" s="1"/>
  <c r="J985" i="17"/>
  <c r="O985" i="17" s="1"/>
  <c r="K985" i="17"/>
  <c r="L985" i="17"/>
  <c r="M985" i="17" s="1"/>
  <c r="I986" i="17"/>
  <c r="N986" i="17" s="1" a="1"/>
  <c r="N986" i="17" s="1"/>
  <c r="J986" i="17"/>
  <c r="O986" i="17" s="1"/>
  <c r="K986" i="17"/>
  <c r="L986" i="17"/>
  <c r="M986" i="17" s="1"/>
  <c r="I987" i="17"/>
  <c r="N987" i="17" s="1" a="1"/>
  <c r="N987" i="17" s="1"/>
  <c r="J987" i="17"/>
  <c r="O987" i="17" s="1"/>
  <c r="K987" i="17"/>
  <c r="L987" i="17"/>
  <c r="M987" i="17" s="1"/>
  <c r="I988" i="17"/>
  <c r="N988" i="17" s="1" a="1"/>
  <c r="N988" i="17" s="1"/>
  <c r="J988" i="17"/>
  <c r="O988" i="17" s="1"/>
  <c r="K988" i="17"/>
  <c r="L988" i="17"/>
  <c r="M988" i="17" s="1"/>
  <c r="I989" i="17"/>
  <c r="N989" i="17" s="1" a="1"/>
  <c r="N989" i="17" s="1"/>
  <c r="J989" i="17"/>
  <c r="O989" i="17" s="1"/>
  <c r="K989" i="17"/>
  <c r="L989" i="17"/>
  <c r="M989" i="17" s="1"/>
  <c r="I990" i="17"/>
  <c r="N990" i="17" s="1" a="1"/>
  <c r="N990" i="17" s="1"/>
  <c r="J990" i="17"/>
  <c r="O990" i="17" s="1"/>
  <c r="K990" i="17"/>
  <c r="L990" i="17"/>
  <c r="M990" i="17" s="1"/>
  <c r="I991" i="17"/>
  <c r="N991" i="17" s="1" a="1"/>
  <c r="N991" i="17" s="1"/>
  <c r="J991" i="17"/>
  <c r="O991" i="17" s="1"/>
  <c r="K991" i="17"/>
  <c r="L991" i="17"/>
  <c r="M991" i="17" s="1"/>
  <c r="I992" i="17"/>
  <c r="N992" i="17" s="1" a="1"/>
  <c r="N992" i="17" s="1"/>
  <c r="J992" i="17"/>
  <c r="O992" i="17" s="1"/>
  <c r="K992" i="17"/>
  <c r="L992" i="17"/>
  <c r="M992" i="17" s="1"/>
  <c r="I993" i="17"/>
  <c r="N993" i="17" s="1" a="1"/>
  <c r="N993" i="17" s="1"/>
  <c r="J993" i="17"/>
  <c r="O993" i="17" s="1"/>
  <c r="K993" i="17"/>
  <c r="L993" i="17"/>
  <c r="M993" i="17" s="1"/>
  <c r="I994" i="17"/>
  <c r="N994" i="17" s="1" a="1"/>
  <c r="N994" i="17" s="1"/>
  <c r="J994" i="17"/>
  <c r="O994" i="17" s="1"/>
  <c r="K994" i="17"/>
  <c r="L994" i="17"/>
  <c r="M994" i="17" s="1"/>
  <c r="I995" i="17"/>
  <c r="N995" i="17" s="1" a="1"/>
  <c r="N995" i="17" s="1"/>
  <c r="J995" i="17"/>
  <c r="O995" i="17" s="1"/>
  <c r="K995" i="17"/>
  <c r="L995" i="17"/>
  <c r="M995" i="17" s="1"/>
  <c r="I996" i="17"/>
  <c r="N996" i="17" s="1" a="1"/>
  <c r="N996" i="17" s="1"/>
  <c r="J996" i="17"/>
  <c r="O996" i="17" s="1"/>
  <c r="K996" i="17"/>
  <c r="L996" i="17"/>
  <c r="M996" i="17" s="1"/>
  <c r="I997" i="17"/>
  <c r="N997" i="17" s="1" a="1"/>
  <c r="N997" i="17" s="1"/>
  <c r="J997" i="17"/>
  <c r="O997" i="17" s="1"/>
  <c r="K997" i="17"/>
  <c r="L997" i="17"/>
  <c r="M997" i="17" s="1"/>
  <c r="I998" i="17"/>
  <c r="N998" i="17" s="1" a="1"/>
  <c r="N998" i="17" s="1"/>
  <c r="J998" i="17"/>
  <c r="O998" i="17" s="1"/>
  <c r="K998" i="17"/>
  <c r="L998" i="17"/>
  <c r="M998" i="17" s="1"/>
  <c r="I999" i="17"/>
  <c r="N999" i="17" s="1" a="1"/>
  <c r="N999" i="17" s="1"/>
  <c r="J999" i="17"/>
  <c r="O999" i="17" s="1"/>
  <c r="K999" i="17"/>
  <c r="L999" i="17"/>
  <c r="M999" i="17" s="1"/>
  <c r="I1000" i="17"/>
  <c r="N1000" i="17" s="1" a="1"/>
  <c r="N1000" i="17" s="1"/>
  <c r="J1000" i="17"/>
  <c r="O1000" i="17" s="1"/>
  <c r="K1000" i="17"/>
  <c r="L1000" i="17"/>
  <c r="M1000" i="17" s="1"/>
  <c r="I1001" i="17"/>
  <c r="N1001" i="17" s="1" a="1"/>
  <c r="N1001" i="17" s="1"/>
  <c r="J1001" i="17"/>
  <c r="O1001" i="17" s="1"/>
  <c r="K1001" i="17"/>
  <c r="L1001" i="17"/>
  <c r="M1001" i="17" s="1"/>
  <c r="J2" i="17"/>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<sst xmlns="http://schemas.openxmlformats.org/spreadsheetml/2006/main" count="11128" uniqueCount="6222">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</sst>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cellXfs>
  <cellStyles count="1">
    <cellStyle name="Normal" xfId="0" builtinId="0"/>
  </cellStyles>
  <dxfs count="13">
    <dxf>
      <font>
        <b/>
        <i val="0"/>
        <color theme="0"/>
        <name val="Calibri"/>
        <family val="2"/>
        <scheme val="minor"/>
      </font>
    </dxf>
    <dxf>
      <font>
        <b val="0"/>
        <i val="0"/>
        <sz val="10"/>
        <color theme="0"/>
        <name val="Calibri"/>
        <family val="2"/>
        <scheme val="minor"/>
      </font>
      <fill>
        <patternFill>
          <bgColor rgb="FF5F2352"/>
        </patternFill>
      </fill>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i val="0"/>
        <sz val="11"/>
        <name val="Calibri"/>
        <family val="2"/>
        <scheme val="minor"/>
      </font>
      <fill>
        <patternFill patternType="solid">
          <fgColor theme="0"/>
          <bgColor rgb="FF401439"/>
        </patternFill>
      </fill>
      <border>
        <left style="thin">
          <color theme="0"/>
        </left>
        <right style="thin">
          <color theme="0"/>
        </right>
        <top style="thin">
          <color theme="0"/>
        </top>
        <bottom style="thin">
          <color theme="0"/>
        </bottom>
      </border>
    </dxf>
  </dxfs>
  <tableStyles count="3" defaultTableStyle="TableStyleMedium2" defaultPivotStyle="PivotStyleMedium9">
    <tableStyle name="Invisible" pivot="0" table="0" count="0" xr9:uid="{7F192F0B-D68C-4424-AD40-254C8E5D6B3D}"/>
    <tableStyle name="pink slicer type" pivot="0" table="0" count="6" xr9:uid="{A82DAE1F-7C06-43F7-897A-4BCDAD8BC737}">
      <tableStyleElement type="wholeTable" dxfId="1"/>
      <tableStyleElement type="headerRow" dxfId="0"/>
    </tableStyle>
    <tableStyle name="Pink timeline style" pivot="0" table="0" count="8" xr9:uid="{FD155644-CC58-4C17-978E-3BA81A0D3B8D}">
      <tableStyleElement type="wholeTable" dxfId="12"/>
      <tableStyleElement type="headerRow" dxfId="11"/>
    </tableStyle>
  </tableStyles>
  <colors>
    <mruColors>
      <color rgb="FF5F2352"/>
      <color rgb="FFA81FC3"/>
      <color rgb="FF987FCF"/>
      <color rgb="FF7655BF"/>
      <color rgb="FF6644B2"/>
      <color rgb="FF402A70"/>
      <color rgb="FF543894"/>
      <color rgb="FFCE68CE"/>
      <color rgb="FF401439"/>
      <color rgb="FFC345C3"/>
    </mruColors>
  </colors>
  <extLst>
    <ext xmlns:x14="http://schemas.microsoft.com/office/spreadsheetml/2009/9/main" uri="{46F421CA-312F-682f-3DD2-61675219B42D}">
      <x14:dxfs count="4">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ink slicer type">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543894"/>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Pink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7"/>
  </c:pivotSource>
  <c:chart>
    <c:title>
      <c:tx>
        <c:rich>
          <a:bodyPr rot="0" spcFirstLastPara="1" vertOverflow="ellipsis" vert="horz" wrap="square" anchor="ctr" anchorCtr="1"/>
          <a:lstStyle/>
          <a:p>
            <a:pPr>
              <a:defRPr sz="1400" b="0" i="0" u="none" strike="noStrike" kern="1200" spc="0" baseline="0">
                <a:solidFill>
                  <a:srgbClr val="A81FC3"/>
                </a:solidFill>
                <a:latin typeface="+mn-lt"/>
                <a:ea typeface="+mn-ea"/>
                <a:cs typeface="+mn-cs"/>
              </a:defRPr>
            </a:pPr>
            <a:r>
              <a:rPr lang="en-IN"/>
              <a:t>Total</a:t>
            </a:r>
            <a:r>
              <a:rPr lang="en-IN"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A81FC3"/>
              </a:solidFill>
              <a:latin typeface="+mn-lt"/>
              <a:ea typeface="+mn-ea"/>
              <a:cs typeface="+mn-cs"/>
            </a:defRPr>
          </a:pPr>
          <a:endParaRPr lang="en-US"/>
        </a:p>
      </c:txPr>
    </c:title>
    <c:autoTitleDeleted val="0"/>
    <c:pivotFmts>
      <c:pivotFmt>
        <c:idx val="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81FC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13E-2"/>
          <c:y val="0.13786818314377369"/>
          <c:w val="0.64019685039370078"/>
          <c:h val="0.57152522601341504"/>
        </c:manualLayout>
      </c:layout>
      <c:lineChart>
        <c:grouping val="standard"/>
        <c:varyColors val="0"/>
        <c:ser>
          <c:idx val="0"/>
          <c:order val="0"/>
          <c:tx>
            <c:strRef>
              <c:f>TotalSales!$C$3:$C$4</c:f>
              <c:strCache>
                <c:ptCount val="1"/>
                <c:pt idx="0">
                  <c:v>Arabica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5607-4F1C-8551-7EEDF6994FD9}"/>
            </c:ext>
          </c:extLst>
        </c:ser>
        <c:ser>
          <c:idx val="1"/>
          <c:order val="1"/>
          <c:tx>
            <c:strRef>
              <c:f>TotalSales!$D$3:$D$4</c:f>
              <c:strCache>
                <c:ptCount val="1"/>
                <c:pt idx="0">
                  <c:v>Excelsa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5607-4F1C-8551-7EEDF6994FD9}"/>
            </c:ext>
          </c:extLst>
        </c:ser>
        <c:ser>
          <c:idx val="2"/>
          <c:order val="2"/>
          <c:tx>
            <c:strRef>
              <c:f>TotalSales!$E$3:$E$4</c:f>
              <c:strCache>
                <c:ptCount val="1"/>
                <c:pt idx="0">
                  <c:v>Liberica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5607-4F1C-8551-7EEDF6994FD9}"/>
            </c:ext>
          </c:extLst>
        </c:ser>
        <c:ser>
          <c:idx val="3"/>
          <c:order val="3"/>
          <c:tx>
            <c:strRef>
              <c:f>TotalSales!$F$3:$F$4</c:f>
              <c:strCache>
                <c:ptCount val="1"/>
                <c:pt idx="0">
                  <c:v>Robusta</c:v>
                </c:pt>
              </c:strCache>
            </c:strRef>
          </c:tx>
          <c:spPr>
            <a:ln w="28575" cap="rnd">
              <a:solidFill>
                <a:schemeClr val="accent4">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5607-4F1C-8551-7EEDF6994FD9}"/>
            </c:ext>
          </c:extLst>
        </c:ser>
        <c:dLbls>
          <c:showLegendKey val="0"/>
          <c:showVal val="0"/>
          <c:showCatName val="0"/>
          <c:showSerName val="0"/>
          <c:showPercent val="0"/>
          <c:showBubbleSize val="0"/>
        </c:dLbls>
        <c:smooth val="0"/>
        <c:axId val="1939968575"/>
        <c:axId val="1939974335"/>
      </c:lineChart>
      <c:catAx>
        <c:axId val="193996857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rgbClr val="A81FC3"/>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crossAx val="1939974335"/>
        <c:crosses val="autoZero"/>
        <c:auto val="1"/>
        <c:lblAlgn val="ctr"/>
        <c:lblOffset val="100"/>
        <c:noMultiLvlLbl val="0"/>
      </c:catAx>
      <c:valAx>
        <c:axId val="1939974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A81FC3"/>
                    </a:solidFill>
                    <a:latin typeface="+mn-lt"/>
                    <a:ea typeface="+mn-ea"/>
                    <a:cs typeface="+mn-cs"/>
                  </a:defRPr>
                </a:pPr>
                <a:r>
                  <a:rPr lang="en-IN"/>
                  <a:t>USD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81FC3"/>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crossAx val="19399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AEEC"/>
    </a:solidFill>
    <a:ln w="9525" cap="flat" cmpd="sng" algn="ctr">
      <a:solidFill>
        <a:schemeClr val="bg1">
          <a:lumMod val="95000"/>
        </a:schemeClr>
      </a:solidFill>
      <a:round/>
    </a:ln>
    <a:effectLst/>
  </c:spPr>
  <c:txPr>
    <a:bodyPr/>
    <a:lstStyle/>
    <a:p>
      <a:pPr>
        <a:defRPr>
          <a:solidFill>
            <a:srgbClr val="A81FC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Barcharts!PivotTable1</c:name>
    <c:fmtId val="15"/>
  </c:pivotSource>
  <c:chart>
    <c:title>
      <c:tx>
        <c:rich>
          <a:bodyPr rot="0" spcFirstLastPara="1" vertOverflow="ellipsis" vert="horz" wrap="square" anchor="ctr" anchorCtr="1"/>
          <a:lstStyle/>
          <a:p>
            <a:pPr>
              <a:defRPr sz="1400" b="0" i="0" u="none" strike="noStrike" kern="1200" spc="0" baseline="0">
                <a:solidFill>
                  <a:srgbClr val="A81FC3"/>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A81FC3"/>
              </a:solidFill>
              <a:latin typeface="+mn-lt"/>
              <a:ea typeface="+mn-ea"/>
              <a:cs typeface="+mn-cs"/>
            </a:defRPr>
          </a:pPr>
          <a:endParaRPr lang="en-US"/>
        </a:p>
      </c:txPr>
    </c:title>
    <c:autoTitleDeleted val="0"/>
    <c:pivotFmts>
      <c:pivotFmt>
        <c:idx val="0"/>
        <c:spPr>
          <a:solidFill>
            <a:srgbClr val="543894"/>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02A70"/>
          </a:solidFill>
          <a:ln>
            <a:solidFill>
              <a:schemeClr val="bg1">
                <a:lumMod val="95000"/>
              </a:schemeClr>
            </a:solidFill>
          </a:ln>
          <a:effectLst/>
        </c:spPr>
      </c:pivotFmt>
      <c:pivotFmt>
        <c:idx val="2"/>
        <c:spPr>
          <a:solidFill>
            <a:srgbClr val="6644B2"/>
          </a:solidFill>
          <a:ln>
            <a:solidFill>
              <a:schemeClr val="bg1">
                <a:lumMod val="95000"/>
              </a:schemeClr>
            </a:solidFill>
          </a:ln>
          <a:effectLst/>
        </c:spPr>
      </c:pivotFmt>
      <c:pivotFmt>
        <c:idx val="3"/>
        <c:spPr>
          <a:solidFill>
            <a:srgbClr val="987FCF"/>
          </a:solidFill>
          <a:ln>
            <a:solidFill>
              <a:schemeClr val="bg1">
                <a:lumMod val="95000"/>
              </a:schemeClr>
            </a:solidFill>
          </a:ln>
          <a:effectLst/>
        </c:spPr>
      </c:pivotFmt>
      <c:pivotFmt>
        <c:idx val="4"/>
        <c:spPr>
          <a:solidFill>
            <a:srgbClr val="543894"/>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87FCF"/>
          </a:solidFill>
          <a:ln>
            <a:solidFill>
              <a:schemeClr val="bg1">
                <a:lumMod val="95000"/>
              </a:schemeClr>
            </a:solidFill>
          </a:ln>
          <a:effectLst/>
        </c:spPr>
      </c:pivotFmt>
      <c:pivotFmt>
        <c:idx val="6"/>
        <c:spPr>
          <a:solidFill>
            <a:srgbClr val="6644B2"/>
          </a:solidFill>
          <a:ln>
            <a:solidFill>
              <a:schemeClr val="bg1">
                <a:lumMod val="95000"/>
              </a:schemeClr>
            </a:solidFill>
          </a:ln>
          <a:effectLst/>
        </c:spPr>
      </c:pivotFmt>
      <c:pivotFmt>
        <c:idx val="7"/>
        <c:spPr>
          <a:solidFill>
            <a:srgbClr val="402A70"/>
          </a:solidFill>
          <a:ln>
            <a:solidFill>
              <a:schemeClr val="bg1">
                <a:lumMod val="95000"/>
              </a:schemeClr>
            </a:solidFill>
          </a:ln>
          <a:effectLst/>
        </c:spPr>
      </c:pivotFmt>
      <c:pivotFmt>
        <c:idx val="8"/>
        <c:spPr>
          <a:solidFill>
            <a:srgbClr val="543894"/>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87FCF"/>
          </a:solidFill>
          <a:ln>
            <a:solidFill>
              <a:schemeClr val="bg1">
                <a:lumMod val="95000"/>
              </a:schemeClr>
            </a:solidFill>
          </a:ln>
          <a:effectLst/>
        </c:spPr>
      </c:pivotFmt>
      <c:pivotFmt>
        <c:idx val="10"/>
        <c:spPr>
          <a:solidFill>
            <a:srgbClr val="6644B2"/>
          </a:solidFill>
          <a:ln>
            <a:solidFill>
              <a:schemeClr val="bg1">
                <a:lumMod val="95000"/>
              </a:schemeClr>
            </a:solidFill>
          </a:ln>
          <a:effectLst/>
        </c:spPr>
      </c:pivotFmt>
      <c:pivotFmt>
        <c:idx val="11"/>
        <c:spPr>
          <a:solidFill>
            <a:srgbClr val="402A70"/>
          </a:solidFill>
          <a:ln>
            <a:solidFill>
              <a:schemeClr val="bg1">
                <a:lumMod val="95000"/>
              </a:schemeClr>
            </a:solidFill>
          </a:ln>
          <a:effectLst/>
        </c:spPr>
      </c:pivotFmt>
    </c:pivotFmts>
    <c:plotArea>
      <c:layout/>
      <c:barChart>
        <c:barDir val="bar"/>
        <c:grouping val="clustered"/>
        <c:varyColors val="0"/>
        <c:ser>
          <c:idx val="0"/>
          <c:order val="0"/>
          <c:tx>
            <c:strRef>
              <c:f>'Country Barcharts'!$B$3</c:f>
              <c:strCache>
                <c:ptCount val="1"/>
                <c:pt idx="0">
                  <c:v>Total</c:v>
                </c:pt>
              </c:strCache>
            </c:strRef>
          </c:tx>
          <c:spPr>
            <a:solidFill>
              <a:srgbClr val="543894"/>
            </a:solidFill>
            <a:ln>
              <a:solidFill>
                <a:schemeClr val="bg1">
                  <a:lumMod val="95000"/>
                </a:schemeClr>
              </a:solidFill>
            </a:ln>
            <a:effectLst/>
          </c:spPr>
          <c:invertIfNegative val="0"/>
          <c:dPt>
            <c:idx val="0"/>
            <c:invertIfNegative val="0"/>
            <c:bubble3D val="0"/>
            <c:spPr>
              <a:solidFill>
                <a:srgbClr val="987FCF"/>
              </a:solidFill>
              <a:ln>
                <a:solidFill>
                  <a:schemeClr val="bg1">
                    <a:lumMod val="95000"/>
                  </a:schemeClr>
                </a:solidFill>
              </a:ln>
              <a:effectLst/>
            </c:spPr>
          </c:dPt>
          <c:dPt>
            <c:idx val="1"/>
            <c:invertIfNegative val="0"/>
            <c:bubble3D val="0"/>
            <c:spPr>
              <a:solidFill>
                <a:srgbClr val="6644B2"/>
              </a:solidFill>
              <a:ln>
                <a:solidFill>
                  <a:schemeClr val="bg1">
                    <a:lumMod val="95000"/>
                  </a:schemeClr>
                </a:solidFill>
              </a:ln>
              <a:effectLst/>
            </c:spPr>
          </c:dPt>
          <c:dPt>
            <c:idx val="2"/>
            <c:invertIfNegative val="0"/>
            <c:bubble3D val="0"/>
            <c:spPr>
              <a:solidFill>
                <a:srgbClr val="402A70"/>
              </a:solidFill>
              <a:ln>
                <a:solidFill>
                  <a:schemeClr val="bg1">
                    <a:lumMod val="95000"/>
                  </a:schemeClr>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Barcharts'!$A$4:$A$6</c:f>
              <c:strCache>
                <c:ptCount val="3"/>
                <c:pt idx="0">
                  <c:v>United Kingdom</c:v>
                </c:pt>
                <c:pt idx="1">
                  <c:v>Ireland</c:v>
                </c:pt>
                <c:pt idx="2">
                  <c:v>United States</c:v>
                </c:pt>
              </c:strCache>
            </c:strRef>
          </c:cat>
          <c:val>
            <c:numRef>
              <c:f>'Country Barcharts'!$B$4:$B$6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7-024E-4982-932D-E97DCC57D83C}"/>
            </c:ext>
          </c:extLst>
        </c:ser>
        <c:dLbls>
          <c:dLblPos val="outEnd"/>
          <c:showLegendKey val="0"/>
          <c:showVal val="1"/>
          <c:showCatName val="0"/>
          <c:showSerName val="0"/>
          <c:showPercent val="0"/>
          <c:showBubbleSize val="0"/>
        </c:dLbls>
        <c:gapWidth val="182"/>
        <c:axId val="925768704"/>
        <c:axId val="925769184"/>
      </c:barChart>
      <c:catAx>
        <c:axId val="925768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crossAx val="925769184"/>
        <c:crosses val="autoZero"/>
        <c:auto val="1"/>
        <c:lblAlgn val="ctr"/>
        <c:lblOffset val="100"/>
        <c:noMultiLvlLbl val="0"/>
      </c:catAx>
      <c:valAx>
        <c:axId val="925769184"/>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crossAx val="925768704"/>
        <c:crosses val="autoZero"/>
        <c:crossBetween val="between"/>
      </c:valAx>
      <c:spPr>
        <a:solidFill>
          <a:srgbClr val="F4AEE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AEEC"/>
    </a:solidFill>
    <a:ln w="9525" cap="flat" cmpd="sng" algn="ctr">
      <a:solidFill>
        <a:schemeClr val="tx1">
          <a:lumMod val="15000"/>
          <a:lumOff val="85000"/>
        </a:schemeClr>
      </a:solidFill>
      <a:round/>
    </a:ln>
    <a:effectLst/>
  </c:spPr>
  <c:txPr>
    <a:bodyPr/>
    <a:lstStyle/>
    <a:p>
      <a:pPr>
        <a:defRPr>
          <a:solidFill>
            <a:srgbClr val="A81FC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Customers!PivotTable1</c:name>
    <c:fmtId val="16"/>
  </c:pivotSource>
  <c:chart>
    <c:title>
      <c:tx>
        <c:rich>
          <a:bodyPr rot="0" spcFirstLastPara="1" vertOverflow="ellipsis" vert="horz" wrap="square" anchor="ctr" anchorCtr="1"/>
          <a:lstStyle/>
          <a:p>
            <a:pPr>
              <a:defRPr sz="1400" b="0" i="0" u="none" strike="noStrike" kern="1200" spc="0" baseline="0">
                <a:solidFill>
                  <a:srgbClr val="A81FC3"/>
                </a:solidFill>
                <a:latin typeface="+mn-lt"/>
                <a:ea typeface="+mn-ea"/>
                <a:cs typeface="+mn-cs"/>
              </a:defRPr>
            </a:pPr>
            <a:r>
              <a:rPr lang="en-US"/>
              <a:t>Top</a:t>
            </a:r>
            <a:r>
              <a:rPr lang="en-US" baseline="0"/>
              <a:t> 5 Customers</a:t>
            </a:r>
          </a:p>
        </c:rich>
      </c:tx>
      <c:layout>
        <c:manualLayout>
          <c:xMode val="edge"/>
          <c:yMode val="edge"/>
          <c:x val="0.3701670067145682"/>
          <c:y val="3.21402529779557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A81FC3"/>
              </a:solidFill>
              <a:latin typeface="+mn-lt"/>
              <a:ea typeface="+mn-ea"/>
              <a:cs typeface="+mn-cs"/>
            </a:defRPr>
          </a:pPr>
          <a:endParaRPr lang="en-US"/>
        </a:p>
      </c:txPr>
    </c:title>
    <c:autoTitleDeleted val="0"/>
    <c:pivotFmts>
      <c:pivotFmt>
        <c:idx val="0"/>
        <c:spPr>
          <a:solidFill>
            <a:srgbClr val="543894"/>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02A70"/>
          </a:solidFill>
          <a:ln>
            <a:solidFill>
              <a:schemeClr val="bg1">
                <a:lumMod val="95000"/>
              </a:schemeClr>
            </a:solidFill>
          </a:ln>
          <a:effectLst/>
        </c:spPr>
      </c:pivotFmt>
      <c:pivotFmt>
        <c:idx val="2"/>
        <c:spPr>
          <a:solidFill>
            <a:srgbClr val="6644B2"/>
          </a:solidFill>
          <a:ln>
            <a:solidFill>
              <a:schemeClr val="bg1">
                <a:lumMod val="95000"/>
              </a:schemeClr>
            </a:solidFill>
          </a:ln>
          <a:effectLst/>
        </c:spPr>
      </c:pivotFmt>
      <c:pivotFmt>
        <c:idx val="3"/>
        <c:spPr>
          <a:solidFill>
            <a:srgbClr val="987FCF"/>
          </a:solidFill>
          <a:ln>
            <a:solidFill>
              <a:schemeClr val="bg1">
                <a:lumMod val="95000"/>
              </a:schemeClr>
            </a:solidFill>
          </a:ln>
          <a:effectLst/>
        </c:spPr>
      </c:pivotFmt>
      <c:pivotFmt>
        <c:idx val="4"/>
        <c:spPr>
          <a:solidFill>
            <a:srgbClr val="543894"/>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87FCF"/>
          </a:solidFill>
          <a:ln>
            <a:solidFill>
              <a:schemeClr val="bg1">
                <a:lumMod val="95000"/>
              </a:schemeClr>
            </a:solidFill>
          </a:ln>
          <a:effectLst/>
        </c:spPr>
      </c:pivotFmt>
      <c:pivotFmt>
        <c:idx val="6"/>
        <c:spPr>
          <a:solidFill>
            <a:srgbClr val="6644B2"/>
          </a:solidFill>
          <a:ln>
            <a:solidFill>
              <a:schemeClr val="bg1">
                <a:lumMod val="95000"/>
              </a:schemeClr>
            </a:solidFill>
          </a:ln>
          <a:effectLst/>
        </c:spPr>
      </c:pivotFmt>
      <c:pivotFmt>
        <c:idx val="7"/>
        <c:spPr>
          <a:solidFill>
            <a:srgbClr val="402A70"/>
          </a:solidFill>
          <a:ln>
            <a:solidFill>
              <a:schemeClr val="bg1">
                <a:lumMod val="95000"/>
              </a:schemeClr>
            </a:solidFill>
          </a:ln>
          <a:effectLst/>
        </c:spPr>
      </c:pivotFmt>
      <c:pivotFmt>
        <c:idx val="8"/>
        <c:spPr>
          <a:solidFill>
            <a:srgbClr val="543894"/>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43894"/>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rgbClr val="543894"/>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F2AD-4FE2-9E23-5FB6077888FA}"/>
            </c:ext>
          </c:extLst>
        </c:ser>
        <c:dLbls>
          <c:dLblPos val="outEnd"/>
          <c:showLegendKey val="0"/>
          <c:showVal val="1"/>
          <c:showCatName val="0"/>
          <c:showSerName val="0"/>
          <c:showPercent val="0"/>
          <c:showBubbleSize val="0"/>
        </c:dLbls>
        <c:gapWidth val="182"/>
        <c:axId val="925768704"/>
        <c:axId val="925769184"/>
      </c:barChart>
      <c:catAx>
        <c:axId val="925768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crossAx val="925769184"/>
        <c:crosses val="autoZero"/>
        <c:auto val="1"/>
        <c:lblAlgn val="ctr"/>
        <c:lblOffset val="100"/>
        <c:noMultiLvlLbl val="0"/>
      </c:catAx>
      <c:valAx>
        <c:axId val="925769184"/>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A81FC3"/>
                </a:solidFill>
                <a:latin typeface="+mn-lt"/>
                <a:ea typeface="+mn-ea"/>
                <a:cs typeface="+mn-cs"/>
              </a:defRPr>
            </a:pPr>
            <a:endParaRPr lang="en-US"/>
          </a:p>
        </c:txPr>
        <c:crossAx val="925768704"/>
        <c:crosses val="autoZero"/>
        <c:crossBetween val="between"/>
      </c:valAx>
      <c:spPr>
        <a:solidFill>
          <a:srgbClr val="F4AEE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AEEC"/>
    </a:solidFill>
    <a:ln w="9525" cap="flat" cmpd="sng" algn="ctr">
      <a:solidFill>
        <a:schemeClr val="tx1">
          <a:lumMod val="15000"/>
          <a:lumOff val="85000"/>
        </a:schemeClr>
      </a:solidFill>
      <a:round/>
    </a:ln>
    <a:effectLst/>
  </c:spPr>
  <c:txPr>
    <a:bodyPr/>
    <a:lstStyle/>
    <a:p>
      <a:pPr>
        <a:defRPr>
          <a:solidFill>
            <a:srgbClr val="A81FC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7620</xdr:colOff>
      <xdr:row>0</xdr:row>
      <xdr:rowOff>47037</xdr:rowOff>
    </xdr:from>
    <xdr:to>
      <xdr:col>26</xdr:col>
      <xdr:colOff>30480</xdr:colOff>
      <xdr:row>4</xdr:row>
      <xdr:rowOff>164140</xdr:rowOff>
    </xdr:to>
    <xdr:sp macro="" textlink="">
      <xdr:nvSpPr>
        <xdr:cNvPr id="2" name="Rectangle 1">
          <a:extLst>
            <a:ext uri="{FF2B5EF4-FFF2-40B4-BE49-F238E27FC236}">
              <a16:creationId xmlns:a16="http://schemas.microsoft.com/office/drawing/2014/main" id="{37AC6F5A-4CB5-1643-9E44-7954071741AB}"/>
            </a:ext>
          </a:extLst>
        </xdr:cNvPr>
        <xdr:cNvSpPr/>
      </xdr:nvSpPr>
      <xdr:spPr>
        <a:xfrm>
          <a:off x="129916" y="47037"/>
          <a:ext cx="13842342" cy="709770"/>
        </a:xfrm>
        <a:prstGeom prst="rect">
          <a:avLst/>
        </a:prstGeom>
        <a:solidFill>
          <a:srgbClr val="5F2352"/>
        </a:solidFill>
        <a:ln>
          <a:solidFill>
            <a:srgbClr val="5F235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solidFill>
                <a:schemeClr val="bg1"/>
              </a:solidFill>
            </a:rPr>
            <a:t>COFFEE</a:t>
          </a:r>
          <a:r>
            <a:rPr lang="en-IN" sz="3600" baseline="0">
              <a:solidFill>
                <a:schemeClr val="bg1"/>
              </a:solidFill>
            </a:rPr>
            <a:t> SALES DASHBOARD</a:t>
          </a:r>
          <a:endParaRPr lang="en-IN" sz="3600">
            <a:solidFill>
              <a:schemeClr val="bg1"/>
            </a:solidFill>
          </a:endParaRPr>
        </a:p>
      </xdr:txBody>
    </xdr:sp>
    <xdr:clientData/>
  </xdr:twoCellAnchor>
  <xdr:twoCellAnchor>
    <xdr:from>
      <xdr:col>1</xdr:col>
      <xdr:colOff>0</xdr:colOff>
      <xdr:row>16</xdr:row>
      <xdr:rowOff>168672</xdr:rowOff>
    </xdr:from>
    <xdr:to>
      <xdr:col>12</xdr:col>
      <xdr:colOff>442148</xdr:colOff>
      <xdr:row>45</xdr:row>
      <xdr:rowOff>169334</xdr:rowOff>
    </xdr:to>
    <xdr:graphicFrame macro="">
      <xdr:nvGraphicFramePr>
        <xdr:cNvPr id="3" name="Chart 2">
          <a:extLst>
            <a:ext uri="{FF2B5EF4-FFF2-40B4-BE49-F238E27FC236}">
              <a16:creationId xmlns:a16="http://schemas.microsoft.com/office/drawing/2014/main" id="{95497B7F-14BE-417A-9307-E00BB4114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4261</xdr:colOff>
      <xdr:row>6</xdr:row>
      <xdr:rowOff>6764</xdr:rowOff>
    </xdr:from>
    <xdr:to>
      <xdr:col>15</xdr:col>
      <xdr:colOff>592667</xdr:colOff>
      <xdr:row>15</xdr:row>
      <xdr:rowOff>169334</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018AA87E-5FF3-45E1-AC12-D447F025686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6181" y="860204"/>
              <a:ext cx="8635126" cy="168657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9124</xdr:colOff>
      <xdr:row>10</xdr:row>
      <xdr:rowOff>6261</xdr:rowOff>
    </xdr:from>
    <xdr:to>
      <xdr:col>22</xdr:col>
      <xdr:colOff>74976</xdr:colOff>
      <xdr:row>15</xdr:row>
      <xdr:rowOff>159926</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3642453F-EA1A-4BDD-A06E-CC183516382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909284" y="1591221"/>
              <a:ext cx="3113852" cy="9461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7338</xdr:colOff>
      <xdr:row>5</xdr:row>
      <xdr:rowOff>56444</xdr:rowOff>
    </xdr:from>
    <xdr:to>
      <xdr:col>26</xdr:col>
      <xdr:colOff>9408</xdr:colOff>
      <xdr:row>9</xdr:row>
      <xdr:rowOff>152116</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3108975B-565A-4B10-A1F6-F58DAA1CA95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907498" y="848924"/>
              <a:ext cx="5000790" cy="7052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9405</xdr:colOff>
      <xdr:row>10</xdr:row>
      <xdr:rowOff>9407</xdr:rowOff>
    </xdr:from>
    <xdr:to>
      <xdr:col>26</xdr:col>
      <xdr:colOff>4657</xdr:colOff>
      <xdr:row>15</xdr:row>
      <xdr:rowOff>150519</xdr:rowOff>
    </xdr:to>
    <mc:AlternateContent xmlns:mc="http://schemas.openxmlformats.org/markup-compatibility/2006">
      <mc:Choice xmlns:a14="http://schemas.microsoft.com/office/drawing/2010/main" Requires="a14">
        <xdr:graphicFrame macro="">
          <xdr:nvGraphicFramePr>
            <xdr:cNvPr id="7" name="Loylty Card">
              <a:extLst>
                <a:ext uri="{FF2B5EF4-FFF2-40B4-BE49-F238E27FC236}">
                  <a16:creationId xmlns:a16="http://schemas.microsoft.com/office/drawing/2014/main" id="{C950D19E-24FA-445F-BD04-0A6EF87F2B17}"/>
                </a:ext>
              </a:extLst>
            </xdr:cNvPr>
            <xdr:cNvGraphicFramePr/>
          </xdr:nvGraphicFramePr>
          <xdr:xfrm>
            <a:off x="0" y="0"/>
            <a:ext cx="0" cy="0"/>
          </xdr:xfrm>
          <a:graphic>
            <a:graphicData uri="http://schemas.microsoft.com/office/drawing/2010/slicer">
              <sle:slicer xmlns:sle="http://schemas.microsoft.com/office/drawing/2010/slicer" name="Loylty Card"/>
            </a:graphicData>
          </a:graphic>
        </xdr:graphicFrame>
      </mc:Choice>
      <mc:Fallback>
        <xdr:sp macro="" textlink="">
          <xdr:nvSpPr>
            <xdr:cNvPr id="0" name=""/>
            <xdr:cNvSpPr>
              <a:spLocks noTextEdit="1"/>
            </xdr:cNvSpPr>
          </xdr:nvSpPr>
          <xdr:spPr>
            <a:xfrm>
              <a:off x="12079485" y="1594367"/>
              <a:ext cx="1824052" cy="9335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16</xdr:row>
      <xdr:rowOff>141112</xdr:rowOff>
    </xdr:from>
    <xdr:to>
      <xdr:col>26</xdr:col>
      <xdr:colOff>28222</xdr:colOff>
      <xdr:row>31</xdr:row>
      <xdr:rowOff>28223</xdr:rowOff>
    </xdr:to>
    <xdr:graphicFrame macro="">
      <xdr:nvGraphicFramePr>
        <xdr:cNvPr id="8" name="Chart 7">
          <a:extLst>
            <a:ext uri="{FF2B5EF4-FFF2-40B4-BE49-F238E27FC236}">
              <a16:creationId xmlns:a16="http://schemas.microsoft.com/office/drawing/2014/main" id="{1F81F8C6-ACA7-4B0D-B581-76BCC0DB5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602074</xdr:colOff>
      <xdr:row>32</xdr:row>
      <xdr:rowOff>9408</xdr:rowOff>
    </xdr:from>
    <xdr:to>
      <xdr:col>25</xdr:col>
      <xdr:colOff>611481</xdr:colOff>
      <xdr:row>46</xdr:row>
      <xdr:rowOff>0</xdr:rowOff>
    </xdr:to>
    <xdr:graphicFrame macro="">
      <xdr:nvGraphicFramePr>
        <xdr:cNvPr id="9" name="Chart 8">
          <a:extLst>
            <a:ext uri="{FF2B5EF4-FFF2-40B4-BE49-F238E27FC236}">
              <a16:creationId xmlns:a16="http://schemas.microsoft.com/office/drawing/2014/main" id="{675C12FC-B6DB-4B54-8461-958863D51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hel Durva" refreshedDate="45862.515498263892" createdVersion="8" refreshedVersion="8" minRefreshableVersion="3" recordCount="1000" xr:uid="{CB692064-2EFB-439D-B53F-FAC050E16428}">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arge"/>
        <s v="Dark"/>
      </sharedItems>
    </cacheField>
    <cacheField name="Loy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922947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862473-140E-415D-9630-34FA01DB817C}" name="PivotTable1"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3E6448-860C-45B4-A35F-1869B3CCD761}" name="PivotTable1"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7"/>
  </dataFields>
  <chartFormats count="4">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7" count="1" selected="0">
            <x v="1"/>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1941B0-E520-48B4-80BD-602E95951D2D}" name="PivotTable1"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7"/>
  </dataFields>
  <chartFormats count="3">
    <chartFormat chart="6" format="8"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C6F8FE2-6A8C-408D-AA80-CCEB6A3C400E}" sourceName="Size">
  <pivotTables>
    <pivotTable tabId="18" name="PivotTable1"/>
    <pivotTable tabId="19" name="PivotTable1"/>
    <pivotTable tabId="20" name="PivotTable1"/>
  </pivotTables>
  <data>
    <tabular pivotCacheId="149229478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A2E0378-B17E-45BB-A89C-14D306C4D98B}" sourceName="Roast Type Name">
  <pivotTables>
    <pivotTable tabId="18" name="PivotTable1"/>
    <pivotTable tabId="19" name="PivotTable1"/>
    <pivotTable tabId="20" name="PivotTable1"/>
  </pivotTables>
  <data>
    <tabular pivotCacheId="149229478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lty_Card" xr10:uid="{BCF93EB1-1DDD-4884-B059-5910762BF0F4}" sourceName="Loylty Card">
  <pivotTables>
    <pivotTable tabId="18" name="PivotTable1"/>
    <pivotTable tabId="19" name="PivotTable1"/>
    <pivotTable tabId="20" name="PivotTable1"/>
  </pivotTables>
  <data>
    <tabular pivotCacheId="149229478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21616BC-52EE-4AE4-ABD1-B9067631D7DE}" cache="Slicer_Size" caption="Size" columnCount="2" style="pink slicer type" rowHeight="234950"/>
  <slicer name="Roast Type Name" xr10:uid="{C4A7054B-20B4-44A0-92F6-0CB0F14160EC}" cache="Slicer_Roast_Type_Name" caption="Roast Type Name" columnCount="3" style="pink slicer type" rowHeight="234950"/>
  <slicer name="Loylty Card" xr10:uid="{92E7264D-6902-4DFC-8694-7AA21BA6AF7E}" cache="Slicer_Loylty_Card" caption="Loylty Card" style="pink slicer typ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E7FEDF-54AA-4193-AFC3-86FBE49EFFB8}" name="Orders" displayName="Orders" ref="A1:P1001" totalsRowShown="0" headerRowDxfId="10">
  <autoFilter ref="A1:P1001" xr:uid="{B8E7FEDF-54AA-4193-AFC3-86FBE49EFFB8}"/>
  <tableColumns count="16">
    <tableColumn id="1" xr3:uid="{CD66D910-E24E-4A88-9D85-9D97C941D7BA}" name="Order ID" dataDxfId="9"/>
    <tableColumn id="2" xr3:uid="{09D0D653-6E6C-49B6-80DC-8BBAEA70638E}" name="Order Date" dataDxfId="8"/>
    <tableColumn id="3" xr3:uid="{D5E15C16-B966-4638-A754-67ABA5A6BEFC}" name="Customer ID" dataDxfId="7"/>
    <tableColumn id="4" xr3:uid="{E6E12A7E-C413-463B-979D-1E553BFAEF77}" name="Product ID"/>
    <tableColumn id="5" xr3:uid="{83606451-0765-4DB7-8B14-F5986875B6CE}" name="Quantity" dataDxfId="6"/>
    <tableColumn id="6" xr3:uid="{1C646F74-03F2-40CE-9D81-EDC49FD1D1A3}" name="Customer Name" dataDxfId="5">
      <calculatedColumnFormula>_xlfn.XLOOKUP(C2,customers!$A$1:$A$1001,customers!$B$1:$B$1001,,0)</calculatedColumnFormula>
    </tableColumn>
    <tableColumn id="7" xr3:uid="{1543CF93-59CD-4811-9036-4CEB8AA71FE0}" name="Email" dataDxfId="4">
      <calculatedColumnFormula>IF(_xlfn.XLOOKUP(C2,customers!$A$1:$A$1001,customers!$C$1:$C$1001,,0)=0,"",_xlfn.XLOOKUP(C2,customers!$A$1:$A$1001,customers!$C$1:$C$1001,,0))</calculatedColumnFormula>
    </tableColumn>
    <tableColumn id="8" xr3:uid="{9D9A003E-5639-41BA-99AB-076576413003}" name="Country" dataDxfId="3">
      <calculatedColumnFormula>_xlfn.XLOOKUP(C2,customers!$A$1:$A$1001,customers!$G$1:$G$1001,,0)</calculatedColumnFormula>
    </tableColumn>
    <tableColumn id="9" xr3:uid="{38CDC652-F683-4F51-8804-6C2DA9005FDD}" name="Coffee Type">
      <calculatedColumnFormula>INDEX(products!$A$1:$G$49,MATCH($D2,products!$A$1:$A$49,0),MATCH(orders!I$1,products!$A$1:$G$1,0))</calculatedColumnFormula>
    </tableColumn>
    <tableColumn id="10" xr3:uid="{E4A20863-99F2-4008-BD3D-58F8FFFC7581}" name="Roast Type">
      <calculatedColumnFormula>INDEX(products!$A$1:$G$49,MATCH($D2,products!$A$1:$A$49,0),MATCH(orders!J$1,products!$A$1:$G$1,0))</calculatedColumnFormula>
    </tableColumn>
    <tableColumn id="11" xr3:uid="{02268B20-CCDB-4709-9428-28D2F460051B}" name="Size" dataDxfId="2">
      <calculatedColumnFormula>INDEX(products!$A$1:$G$49,MATCH($D2,products!$A$1:$A$49,0),MATCH(orders!K$1,products!$A$1:$G$1,0))</calculatedColumnFormula>
    </tableColumn>
    <tableColumn id="12" xr3:uid="{6CD65FC6-DB6C-41F0-BC1B-DFF0477F0E38}" name="Unit Price">
      <calculatedColumnFormula>INDEX(products!$A$1:$G$49,MATCH($D2,products!$A$1:$A$49,0),MATCH(orders!L$1,products!$A$1:$G$1,0))</calculatedColumnFormula>
    </tableColumn>
    <tableColumn id="13" xr3:uid="{222E9975-DD8F-4871-A9C1-9A687BBC7364}" name="Sales">
      <calculatedColumnFormula>L2*E2</calculatedColumnFormula>
    </tableColumn>
    <tableColumn id="14" xr3:uid="{27D442B2-2C1F-452A-A184-CF64BD2B11EE}" name="Coffee Type Name">
      <calculatedColumnFormula array="1">_xlfn.XLOOKUP(I2,{"Rob","Exc","Ara","Lib"},{"Robusta","Excelsa","Arabica","Liberica"},"",0)</calculatedColumnFormula>
    </tableColumn>
    <tableColumn id="15" xr3:uid="{71F731F7-19E6-419F-A8A7-3DA16732354F}" name="Roast Type Name">
      <calculatedColumnFormula>IF(J2="M","Medium",IF(J2="L","Large",IF(J2="D","Dark","")))</calculatedColumnFormula>
    </tableColumn>
    <tableColumn id="16" xr3:uid="{6986BC4B-D2E7-473B-8391-8B2B18CE8CA5}" name="Loylty Card">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4837F6B-976C-4443-AB1C-1DCF0660FE43}" sourceName="Order Date">
  <pivotTables>
    <pivotTable tabId="18" name="PivotTable1"/>
    <pivotTable tabId="19" name="PivotTable1"/>
    <pivotTable tabId="20" name="PivotTable1"/>
  </pivotTables>
  <state minimalRefreshVersion="6" lastRefreshVersion="6" pivotCacheId="149229478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F9F7F4B-24A6-4DD5-A2DE-E5D1CE9543B4}" cache="NativeTimeline_Order_Date" caption="Order Date" level="2" selectionLevel="2" scrollPosition="2019-11-14T00:00:00" style="Pink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BA9A9-3219-40FA-A18A-9BA03713DC5B}">
  <dimension ref="A1:A11"/>
  <sheetViews>
    <sheetView showGridLines="0" showRowColHeaders="0" tabSelected="1" zoomScale="75" zoomScaleNormal="81" workbookViewId="0">
      <selection activeCell="Y17" sqref="Y17"/>
    </sheetView>
  </sheetViews>
  <sheetFormatPr defaultRowHeight="14.4" x14ac:dyDescent="0.3"/>
  <cols>
    <col min="1" max="1" width="1.77734375" customWidth="1"/>
    <col min="14" max="14" width="1.77734375" customWidth="1"/>
    <col min="17" max="17" width="1.77734375" customWidth="1"/>
    <col min="23" max="23" width="1.77734375" customWidth="1"/>
  </cols>
  <sheetData>
    <row r="1" ht="4.95" customHeight="1" x14ac:dyDescent="0.3"/>
    <row r="6" ht="4.95" customHeight="1" x14ac:dyDescent="0.3"/>
    <row r="1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A5C5C-DC17-4F9A-B8BD-67B3461C6A01}">
  <dimension ref="A3:F48"/>
  <sheetViews>
    <sheetView zoomScale="66" zoomScaleNormal="66" workbookViewId="0">
      <selection activeCell="E12" sqref="E12"/>
    </sheetView>
  </sheetViews>
  <sheetFormatPr defaultRowHeight="14.4" x14ac:dyDescent="0.3"/>
  <cols>
    <col min="1" max="1" width="12.5546875" bestFit="1" customWidth="1"/>
    <col min="2" max="2" width="22.109375" bestFit="1" customWidth="1"/>
    <col min="3" max="3" width="20.109375" bestFit="1" customWidth="1"/>
    <col min="4" max="4" width="7.33203125" bestFit="1" customWidth="1"/>
    <col min="5" max="5" width="7.554687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45D3-7B44-4745-8001-013113B994F2}">
  <dimension ref="A3:B6"/>
  <sheetViews>
    <sheetView zoomScale="66" zoomScaleNormal="66" workbookViewId="0">
      <selection activeCell="G36" sqref="G36"/>
    </sheetView>
  </sheetViews>
  <sheetFormatPr defaultRowHeight="14.4" x14ac:dyDescent="0.3"/>
  <cols>
    <col min="1" max="1" width="15.88671875" bestFit="1" customWidth="1"/>
    <col min="2" max="3" width="11.88671875" bestFit="1" customWidth="1"/>
    <col min="4" max="4" width="7.33203125" bestFit="1" customWidth="1"/>
    <col min="5" max="5" width="7.5546875" bestFit="1" customWidth="1"/>
    <col min="6" max="6" width="7.88671875" bestFit="1" customWidth="1"/>
  </cols>
  <sheetData>
    <row r="3" spans="1:2" x14ac:dyDescent="0.3">
      <c r="A3" s="6"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EB7D1-8ECF-4627-8CC4-D4D6B09709AD}">
  <dimension ref="A3:B8"/>
  <sheetViews>
    <sheetView zoomScale="66" zoomScaleNormal="66" workbookViewId="0">
      <selection activeCell="N8" sqref="N8"/>
    </sheetView>
  </sheetViews>
  <sheetFormatPr defaultRowHeight="14.4" x14ac:dyDescent="0.3"/>
  <cols>
    <col min="1" max="1" width="18.109375" bestFit="1" customWidth="1"/>
    <col min="2" max="3" width="11.88671875" bestFit="1" customWidth="1"/>
    <col min="4" max="4" width="7.33203125" bestFit="1" customWidth="1"/>
    <col min="5" max="5" width="7.5546875" bestFit="1" customWidth="1"/>
    <col min="6" max="6" width="7.88671875" bestFit="1" customWidth="1"/>
  </cols>
  <sheetData>
    <row r="3" spans="1:2" x14ac:dyDescent="0.3">
      <c r="A3" s="6"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01" zoomScaleNormal="101" workbookViewId="0">
      <selection activeCell="R18" sqref="R18"/>
    </sheetView>
  </sheetViews>
  <sheetFormatPr defaultRowHeight="14.4" x14ac:dyDescent="0.3"/>
  <cols>
    <col min="1" max="1" width="16.5546875" bestFit="1" customWidth="1"/>
    <col min="2" max="2" width="16.44140625" customWidth="1"/>
    <col min="3" max="3" width="17.44140625" bestFit="1" customWidth="1"/>
    <col min="4" max="4" width="12" customWidth="1"/>
    <col min="5" max="5" width="10.5546875" customWidth="1"/>
    <col min="6" max="6" width="22.6640625" bestFit="1" customWidth="1"/>
    <col min="7" max="7" width="37.44140625" bestFit="1" customWidth="1"/>
    <col min="8" max="8" width="12.21875" bestFit="1" customWidth="1"/>
    <col min="9" max="9" width="13.21875" customWidth="1"/>
    <col min="10" max="10" width="12.44140625" customWidth="1"/>
    <col min="11" max="11" width="8.44140625" customWidth="1"/>
    <col min="12" max="12" width="11.44140625" customWidth="1"/>
    <col min="13" max="13" width="8.44140625" customWidth="1"/>
    <col min="14" max="14" width="18.77734375" customWidth="1"/>
    <col min="15" max="15" width="18" customWidth="1"/>
    <col min="16" max="16" width="12.88671875" bestFit="1" customWidth="1"/>
  </cols>
  <sheetData>
    <row r="1" spans="1:16" x14ac:dyDescent="0.3">
      <c r="A1" s="2" t="s">
        <v>0</v>
      </c>
      <c r="B1" s="2" t="s">
        <v>1</v>
      </c>
      <c r="C1" s="2" t="s">
        <v>3</v>
      </c>
      <c r="D1" s="2" t="s">
        <v>11</v>
      </c>
      <c r="E1" s="2" t="s">
        <v>14</v>
      </c>
      <c r="F1" s="2" t="s">
        <v>4</v>
      </c>
      <c r="G1" s="2" t="s">
        <v>2</v>
      </c>
      <c r="H1" s="2" t="s">
        <v>7</v>
      </c>
      <c r="I1" s="2" t="s">
        <v>9</v>
      </c>
      <c r="J1" s="2" t="s">
        <v>10</v>
      </c>
      <c r="K1" s="4" t="s">
        <v>12</v>
      </c>
      <c r="L1" s="2" t="s">
        <v>13</v>
      </c>
      <c r="M1" s="2" t="s">
        <v>15</v>
      </c>
      <c r="N1" s="2" t="s">
        <v>6196</v>
      </c>
      <c r="O1" s="2" t="s">
        <v>6197</v>
      </c>
      <c r="P1" s="2" t="s">
        <v>6221</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INDEX(products!$A$1:$G$49,MATCH($D2,products!$A$1:$A$49,0),MATCH(orders!I$1,products!$A$1:$G$1,0))</f>
        <v>Rob</v>
      </c>
      <c r="J2" t="str">
        <f>INDEX(products!$A$1:$G$49,MATCH($D2,products!$A$1:$A$49,0),MATCH(orders!J$1,products!$A$1:$G$1,0))</f>
        <v>M</v>
      </c>
      <c r="K2" s="5">
        <f>INDEX(products!$A$1:$G$49,MATCH($D2,products!$A$1:$A$49,0),MATCH(orders!K$1,products!$A$1:$G$1,0))</f>
        <v>1</v>
      </c>
      <c r="L2">
        <f>INDEX(products!$A$1:$G$49,MATCH($D2,products!$A$1:$A$49,0),MATCH(orders!L$1,products!$A$1:$G$1,0))</f>
        <v>9.9499999999999993</v>
      </c>
      <c r="M2">
        <f>L2*E2</f>
        <v>19.899999999999999</v>
      </c>
      <c r="N2" t="str" cm="1">
        <f t="array" ref="N2">_xlfn.XLOOKUP(I2,{"Rob","Exc","Ara","Lib"},{"Robusta","Excelsa","Arabica","Liberica"},"",0)</f>
        <v>Robusta</v>
      </c>
      <c r="O2" t="str">
        <f>IF(J2="M","Medium",IF(J2="L","Large",IF(J2="D","Dark","")))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INDEX(products!$A$1:$G$49,MATCH($D3,products!$A$1:$A$49,0),MATCH(orders!I$1,products!$A$1:$G$1,0))</f>
        <v>Exc</v>
      </c>
      <c r="J3" t="str">
        <f>INDEX(products!$A$1:$G$49,MATCH($D3,products!$A$1:$A$49,0),MATCH(orders!J$1,products!$A$1:$G$1,0))</f>
        <v>M</v>
      </c>
      <c r="K3" s="5">
        <f>INDEX(products!$A$1:$G$49,MATCH($D3,products!$A$1:$A$49,0),MATCH(orders!K$1,products!$A$1:$G$1,0))</f>
        <v>0.5</v>
      </c>
      <c r="L3">
        <f>INDEX(products!$A$1:$G$49,MATCH($D3,products!$A$1:$A$49,0),MATCH(orders!L$1,products!$A$1:$G$1,0))</f>
        <v>8.25</v>
      </c>
      <c r="M3">
        <f t="shared" ref="M3:M66" si="0">L3*E3</f>
        <v>41.25</v>
      </c>
      <c r="N3" t="str" cm="1">
        <f t="array" ref="N3">_xlfn.XLOOKUP(I3,{"Rob","Exc","Ara","Lib"},{"Robusta","Excelsa","Arabica","Liberica"},"",0)</f>
        <v>Excelsa</v>
      </c>
      <c r="O3" t="str">
        <f t="shared" ref="O3:O66" si="1">IF(J3="M","Medium",IF(J3="L","Large",IF(J3="D","Dark","")))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INDEX(products!$A$1:$G$49,MATCH($D4,products!$A$1:$A$49,0),MATCH(orders!I$1,products!$A$1:$G$1,0))</f>
        <v>Ara</v>
      </c>
      <c r="J4" t="str">
        <f>INDEX(products!$A$1:$G$49,MATCH($D4,products!$A$1:$A$49,0),MATCH(orders!J$1,products!$A$1:$G$1,0))</f>
        <v>L</v>
      </c>
      <c r="K4" s="5">
        <f>INDEX(products!$A$1:$G$49,MATCH($D4,products!$A$1:$A$49,0),MATCH(orders!K$1,products!$A$1:$G$1,0))</f>
        <v>1</v>
      </c>
      <c r="L4">
        <f>INDEX(products!$A$1:$G$49,MATCH($D4,products!$A$1:$A$49,0),MATCH(orders!L$1,products!$A$1:$G$1,0))</f>
        <v>12.95</v>
      </c>
      <c r="M4">
        <f t="shared" si="0"/>
        <v>12.95</v>
      </c>
      <c r="N4" t="str" cm="1">
        <f t="array" ref="N4">_xlfn.XLOOKUP(I4,{"Rob","Exc","Ara","Lib"},{"Robusta","Excelsa","Arabica","Liberica"},"",0)</f>
        <v>Arabica</v>
      </c>
      <c r="O4" t="str">
        <f t="shared" si="1"/>
        <v>Large</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INDEX(products!$A$1:$G$49,MATCH($D5,products!$A$1:$A$49,0),MATCH(orders!I$1,products!$A$1:$G$1,0))</f>
        <v>Exc</v>
      </c>
      <c r="J5" t="str">
        <f>INDEX(products!$A$1:$G$49,MATCH($D5,products!$A$1:$A$49,0),MATCH(orders!J$1,products!$A$1:$G$1,0))</f>
        <v>M</v>
      </c>
      <c r="K5" s="5">
        <f>INDEX(products!$A$1:$G$49,MATCH($D5,products!$A$1:$A$49,0),MATCH(orders!K$1,products!$A$1:$G$1,0))</f>
        <v>1</v>
      </c>
      <c r="L5">
        <f>INDEX(products!$A$1:$G$49,MATCH($D5,products!$A$1:$A$49,0),MATCH(orders!L$1,products!$A$1:$G$1,0))</f>
        <v>13.75</v>
      </c>
      <c r="M5">
        <f t="shared" si="0"/>
        <v>27.5</v>
      </c>
      <c r="N5" t="str" cm="1">
        <f t="array" ref="N5">_xlfn.XLOOKUP(I5,{"Rob","Exc","Ara","Lib"},{"Robusta","Excelsa","Arabica","Liberica"},"",0)</f>
        <v>Excelsa</v>
      </c>
      <c r="O5" t="str">
        <f t="shared" si="1"/>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INDEX(products!$A$1:$G$49,MATCH($D6,products!$A$1:$A$49,0),MATCH(orders!I$1,products!$A$1:$G$1,0))</f>
        <v>Rob</v>
      </c>
      <c r="J6" t="str">
        <f>INDEX(products!$A$1:$G$49,MATCH($D6,products!$A$1:$A$49,0),MATCH(orders!J$1,products!$A$1:$G$1,0))</f>
        <v>L</v>
      </c>
      <c r="K6" s="5">
        <f>INDEX(products!$A$1:$G$49,MATCH($D6,products!$A$1:$A$49,0),MATCH(orders!K$1,products!$A$1:$G$1,0))</f>
        <v>2.5</v>
      </c>
      <c r="L6">
        <f>INDEX(products!$A$1:$G$49,MATCH($D6,products!$A$1:$A$49,0),MATCH(orders!L$1,products!$A$1:$G$1,0))</f>
        <v>27.484999999999996</v>
      </c>
      <c r="M6">
        <f t="shared" si="0"/>
        <v>54.969999999999992</v>
      </c>
      <c r="N6" t="str" cm="1">
        <f t="array" ref="N6">_xlfn.XLOOKUP(I6,{"Rob","Exc","Ara","Lib"},{"Robusta","Excelsa","Arabica","Liberica"},"",0)</f>
        <v>Robusta</v>
      </c>
      <c r="O6" t="str">
        <f t="shared" si="1"/>
        <v>Large</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INDEX(products!$A$1:$G$49,MATCH($D7,products!$A$1:$A$49,0),MATCH(orders!I$1,products!$A$1:$G$1,0))</f>
        <v>Lib</v>
      </c>
      <c r="J7" t="str">
        <f>INDEX(products!$A$1:$G$49,MATCH($D7,products!$A$1:$A$49,0),MATCH(orders!J$1,products!$A$1:$G$1,0))</f>
        <v>D</v>
      </c>
      <c r="K7" s="5">
        <f>INDEX(products!$A$1:$G$49,MATCH($D7,products!$A$1:$A$49,0),MATCH(orders!K$1,products!$A$1:$G$1,0))</f>
        <v>1</v>
      </c>
      <c r="L7">
        <f>INDEX(products!$A$1:$G$49,MATCH($D7,products!$A$1:$A$49,0),MATCH(orders!L$1,products!$A$1:$G$1,0))</f>
        <v>12.95</v>
      </c>
      <c r="M7">
        <f t="shared" si="0"/>
        <v>38.849999999999994</v>
      </c>
      <c r="N7" t="str" cm="1">
        <f t="array" ref="N7">_xlfn.XLOOKUP(I7,{"Rob","Exc","Ara","Lib"},{"Robusta","Excelsa","Arabica","Liberica"},"",0)</f>
        <v>Liberica</v>
      </c>
      <c r="O7" t="str">
        <f t="shared" si="1"/>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INDEX(products!$A$1:$G$49,MATCH($D8,products!$A$1:$A$49,0),MATCH(orders!I$1,products!$A$1:$G$1,0))</f>
        <v>Exc</v>
      </c>
      <c r="J8" t="str">
        <f>INDEX(products!$A$1:$G$49,MATCH($D8,products!$A$1:$A$49,0),MATCH(orders!J$1,products!$A$1:$G$1,0))</f>
        <v>D</v>
      </c>
      <c r="K8" s="5">
        <f>INDEX(products!$A$1:$G$49,MATCH($D8,products!$A$1:$A$49,0),MATCH(orders!K$1,products!$A$1:$G$1,0))</f>
        <v>0.5</v>
      </c>
      <c r="L8">
        <f>INDEX(products!$A$1:$G$49,MATCH($D8,products!$A$1:$A$49,0),MATCH(orders!L$1,products!$A$1:$G$1,0))</f>
        <v>7.29</v>
      </c>
      <c r="M8">
        <f t="shared" si="0"/>
        <v>21.87</v>
      </c>
      <c r="N8" t="str" cm="1">
        <f t="array" ref="N8">_xlfn.XLOOKUP(I8,{"Rob","Exc","Ara","Lib"},{"Robusta","Excelsa","Arabica","Liberica"},"",0)</f>
        <v>Excelsa</v>
      </c>
      <c r="O8" t="str">
        <f t="shared" si="1"/>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INDEX(products!$A$1:$G$49,MATCH($D9,products!$A$1:$A$49,0),MATCH(orders!I$1,products!$A$1:$G$1,0))</f>
        <v>Lib</v>
      </c>
      <c r="J9" t="str">
        <f>INDEX(products!$A$1:$G$49,MATCH($D9,products!$A$1:$A$49,0),MATCH(orders!J$1,products!$A$1:$G$1,0))</f>
        <v>L</v>
      </c>
      <c r="K9" s="5">
        <f>INDEX(products!$A$1:$G$49,MATCH($D9,products!$A$1:$A$49,0),MATCH(orders!K$1,products!$A$1:$G$1,0))</f>
        <v>0.2</v>
      </c>
      <c r="L9">
        <f>INDEX(products!$A$1:$G$49,MATCH($D9,products!$A$1:$A$49,0),MATCH(orders!L$1,products!$A$1:$G$1,0))</f>
        <v>4.7549999999999999</v>
      </c>
      <c r="M9">
        <f t="shared" si="0"/>
        <v>4.7549999999999999</v>
      </c>
      <c r="N9" t="str" cm="1">
        <f t="array" ref="N9">_xlfn.XLOOKUP(I9,{"Rob","Exc","Ara","Lib"},{"Robusta","Excelsa","Arabica","Liberica"},"",0)</f>
        <v>Liberica</v>
      </c>
      <c r="O9" t="str">
        <f t="shared" si="1"/>
        <v>Large</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INDEX(products!$A$1:$G$49,MATCH($D10,products!$A$1:$A$49,0),MATCH(orders!I$1,products!$A$1:$G$1,0))</f>
        <v>Rob</v>
      </c>
      <c r="J10" t="str">
        <f>INDEX(products!$A$1:$G$49,MATCH($D10,products!$A$1:$A$49,0),MATCH(orders!J$1,products!$A$1:$G$1,0))</f>
        <v>M</v>
      </c>
      <c r="K10" s="5">
        <f>INDEX(products!$A$1:$G$49,MATCH($D10,products!$A$1:$A$49,0),MATCH(orders!K$1,products!$A$1:$G$1,0))</f>
        <v>0.5</v>
      </c>
      <c r="L10">
        <f>INDEX(products!$A$1:$G$49,MATCH($D10,products!$A$1:$A$49,0),MATCH(orders!L$1,products!$A$1:$G$1,0))</f>
        <v>5.97</v>
      </c>
      <c r="M10">
        <f t="shared" si="0"/>
        <v>17.91</v>
      </c>
      <c r="N10" t="str" cm="1">
        <f t="array" ref="N10">_xlfn.XLOOKUP(I10,{"Rob","Exc","Ara","Lib"},{"Robusta","Excelsa","Arabica","Liberica"},"",0)</f>
        <v>Robusta</v>
      </c>
      <c r="O10" t="str">
        <f t="shared" si="1"/>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INDEX(products!$A$1:$G$49,MATCH($D11,products!$A$1:$A$49,0),MATCH(orders!I$1,products!$A$1:$G$1,0))</f>
        <v>Rob</v>
      </c>
      <c r="J11" t="str">
        <f>INDEX(products!$A$1:$G$49,MATCH($D11,products!$A$1:$A$49,0),MATCH(orders!J$1,products!$A$1:$G$1,0))</f>
        <v>M</v>
      </c>
      <c r="K11" s="5">
        <f>INDEX(products!$A$1:$G$49,MATCH($D11,products!$A$1:$A$49,0),MATCH(orders!K$1,products!$A$1:$G$1,0))</f>
        <v>0.5</v>
      </c>
      <c r="L11">
        <f>INDEX(products!$A$1:$G$49,MATCH($D11,products!$A$1:$A$49,0),MATCH(orders!L$1,products!$A$1:$G$1,0))</f>
        <v>5.97</v>
      </c>
      <c r="M11">
        <f t="shared" si="0"/>
        <v>5.97</v>
      </c>
      <c r="N11" t="str" cm="1">
        <f t="array" ref="N11">_xlfn.XLOOKUP(I11,{"Rob","Exc","Ara","Lib"},{"Robusta","Excelsa","Arabica","Liberica"},"",0)</f>
        <v>Robusta</v>
      </c>
      <c r="O11" t="str">
        <f t="shared" si="1"/>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INDEX(products!$A$1:$G$49,MATCH($D12,products!$A$1:$A$49,0),MATCH(orders!I$1,products!$A$1:$G$1,0))</f>
        <v>Ara</v>
      </c>
      <c r="J12" t="str">
        <f>INDEX(products!$A$1:$G$49,MATCH($D12,products!$A$1:$A$49,0),MATCH(orders!J$1,products!$A$1:$G$1,0))</f>
        <v>D</v>
      </c>
      <c r="K12" s="5">
        <f>INDEX(products!$A$1:$G$49,MATCH($D12,products!$A$1:$A$49,0),MATCH(orders!K$1,products!$A$1:$G$1,0))</f>
        <v>1</v>
      </c>
      <c r="L12">
        <f>INDEX(products!$A$1:$G$49,MATCH($D12,products!$A$1:$A$49,0),MATCH(orders!L$1,products!$A$1:$G$1,0))</f>
        <v>9.9499999999999993</v>
      </c>
      <c r="M12">
        <f t="shared" si="0"/>
        <v>39.799999999999997</v>
      </c>
      <c r="N12" t="str" cm="1">
        <f t="array" ref="N12">_xlfn.XLOOKUP(I12,{"Rob","Exc","Ara","Lib"},{"Robusta","Excelsa","Arabica","Liberica"},"",0)</f>
        <v>Arabica</v>
      </c>
      <c r="O12" t="str">
        <f t="shared" si="1"/>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INDEX(products!$A$1:$G$49,MATCH($D13,products!$A$1:$A$49,0),MATCH(orders!I$1,products!$A$1:$G$1,0))</f>
        <v>Exc</v>
      </c>
      <c r="J13" t="str">
        <f>INDEX(products!$A$1:$G$49,MATCH($D13,products!$A$1:$A$49,0),MATCH(orders!J$1,products!$A$1:$G$1,0))</f>
        <v>L</v>
      </c>
      <c r="K13" s="5">
        <f>INDEX(products!$A$1:$G$49,MATCH($D13,products!$A$1:$A$49,0),MATCH(orders!K$1,products!$A$1:$G$1,0))</f>
        <v>2.5</v>
      </c>
      <c r="L13">
        <f>INDEX(products!$A$1:$G$49,MATCH($D13,products!$A$1:$A$49,0),MATCH(orders!L$1,products!$A$1:$G$1,0))</f>
        <v>34.154999999999994</v>
      </c>
      <c r="M13">
        <f t="shared" si="0"/>
        <v>170.77499999999998</v>
      </c>
      <c r="N13" t="str" cm="1">
        <f t="array" ref="N13">_xlfn.XLOOKUP(I13,{"Rob","Exc","Ara","Lib"},{"Robusta","Excelsa","Arabica","Liberica"},"",0)</f>
        <v>Excelsa</v>
      </c>
      <c r="O13" t="str">
        <f t="shared" si="1"/>
        <v>Large</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INDEX(products!$A$1:$G$49,MATCH($D14,products!$A$1:$A$49,0),MATCH(orders!I$1,products!$A$1:$G$1,0))</f>
        <v>Rob</v>
      </c>
      <c r="J14" t="str">
        <f>INDEX(products!$A$1:$G$49,MATCH($D14,products!$A$1:$A$49,0),MATCH(orders!J$1,products!$A$1:$G$1,0))</f>
        <v>M</v>
      </c>
      <c r="K14" s="5">
        <f>INDEX(products!$A$1:$G$49,MATCH($D14,products!$A$1:$A$49,0),MATCH(orders!K$1,products!$A$1:$G$1,0))</f>
        <v>1</v>
      </c>
      <c r="L14">
        <f>INDEX(products!$A$1:$G$49,MATCH($D14,products!$A$1:$A$49,0),MATCH(orders!L$1,products!$A$1:$G$1,0))</f>
        <v>9.9499999999999993</v>
      </c>
      <c r="M14">
        <f t="shared" si="0"/>
        <v>49.75</v>
      </c>
      <c r="N14" t="str" cm="1">
        <f t="array" ref="N14">_xlfn.XLOOKUP(I14,{"Rob","Exc","Ara","Lib"},{"Robusta","Excelsa","Arabica","Liberica"},"",0)</f>
        <v>Robusta</v>
      </c>
      <c r="O14" t="str">
        <f t="shared" si="1"/>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INDEX(products!$A$1:$G$49,MATCH($D15,products!$A$1:$A$49,0),MATCH(orders!I$1,products!$A$1:$G$1,0))</f>
        <v>Rob</v>
      </c>
      <c r="J15" t="str">
        <f>INDEX(products!$A$1:$G$49,MATCH($D15,products!$A$1:$A$49,0),MATCH(orders!J$1,products!$A$1:$G$1,0))</f>
        <v>D</v>
      </c>
      <c r="K15" s="5">
        <f>INDEX(products!$A$1:$G$49,MATCH($D15,products!$A$1:$A$49,0),MATCH(orders!K$1,products!$A$1:$G$1,0))</f>
        <v>2.5</v>
      </c>
      <c r="L15">
        <f>INDEX(products!$A$1:$G$49,MATCH($D15,products!$A$1:$A$49,0),MATCH(orders!L$1,products!$A$1:$G$1,0))</f>
        <v>20.584999999999997</v>
      </c>
      <c r="M15">
        <f t="shared" si="0"/>
        <v>41.169999999999995</v>
      </c>
      <c r="N15" t="str" cm="1">
        <f t="array" ref="N15">_xlfn.XLOOKUP(I15,{"Rob","Exc","Ara","Lib"},{"Robusta","Excelsa","Arabica","Liberica"},"",0)</f>
        <v>Robusta</v>
      </c>
      <c r="O15" t="str">
        <f t="shared" si="1"/>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INDEX(products!$A$1:$G$49,MATCH($D16,products!$A$1:$A$49,0),MATCH(orders!I$1,products!$A$1:$G$1,0))</f>
        <v>Lib</v>
      </c>
      <c r="J16" t="str">
        <f>INDEX(products!$A$1:$G$49,MATCH($D16,products!$A$1:$A$49,0),MATCH(orders!J$1,products!$A$1:$G$1,0))</f>
        <v>D</v>
      </c>
      <c r="K16" s="5">
        <f>INDEX(products!$A$1:$G$49,MATCH($D16,products!$A$1:$A$49,0),MATCH(orders!K$1,products!$A$1:$G$1,0))</f>
        <v>0.2</v>
      </c>
      <c r="L16">
        <f>INDEX(products!$A$1:$G$49,MATCH($D16,products!$A$1:$A$49,0),MATCH(orders!L$1,products!$A$1:$G$1,0))</f>
        <v>3.8849999999999998</v>
      </c>
      <c r="M16">
        <f t="shared" si="0"/>
        <v>11.654999999999999</v>
      </c>
      <c r="N16" t="str" cm="1">
        <f t="array" ref="N16">_xlfn.XLOOKUP(I16,{"Rob","Exc","Ara","Lib"},{"Robusta","Excelsa","Arabica","Liberica"},"",0)</f>
        <v>Liberica</v>
      </c>
      <c r="O16" t="str">
        <f t="shared" si="1"/>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INDEX(products!$A$1:$G$49,MATCH($D17,products!$A$1:$A$49,0),MATCH(orders!I$1,products!$A$1:$G$1,0))</f>
        <v>Rob</v>
      </c>
      <c r="J17" t="str">
        <f>INDEX(products!$A$1:$G$49,MATCH($D17,products!$A$1:$A$49,0),MATCH(orders!J$1,products!$A$1:$G$1,0))</f>
        <v>M</v>
      </c>
      <c r="K17" s="5">
        <f>INDEX(products!$A$1:$G$49,MATCH($D17,products!$A$1:$A$49,0),MATCH(orders!K$1,products!$A$1:$G$1,0))</f>
        <v>2.5</v>
      </c>
      <c r="L17">
        <f>INDEX(products!$A$1:$G$49,MATCH($D17,products!$A$1:$A$49,0),MATCH(orders!L$1,products!$A$1:$G$1,0))</f>
        <v>22.884999999999998</v>
      </c>
      <c r="M17">
        <f t="shared" si="0"/>
        <v>114.42499999999998</v>
      </c>
      <c r="N17" t="str" cm="1">
        <f t="array" ref="N17">_xlfn.XLOOKUP(I17,{"Rob","Exc","Ara","Lib"},{"Robusta","Excelsa","Arabica","Liberica"},"",0)</f>
        <v>Robusta</v>
      </c>
      <c r="O17" t="str">
        <f t="shared" si="1"/>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INDEX(products!$A$1:$G$49,MATCH($D18,products!$A$1:$A$49,0),MATCH(orders!I$1,products!$A$1:$G$1,0))</f>
        <v>Ara</v>
      </c>
      <c r="J18" t="str">
        <f>INDEX(products!$A$1:$G$49,MATCH($D18,products!$A$1:$A$49,0),MATCH(orders!J$1,products!$A$1:$G$1,0))</f>
        <v>M</v>
      </c>
      <c r="K18" s="5">
        <f>INDEX(products!$A$1:$G$49,MATCH($D18,products!$A$1:$A$49,0),MATCH(orders!K$1,products!$A$1:$G$1,0))</f>
        <v>0.2</v>
      </c>
      <c r="L18">
        <f>INDEX(products!$A$1:$G$49,MATCH($D18,products!$A$1:$A$49,0),MATCH(orders!L$1,products!$A$1:$G$1,0))</f>
        <v>3.375</v>
      </c>
      <c r="M18">
        <f t="shared" si="0"/>
        <v>20.25</v>
      </c>
      <c r="N18" t="str" cm="1">
        <f t="array" ref="N18">_xlfn.XLOOKUP(I18,{"Rob","Exc","Ara","Lib"},{"Robusta","Excelsa","Arabica","Liberica"},"",0)</f>
        <v>Arabica</v>
      </c>
      <c r="O18" t="str">
        <f t="shared" si="1"/>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INDEX(products!$A$1:$G$49,MATCH($D19,products!$A$1:$A$49,0),MATCH(orders!I$1,products!$A$1:$G$1,0))</f>
        <v>Ara</v>
      </c>
      <c r="J19" t="str">
        <f>INDEX(products!$A$1:$G$49,MATCH($D19,products!$A$1:$A$49,0),MATCH(orders!J$1,products!$A$1:$G$1,0))</f>
        <v>L</v>
      </c>
      <c r="K19" s="5">
        <f>INDEX(products!$A$1:$G$49,MATCH($D19,products!$A$1:$A$49,0),MATCH(orders!K$1,products!$A$1:$G$1,0))</f>
        <v>1</v>
      </c>
      <c r="L19">
        <f>INDEX(products!$A$1:$G$49,MATCH($D19,products!$A$1:$A$49,0),MATCH(orders!L$1,products!$A$1:$G$1,0))</f>
        <v>12.95</v>
      </c>
      <c r="M19">
        <f t="shared" si="0"/>
        <v>77.699999999999989</v>
      </c>
      <c r="N19" t="str" cm="1">
        <f t="array" ref="N19">_xlfn.XLOOKUP(I19,{"Rob","Exc","Ara","Lib"},{"Robusta","Excelsa","Arabica","Liberica"},"",0)</f>
        <v>Arabica</v>
      </c>
      <c r="O19" t="str">
        <f t="shared" si="1"/>
        <v>Large</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INDEX(products!$A$1:$G$49,MATCH($D20,products!$A$1:$A$49,0),MATCH(orders!I$1,products!$A$1:$G$1,0))</f>
        <v>Rob</v>
      </c>
      <c r="J20" t="str">
        <f>INDEX(products!$A$1:$G$49,MATCH($D20,products!$A$1:$A$49,0),MATCH(orders!J$1,products!$A$1:$G$1,0))</f>
        <v>D</v>
      </c>
      <c r="K20" s="5">
        <f>INDEX(products!$A$1:$G$49,MATCH($D20,products!$A$1:$A$49,0),MATCH(orders!K$1,products!$A$1:$G$1,0))</f>
        <v>2.5</v>
      </c>
      <c r="L20">
        <f>INDEX(products!$A$1:$G$49,MATCH($D20,products!$A$1:$A$49,0),MATCH(orders!L$1,products!$A$1:$G$1,0))</f>
        <v>20.584999999999997</v>
      </c>
      <c r="M20">
        <f t="shared" si="0"/>
        <v>82.339999999999989</v>
      </c>
      <c r="N20" t="str" cm="1">
        <f t="array" ref="N20">_xlfn.XLOOKUP(I20,{"Rob","Exc","Ara","Lib"},{"Robusta","Excelsa","Arabica","Liberica"},"",0)</f>
        <v>Robusta</v>
      </c>
      <c r="O20" t="str">
        <f t="shared" si="1"/>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INDEX(products!$A$1:$G$49,MATCH($D21,products!$A$1:$A$49,0),MATCH(orders!I$1,products!$A$1:$G$1,0))</f>
        <v>Ara</v>
      </c>
      <c r="J21" t="str">
        <f>INDEX(products!$A$1:$G$49,MATCH($D21,products!$A$1:$A$49,0),MATCH(orders!J$1,products!$A$1:$G$1,0))</f>
        <v>M</v>
      </c>
      <c r="K21" s="5">
        <f>INDEX(products!$A$1:$G$49,MATCH($D21,products!$A$1:$A$49,0),MATCH(orders!K$1,products!$A$1:$G$1,0))</f>
        <v>0.2</v>
      </c>
      <c r="L21">
        <f>INDEX(products!$A$1:$G$49,MATCH($D21,products!$A$1:$A$49,0),MATCH(orders!L$1,products!$A$1:$G$1,0))</f>
        <v>3.375</v>
      </c>
      <c r="M21">
        <f t="shared" si="0"/>
        <v>16.875</v>
      </c>
      <c r="N21" t="str" cm="1">
        <f t="array" ref="N21">_xlfn.XLOOKUP(I21,{"Rob","Exc","Ara","Lib"},{"Robusta","Excelsa","Arabica","Liberica"},"",0)</f>
        <v>Arabica</v>
      </c>
      <c r="O21" t="str">
        <f t="shared" si="1"/>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INDEX(products!$A$1:$G$49,MATCH($D22,products!$A$1:$A$49,0),MATCH(orders!I$1,products!$A$1:$G$1,0))</f>
        <v>Exc</v>
      </c>
      <c r="J22" t="str">
        <f>INDEX(products!$A$1:$G$49,MATCH($D22,products!$A$1:$A$49,0),MATCH(orders!J$1,products!$A$1:$G$1,0))</f>
        <v>D</v>
      </c>
      <c r="K22" s="5">
        <f>INDEX(products!$A$1:$G$49,MATCH($D22,products!$A$1:$A$49,0),MATCH(orders!K$1,products!$A$1:$G$1,0))</f>
        <v>0.2</v>
      </c>
      <c r="L22">
        <f>INDEX(products!$A$1:$G$49,MATCH($D22,products!$A$1:$A$49,0),MATCH(orders!L$1,products!$A$1:$G$1,0))</f>
        <v>3.645</v>
      </c>
      <c r="M22">
        <f t="shared" si="0"/>
        <v>14.58</v>
      </c>
      <c r="N22" t="str" cm="1">
        <f t="array" ref="N22">_xlfn.XLOOKUP(I22,{"Rob","Exc","Ara","Lib"},{"Robusta","Excelsa","Arabica","Liberica"},"",0)</f>
        <v>Excelsa</v>
      </c>
      <c r="O22" t="str">
        <f t="shared" si="1"/>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INDEX(products!$A$1:$G$49,MATCH($D23,products!$A$1:$A$49,0),MATCH(orders!I$1,products!$A$1:$G$1,0))</f>
        <v>Ara</v>
      </c>
      <c r="J23" t="str">
        <f>INDEX(products!$A$1:$G$49,MATCH($D23,products!$A$1:$A$49,0),MATCH(orders!J$1,products!$A$1:$G$1,0))</f>
        <v>D</v>
      </c>
      <c r="K23" s="5">
        <f>INDEX(products!$A$1:$G$49,MATCH($D23,products!$A$1:$A$49,0),MATCH(orders!K$1,products!$A$1:$G$1,0))</f>
        <v>0.2</v>
      </c>
      <c r="L23">
        <f>INDEX(products!$A$1:$G$49,MATCH($D23,products!$A$1:$A$49,0),MATCH(orders!L$1,products!$A$1:$G$1,0))</f>
        <v>2.9849999999999999</v>
      </c>
      <c r="M23">
        <f t="shared" si="0"/>
        <v>17.91</v>
      </c>
      <c r="N23" t="str" cm="1">
        <f t="array" ref="N23">_xlfn.XLOOKUP(I23,{"Rob","Exc","Ara","Lib"},{"Robusta","Excelsa","Arabica","Liberica"},"",0)</f>
        <v>Arabica</v>
      </c>
      <c r="O23" t="str">
        <f t="shared" si="1"/>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INDEX(products!$A$1:$G$49,MATCH($D24,products!$A$1:$A$49,0),MATCH(orders!I$1,products!$A$1:$G$1,0))</f>
        <v>Rob</v>
      </c>
      <c r="J24" t="str">
        <f>INDEX(products!$A$1:$G$49,MATCH($D24,products!$A$1:$A$49,0),MATCH(orders!J$1,products!$A$1:$G$1,0))</f>
        <v>M</v>
      </c>
      <c r="K24" s="5">
        <f>INDEX(products!$A$1:$G$49,MATCH($D24,products!$A$1:$A$49,0),MATCH(orders!K$1,products!$A$1:$G$1,0))</f>
        <v>2.5</v>
      </c>
      <c r="L24">
        <f>INDEX(products!$A$1:$G$49,MATCH($D24,products!$A$1:$A$49,0),MATCH(orders!L$1,products!$A$1:$G$1,0))</f>
        <v>22.884999999999998</v>
      </c>
      <c r="M24">
        <f t="shared" si="0"/>
        <v>91.539999999999992</v>
      </c>
      <c r="N24" t="str" cm="1">
        <f t="array" ref="N24">_xlfn.XLOOKUP(I24,{"Rob","Exc","Ara","Lib"},{"Robusta","Excelsa","Arabica","Liberica"},"",0)</f>
        <v>Robusta</v>
      </c>
      <c r="O24" t="str">
        <f t="shared" si="1"/>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INDEX(products!$A$1:$G$49,MATCH($D25,products!$A$1:$A$49,0),MATCH(orders!I$1,products!$A$1:$G$1,0))</f>
        <v>Ara</v>
      </c>
      <c r="J25" t="str">
        <f>INDEX(products!$A$1:$G$49,MATCH($D25,products!$A$1:$A$49,0),MATCH(orders!J$1,products!$A$1:$G$1,0))</f>
        <v>D</v>
      </c>
      <c r="K25" s="5">
        <f>INDEX(products!$A$1:$G$49,MATCH($D25,products!$A$1:$A$49,0),MATCH(orders!K$1,products!$A$1:$G$1,0))</f>
        <v>0.2</v>
      </c>
      <c r="L25">
        <f>INDEX(products!$A$1:$G$49,MATCH($D25,products!$A$1:$A$49,0),MATCH(orders!L$1,products!$A$1:$G$1,0))</f>
        <v>2.9849999999999999</v>
      </c>
      <c r="M25">
        <f t="shared" si="0"/>
        <v>11.94</v>
      </c>
      <c r="N25" t="str" cm="1">
        <f t="array" ref="N25">_xlfn.XLOOKUP(I25,{"Rob","Exc","Ara","Lib"},{"Robusta","Excelsa","Arabica","Liberica"},"",0)</f>
        <v>Arabica</v>
      </c>
      <c r="O25" t="str">
        <f t="shared" si="1"/>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INDEX(products!$A$1:$G$49,MATCH($D26,products!$A$1:$A$49,0),MATCH(orders!I$1,products!$A$1:$G$1,0))</f>
        <v>Ara</v>
      </c>
      <c r="J26" t="str">
        <f>INDEX(products!$A$1:$G$49,MATCH($D26,products!$A$1:$A$49,0),MATCH(orders!J$1,products!$A$1:$G$1,0))</f>
        <v>M</v>
      </c>
      <c r="K26" s="5">
        <f>INDEX(products!$A$1:$G$49,MATCH($D26,products!$A$1:$A$49,0),MATCH(orders!K$1,products!$A$1:$G$1,0))</f>
        <v>1</v>
      </c>
      <c r="L26">
        <f>INDEX(products!$A$1:$G$49,MATCH($D26,products!$A$1:$A$49,0),MATCH(orders!L$1,products!$A$1:$G$1,0))</f>
        <v>11.25</v>
      </c>
      <c r="M26">
        <f t="shared" si="0"/>
        <v>11.25</v>
      </c>
      <c r="N26" t="str" cm="1">
        <f t="array" ref="N26">_xlfn.XLOOKUP(I26,{"Rob","Exc","Ara","Lib"},{"Robusta","Excelsa","Arabica","Liberica"},"",0)</f>
        <v>Arabica</v>
      </c>
      <c r="O26" t="str">
        <f t="shared" si="1"/>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INDEX(products!$A$1:$G$49,MATCH($D27,products!$A$1:$A$49,0),MATCH(orders!I$1,products!$A$1:$G$1,0))</f>
        <v>Exc</v>
      </c>
      <c r="J27" t="str">
        <f>INDEX(products!$A$1:$G$49,MATCH($D27,products!$A$1:$A$49,0),MATCH(orders!J$1,products!$A$1:$G$1,0))</f>
        <v>M</v>
      </c>
      <c r="K27" s="5">
        <f>INDEX(products!$A$1:$G$49,MATCH($D27,products!$A$1:$A$49,0),MATCH(orders!K$1,products!$A$1:$G$1,0))</f>
        <v>0.2</v>
      </c>
      <c r="L27">
        <f>INDEX(products!$A$1:$G$49,MATCH($D27,products!$A$1:$A$49,0),MATCH(orders!L$1,products!$A$1:$G$1,0))</f>
        <v>4.125</v>
      </c>
      <c r="M27">
        <f t="shared" si="0"/>
        <v>12.375</v>
      </c>
      <c r="N27" t="str" cm="1">
        <f t="array" ref="N27">_xlfn.XLOOKUP(I27,{"Rob","Exc","Ara","Lib"},{"Robusta","Excelsa","Arabica","Liberica"},"",0)</f>
        <v>Excelsa</v>
      </c>
      <c r="O27" t="str">
        <f t="shared" si="1"/>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INDEX(products!$A$1:$G$49,MATCH($D28,products!$A$1:$A$49,0),MATCH(orders!I$1,products!$A$1:$G$1,0))</f>
        <v>Ara</v>
      </c>
      <c r="J28" t="str">
        <f>INDEX(products!$A$1:$G$49,MATCH($D28,products!$A$1:$A$49,0),MATCH(orders!J$1,products!$A$1:$G$1,0))</f>
        <v>M</v>
      </c>
      <c r="K28" s="5">
        <f>INDEX(products!$A$1:$G$49,MATCH($D28,products!$A$1:$A$49,0),MATCH(orders!K$1,products!$A$1:$G$1,0))</f>
        <v>0.5</v>
      </c>
      <c r="L28">
        <f>INDEX(products!$A$1:$G$49,MATCH($D28,products!$A$1:$A$49,0),MATCH(orders!L$1,products!$A$1:$G$1,0))</f>
        <v>6.75</v>
      </c>
      <c r="M28">
        <f t="shared" si="0"/>
        <v>27</v>
      </c>
      <c r="N28" t="str" cm="1">
        <f t="array" ref="N28">_xlfn.XLOOKUP(I28,{"Rob","Exc","Ara","Lib"},{"Robusta","Excelsa","Arabica","Liberica"},"",0)</f>
        <v>Arabica</v>
      </c>
      <c r="O28" t="str">
        <f t="shared" si="1"/>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INDEX(products!$A$1:$G$49,MATCH($D29,products!$A$1:$A$49,0),MATCH(orders!I$1,products!$A$1:$G$1,0))</f>
        <v>Ara</v>
      </c>
      <c r="J29" t="str">
        <f>INDEX(products!$A$1:$G$49,MATCH($D29,products!$A$1:$A$49,0),MATCH(orders!J$1,products!$A$1:$G$1,0))</f>
        <v>M</v>
      </c>
      <c r="K29" s="5">
        <f>INDEX(products!$A$1:$G$49,MATCH($D29,products!$A$1:$A$49,0),MATCH(orders!K$1,products!$A$1:$G$1,0))</f>
        <v>0.2</v>
      </c>
      <c r="L29">
        <f>INDEX(products!$A$1:$G$49,MATCH($D29,products!$A$1:$A$49,0),MATCH(orders!L$1,products!$A$1:$G$1,0))</f>
        <v>3.375</v>
      </c>
      <c r="M29">
        <f t="shared" si="0"/>
        <v>16.875</v>
      </c>
      <c r="N29" t="str" cm="1">
        <f t="array" ref="N29">_xlfn.XLOOKUP(I29,{"Rob","Exc","Ara","Lib"},{"Robusta","Excelsa","Arabica","Liberica"},"",0)</f>
        <v>Arabica</v>
      </c>
      <c r="O29" t="str">
        <f t="shared" si="1"/>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INDEX(products!$A$1:$G$49,MATCH($D30,products!$A$1:$A$49,0),MATCH(orders!I$1,products!$A$1:$G$1,0))</f>
        <v>Ara</v>
      </c>
      <c r="J30" t="str">
        <f>INDEX(products!$A$1:$G$49,MATCH($D30,products!$A$1:$A$49,0),MATCH(orders!J$1,products!$A$1:$G$1,0))</f>
        <v>D</v>
      </c>
      <c r="K30" s="5">
        <f>INDEX(products!$A$1:$G$49,MATCH($D30,products!$A$1:$A$49,0),MATCH(orders!K$1,products!$A$1:$G$1,0))</f>
        <v>0.5</v>
      </c>
      <c r="L30">
        <f>INDEX(products!$A$1:$G$49,MATCH($D30,products!$A$1:$A$49,0),MATCH(orders!L$1,products!$A$1:$G$1,0))</f>
        <v>5.97</v>
      </c>
      <c r="M30">
        <f t="shared" si="0"/>
        <v>17.91</v>
      </c>
      <c r="N30" t="str" cm="1">
        <f t="array" ref="N30">_xlfn.XLOOKUP(I30,{"Rob","Exc","Ara","Lib"},{"Robusta","Excelsa","Arabica","Liberica"},"",0)</f>
        <v>Arabica</v>
      </c>
      <c r="O30" t="str">
        <f t="shared" si="1"/>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INDEX(products!$A$1:$G$49,MATCH($D31,products!$A$1:$A$49,0),MATCH(orders!I$1,products!$A$1:$G$1,0))</f>
        <v>Ara</v>
      </c>
      <c r="J31" t="str">
        <f>INDEX(products!$A$1:$G$49,MATCH($D31,products!$A$1:$A$49,0),MATCH(orders!J$1,products!$A$1:$G$1,0))</f>
        <v>D</v>
      </c>
      <c r="K31" s="5">
        <f>INDEX(products!$A$1:$G$49,MATCH($D31,products!$A$1:$A$49,0),MATCH(orders!K$1,products!$A$1:$G$1,0))</f>
        <v>1</v>
      </c>
      <c r="L31">
        <f>INDEX(products!$A$1:$G$49,MATCH($D31,products!$A$1:$A$49,0),MATCH(orders!L$1,products!$A$1:$G$1,0))</f>
        <v>9.9499999999999993</v>
      </c>
      <c r="M31">
        <f t="shared" si="0"/>
        <v>39.799999999999997</v>
      </c>
      <c r="N31" t="str" cm="1">
        <f t="array" ref="N31">_xlfn.XLOOKUP(I31,{"Rob","Exc","Ara","Lib"},{"Robusta","Excelsa","Arabica","Liberica"},"",0)</f>
        <v>Arabica</v>
      </c>
      <c r="O31" t="str">
        <f t="shared" si="1"/>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INDEX(products!$A$1:$G$49,MATCH($D32,products!$A$1:$A$49,0),MATCH(orders!I$1,products!$A$1:$G$1,0))</f>
        <v>Lib</v>
      </c>
      <c r="J32" t="str">
        <f>INDEX(products!$A$1:$G$49,MATCH($D32,products!$A$1:$A$49,0),MATCH(orders!J$1,products!$A$1:$G$1,0))</f>
        <v>M</v>
      </c>
      <c r="K32" s="5">
        <f>INDEX(products!$A$1:$G$49,MATCH($D32,products!$A$1:$A$49,0),MATCH(orders!K$1,products!$A$1:$G$1,0))</f>
        <v>0.2</v>
      </c>
      <c r="L32">
        <f>INDEX(products!$A$1:$G$49,MATCH($D32,products!$A$1:$A$49,0),MATCH(orders!L$1,products!$A$1:$G$1,0))</f>
        <v>4.3650000000000002</v>
      </c>
      <c r="M32">
        <f t="shared" si="0"/>
        <v>21.825000000000003</v>
      </c>
      <c r="N32" t="str" cm="1">
        <f t="array" ref="N32">_xlfn.XLOOKUP(I32,{"Rob","Exc","Ara","Lib"},{"Robusta","Excelsa","Arabica","Liberica"},"",0)</f>
        <v>Liberica</v>
      </c>
      <c r="O32" t="str">
        <f t="shared" si="1"/>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INDEX(products!$A$1:$G$49,MATCH($D33,products!$A$1:$A$49,0),MATCH(orders!I$1,products!$A$1:$G$1,0))</f>
        <v>Ara</v>
      </c>
      <c r="J33" t="str">
        <f>INDEX(products!$A$1:$G$49,MATCH($D33,products!$A$1:$A$49,0),MATCH(orders!J$1,products!$A$1:$G$1,0))</f>
        <v>D</v>
      </c>
      <c r="K33" s="5">
        <f>INDEX(products!$A$1:$G$49,MATCH($D33,products!$A$1:$A$49,0),MATCH(orders!K$1,products!$A$1:$G$1,0))</f>
        <v>0.5</v>
      </c>
      <c r="L33">
        <f>INDEX(products!$A$1:$G$49,MATCH($D33,products!$A$1:$A$49,0),MATCH(orders!L$1,products!$A$1:$G$1,0))</f>
        <v>5.97</v>
      </c>
      <c r="M33">
        <f t="shared" si="0"/>
        <v>35.82</v>
      </c>
      <c r="N33" t="str" cm="1">
        <f t="array" ref="N33">_xlfn.XLOOKUP(I33,{"Rob","Exc","Ara","Lib"},{"Robusta","Excelsa","Arabica","Liberica"},"",0)</f>
        <v>Arabica</v>
      </c>
      <c r="O33" t="str">
        <f t="shared" si="1"/>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INDEX(products!$A$1:$G$49,MATCH($D34,products!$A$1:$A$49,0),MATCH(orders!I$1,products!$A$1:$G$1,0))</f>
        <v>Lib</v>
      </c>
      <c r="J34" t="str">
        <f>INDEX(products!$A$1:$G$49,MATCH($D34,products!$A$1:$A$49,0),MATCH(orders!J$1,products!$A$1:$G$1,0))</f>
        <v>M</v>
      </c>
      <c r="K34" s="5">
        <f>INDEX(products!$A$1:$G$49,MATCH($D34,products!$A$1:$A$49,0),MATCH(orders!K$1,products!$A$1:$G$1,0))</f>
        <v>0.5</v>
      </c>
      <c r="L34">
        <f>INDEX(products!$A$1:$G$49,MATCH($D34,products!$A$1:$A$49,0),MATCH(orders!L$1,products!$A$1:$G$1,0))</f>
        <v>8.73</v>
      </c>
      <c r="M34">
        <f t="shared" si="0"/>
        <v>52.38</v>
      </c>
      <c r="N34" t="str" cm="1">
        <f t="array" ref="N34">_xlfn.XLOOKUP(I34,{"Rob","Exc","Ara","Lib"},{"Robusta","Excelsa","Arabica","Liberica"},"",0)</f>
        <v>Liberica</v>
      </c>
      <c r="O34" t="str">
        <f t="shared" si="1"/>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INDEX(products!$A$1:$G$49,MATCH($D35,products!$A$1:$A$49,0),MATCH(orders!I$1,products!$A$1:$G$1,0))</f>
        <v>Lib</v>
      </c>
      <c r="J35" t="str">
        <f>INDEX(products!$A$1:$G$49,MATCH($D35,products!$A$1:$A$49,0),MATCH(orders!J$1,products!$A$1:$G$1,0))</f>
        <v>L</v>
      </c>
      <c r="K35" s="5">
        <f>INDEX(products!$A$1:$G$49,MATCH($D35,products!$A$1:$A$49,0),MATCH(orders!K$1,products!$A$1:$G$1,0))</f>
        <v>0.2</v>
      </c>
      <c r="L35">
        <f>INDEX(products!$A$1:$G$49,MATCH($D35,products!$A$1:$A$49,0),MATCH(orders!L$1,products!$A$1:$G$1,0))</f>
        <v>4.7549999999999999</v>
      </c>
      <c r="M35">
        <f t="shared" si="0"/>
        <v>23.774999999999999</v>
      </c>
      <c r="N35" t="str" cm="1">
        <f t="array" ref="N35">_xlfn.XLOOKUP(I35,{"Rob","Exc","Ara","Lib"},{"Robusta","Excelsa","Arabica","Liberica"},"",0)</f>
        <v>Liberica</v>
      </c>
      <c r="O35" t="str">
        <f t="shared" si="1"/>
        <v>Large</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INDEX(products!$A$1:$G$49,MATCH($D36,products!$A$1:$A$49,0),MATCH(orders!I$1,products!$A$1:$G$1,0))</f>
        <v>Lib</v>
      </c>
      <c r="J36" t="str">
        <f>INDEX(products!$A$1:$G$49,MATCH($D36,products!$A$1:$A$49,0),MATCH(orders!J$1,products!$A$1:$G$1,0))</f>
        <v>L</v>
      </c>
      <c r="K36" s="5">
        <f>INDEX(products!$A$1:$G$49,MATCH($D36,products!$A$1:$A$49,0),MATCH(orders!K$1,products!$A$1:$G$1,0))</f>
        <v>0.5</v>
      </c>
      <c r="L36">
        <f>INDEX(products!$A$1:$G$49,MATCH($D36,products!$A$1:$A$49,0),MATCH(orders!L$1,products!$A$1:$G$1,0))</f>
        <v>9.51</v>
      </c>
      <c r="M36">
        <f t="shared" si="0"/>
        <v>57.06</v>
      </c>
      <c r="N36" t="str" cm="1">
        <f t="array" ref="N36">_xlfn.XLOOKUP(I36,{"Rob","Exc","Ara","Lib"},{"Robusta","Excelsa","Arabica","Liberica"},"",0)</f>
        <v>Liberica</v>
      </c>
      <c r="O36" t="str">
        <f t="shared" si="1"/>
        <v>Large</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INDEX(products!$A$1:$G$49,MATCH($D37,products!$A$1:$A$49,0),MATCH(orders!I$1,products!$A$1:$G$1,0))</f>
        <v>Ara</v>
      </c>
      <c r="J37" t="str">
        <f>INDEX(products!$A$1:$G$49,MATCH($D37,products!$A$1:$A$49,0),MATCH(orders!J$1,products!$A$1:$G$1,0))</f>
        <v>D</v>
      </c>
      <c r="K37" s="5">
        <f>INDEX(products!$A$1:$G$49,MATCH($D37,products!$A$1:$A$49,0),MATCH(orders!K$1,products!$A$1:$G$1,0))</f>
        <v>0.5</v>
      </c>
      <c r="L37">
        <f>INDEX(products!$A$1:$G$49,MATCH($D37,products!$A$1:$A$49,0),MATCH(orders!L$1,products!$A$1:$G$1,0))</f>
        <v>5.97</v>
      </c>
      <c r="M37">
        <f t="shared" si="0"/>
        <v>35.82</v>
      </c>
      <c r="N37" t="str" cm="1">
        <f t="array" ref="N37">_xlfn.XLOOKUP(I37,{"Rob","Exc","Ara","Lib"},{"Robusta","Excelsa","Arabica","Liberica"},"",0)</f>
        <v>Arabica</v>
      </c>
      <c r="O37" t="str">
        <f t="shared" si="1"/>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INDEX(products!$A$1:$G$49,MATCH($D38,products!$A$1:$A$49,0),MATCH(orders!I$1,products!$A$1:$G$1,0))</f>
        <v>Lib</v>
      </c>
      <c r="J38" t="str">
        <f>INDEX(products!$A$1:$G$49,MATCH($D38,products!$A$1:$A$49,0),MATCH(orders!J$1,products!$A$1:$G$1,0))</f>
        <v>M</v>
      </c>
      <c r="K38" s="5">
        <f>INDEX(products!$A$1:$G$49,MATCH($D38,products!$A$1:$A$49,0),MATCH(orders!K$1,products!$A$1:$G$1,0))</f>
        <v>0.2</v>
      </c>
      <c r="L38">
        <f>INDEX(products!$A$1:$G$49,MATCH($D38,products!$A$1:$A$49,0),MATCH(orders!L$1,products!$A$1:$G$1,0))</f>
        <v>4.3650000000000002</v>
      </c>
      <c r="M38">
        <f t="shared" si="0"/>
        <v>8.73</v>
      </c>
      <c r="N38" t="str" cm="1">
        <f t="array" ref="N38">_xlfn.XLOOKUP(I38,{"Rob","Exc","Ara","Lib"},{"Robusta","Excelsa","Arabica","Liberica"},"",0)</f>
        <v>Liberica</v>
      </c>
      <c r="O38" t="str">
        <f t="shared" si="1"/>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INDEX(products!$A$1:$G$49,MATCH($D39,products!$A$1:$A$49,0),MATCH(orders!I$1,products!$A$1:$G$1,0))</f>
        <v>Lib</v>
      </c>
      <c r="J39" t="str">
        <f>INDEX(products!$A$1:$G$49,MATCH($D39,products!$A$1:$A$49,0),MATCH(orders!J$1,products!$A$1:$G$1,0))</f>
        <v>L</v>
      </c>
      <c r="K39" s="5">
        <f>INDEX(products!$A$1:$G$49,MATCH($D39,products!$A$1:$A$49,0),MATCH(orders!K$1,products!$A$1:$G$1,0))</f>
        <v>0.5</v>
      </c>
      <c r="L39">
        <f>INDEX(products!$A$1:$G$49,MATCH($D39,products!$A$1:$A$49,0),MATCH(orders!L$1,products!$A$1:$G$1,0))</f>
        <v>9.51</v>
      </c>
      <c r="M39">
        <f t="shared" si="0"/>
        <v>28.53</v>
      </c>
      <c r="N39" t="str" cm="1">
        <f t="array" ref="N39">_xlfn.XLOOKUP(I39,{"Rob","Exc","Ara","Lib"},{"Robusta","Excelsa","Arabica","Liberica"},"",0)</f>
        <v>Liberica</v>
      </c>
      <c r="O39" t="str">
        <f t="shared" si="1"/>
        <v>Large</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INDEX(products!$A$1:$G$49,MATCH($D40,products!$A$1:$A$49,0),MATCH(orders!I$1,products!$A$1:$G$1,0))</f>
        <v>Rob</v>
      </c>
      <c r="J40" t="str">
        <f>INDEX(products!$A$1:$G$49,MATCH($D40,products!$A$1:$A$49,0),MATCH(orders!J$1,products!$A$1:$G$1,0))</f>
        <v>M</v>
      </c>
      <c r="K40" s="5">
        <f>INDEX(products!$A$1:$G$49,MATCH($D40,products!$A$1:$A$49,0),MATCH(orders!K$1,products!$A$1:$G$1,0))</f>
        <v>2.5</v>
      </c>
      <c r="L40">
        <f>INDEX(products!$A$1:$G$49,MATCH($D40,products!$A$1:$A$49,0),MATCH(orders!L$1,products!$A$1:$G$1,0))</f>
        <v>22.884999999999998</v>
      </c>
      <c r="M40">
        <f t="shared" si="0"/>
        <v>114.42499999999998</v>
      </c>
      <c r="N40" t="str" cm="1">
        <f t="array" ref="N40">_xlfn.XLOOKUP(I40,{"Rob","Exc","Ara","Lib"},{"Robusta","Excelsa","Arabica","Liberica"},"",0)</f>
        <v>Robusta</v>
      </c>
      <c r="O40" t="str">
        <f t="shared" si="1"/>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INDEX(products!$A$1:$G$49,MATCH($D41,products!$A$1:$A$49,0),MATCH(orders!I$1,products!$A$1:$G$1,0))</f>
        <v>Rob</v>
      </c>
      <c r="J41" t="str">
        <f>INDEX(products!$A$1:$G$49,MATCH($D41,products!$A$1:$A$49,0),MATCH(orders!J$1,products!$A$1:$G$1,0))</f>
        <v>M</v>
      </c>
      <c r="K41" s="5">
        <f>INDEX(products!$A$1:$G$49,MATCH($D41,products!$A$1:$A$49,0),MATCH(orders!K$1,products!$A$1:$G$1,0))</f>
        <v>1</v>
      </c>
      <c r="L41">
        <f>INDEX(products!$A$1:$G$49,MATCH($D41,products!$A$1:$A$49,0),MATCH(orders!L$1,products!$A$1:$G$1,0))</f>
        <v>9.9499999999999993</v>
      </c>
      <c r="M41">
        <f t="shared" si="0"/>
        <v>59.699999999999996</v>
      </c>
      <c r="N41" t="str" cm="1">
        <f t="array" ref="N41">_xlfn.XLOOKUP(I41,{"Rob","Exc","Ara","Lib"},{"Robusta","Excelsa","Arabica","Liberica"},"",0)</f>
        <v>Robusta</v>
      </c>
      <c r="O41" t="str">
        <f t="shared" si="1"/>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INDEX(products!$A$1:$G$49,MATCH($D42,products!$A$1:$A$49,0),MATCH(orders!I$1,products!$A$1:$G$1,0))</f>
        <v>Lib</v>
      </c>
      <c r="J42" t="str">
        <f>INDEX(products!$A$1:$G$49,MATCH($D42,products!$A$1:$A$49,0),MATCH(orders!J$1,products!$A$1:$G$1,0))</f>
        <v>M</v>
      </c>
      <c r="K42" s="5">
        <f>INDEX(products!$A$1:$G$49,MATCH($D42,products!$A$1:$A$49,0),MATCH(orders!K$1,products!$A$1:$G$1,0))</f>
        <v>1</v>
      </c>
      <c r="L42">
        <f>INDEX(products!$A$1:$G$49,MATCH($D42,products!$A$1:$A$49,0),MATCH(orders!L$1,products!$A$1:$G$1,0))</f>
        <v>14.55</v>
      </c>
      <c r="M42">
        <f t="shared" si="0"/>
        <v>43.650000000000006</v>
      </c>
      <c r="N42" t="str" cm="1">
        <f t="array" ref="N42">_xlfn.XLOOKUP(I42,{"Rob","Exc","Ara","Lib"},{"Robusta","Excelsa","Arabica","Liberica"},"",0)</f>
        <v>Liberica</v>
      </c>
      <c r="O42" t="str">
        <f t="shared" si="1"/>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INDEX(products!$A$1:$G$49,MATCH($D43,products!$A$1:$A$49,0),MATCH(orders!I$1,products!$A$1:$G$1,0))</f>
        <v>Exc</v>
      </c>
      <c r="J43" t="str">
        <f>INDEX(products!$A$1:$G$49,MATCH($D43,products!$A$1:$A$49,0),MATCH(orders!J$1,products!$A$1:$G$1,0))</f>
        <v>D</v>
      </c>
      <c r="K43" s="5">
        <f>INDEX(products!$A$1:$G$49,MATCH($D43,products!$A$1:$A$49,0),MATCH(orders!K$1,products!$A$1:$G$1,0))</f>
        <v>0.2</v>
      </c>
      <c r="L43">
        <f>INDEX(products!$A$1:$G$49,MATCH($D43,products!$A$1:$A$49,0),MATCH(orders!L$1,products!$A$1:$G$1,0))</f>
        <v>3.645</v>
      </c>
      <c r="M43">
        <f t="shared" si="0"/>
        <v>7.29</v>
      </c>
      <c r="N43" t="str" cm="1">
        <f t="array" ref="N43">_xlfn.XLOOKUP(I43,{"Rob","Exc","Ara","Lib"},{"Robusta","Excelsa","Arabica","Liberica"},"",0)</f>
        <v>Excelsa</v>
      </c>
      <c r="O43" t="str">
        <f t="shared" si="1"/>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INDEX(products!$A$1:$G$49,MATCH($D44,products!$A$1:$A$49,0),MATCH(orders!I$1,products!$A$1:$G$1,0))</f>
        <v>Rob</v>
      </c>
      <c r="J44" t="str">
        <f>INDEX(products!$A$1:$G$49,MATCH($D44,products!$A$1:$A$49,0),MATCH(orders!J$1,products!$A$1:$G$1,0))</f>
        <v>D</v>
      </c>
      <c r="K44" s="5">
        <f>INDEX(products!$A$1:$G$49,MATCH($D44,products!$A$1:$A$49,0),MATCH(orders!K$1,products!$A$1:$G$1,0))</f>
        <v>0.2</v>
      </c>
      <c r="L44">
        <f>INDEX(products!$A$1:$G$49,MATCH($D44,products!$A$1:$A$49,0),MATCH(orders!L$1,products!$A$1:$G$1,0))</f>
        <v>2.6849999999999996</v>
      </c>
      <c r="M44">
        <f t="shared" si="0"/>
        <v>8.0549999999999997</v>
      </c>
      <c r="N44" t="str" cm="1">
        <f t="array" ref="N44">_xlfn.XLOOKUP(I44,{"Rob","Exc","Ara","Lib"},{"Robusta","Excelsa","Arabica","Liberica"},"",0)</f>
        <v>Robusta</v>
      </c>
      <c r="O44" t="str">
        <f t="shared" si="1"/>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INDEX(products!$A$1:$G$49,MATCH($D45,products!$A$1:$A$49,0),MATCH(orders!I$1,products!$A$1:$G$1,0))</f>
        <v>Lib</v>
      </c>
      <c r="J45" t="str">
        <f>INDEX(products!$A$1:$G$49,MATCH($D45,products!$A$1:$A$49,0),MATCH(orders!J$1,products!$A$1:$G$1,0))</f>
        <v>L</v>
      </c>
      <c r="K45" s="5">
        <f>INDEX(products!$A$1:$G$49,MATCH($D45,products!$A$1:$A$49,0),MATCH(orders!K$1,products!$A$1:$G$1,0))</f>
        <v>2.5</v>
      </c>
      <c r="L45">
        <f>INDEX(products!$A$1:$G$49,MATCH($D45,products!$A$1:$A$49,0),MATCH(orders!L$1,products!$A$1:$G$1,0))</f>
        <v>36.454999999999998</v>
      </c>
      <c r="M45">
        <f t="shared" si="0"/>
        <v>72.91</v>
      </c>
      <c r="N45" t="str" cm="1">
        <f t="array" ref="N45">_xlfn.XLOOKUP(I45,{"Rob","Exc","Ara","Lib"},{"Robusta","Excelsa","Arabica","Liberica"},"",0)</f>
        <v>Liberica</v>
      </c>
      <c r="O45" t="str">
        <f t="shared" si="1"/>
        <v>Large</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INDEX(products!$A$1:$G$49,MATCH($D46,products!$A$1:$A$49,0),MATCH(orders!I$1,products!$A$1:$G$1,0))</f>
        <v>Exc</v>
      </c>
      <c r="J46" t="str">
        <f>INDEX(products!$A$1:$G$49,MATCH($D46,products!$A$1:$A$49,0),MATCH(orders!J$1,products!$A$1:$G$1,0))</f>
        <v>M</v>
      </c>
      <c r="K46" s="5">
        <f>INDEX(products!$A$1:$G$49,MATCH($D46,products!$A$1:$A$49,0),MATCH(orders!K$1,products!$A$1:$G$1,0))</f>
        <v>0.5</v>
      </c>
      <c r="L46">
        <f>INDEX(products!$A$1:$G$49,MATCH($D46,products!$A$1:$A$49,0),MATCH(orders!L$1,products!$A$1:$G$1,0))</f>
        <v>8.25</v>
      </c>
      <c r="M46">
        <f t="shared" si="0"/>
        <v>16.5</v>
      </c>
      <c r="N46" t="str" cm="1">
        <f t="array" ref="N46">_xlfn.XLOOKUP(I46,{"Rob","Exc","Ara","Lib"},{"Robusta","Excelsa","Arabica","Liberica"},"",0)</f>
        <v>Excelsa</v>
      </c>
      <c r="O46" t="str">
        <f t="shared" si="1"/>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INDEX(products!$A$1:$G$49,MATCH($D47,products!$A$1:$A$49,0),MATCH(orders!I$1,products!$A$1:$G$1,0))</f>
        <v>Lib</v>
      </c>
      <c r="J47" t="str">
        <f>INDEX(products!$A$1:$G$49,MATCH($D47,products!$A$1:$A$49,0),MATCH(orders!J$1,products!$A$1:$G$1,0))</f>
        <v>D</v>
      </c>
      <c r="K47" s="5">
        <f>INDEX(products!$A$1:$G$49,MATCH($D47,products!$A$1:$A$49,0),MATCH(orders!K$1,products!$A$1:$G$1,0))</f>
        <v>2.5</v>
      </c>
      <c r="L47">
        <f>INDEX(products!$A$1:$G$49,MATCH($D47,products!$A$1:$A$49,0),MATCH(orders!L$1,products!$A$1:$G$1,0))</f>
        <v>29.784999999999997</v>
      </c>
      <c r="M47">
        <f t="shared" si="0"/>
        <v>178.70999999999998</v>
      </c>
      <c r="N47" t="str" cm="1">
        <f t="array" ref="N47">_xlfn.XLOOKUP(I47,{"Rob","Exc","Ara","Lib"},{"Robusta","Excelsa","Arabica","Liberica"},"",0)</f>
        <v>Liberica</v>
      </c>
      <c r="O47" t="str">
        <f t="shared" si="1"/>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INDEX(products!$A$1:$G$49,MATCH($D48,products!$A$1:$A$49,0),MATCH(orders!I$1,products!$A$1:$G$1,0))</f>
        <v>Exc</v>
      </c>
      <c r="J48" t="str">
        <f>INDEX(products!$A$1:$G$49,MATCH($D48,products!$A$1:$A$49,0),MATCH(orders!J$1,products!$A$1:$G$1,0))</f>
        <v>M</v>
      </c>
      <c r="K48" s="5">
        <f>INDEX(products!$A$1:$G$49,MATCH($D48,products!$A$1:$A$49,0),MATCH(orders!K$1,products!$A$1:$G$1,0))</f>
        <v>2.5</v>
      </c>
      <c r="L48">
        <f>INDEX(products!$A$1:$G$49,MATCH($D48,products!$A$1:$A$49,0),MATCH(orders!L$1,products!$A$1:$G$1,0))</f>
        <v>31.624999999999996</v>
      </c>
      <c r="M48">
        <f t="shared" si="0"/>
        <v>63.249999999999993</v>
      </c>
      <c r="N48" t="str" cm="1">
        <f t="array" ref="N48">_xlfn.XLOOKUP(I48,{"Rob","Exc","Ara","Lib"},{"Robusta","Excelsa","Arabica","Liberica"},"",0)</f>
        <v>Excelsa</v>
      </c>
      <c r="O48" t="str">
        <f t="shared" si="1"/>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INDEX(products!$A$1:$G$49,MATCH($D49,products!$A$1:$A$49,0),MATCH(orders!I$1,products!$A$1:$G$1,0))</f>
        <v>Ara</v>
      </c>
      <c r="J49" t="str">
        <f>INDEX(products!$A$1:$G$49,MATCH($D49,products!$A$1:$A$49,0),MATCH(orders!J$1,products!$A$1:$G$1,0))</f>
        <v>L</v>
      </c>
      <c r="K49" s="5">
        <f>INDEX(products!$A$1:$G$49,MATCH($D49,products!$A$1:$A$49,0),MATCH(orders!K$1,products!$A$1:$G$1,0))</f>
        <v>0.2</v>
      </c>
      <c r="L49">
        <f>INDEX(products!$A$1:$G$49,MATCH($D49,products!$A$1:$A$49,0),MATCH(orders!L$1,products!$A$1:$G$1,0))</f>
        <v>3.8849999999999998</v>
      </c>
      <c r="M49">
        <f t="shared" si="0"/>
        <v>7.77</v>
      </c>
      <c r="N49" t="str" cm="1">
        <f t="array" ref="N49">_xlfn.XLOOKUP(I49,{"Rob","Exc","Ara","Lib"},{"Robusta","Excelsa","Arabica","Liberica"},"",0)</f>
        <v>Arabica</v>
      </c>
      <c r="O49" t="str">
        <f t="shared" si="1"/>
        <v>Large</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INDEX(products!$A$1:$G$49,MATCH($D50,products!$A$1:$A$49,0),MATCH(orders!I$1,products!$A$1:$G$1,0))</f>
        <v>Ara</v>
      </c>
      <c r="J50" t="str">
        <f>INDEX(products!$A$1:$G$49,MATCH($D50,products!$A$1:$A$49,0),MATCH(orders!J$1,products!$A$1:$G$1,0))</f>
        <v>D</v>
      </c>
      <c r="K50" s="5">
        <f>INDEX(products!$A$1:$G$49,MATCH($D50,products!$A$1:$A$49,0),MATCH(orders!K$1,products!$A$1:$G$1,0))</f>
        <v>2.5</v>
      </c>
      <c r="L50">
        <f>INDEX(products!$A$1:$G$49,MATCH($D50,products!$A$1:$A$49,0),MATCH(orders!L$1,products!$A$1:$G$1,0))</f>
        <v>22.884999999999998</v>
      </c>
      <c r="M50">
        <f t="shared" si="0"/>
        <v>91.539999999999992</v>
      </c>
      <c r="N50" t="str" cm="1">
        <f t="array" ref="N50">_xlfn.XLOOKUP(I50,{"Rob","Exc","Ara","Lib"},{"Robusta","Excelsa","Arabica","Liberica"},"",0)</f>
        <v>Arabica</v>
      </c>
      <c r="O50" t="str">
        <f t="shared" si="1"/>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INDEX(products!$A$1:$G$49,MATCH($D51,products!$A$1:$A$49,0),MATCH(orders!I$1,products!$A$1:$G$1,0))</f>
        <v>Ara</v>
      </c>
      <c r="J51" t="str">
        <f>INDEX(products!$A$1:$G$49,MATCH($D51,products!$A$1:$A$49,0),MATCH(orders!J$1,products!$A$1:$G$1,0))</f>
        <v>L</v>
      </c>
      <c r="K51" s="5">
        <f>INDEX(products!$A$1:$G$49,MATCH($D51,products!$A$1:$A$49,0),MATCH(orders!K$1,products!$A$1:$G$1,0))</f>
        <v>1</v>
      </c>
      <c r="L51">
        <f>INDEX(products!$A$1:$G$49,MATCH($D51,products!$A$1:$A$49,0),MATCH(orders!L$1,products!$A$1:$G$1,0))</f>
        <v>12.95</v>
      </c>
      <c r="M51">
        <f t="shared" si="0"/>
        <v>38.849999999999994</v>
      </c>
      <c r="N51" t="str" cm="1">
        <f t="array" ref="N51">_xlfn.XLOOKUP(I51,{"Rob","Exc","Ara","Lib"},{"Robusta","Excelsa","Arabica","Liberica"},"",0)</f>
        <v>Arabica</v>
      </c>
      <c r="O51" t="str">
        <f t="shared" si="1"/>
        <v>Large</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INDEX(products!$A$1:$G$49,MATCH($D52,products!$A$1:$A$49,0),MATCH(orders!I$1,products!$A$1:$G$1,0))</f>
        <v>Lib</v>
      </c>
      <c r="J52" t="str">
        <f>INDEX(products!$A$1:$G$49,MATCH($D52,products!$A$1:$A$49,0),MATCH(orders!J$1,products!$A$1:$G$1,0))</f>
        <v>D</v>
      </c>
      <c r="K52" s="5">
        <f>INDEX(products!$A$1:$G$49,MATCH($D52,products!$A$1:$A$49,0),MATCH(orders!K$1,products!$A$1:$G$1,0))</f>
        <v>0.5</v>
      </c>
      <c r="L52">
        <f>INDEX(products!$A$1:$G$49,MATCH($D52,products!$A$1:$A$49,0),MATCH(orders!L$1,products!$A$1:$G$1,0))</f>
        <v>7.77</v>
      </c>
      <c r="M52">
        <f t="shared" si="0"/>
        <v>15.54</v>
      </c>
      <c r="N52" t="str" cm="1">
        <f t="array" ref="N52">_xlfn.XLOOKUP(I52,{"Rob","Exc","Ara","Lib"},{"Robusta","Excelsa","Arabica","Liberica"},"",0)</f>
        <v>Liberica</v>
      </c>
      <c r="O52" t="str">
        <f t="shared" si="1"/>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INDEX(products!$A$1:$G$49,MATCH($D53,products!$A$1:$A$49,0),MATCH(orders!I$1,products!$A$1:$G$1,0))</f>
        <v>Lib</v>
      </c>
      <c r="J53" t="str">
        <f>INDEX(products!$A$1:$G$49,MATCH($D53,products!$A$1:$A$49,0),MATCH(orders!J$1,products!$A$1:$G$1,0))</f>
        <v>L</v>
      </c>
      <c r="K53" s="5">
        <f>INDEX(products!$A$1:$G$49,MATCH($D53,products!$A$1:$A$49,0),MATCH(orders!K$1,products!$A$1:$G$1,0))</f>
        <v>2.5</v>
      </c>
      <c r="L53">
        <f>INDEX(products!$A$1:$G$49,MATCH($D53,products!$A$1:$A$49,0),MATCH(orders!L$1,products!$A$1:$G$1,0))</f>
        <v>36.454999999999998</v>
      </c>
      <c r="M53">
        <f t="shared" si="0"/>
        <v>145.82</v>
      </c>
      <c r="N53" t="str" cm="1">
        <f t="array" ref="N53">_xlfn.XLOOKUP(I53,{"Rob","Exc","Ara","Lib"},{"Robusta","Excelsa","Arabica","Liberica"},"",0)</f>
        <v>Liberica</v>
      </c>
      <c r="O53" t="str">
        <f t="shared" si="1"/>
        <v>Large</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INDEX(products!$A$1:$G$49,MATCH($D54,products!$A$1:$A$49,0),MATCH(orders!I$1,products!$A$1:$G$1,0))</f>
        <v>Rob</v>
      </c>
      <c r="J54" t="str">
        <f>INDEX(products!$A$1:$G$49,MATCH($D54,products!$A$1:$A$49,0),MATCH(orders!J$1,products!$A$1:$G$1,0))</f>
        <v>M</v>
      </c>
      <c r="K54" s="5">
        <f>INDEX(products!$A$1:$G$49,MATCH($D54,products!$A$1:$A$49,0),MATCH(orders!K$1,products!$A$1:$G$1,0))</f>
        <v>0.5</v>
      </c>
      <c r="L54">
        <f>INDEX(products!$A$1:$G$49,MATCH($D54,products!$A$1:$A$49,0),MATCH(orders!L$1,products!$A$1:$G$1,0))</f>
        <v>5.97</v>
      </c>
      <c r="M54">
        <f t="shared" si="0"/>
        <v>29.849999999999998</v>
      </c>
      <c r="N54" t="str" cm="1">
        <f t="array" ref="N54">_xlfn.XLOOKUP(I54,{"Rob","Exc","Ara","Lib"},{"Robusta","Excelsa","Arabica","Liberica"},"",0)</f>
        <v>Robusta</v>
      </c>
      <c r="O54" t="str">
        <f t="shared" si="1"/>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INDEX(products!$A$1:$G$49,MATCH($D55,products!$A$1:$A$49,0),MATCH(orders!I$1,products!$A$1:$G$1,0))</f>
        <v>Lib</v>
      </c>
      <c r="J55" t="str">
        <f>INDEX(products!$A$1:$G$49,MATCH($D55,products!$A$1:$A$49,0),MATCH(orders!J$1,products!$A$1:$G$1,0))</f>
        <v>L</v>
      </c>
      <c r="K55" s="5">
        <f>INDEX(products!$A$1:$G$49,MATCH($D55,products!$A$1:$A$49,0),MATCH(orders!K$1,products!$A$1:$G$1,0))</f>
        <v>2.5</v>
      </c>
      <c r="L55">
        <f>INDEX(products!$A$1:$G$49,MATCH($D55,products!$A$1:$A$49,0),MATCH(orders!L$1,products!$A$1:$G$1,0))</f>
        <v>36.454999999999998</v>
      </c>
      <c r="M55">
        <f t="shared" si="0"/>
        <v>72.91</v>
      </c>
      <c r="N55" t="str" cm="1">
        <f t="array" ref="N55">_xlfn.XLOOKUP(I55,{"Rob","Exc","Ara","Lib"},{"Robusta","Excelsa","Arabica","Liberica"},"",0)</f>
        <v>Liberica</v>
      </c>
      <c r="O55" t="str">
        <f t="shared" si="1"/>
        <v>Large</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INDEX(products!$A$1:$G$49,MATCH($D56,products!$A$1:$A$49,0),MATCH(orders!I$1,products!$A$1:$G$1,0))</f>
        <v>Lib</v>
      </c>
      <c r="J56" t="str">
        <f>INDEX(products!$A$1:$G$49,MATCH($D56,products!$A$1:$A$49,0),MATCH(orders!J$1,products!$A$1:$G$1,0))</f>
        <v>M</v>
      </c>
      <c r="K56" s="5">
        <f>INDEX(products!$A$1:$G$49,MATCH($D56,products!$A$1:$A$49,0),MATCH(orders!K$1,products!$A$1:$G$1,0))</f>
        <v>1</v>
      </c>
      <c r="L56">
        <f>INDEX(products!$A$1:$G$49,MATCH($D56,products!$A$1:$A$49,0),MATCH(orders!L$1,products!$A$1:$G$1,0))</f>
        <v>14.55</v>
      </c>
      <c r="M56">
        <f t="shared" si="0"/>
        <v>72.75</v>
      </c>
      <c r="N56" t="str" cm="1">
        <f t="array" ref="N56">_xlfn.XLOOKUP(I56,{"Rob","Exc","Ara","Lib"},{"Robusta","Excelsa","Arabica","Liberica"},"",0)</f>
        <v>Liberica</v>
      </c>
      <c r="O56" t="str">
        <f t="shared" si="1"/>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INDEX(products!$A$1:$G$49,MATCH($D57,products!$A$1:$A$49,0),MATCH(orders!I$1,products!$A$1:$G$1,0))</f>
        <v>Lib</v>
      </c>
      <c r="J57" t="str">
        <f>INDEX(products!$A$1:$G$49,MATCH($D57,products!$A$1:$A$49,0),MATCH(orders!J$1,products!$A$1:$G$1,0))</f>
        <v>L</v>
      </c>
      <c r="K57" s="5">
        <f>INDEX(products!$A$1:$G$49,MATCH($D57,products!$A$1:$A$49,0),MATCH(orders!K$1,products!$A$1:$G$1,0))</f>
        <v>1</v>
      </c>
      <c r="L57">
        <f>INDEX(products!$A$1:$G$49,MATCH($D57,products!$A$1:$A$49,0),MATCH(orders!L$1,products!$A$1:$G$1,0))</f>
        <v>15.85</v>
      </c>
      <c r="M57">
        <f t="shared" si="0"/>
        <v>47.55</v>
      </c>
      <c r="N57" t="str" cm="1">
        <f t="array" ref="N57">_xlfn.XLOOKUP(I57,{"Rob","Exc","Ara","Lib"},{"Robusta","Excelsa","Arabica","Liberica"},"",0)</f>
        <v>Liberica</v>
      </c>
      <c r="O57" t="str">
        <f t="shared" si="1"/>
        <v>Large</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INDEX(products!$A$1:$G$49,MATCH($D58,products!$A$1:$A$49,0),MATCH(orders!I$1,products!$A$1:$G$1,0))</f>
        <v>Exc</v>
      </c>
      <c r="J58" t="str">
        <f>INDEX(products!$A$1:$G$49,MATCH($D58,products!$A$1:$A$49,0),MATCH(orders!J$1,products!$A$1:$G$1,0))</f>
        <v>D</v>
      </c>
      <c r="K58" s="5">
        <f>INDEX(products!$A$1:$G$49,MATCH($D58,products!$A$1:$A$49,0),MATCH(orders!K$1,products!$A$1:$G$1,0))</f>
        <v>0.2</v>
      </c>
      <c r="L58">
        <f>INDEX(products!$A$1:$G$49,MATCH($D58,products!$A$1:$A$49,0),MATCH(orders!L$1,products!$A$1:$G$1,0))</f>
        <v>3.645</v>
      </c>
      <c r="M58">
        <f t="shared" si="0"/>
        <v>10.935</v>
      </c>
      <c r="N58" t="str" cm="1">
        <f t="array" ref="N58">_xlfn.XLOOKUP(I58,{"Rob","Exc","Ara","Lib"},{"Robusta","Excelsa","Arabica","Liberica"},"",0)</f>
        <v>Excelsa</v>
      </c>
      <c r="O58" t="str">
        <f t="shared" si="1"/>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INDEX(products!$A$1:$G$49,MATCH($D59,products!$A$1:$A$49,0),MATCH(orders!I$1,products!$A$1:$G$1,0))</f>
        <v>Exc</v>
      </c>
      <c r="J59" t="str">
        <f>INDEX(products!$A$1:$G$49,MATCH($D59,products!$A$1:$A$49,0),MATCH(orders!J$1,products!$A$1:$G$1,0))</f>
        <v>L</v>
      </c>
      <c r="K59" s="5">
        <f>INDEX(products!$A$1:$G$49,MATCH($D59,products!$A$1:$A$49,0),MATCH(orders!K$1,products!$A$1:$G$1,0))</f>
        <v>1</v>
      </c>
      <c r="L59">
        <f>INDEX(products!$A$1:$G$49,MATCH($D59,products!$A$1:$A$49,0),MATCH(orders!L$1,products!$A$1:$G$1,0))</f>
        <v>14.85</v>
      </c>
      <c r="M59">
        <f t="shared" si="0"/>
        <v>59.4</v>
      </c>
      <c r="N59" t="str" cm="1">
        <f t="array" ref="N59">_xlfn.XLOOKUP(I59,{"Rob","Exc","Ara","Lib"},{"Robusta","Excelsa","Arabica","Liberica"},"",0)</f>
        <v>Excelsa</v>
      </c>
      <c r="O59" t="str">
        <f t="shared" si="1"/>
        <v>Large</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INDEX(products!$A$1:$G$49,MATCH($D60,products!$A$1:$A$49,0),MATCH(orders!I$1,products!$A$1:$G$1,0))</f>
        <v>Lib</v>
      </c>
      <c r="J60" t="str">
        <f>INDEX(products!$A$1:$G$49,MATCH($D60,products!$A$1:$A$49,0),MATCH(orders!J$1,products!$A$1:$G$1,0))</f>
        <v>D</v>
      </c>
      <c r="K60" s="5">
        <f>INDEX(products!$A$1:$G$49,MATCH($D60,products!$A$1:$A$49,0),MATCH(orders!K$1,products!$A$1:$G$1,0))</f>
        <v>2.5</v>
      </c>
      <c r="L60">
        <f>INDEX(products!$A$1:$G$49,MATCH($D60,products!$A$1:$A$49,0),MATCH(orders!L$1,products!$A$1:$G$1,0))</f>
        <v>29.784999999999997</v>
      </c>
      <c r="M60">
        <f t="shared" si="0"/>
        <v>89.35499999999999</v>
      </c>
      <c r="N60" t="str" cm="1">
        <f t="array" ref="N60">_xlfn.XLOOKUP(I60,{"Rob","Exc","Ara","Lib"},{"Robusta","Excelsa","Arabica","Liberica"},"",0)</f>
        <v>Liberica</v>
      </c>
      <c r="O60" t="str">
        <f t="shared" si="1"/>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INDEX(products!$A$1:$G$49,MATCH($D61,products!$A$1:$A$49,0),MATCH(orders!I$1,products!$A$1:$G$1,0))</f>
        <v>Lib</v>
      </c>
      <c r="J61" t="str">
        <f>INDEX(products!$A$1:$G$49,MATCH($D61,products!$A$1:$A$49,0),MATCH(orders!J$1,products!$A$1:$G$1,0))</f>
        <v>M</v>
      </c>
      <c r="K61" s="5">
        <f>INDEX(products!$A$1:$G$49,MATCH($D61,products!$A$1:$A$49,0),MATCH(orders!K$1,products!$A$1:$G$1,0))</f>
        <v>0.5</v>
      </c>
      <c r="L61">
        <f>INDEX(products!$A$1:$G$49,MATCH($D61,products!$A$1:$A$49,0),MATCH(orders!L$1,products!$A$1:$G$1,0))</f>
        <v>8.73</v>
      </c>
      <c r="M61">
        <f t="shared" si="0"/>
        <v>26.19</v>
      </c>
      <c r="N61" t="str" cm="1">
        <f t="array" ref="N61">_xlfn.XLOOKUP(I61,{"Rob","Exc","Ara","Lib"},{"Robusta","Excelsa","Arabica","Liberica"},"",0)</f>
        <v>Liberica</v>
      </c>
      <c r="O61" t="str">
        <f t="shared" si="1"/>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INDEX(products!$A$1:$G$49,MATCH($D62,products!$A$1:$A$49,0),MATCH(orders!I$1,products!$A$1:$G$1,0))</f>
        <v>Ara</v>
      </c>
      <c r="J62" t="str">
        <f>INDEX(products!$A$1:$G$49,MATCH($D62,products!$A$1:$A$49,0),MATCH(orders!J$1,products!$A$1:$G$1,0))</f>
        <v>D</v>
      </c>
      <c r="K62" s="5">
        <f>INDEX(products!$A$1:$G$49,MATCH($D62,products!$A$1:$A$49,0),MATCH(orders!K$1,products!$A$1:$G$1,0))</f>
        <v>2.5</v>
      </c>
      <c r="L62">
        <f>INDEX(products!$A$1:$G$49,MATCH($D62,products!$A$1:$A$49,0),MATCH(orders!L$1,products!$A$1:$G$1,0))</f>
        <v>22.884999999999998</v>
      </c>
      <c r="M62">
        <f t="shared" si="0"/>
        <v>114.42499999999998</v>
      </c>
      <c r="N62" t="str" cm="1">
        <f t="array" ref="N62">_xlfn.XLOOKUP(I62,{"Rob","Exc","Ara","Lib"},{"Robusta","Excelsa","Arabica","Liberica"},"",0)</f>
        <v>Arabica</v>
      </c>
      <c r="O62" t="str">
        <f t="shared" si="1"/>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INDEX(products!$A$1:$G$49,MATCH($D63,products!$A$1:$A$49,0),MATCH(orders!I$1,products!$A$1:$G$1,0))</f>
        <v>Rob</v>
      </c>
      <c r="J63" t="str">
        <f>INDEX(products!$A$1:$G$49,MATCH($D63,products!$A$1:$A$49,0),MATCH(orders!J$1,products!$A$1:$G$1,0))</f>
        <v>D</v>
      </c>
      <c r="K63" s="5">
        <f>INDEX(products!$A$1:$G$49,MATCH($D63,products!$A$1:$A$49,0),MATCH(orders!K$1,products!$A$1:$G$1,0))</f>
        <v>0.5</v>
      </c>
      <c r="L63">
        <f>INDEX(products!$A$1:$G$49,MATCH($D63,products!$A$1:$A$49,0),MATCH(orders!L$1,products!$A$1:$G$1,0))</f>
        <v>5.3699999999999992</v>
      </c>
      <c r="M63">
        <f t="shared" si="0"/>
        <v>26.849999999999994</v>
      </c>
      <c r="N63" t="str" cm="1">
        <f t="array" ref="N63">_xlfn.XLOOKUP(I63,{"Rob","Exc","Ara","Lib"},{"Robusta","Excelsa","Arabica","Liberica"},"",0)</f>
        <v>Robusta</v>
      </c>
      <c r="O63" t="str">
        <f t="shared" si="1"/>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INDEX(products!$A$1:$G$49,MATCH($D64,products!$A$1:$A$49,0),MATCH(orders!I$1,products!$A$1:$G$1,0))</f>
        <v>Lib</v>
      </c>
      <c r="J64" t="str">
        <f>INDEX(products!$A$1:$G$49,MATCH($D64,products!$A$1:$A$49,0),MATCH(orders!J$1,products!$A$1:$G$1,0))</f>
        <v>L</v>
      </c>
      <c r="K64" s="5">
        <f>INDEX(products!$A$1:$G$49,MATCH($D64,products!$A$1:$A$49,0),MATCH(orders!K$1,products!$A$1:$G$1,0))</f>
        <v>0.2</v>
      </c>
      <c r="L64">
        <f>INDEX(products!$A$1:$G$49,MATCH($D64,products!$A$1:$A$49,0),MATCH(orders!L$1,products!$A$1:$G$1,0))</f>
        <v>4.7549999999999999</v>
      </c>
      <c r="M64">
        <f t="shared" si="0"/>
        <v>23.774999999999999</v>
      </c>
      <c r="N64" t="str" cm="1">
        <f t="array" ref="N64">_xlfn.XLOOKUP(I64,{"Rob","Exc","Ara","Lib"},{"Robusta","Excelsa","Arabica","Liberica"},"",0)</f>
        <v>Liberica</v>
      </c>
      <c r="O64" t="str">
        <f t="shared" si="1"/>
        <v>Large</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INDEX(products!$A$1:$G$49,MATCH($D65,products!$A$1:$A$49,0),MATCH(orders!I$1,products!$A$1:$G$1,0))</f>
        <v>Ara</v>
      </c>
      <c r="J65" t="str">
        <f>INDEX(products!$A$1:$G$49,MATCH($D65,products!$A$1:$A$49,0),MATCH(orders!J$1,products!$A$1:$G$1,0))</f>
        <v>M</v>
      </c>
      <c r="K65" s="5">
        <f>INDEX(products!$A$1:$G$49,MATCH($D65,products!$A$1:$A$49,0),MATCH(orders!K$1,products!$A$1:$G$1,0))</f>
        <v>0.5</v>
      </c>
      <c r="L65">
        <f>INDEX(products!$A$1:$G$49,MATCH($D65,products!$A$1:$A$49,0),MATCH(orders!L$1,products!$A$1:$G$1,0))</f>
        <v>6.75</v>
      </c>
      <c r="M65">
        <f t="shared" si="0"/>
        <v>6.75</v>
      </c>
      <c r="N65" t="str" cm="1">
        <f t="array" ref="N65">_xlfn.XLOOKUP(I65,{"Rob","Exc","Ara","Lib"},{"Robusta","Excelsa","Arabica","Liberica"},"",0)</f>
        <v>Arabica</v>
      </c>
      <c r="O65" t="str">
        <f t="shared" si="1"/>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INDEX(products!$A$1:$G$49,MATCH($D66,products!$A$1:$A$49,0),MATCH(orders!I$1,products!$A$1:$G$1,0))</f>
        <v>Rob</v>
      </c>
      <c r="J66" t="str">
        <f>INDEX(products!$A$1:$G$49,MATCH($D66,products!$A$1:$A$49,0),MATCH(orders!J$1,products!$A$1:$G$1,0))</f>
        <v>M</v>
      </c>
      <c r="K66" s="5">
        <f>INDEX(products!$A$1:$G$49,MATCH($D66,products!$A$1:$A$49,0),MATCH(orders!K$1,products!$A$1:$G$1,0))</f>
        <v>0.5</v>
      </c>
      <c r="L66">
        <f>INDEX(products!$A$1:$G$49,MATCH($D66,products!$A$1:$A$49,0),MATCH(orders!L$1,products!$A$1:$G$1,0))</f>
        <v>5.97</v>
      </c>
      <c r="M66">
        <f t="shared" si="0"/>
        <v>35.82</v>
      </c>
      <c r="N66" t="str" cm="1">
        <f t="array" ref="N66">_xlfn.XLOOKUP(I66,{"Rob","Exc","Ara","Lib"},{"Robusta","Excelsa","Arabica","Liberica"},"",0)</f>
        <v>Robusta</v>
      </c>
      <c r="O66" t="str">
        <f t="shared" si="1"/>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INDEX(products!$A$1:$G$49,MATCH($D67,products!$A$1:$A$49,0),MATCH(orders!I$1,products!$A$1:$G$1,0))</f>
        <v>Rob</v>
      </c>
      <c r="J67" t="str">
        <f>INDEX(products!$A$1:$G$49,MATCH($D67,products!$A$1:$A$49,0),MATCH(orders!J$1,products!$A$1:$G$1,0))</f>
        <v>D</v>
      </c>
      <c r="K67" s="5">
        <f>INDEX(products!$A$1:$G$49,MATCH($D67,products!$A$1:$A$49,0),MATCH(orders!K$1,products!$A$1:$G$1,0))</f>
        <v>2.5</v>
      </c>
      <c r="L67">
        <f>INDEX(products!$A$1:$G$49,MATCH($D67,products!$A$1:$A$49,0),MATCH(orders!L$1,products!$A$1:$G$1,0))</f>
        <v>20.584999999999997</v>
      </c>
      <c r="M67">
        <f t="shared" ref="M67:M130" si="2">L67*E67</f>
        <v>82.339999999999989</v>
      </c>
      <c r="N67" t="str" cm="1">
        <f t="array" ref="N67">_xlfn.XLOOKUP(I67,{"Rob","Exc","Ara","Lib"},{"Robusta","Excelsa","Arabica","Liberica"},"",0)</f>
        <v>Robusta</v>
      </c>
      <c r="O67" t="str">
        <f t="shared" ref="O67:O130" si="3">IF(J67="M","Medium",IF(J67="L","Large",IF(J67="D","Dark","")))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INDEX(products!$A$1:$G$49,MATCH($D68,products!$A$1:$A$49,0),MATCH(orders!I$1,products!$A$1:$G$1,0))</f>
        <v>Rob</v>
      </c>
      <c r="J68" t="str">
        <f>INDEX(products!$A$1:$G$49,MATCH($D68,products!$A$1:$A$49,0),MATCH(orders!J$1,products!$A$1:$G$1,0))</f>
        <v>L</v>
      </c>
      <c r="K68" s="5">
        <f>INDEX(products!$A$1:$G$49,MATCH($D68,products!$A$1:$A$49,0),MATCH(orders!K$1,products!$A$1:$G$1,0))</f>
        <v>0.5</v>
      </c>
      <c r="L68">
        <f>INDEX(products!$A$1:$G$49,MATCH($D68,products!$A$1:$A$49,0),MATCH(orders!L$1,products!$A$1:$G$1,0))</f>
        <v>7.169999999999999</v>
      </c>
      <c r="M68">
        <f t="shared" si="2"/>
        <v>7.169999999999999</v>
      </c>
      <c r="N68" t="str" cm="1">
        <f t="array" ref="N68">_xlfn.XLOOKUP(I68,{"Rob","Exc","Ara","Lib"},{"Robusta","Excelsa","Arabica","Liberica"},"",0)</f>
        <v>Robusta</v>
      </c>
      <c r="O68" t="str">
        <f t="shared" si="3"/>
        <v>Large</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INDEX(products!$A$1:$G$49,MATCH($D69,products!$A$1:$A$49,0),MATCH(orders!I$1,products!$A$1:$G$1,0))</f>
        <v>Lib</v>
      </c>
      <c r="J69" t="str">
        <f>INDEX(products!$A$1:$G$49,MATCH($D69,products!$A$1:$A$49,0),MATCH(orders!J$1,products!$A$1:$G$1,0))</f>
        <v>L</v>
      </c>
      <c r="K69" s="5">
        <f>INDEX(products!$A$1:$G$49,MATCH($D69,products!$A$1:$A$49,0),MATCH(orders!K$1,products!$A$1:$G$1,0))</f>
        <v>0.2</v>
      </c>
      <c r="L69">
        <f>INDEX(products!$A$1:$G$49,MATCH($D69,products!$A$1:$A$49,0),MATCH(orders!L$1,products!$A$1:$G$1,0))</f>
        <v>4.7549999999999999</v>
      </c>
      <c r="M69">
        <f t="shared" si="2"/>
        <v>9.51</v>
      </c>
      <c r="N69" t="str" cm="1">
        <f t="array" ref="N69">_xlfn.XLOOKUP(I69,{"Rob","Exc","Ara","Lib"},{"Robusta","Excelsa","Arabica","Liberica"},"",0)</f>
        <v>Liberica</v>
      </c>
      <c r="O69" t="str">
        <f t="shared" si="3"/>
        <v>Large</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INDEX(products!$A$1:$G$49,MATCH($D70,products!$A$1:$A$49,0),MATCH(orders!I$1,products!$A$1:$G$1,0))</f>
        <v>Rob</v>
      </c>
      <c r="J70" t="str">
        <f>INDEX(products!$A$1:$G$49,MATCH($D70,products!$A$1:$A$49,0),MATCH(orders!J$1,products!$A$1:$G$1,0))</f>
        <v>M</v>
      </c>
      <c r="K70" s="5">
        <f>INDEX(products!$A$1:$G$49,MATCH($D70,products!$A$1:$A$49,0),MATCH(orders!K$1,products!$A$1:$G$1,0))</f>
        <v>0.2</v>
      </c>
      <c r="L70">
        <f>INDEX(products!$A$1:$G$49,MATCH($D70,products!$A$1:$A$49,0),MATCH(orders!L$1,products!$A$1:$G$1,0))</f>
        <v>2.9849999999999999</v>
      </c>
      <c r="M70">
        <f t="shared" si="2"/>
        <v>2.9849999999999999</v>
      </c>
      <c r="N70" t="str" cm="1">
        <f t="array" ref="N70">_xlfn.XLOOKUP(I70,{"Rob","Exc","Ara","Lib"},{"Robusta","Excelsa","Arabica","Liberica"},"",0)</f>
        <v>Robusta</v>
      </c>
      <c r="O70" t="str">
        <f t="shared" si="3"/>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INDEX(products!$A$1:$G$49,MATCH($D71,products!$A$1:$A$49,0),MATCH(orders!I$1,products!$A$1:$G$1,0))</f>
        <v>Rob</v>
      </c>
      <c r="J71" t="str">
        <f>INDEX(products!$A$1:$G$49,MATCH($D71,products!$A$1:$A$49,0),MATCH(orders!J$1,products!$A$1:$G$1,0))</f>
        <v>M</v>
      </c>
      <c r="K71" s="5">
        <f>INDEX(products!$A$1:$G$49,MATCH($D71,products!$A$1:$A$49,0),MATCH(orders!K$1,products!$A$1:$G$1,0))</f>
        <v>1</v>
      </c>
      <c r="L71">
        <f>INDEX(products!$A$1:$G$49,MATCH($D71,products!$A$1:$A$49,0),MATCH(orders!L$1,products!$A$1:$G$1,0))</f>
        <v>9.9499999999999993</v>
      </c>
      <c r="M71">
        <f t="shared" si="2"/>
        <v>59.699999999999996</v>
      </c>
      <c r="N71" t="str" cm="1">
        <f t="array" ref="N71">_xlfn.XLOOKUP(I71,{"Rob","Exc","Ara","Lib"},{"Robusta","Excelsa","Arabica","Liberica"},"",0)</f>
        <v>Robusta</v>
      </c>
      <c r="O71" t="str">
        <f t="shared" si="3"/>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INDEX(products!$A$1:$G$49,MATCH($D72,products!$A$1:$A$49,0),MATCH(orders!I$1,products!$A$1:$G$1,0))</f>
        <v>Exc</v>
      </c>
      <c r="J72" t="str">
        <f>INDEX(products!$A$1:$G$49,MATCH($D72,products!$A$1:$A$49,0),MATCH(orders!J$1,products!$A$1:$G$1,0))</f>
        <v>L</v>
      </c>
      <c r="K72" s="5">
        <f>INDEX(products!$A$1:$G$49,MATCH($D72,products!$A$1:$A$49,0),MATCH(orders!K$1,products!$A$1:$G$1,0))</f>
        <v>2.5</v>
      </c>
      <c r="L72">
        <f>INDEX(products!$A$1:$G$49,MATCH($D72,products!$A$1:$A$49,0),MATCH(orders!L$1,products!$A$1:$G$1,0))</f>
        <v>34.154999999999994</v>
      </c>
      <c r="M72">
        <f t="shared" si="2"/>
        <v>136.61999999999998</v>
      </c>
      <c r="N72" t="str" cm="1">
        <f t="array" ref="N72">_xlfn.XLOOKUP(I72,{"Rob","Exc","Ara","Lib"},{"Robusta","Excelsa","Arabica","Liberica"},"",0)</f>
        <v>Excelsa</v>
      </c>
      <c r="O72" t="str">
        <f t="shared" si="3"/>
        <v>Large</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INDEX(products!$A$1:$G$49,MATCH($D73,products!$A$1:$A$49,0),MATCH(orders!I$1,products!$A$1:$G$1,0))</f>
        <v>Lib</v>
      </c>
      <c r="J73" t="str">
        <f>INDEX(products!$A$1:$G$49,MATCH($D73,products!$A$1:$A$49,0),MATCH(orders!J$1,products!$A$1:$G$1,0))</f>
        <v>L</v>
      </c>
      <c r="K73" s="5">
        <f>INDEX(products!$A$1:$G$49,MATCH($D73,products!$A$1:$A$49,0),MATCH(orders!K$1,products!$A$1:$G$1,0))</f>
        <v>0.2</v>
      </c>
      <c r="L73">
        <f>INDEX(products!$A$1:$G$49,MATCH($D73,products!$A$1:$A$49,0),MATCH(orders!L$1,products!$A$1:$G$1,0))</f>
        <v>4.7549999999999999</v>
      </c>
      <c r="M73">
        <f t="shared" si="2"/>
        <v>9.51</v>
      </c>
      <c r="N73" t="str" cm="1">
        <f t="array" ref="N73">_xlfn.XLOOKUP(I73,{"Rob","Exc","Ara","Lib"},{"Robusta","Excelsa","Arabica","Liberica"},"",0)</f>
        <v>Liberica</v>
      </c>
      <c r="O73" t="str">
        <f t="shared" si="3"/>
        <v>Large</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INDEX(products!$A$1:$G$49,MATCH($D74,products!$A$1:$A$49,0),MATCH(orders!I$1,products!$A$1:$G$1,0))</f>
        <v>Ara</v>
      </c>
      <c r="J74" t="str">
        <f>INDEX(products!$A$1:$G$49,MATCH($D74,products!$A$1:$A$49,0),MATCH(orders!J$1,products!$A$1:$G$1,0))</f>
        <v>M</v>
      </c>
      <c r="K74" s="5">
        <f>INDEX(products!$A$1:$G$49,MATCH($D74,products!$A$1:$A$49,0),MATCH(orders!K$1,products!$A$1:$G$1,0))</f>
        <v>2.5</v>
      </c>
      <c r="L74">
        <f>INDEX(products!$A$1:$G$49,MATCH($D74,products!$A$1:$A$49,0),MATCH(orders!L$1,products!$A$1:$G$1,0))</f>
        <v>25.874999999999996</v>
      </c>
      <c r="M74">
        <f t="shared" si="2"/>
        <v>77.624999999999986</v>
      </c>
      <c r="N74" t="str" cm="1">
        <f t="array" ref="N74">_xlfn.XLOOKUP(I74,{"Rob","Exc","Ara","Lib"},{"Robusta","Excelsa","Arabica","Liberica"},"",0)</f>
        <v>Arabica</v>
      </c>
      <c r="O74" t="str">
        <f t="shared" si="3"/>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INDEX(products!$A$1:$G$49,MATCH($D75,products!$A$1:$A$49,0),MATCH(orders!I$1,products!$A$1:$G$1,0))</f>
        <v>Lib</v>
      </c>
      <c r="J75" t="str">
        <f>INDEX(products!$A$1:$G$49,MATCH($D75,products!$A$1:$A$49,0),MATCH(orders!J$1,products!$A$1:$G$1,0))</f>
        <v>M</v>
      </c>
      <c r="K75" s="5">
        <f>INDEX(products!$A$1:$G$49,MATCH($D75,products!$A$1:$A$49,0),MATCH(orders!K$1,products!$A$1:$G$1,0))</f>
        <v>0.2</v>
      </c>
      <c r="L75">
        <f>INDEX(products!$A$1:$G$49,MATCH($D75,products!$A$1:$A$49,0),MATCH(orders!L$1,products!$A$1:$G$1,0))</f>
        <v>4.3650000000000002</v>
      </c>
      <c r="M75">
        <f t="shared" si="2"/>
        <v>21.825000000000003</v>
      </c>
      <c r="N75" t="str" cm="1">
        <f t="array" ref="N75">_xlfn.XLOOKUP(I75,{"Rob","Exc","Ara","Lib"},{"Robusta","Excelsa","Arabica","Liberica"},"",0)</f>
        <v>Liberica</v>
      </c>
      <c r="O75" t="str">
        <f t="shared" si="3"/>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INDEX(products!$A$1:$G$49,MATCH($D76,products!$A$1:$A$49,0),MATCH(orders!I$1,products!$A$1:$G$1,0))</f>
        <v>Exc</v>
      </c>
      <c r="J76" t="str">
        <f>INDEX(products!$A$1:$G$49,MATCH($D76,products!$A$1:$A$49,0),MATCH(orders!J$1,products!$A$1:$G$1,0))</f>
        <v>L</v>
      </c>
      <c r="K76" s="5">
        <f>INDEX(products!$A$1:$G$49,MATCH($D76,products!$A$1:$A$49,0),MATCH(orders!K$1,products!$A$1:$G$1,0))</f>
        <v>0.5</v>
      </c>
      <c r="L76">
        <f>INDEX(products!$A$1:$G$49,MATCH($D76,products!$A$1:$A$49,0),MATCH(orders!L$1,products!$A$1:$G$1,0))</f>
        <v>8.91</v>
      </c>
      <c r="M76">
        <f t="shared" si="2"/>
        <v>17.82</v>
      </c>
      <c r="N76" t="str" cm="1">
        <f t="array" ref="N76">_xlfn.XLOOKUP(I76,{"Rob","Exc","Ara","Lib"},{"Robusta","Excelsa","Arabica","Liberica"},"",0)</f>
        <v>Excelsa</v>
      </c>
      <c r="O76" t="str">
        <f t="shared" si="3"/>
        <v>Large</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INDEX(products!$A$1:$G$49,MATCH($D77,products!$A$1:$A$49,0),MATCH(orders!I$1,products!$A$1:$G$1,0))</f>
        <v>Rob</v>
      </c>
      <c r="J77" t="str">
        <f>INDEX(products!$A$1:$G$49,MATCH($D77,products!$A$1:$A$49,0),MATCH(orders!J$1,products!$A$1:$G$1,0))</f>
        <v>D</v>
      </c>
      <c r="K77" s="5">
        <f>INDEX(products!$A$1:$G$49,MATCH($D77,products!$A$1:$A$49,0),MATCH(orders!K$1,products!$A$1:$G$1,0))</f>
        <v>1</v>
      </c>
      <c r="L77">
        <f>INDEX(products!$A$1:$G$49,MATCH($D77,products!$A$1:$A$49,0),MATCH(orders!L$1,products!$A$1:$G$1,0))</f>
        <v>8.9499999999999993</v>
      </c>
      <c r="M77">
        <f t="shared" si="2"/>
        <v>53.699999999999996</v>
      </c>
      <c r="N77" t="str" cm="1">
        <f t="array" ref="N77">_xlfn.XLOOKUP(I77,{"Rob","Exc","Ara","Lib"},{"Robusta","Excelsa","Arabica","Liberica"},"",0)</f>
        <v>Robusta</v>
      </c>
      <c r="O77" t="str">
        <f t="shared" si="3"/>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INDEX(products!$A$1:$G$49,MATCH($D78,products!$A$1:$A$49,0),MATCH(orders!I$1,products!$A$1:$G$1,0))</f>
        <v>Rob</v>
      </c>
      <c r="J78" t="str">
        <f>INDEX(products!$A$1:$G$49,MATCH($D78,products!$A$1:$A$49,0),MATCH(orders!J$1,products!$A$1:$G$1,0))</f>
        <v>L</v>
      </c>
      <c r="K78" s="5">
        <f>INDEX(products!$A$1:$G$49,MATCH($D78,products!$A$1:$A$49,0),MATCH(orders!K$1,products!$A$1:$G$1,0))</f>
        <v>0.2</v>
      </c>
      <c r="L78">
        <f>INDEX(products!$A$1:$G$49,MATCH($D78,products!$A$1:$A$49,0),MATCH(orders!L$1,products!$A$1:$G$1,0))</f>
        <v>3.5849999999999995</v>
      </c>
      <c r="M78">
        <f t="shared" si="2"/>
        <v>3.5849999999999995</v>
      </c>
      <c r="N78" t="str" cm="1">
        <f t="array" ref="N78">_xlfn.XLOOKUP(I78,{"Rob","Exc","Ara","Lib"},{"Robusta","Excelsa","Arabica","Liberica"},"",0)</f>
        <v>Robusta</v>
      </c>
      <c r="O78" t="str">
        <f t="shared" si="3"/>
        <v>Large</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INDEX(products!$A$1:$G$49,MATCH($D79,products!$A$1:$A$49,0),MATCH(orders!I$1,products!$A$1:$G$1,0))</f>
        <v>Exc</v>
      </c>
      <c r="J79" t="str">
        <f>INDEX(products!$A$1:$G$49,MATCH($D79,products!$A$1:$A$49,0),MATCH(orders!J$1,products!$A$1:$G$1,0))</f>
        <v>D</v>
      </c>
      <c r="K79" s="5">
        <f>INDEX(products!$A$1:$G$49,MATCH($D79,products!$A$1:$A$49,0),MATCH(orders!K$1,products!$A$1:$G$1,0))</f>
        <v>0.2</v>
      </c>
      <c r="L79">
        <f>INDEX(products!$A$1:$G$49,MATCH($D79,products!$A$1:$A$49,0),MATCH(orders!L$1,products!$A$1:$G$1,0))</f>
        <v>3.645</v>
      </c>
      <c r="M79">
        <f t="shared" si="2"/>
        <v>7.29</v>
      </c>
      <c r="N79" t="str" cm="1">
        <f t="array" ref="N79">_xlfn.XLOOKUP(I79,{"Rob","Exc","Ara","Lib"},{"Robusta","Excelsa","Arabica","Liberica"},"",0)</f>
        <v>Excelsa</v>
      </c>
      <c r="O79" t="str">
        <f t="shared" si="3"/>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INDEX(products!$A$1:$G$49,MATCH($D80,products!$A$1:$A$49,0),MATCH(orders!I$1,products!$A$1:$G$1,0))</f>
        <v>Ara</v>
      </c>
      <c r="J80" t="str">
        <f>INDEX(products!$A$1:$G$49,MATCH($D80,products!$A$1:$A$49,0),MATCH(orders!J$1,products!$A$1:$G$1,0))</f>
        <v>M</v>
      </c>
      <c r="K80" s="5">
        <f>INDEX(products!$A$1:$G$49,MATCH($D80,products!$A$1:$A$49,0),MATCH(orders!K$1,products!$A$1:$G$1,0))</f>
        <v>0.5</v>
      </c>
      <c r="L80">
        <f>INDEX(products!$A$1:$G$49,MATCH($D80,products!$A$1:$A$49,0),MATCH(orders!L$1,products!$A$1:$G$1,0))</f>
        <v>6.75</v>
      </c>
      <c r="M80">
        <f t="shared" si="2"/>
        <v>40.5</v>
      </c>
      <c r="N80" t="str" cm="1">
        <f t="array" ref="N80">_xlfn.XLOOKUP(I80,{"Rob","Exc","Ara","Lib"},{"Robusta","Excelsa","Arabica","Liberica"},"",0)</f>
        <v>Arabica</v>
      </c>
      <c r="O80" t="str">
        <f t="shared" si="3"/>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INDEX(products!$A$1:$G$49,MATCH($D81,products!$A$1:$A$49,0),MATCH(orders!I$1,products!$A$1:$G$1,0))</f>
        <v>Rob</v>
      </c>
      <c r="J81" t="str">
        <f>INDEX(products!$A$1:$G$49,MATCH($D81,products!$A$1:$A$49,0),MATCH(orders!J$1,products!$A$1:$G$1,0))</f>
        <v>L</v>
      </c>
      <c r="K81" s="5">
        <f>INDEX(products!$A$1:$G$49,MATCH($D81,products!$A$1:$A$49,0),MATCH(orders!K$1,products!$A$1:$G$1,0))</f>
        <v>1</v>
      </c>
      <c r="L81">
        <f>INDEX(products!$A$1:$G$49,MATCH($D81,products!$A$1:$A$49,0),MATCH(orders!L$1,products!$A$1:$G$1,0))</f>
        <v>11.95</v>
      </c>
      <c r="M81">
        <f t="shared" si="2"/>
        <v>47.8</v>
      </c>
      <c r="N81" t="str" cm="1">
        <f t="array" ref="N81">_xlfn.XLOOKUP(I81,{"Rob","Exc","Ara","Lib"},{"Robusta","Excelsa","Arabica","Liberica"},"",0)</f>
        <v>Robusta</v>
      </c>
      <c r="O81" t="str">
        <f t="shared" si="3"/>
        <v>Large</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INDEX(products!$A$1:$G$49,MATCH($D82,products!$A$1:$A$49,0),MATCH(orders!I$1,products!$A$1:$G$1,0))</f>
        <v>Ara</v>
      </c>
      <c r="J82" t="str">
        <f>INDEX(products!$A$1:$G$49,MATCH($D82,products!$A$1:$A$49,0),MATCH(orders!J$1,products!$A$1:$G$1,0))</f>
        <v>L</v>
      </c>
      <c r="K82" s="5">
        <f>INDEX(products!$A$1:$G$49,MATCH($D82,products!$A$1:$A$49,0),MATCH(orders!K$1,products!$A$1:$G$1,0))</f>
        <v>0.5</v>
      </c>
      <c r="L82">
        <f>INDEX(products!$A$1:$G$49,MATCH($D82,products!$A$1:$A$49,0),MATCH(orders!L$1,products!$A$1:$G$1,0))</f>
        <v>7.77</v>
      </c>
      <c r="M82">
        <f t="shared" si="2"/>
        <v>38.849999999999994</v>
      </c>
      <c r="N82" t="str" cm="1">
        <f t="array" ref="N82">_xlfn.XLOOKUP(I82,{"Rob","Exc","Ara","Lib"},{"Robusta","Excelsa","Arabica","Liberica"},"",0)</f>
        <v>Arabica</v>
      </c>
      <c r="O82" t="str">
        <f t="shared" si="3"/>
        <v>Large</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INDEX(products!$A$1:$G$49,MATCH($D83,products!$A$1:$A$49,0),MATCH(orders!I$1,products!$A$1:$G$1,0))</f>
        <v>Lib</v>
      </c>
      <c r="J83" t="str">
        <f>INDEX(products!$A$1:$G$49,MATCH($D83,products!$A$1:$A$49,0),MATCH(orders!J$1,products!$A$1:$G$1,0))</f>
        <v>L</v>
      </c>
      <c r="K83" s="5">
        <f>INDEX(products!$A$1:$G$49,MATCH($D83,products!$A$1:$A$49,0),MATCH(orders!K$1,products!$A$1:$G$1,0))</f>
        <v>2.5</v>
      </c>
      <c r="L83">
        <f>INDEX(products!$A$1:$G$49,MATCH($D83,products!$A$1:$A$49,0),MATCH(orders!L$1,products!$A$1:$G$1,0))</f>
        <v>36.454999999999998</v>
      </c>
      <c r="M83">
        <f t="shared" si="2"/>
        <v>109.36499999999999</v>
      </c>
      <c r="N83" t="str" cm="1">
        <f t="array" ref="N83">_xlfn.XLOOKUP(I83,{"Rob","Exc","Ara","Lib"},{"Robusta","Excelsa","Arabica","Liberica"},"",0)</f>
        <v>Liberica</v>
      </c>
      <c r="O83" t="str">
        <f t="shared" si="3"/>
        <v>Large</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INDEX(products!$A$1:$G$49,MATCH($D84,products!$A$1:$A$49,0),MATCH(orders!I$1,products!$A$1:$G$1,0))</f>
        <v>Lib</v>
      </c>
      <c r="J84" t="str">
        <f>INDEX(products!$A$1:$G$49,MATCH($D84,products!$A$1:$A$49,0),MATCH(orders!J$1,products!$A$1:$G$1,0))</f>
        <v>M</v>
      </c>
      <c r="K84" s="5">
        <f>INDEX(products!$A$1:$G$49,MATCH($D84,products!$A$1:$A$49,0),MATCH(orders!K$1,products!$A$1:$G$1,0))</f>
        <v>2.5</v>
      </c>
      <c r="L84">
        <f>INDEX(products!$A$1:$G$49,MATCH($D84,products!$A$1:$A$49,0),MATCH(orders!L$1,products!$A$1:$G$1,0))</f>
        <v>33.464999999999996</v>
      </c>
      <c r="M84">
        <f t="shared" si="2"/>
        <v>100.39499999999998</v>
      </c>
      <c r="N84" t="str" cm="1">
        <f t="array" ref="N84">_xlfn.XLOOKUP(I84,{"Rob","Exc","Ara","Lib"},{"Robusta","Excelsa","Arabica","Liberica"},"",0)</f>
        <v>Liberica</v>
      </c>
      <c r="O84" t="str">
        <f t="shared" si="3"/>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INDEX(products!$A$1:$G$49,MATCH($D85,products!$A$1:$A$49,0),MATCH(orders!I$1,products!$A$1:$G$1,0))</f>
        <v>Rob</v>
      </c>
      <c r="J85" t="str">
        <f>INDEX(products!$A$1:$G$49,MATCH($D85,products!$A$1:$A$49,0),MATCH(orders!J$1,products!$A$1:$G$1,0))</f>
        <v>D</v>
      </c>
      <c r="K85" s="5">
        <f>INDEX(products!$A$1:$G$49,MATCH($D85,products!$A$1:$A$49,0),MATCH(orders!K$1,products!$A$1:$G$1,0))</f>
        <v>2.5</v>
      </c>
      <c r="L85">
        <f>INDEX(products!$A$1:$G$49,MATCH($D85,products!$A$1:$A$49,0),MATCH(orders!L$1,products!$A$1:$G$1,0))</f>
        <v>20.584999999999997</v>
      </c>
      <c r="M85">
        <f t="shared" si="2"/>
        <v>82.339999999999989</v>
      </c>
      <c r="N85" t="str" cm="1">
        <f t="array" ref="N85">_xlfn.XLOOKUP(I85,{"Rob","Exc","Ara","Lib"},{"Robusta","Excelsa","Arabica","Liberica"},"",0)</f>
        <v>Robusta</v>
      </c>
      <c r="O85" t="str">
        <f t="shared" si="3"/>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INDEX(products!$A$1:$G$49,MATCH($D86,products!$A$1:$A$49,0),MATCH(orders!I$1,products!$A$1:$G$1,0))</f>
        <v>Lib</v>
      </c>
      <c r="J86" t="str">
        <f>INDEX(products!$A$1:$G$49,MATCH($D86,products!$A$1:$A$49,0),MATCH(orders!J$1,products!$A$1:$G$1,0))</f>
        <v>L</v>
      </c>
      <c r="K86" s="5">
        <f>INDEX(products!$A$1:$G$49,MATCH($D86,products!$A$1:$A$49,0),MATCH(orders!K$1,products!$A$1:$G$1,0))</f>
        <v>0.5</v>
      </c>
      <c r="L86">
        <f>INDEX(products!$A$1:$G$49,MATCH($D86,products!$A$1:$A$49,0),MATCH(orders!L$1,products!$A$1:$G$1,0))</f>
        <v>9.51</v>
      </c>
      <c r="M86">
        <f t="shared" si="2"/>
        <v>9.51</v>
      </c>
      <c r="N86" t="str" cm="1">
        <f t="array" ref="N86">_xlfn.XLOOKUP(I86,{"Rob","Exc","Ara","Lib"},{"Robusta","Excelsa","Arabica","Liberica"},"",0)</f>
        <v>Liberica</v>
      </c>
      <c r="O86" t="str">
        <f t="shared" si="3"/>
        <v>Large</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INDEX(products!$A$1:$G$49,MATCH($D87,products!$A$1:$A$49,0),MATCH(orders!I$1,products!$A$1:$G$1,0))</f>
        <v>Ara</v>
      </c>
      <c r="J87" t="str">
        <f>INDEX(products!$A$1:$G$49,MATCH($D87,products!$A$1:$A$49,0),MATCH(orders!J$1,products!$A$1:$G$1,0))</f>
        <v>L</v>
      </c>
      <c r="K87" s="5">
        <f>INDEX(products!$A$1:$G$49,MATCH($D87,products!$A$1:$A$49,0),MATCH(orders!K$1,products!$A$1:$G$1,0))</f>
        <v>2.5</v>
      </c>
      <c r="L87">
        <f>INDEX(products!$A$1:$G$49,MATCH($D87,products!$A$1:$A$49,0),MATCH(orders!L$1,products!$A$1:$G$1,0))</f>
        <v>29.784999999999997</v>
      </c>
      <c r="M87">
        <f t="shared" si="2"/>
        <v>89.35499999999999</v>
      </c>
      <c r="N87" t="str" cm="1">
        <f t="array" ref="N87">_xlfn.XLOOKUP(I87,{"Rob","Exc","Ara","Lib"},{"Robusta","Excelsa","Arabica","Liberica"},"",0)</f>
        <v>Arabica</v>
      </c>
      <c r="O87" t="str">
        <f t="shared" si="3"/>
        <v>Large</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INDEX(products!$A$1:$G$49,MATCH($D88,products!$A$1:$A$49,0),MATCH(orders!I$1,products!$A$1:$G$1,0))</f>
        <v>Ara</v>
      </c>
      <c r="J88" t="str">
        <f>INDEX(products!$A$1:$G$49,MATCH($D88,products!$A$1:$A$49,0),MATCH(orders!J$1,products!$A$1:$G$1,0))</f>
        <v>D</v>
      </c>
      <c r="K88" s="5">
        <f>INDEX(products!$A$1:$G$49,MATCH($D88,products!$A$1:$A$49,0),MATCH(orders!K$1,products!$A$1:$G$1,0))</f>
        <v>0.2</v>
      </c>
      <c r="L88">
        <f>INDEX(products!$A$1:$G$49,MATCH($D88,products!$A$1:$A$49,0),MATCH(orders!L$1,products!$A$1:$G$1,0))</f>
        <v>2.9849999999999999</v>
      </c>
      <c r="M88">
        <f t="shared" si="2"/>
        <v>11.94</v>
      </c>
      <c r="N88" t="str" cm="1">
        <f t="array" ref="N88">_xlfn.XLOOKUP(I88,{"Rob","Exc","Ara","Lib"},{"Robusta","Excelsa","Arabica","Liberica"},"",0)</f>
        <v>Arabica</v>
      </c>
      <c r="O88" t="str">
        <f t="shared" si="3"/>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INDEX(products!$A$1:$G$49,MATCH($D89,products!$A$1:$A$49,0),MATCH(orders!I$1,products!$A$1:$G$1,0))</f>
        <v>Ara</v>
      </c>
      <c r="J89" t="str">
        <f>INDEX(products!$A$1:$G$49,MATCH($D89,products!$A$1:$A$49,0),MATCH(orders!J$1,products!$A$1:$G$1,0))</f>
        <v>M</v>
      </c>
      <c r="K89" s="5">
        <f>INDEX(products!$A$1:$G$49,MATCH($D89,products!$A$1:$A$49,0),MATCH(orders!K$1,products!$A$1:$G$1,0))</f>
        <v>1</v>
      </c>
      <c r="L89">
        <f>INDEX(products!$A$1:$G$49,MATCH($D89,products!$A$1:$A$49,0),MATCH(orders!L$1,products!$A$1:$G$1,0))</f>
        <v>11.25</v>
      </c>
      <c r="M89">
        <f t="shared" si="2"/>
        <v>33.75</v>
      </c>
      <c r="N89" t="str" cm="1">
        <f t="array" ref="N89">_xlfn.XLOOKUP(I89,{"Rob","Exc","Ara","Lib"},{"Robusta","Excelsa","Arabica","Liberica"},"",0)</f>
        <v>Arabica</v>
      </c>
      <c r="O89" t="str">
        <f t="shared" si="3"/>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INDEX(products!$A$1:$G$49,MATCH($D90,products!$A$1:$A$49,0),MATCH(orders!I$1,products!$A$1:$G$1,0))</f>
        <v>Rob</v>
      </c>
      <c r="J90" t="str">
        <f>INDEX(products!$A$1:$G$49,MATCH($D90,products!$A$1:$A$49,0),MATCH(orders!J$1,products!$A$1:$G$1,0))</f>
        <v>L</v>
      </c>
      <c r="K90" s="5">
        <f>INDEX(products!$A$1:$G$49,MATCH($D90,products!$A$1:$A$49,0),MATCH(orders!K$1,products!$A$1:$G$1,0))</f>
        <v>1</v>
      </c>
      <c r="L90">
        <f>INDEX(products!$A$1:$G$49,MATCH($D90,products!$A$1:$A$49,0),MATCH(orders!L$1,products!$A$1:$G$1,0))</f>
        <v>11.95</v>
      </c>
      <c r="M90">
        <f t="shared" si="2"/>
        <v>35.849999999999994</v>
      </c>
      <c r="N90" t="str" cm="1">
        <f t="array" ref="N90">_xlfn.XLOOKUP(I90,{"Rob","Exc","Ara","Lib"},{"Robusta","Excelsa","Arabica","Liberica"},"",0)</f>
        <v>Robusta</v>
      </c>
      <c r="O90" t="str">
        <f t="shared" si="3"/>
        <v>Large</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INDEX(products!$A$1:$G$49,MATCH($D91,products!$A$1:$A$49,0),MATCH(orders!I$1,products!$A$1:$G$1,0))</f>
        <v>Ara</v>
      </c>
      <c r="J91" t="str">
        <f>INDEX(products!$A$1:$G$49,MATCH($D91,products!$A$1:$A$49,0),MATCH(orders!J$1,products!$A$1:$G$1,0))</f>
        <v>L</v>
      </c>
      <c r="K91" s="5">
        <f>INDEX(products!$A$1:$G$49,MATCH($D91,products!$A$1:$A$49,0),MATCH(orders!K$1,products!$A$1:$G$1,0))</f>
        <v>1</v>
      </c>
      <c r="L91">
        <f>INDEX(products!$A$1:$G$49,MATCH($D91,products!$A$1:$A$49,0),MATCH(orders!L$1,products!$A$1:$G$1,0))</f>
        <v>12.95</v>
      </c>
      <c r="M91">
        <f t="shared" si="2"/>
        <v>77.699999999999989</v>
      </c>
      <c r="N91" t="str" cm="1">
        <f t="array" ref="N91">_xlfn.XLOOKUP(I91,{"Rob","Exc","Ara","Lib"},{"Robusta","Excelsa","Arabica","Liberica"},"",0)</f>
        <v>Arabica</v>
      </c>
      <c r="O91" t="str">
        <f t="shared" si="3"/>
        <v>Large</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INDEX(products!$A$1:$G$49,MATCH($D92,products!$A$1:$A$49,0),MATCH(orders!I$1,products!$A$1:$G$1,0))</f>
        <v>Ara</v>
      </c>
      <c r="J92" t="str">
        <f>INDEX(products!$A$1:$G$49,MATCH($D92,products!$A$1:$A$49,0),MATCH(orders!J$1,products!$A$1:$G$1,0))</f>
        <v>L</v>
      </c>
      <c r="K92" s="5">
        <f>INDEX(products!$A$1:$G$49,MATCH($D92,products!$A$1:$A$49,0),MATCH(orders!K$1,products!$A$1:$G$1,0))</f>
        <v>1</v>
      </c>
      <c r="L92">
        <f>INDEX(products!$A$1:$G$49,MATCH($D92,products!$A$1:$A$49,0),MATCH(orders!L$1,products!$A$1:$G$1,0))</f>
        <v>12.95</v>
      </c>
      <c r="M92">
        <f t="shared" si="2"/>
        <v>51.8</v>
      </c>
      <c r="N92" t="str" cm="1">
        <f t="array" ref="N92">_xlfn.XLOOKUP(I92,{"Rob","Exc","Ara","Lib"},{"Robusta","Excelsa","Arabica","Liberica"},"",0)</f>
        <v>Arabica</v>
      </c>
      <c r="O92" t="str">
        <f t="shared" si="3"/>
        <v>Large</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INDEX(products!$A$1:$G$49,MATCH($D93,products!$A$1:$A$49,0),MATCH(orders!I$1,products!$A$1:$G$1,0))</f>
        <v>Ara</v>
      </c>
      <c r="J93" t="str">
        <f>INDEX(products!$A$1:$G$49,MATCH($D93,products!$A$1:$A$49,0),MATCH(orders!J$1,products!$A$1:$G$1,0))</f>
        <v>M</v>
      </c>
      <c r="K93" s="5">
        <f>INDEX(products!$A$1:$G$49,MATCH($D93,products!$A$1:$A$49,0),MATCH(orders!K$1,products!$A$1:$G$1,0))</f>
        <v>2.5</v>
      </c>
      <c r="L93">
        <f>INDEX(products!$A$1:$G$49,MATCH($D93,products!$A$1:$A$49,0),MATCH(orders!L$1,products!$A$1:$G$1,0))</f>
        <v>25.874999999999996</v>
      </c>
      <c r="M93">
        <f t="shared" si="2"/>
        <v>103.49999999999999</v>
      </c>
      <c r="N93" t="str" cm="1">
        <f t="array" ref="N93">_xlfn.XLOOKUP(I93,{"Rob","Exc","Ara","Lib"},{"Robusta","Excelsa","Arabica","Liberica"},"",0)</f>
        <v>Arabica</v>
      </c>
      <c r="O93" t="str">
        <f t="shared" si="3"/>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INDEX(products!$A$1:$G$49,MATCH($D94,products!$A$1:$A$49,0),MATCH(orders!I$1,products!$A$1:$G$1,0))</f>
        <v>Exc</v>
      </c>
      <c r="J94" t="str">
        <f>INDEX(products!$A$1:$G$49,MATCH($D94,products!$A$1:$A$49,0),MATCH(orders!J$1,products!$A$1:$G$1,0))</f>
        <v>L</v>
      </c>
      <c r="K94" s="5">
        <f>INDEX(products!$A$1:$G$49,MATCH($D94,products!$A$1:$A$49,0),MATCH(orders!K$1,products!$A$1:$G$1,0))</f>
        <v>1</v>
      </c>
      <c r="L94">
        <f>INDEX(products!$A$1:$G$49,MATCH($D94,products!$A$1:$A$49,0),MATCH(orders!L$1,products!$A$1:$G$1,0))</f>
        <v>14.85</v>
      </c>
      <c r="M94">
        <f t="shared" si="2"/>
        <v>44.55</v>
      </c>
      <c r="N94" t="str" cm="1">
        <f t="array" ref="N94">_xlfn.XLOOKUP(I94,{"Rob","Exc","Ara","Lib"},{"Robusta","Excelsa","Arabica","Liberica"},"",0)</f>
        <v>Excelsa</v>
      </c>
      <c r="O94" t="str">
        <f t="shared" si="3"/>
        <v>Large</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INDEX(products!$A$1:$G$49,MATCH($D95,products!$A$1:$A$49,0),MATCH(orders!I$1,products!$A$1:$G$1,0))</f>
        <v>Exc</v>
      </c>
      <c r="J95" t="str">
        <f>INDEX(products!$A$1:$G$49,MATCH($D95,products!$A$1:$A$49,0),MATCH(orders!J$1,products!$A$1:$G$1,0))</f>
        <v>L</v>
      </c>
      <c r="K95" s="5">
        <f>INDEX(products!$A$1:$G$49,MATCH($D95,products!$A$1:$A$49,0),MATCH(orders!K$1,products!$A$1:$G$1,0))</f>
        <v>0.5</v>
      </c>
      <c r="L95">
        <f>INDEX(products!$A$1:$G$49,MATCH($D95,products!$A$1:$A$49,0),MATCH(orders!L$1,products!$A$1:$G$1,0))</f>
        <v>8.91</v>
      </c>
      <c r="M95">
        <f t="shared" si="2"/>
        <v>35.64</v>
      </c>
      <c r="N95" t="str" cm="1">
        <f t="array" ref="N95">_xlfn.XLOOKUP(I95,{"Rob","Exc","Ara","Lib"},{"Robusta","Excelsa","Arabica","Liberica"},"",0)</f>
        <v>Excelsa</v>
      </c>
      <c r="O95" t="str">
        <f t="shared" si="3"/>
        <v>Large</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INDEX(products!$A$1:$G$49,MATCH($D96,products!$A$1:$A$49,0),MATCH(orders!I$1,products!$A$1:$G$1,0))</f>
        <v>Ara</v>
      </c>
      <c r="J96" t="str">
        <f>INDEX(products!$A$1:$G$49,MATCH($D96,products!$A$1:$A$49,0),MATCH(orders!J$1,products!$A$1:$G$1,0))</f>
        <v>D</v>
      </c>
      <c r="K96" s="5">
        <f>INDEX(products!$A$1:$G$49,MATCH($D96,products!$A$1:$A$49,0),MATCH(orders!K$1,products!$A$1:$G$1,0))</f>
        <v>0.2</v>
      </c>
      <c r="L96">
        <f>INDEX(products!$A$1:$G$49,MATCH($D96,products!$A$1:$A$49,0),MATCH(orders!L$1,products!$A$1:$G$1,0))</f>
        <v>2.9849999999999999</v>
      </c>
      <c r="M96">
        <f t="shared" si="2"/>
        <v>17.91</v>
      </c>
      <c r="N96" t="str" cm="1">
        <f t="array" ref="N96">_xlfn.XLOOKUP(I96,{"Rob","Exc","Ara","Lib"},{"Robusta","Excelsa","Arabica","Liberica"},"",0)</f>
        <v>Arabica</v>
      </c>
      <c r="O96" t="str">
        <f t="shared" si="3"/>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INDEX(products!$A$1:$G$49,MATCH($D97,products!$A$1:$A$49,0),MATCH(orders!I$1,products!$A$1:$G$1,0))</f>
        <v>Ara</v>
      </c>
      <c r="J97" t="str">
        <f>INDEX(products!$A$1:$G$49,MATCH($D97,products!$A$1:$A$49,0),MATCH(orders!J$1,products!$A$1:$G$1,0))</f>
        <v>M</v>
      </c>
      <c r="K97" s="5">
        <f>INDEX(products!$A$1:$G$49,MATCH($D97,products!$A$1:$A$49,0),MATCH(orders!K$1,products!$A$1:$G$1,0))</f>
        <v>2.5</v>
      </c>
      <c r="L97">
        <f>INDEX(products!$A$1:$G$49,MATCH($D97,products!$A$1:$A$49,0),MATCH(orders!L$1,products!$A$1:$G$1,0))</f>
        <v>25.874999999999996</v>
      </c>
      <c r="M97">
        <f t="shared" si="2"/>
        <v>155.24999999999997</v>
      </c>
      <c r="N97" t="str" cm="1">
        <f t="array" ref="N97">_xlfn.XLOOKUP(I97,{"Rob","Exc","Ara","Lib"},{"Robusta","Excelsa","Arabica","Liberica"},"",0)</f>
        <v>Arabica</v>
      </c>
      <c r="O97" t="str">
        <f t="shared" si="3"/>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INDEX(products!$A$1:$G$49,MATCH($D98,products!$A$1:$A$49,0),MATCH(orders!I$1,products!$A$1:$G$1,0))</f>
        <v>Ara</v>
      </c>
      <c r="J98" t="str">
        <f>INDEX(products!$A$1:$G$49,MATCH($D98,products!$A$1:$A$49,0),MATCH(orders!J$1,products!$A$1:$G$1,0))</f>
        <v>D</v>
      </c>
      <c r="K98" s="5">
        <f>INDEX(products!$A$1:$G$49,MATCH($D98,products!$A$1:$A$49,0),MATCH(orders!K$1,products!$A$1:$G$1,0))</f>
        <v>0.2</v>
      </c>
      <c r="L98">
        <f>INDEX(products!$A$1:$G$49,MATCH($D98,products!$A$1:$A$49,0),MATCH(orders!L$1,products!$A$1:$G$1,0))</f>
        <v>2.9849999999999999</v>
      </c>
      <c r="M98">
        <f t="shared" si="2"/>
        <v>5.97</v>
      </c>
      <c r="N98" t="str" cm="1">
        <f t="array" ref="N98">_xlfn.XLOOKUP(I98,{"Rob","Exc","Ara","Lib"},{"Robusta","Excelsa","Arabica","Liberica"},"",0)</f>
        <v>Arabica</v>
      </c>
      <c r="O98" t="str">
        <f t="shared" si="3"/>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INDEX(products!$A$1:$G$49,MATCH($D99,products!$A$1:$A$49,0),MATCH(orders!I$1,products!$A$1:$G$1,0))</f>
        <v>Ara</v>
      </c>
      <c r="J99" t="str">
        <f>INDEX(products!$A$1:$G$49,MATCH($D99,products!$A$1:$A$49,0),MATCH(orders!J$1,products!$A$1:$G$1,0))</f>
        <v>M</v>
      </c>
      <c r="K99" s="5">
        <f>INDEX(products!$A$1:$G$49,MATCH($D99,products!$A$1:$A$49,0),MATCH(orders!K$1,products!$A$1:$G$1,0))</f>
        <v>0.5</v>
      </c>
      <c r="L99">
        <f>INDEX(products!$A$1:$G$49,MATCH($D99,products!$A$1:$A$49,0),MATCH(orders!L$1,products!$A$1:$G$1,0))</f>
        <v>6.75</v>
      </c>
      <c r="M99">
        <f t="shared" si="2"/>
        <v>13.5</v>
      </c>
      <c r="N99" t="str" cm="1">
        <f t="array" ref="N99">_xlfn.XLOOKUP(I99,{"Rob","Exc","Ara","Lib"},{"Robusta","Excelsa","Arabica","Liberica"},"",0)</f>
        <v>Arabica</v>
      </c>
      <c r="O99" t="str">
        <f t="shared" si="3"/>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INDEX(products!$A$1:$G$49,MATCH($D100,products!$A$1:$A$49,0),MATCH(orders!I$1,products!$A$1:$G$1,0))</f>
        <v>Ara</v>
      </c>
      <c r="J100" t="str">
        <f>INDEX(products!$A$1:$G$49,MATCH($D100,products!$A$1:$A$49,0),MATCH(orders!J$1,products!$A$1:$G$1,0))</f>
        <v>D</v>
      </c>
      <c r="K100" s="5">
        <f>INDEX(products!$A$1:$G$49,MATCH($D100,products!$A$1:$A$49,0),MATCH(orders!K$1,products!$A$1:$G$1,0))</f>
        <v>0.2</v>
      </c>
      <c r="L100">
        <f>INDEX(products!$A$1:$G$49,MATCH($D100,products!$A$1:$A$49,0),MATCH(orders!L$1,products!$A$1:$G$1,0))</f>
        <v>2.9849999999999999</v>
      </c>
      <c r="M100">
        <f t="shared" si="2"/>
        <v>2.9849999999999999</v>
      </c>
      <c r="N100" t="str" cm="1">
        <f t="array" ref="N100">_xlfn.XLOOKUP(I100,{"Rob","Exc","Ara","Lib"},{"Robusta","Excelsa","Arabica","Liberica"},"",0)</f>
        <v>Arabica</v>
      </c>
      <c r="O100" t="str">
        <f t="shared" si="3"/>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INDEX(products!$A$1:$G$49,MATCH($D101,products!$A$1:$A$49,0),MATCH(orders!I$1,products!$A$1:$G$1,0))</f>
        <v>Lib</v>
      </c>
      <c r="J101" t="str">
        <f>INDEX(products!$A$1:$G$49,MATCH($D101,products!$A$1:$A$49,0),MATCH(orders!J$1,products!$A$1:$G$1,0))</f>
        <v>M</v>
      </c>
      <c r="K101" s="5">
        <f>INDEX(products!$A$1:$G$49,MATCH($D101,products!$A$1:$A$49,0),MATCH(orders!K$1,products!$A$1:$G$1,0))</f>
        <v>0.2</v>
      </c>
      <c r="L101">
        <f>INDEX(products!$A$1:$G$49,MATCH($D101,products!$A$1:$A$49,0),MATCH(orders!L$1,products!$A$1:$G$1,0))</f>
        <v>4.3650000000000002</v>
      </c>
      <c r="M101">
        <f t="shared" si="2"/>
        <v>13.095000000000001</v>
      </c>
      <c r="N101" t="str" cm="1">
        <f t="array" ref="N101">_xlfn.XLOOKUP(I101,{"Rob","Exc","Ara","Lib"},{"Robusta","Excelsa","Arabica","Liberica"},"",0)</f>
        <v>Liberica</v>
      </c>
      <c r="O101" t="str">
        <f t="shared" si="3"/>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INDEX(products!$A$1:$G$49,MATCH($D102,products!$A$1:$A$49,0),MATCH(orders!I$1,products!$A$1:$G$1,0))</f>
        <v>Ara</v>
      </c>
      <c r="J102" t="str">
        <f>INDEX(products!$A$1:$G$49,MATCH($D102,products!$A$1:$A$49,0),MATCH(orders!J$1,products!$A$1:$G$1,0))</f>
        <v>L</v>
      </c>
      <c r="K102" s="5">
        <f>INDEX(products!$A$1:$G$49,MATCH($D102,products!$A$1:$A$49,0),MATCH(orders!K$1,products!$A$1:$G$1,0))</f>
        <v>0.2</v>
      </c>
      <c r="L102">
        <f>INDEX(products!$A$1:$G$49,MATCH($D102,products!$A$1:$A$49,0),MATCH(orders!L$1,products!$A$1:$G$1,0))</f>
        <v>3.8849999999999998</v>
      </c>
      <c r="M102">
        <f t="shared" si="2"/>
        <v>7.77</v>
      </c>
      <c r="N102" t="str" cm="1">
        <f t="array" ref="N102">_xlfn.XLOOKUP(I102,{"Rob","Exc","Ara","Lib"},{"Robusta","Excelsa","Arabica","Liberica"},"",0)</f>
        <v>Arabica</v>
      </c>
      <c r="O102" t="str">
        <f t="shared" si="3"/>
        <v>Large</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INDEX(products!$A$1:$G$49,MATCH($D103,products!$A$1:$A$49,0),MATCH(orders!I$1,products!$A$1:$G$1,0))</f>
        <v>Lib</v>
      </c>
      <c r="J103" t="str">
        <f>INDEX(products!$A$1:$G$49,MATCH($D103,products!$A$1:$A$49,0),MATCH(orders!J$1,products!$A$1:$G$1,0))</f>
        <v>D</v>
      </c>
      <c r="K103" s="5">
        <f>INDEX(products!$A$1:$G$49,MATCH($D103,products!$A$1:$A$49,0),MATCH(orders!K$1,products!$A$1:$G$1,0))</f>
        <v>2.5</v>
      </c>
      <c r="L103">
        <f>INDEX(products!$A$1:$G$49,MATCH($D103,products!$A$1:$A$49,0),MATCH(orders!L$1,products!$A$1:$G$1,0))</f>
        <v>29.784999999999997</v>
      </c>
      <c r="M103">
        <f t="shared" si="2"/>
        <v>148.92499999999998</v>
      </c>
      <c r="N103" t="str" cm="1">
        <f t="array" ref="N103">_xlfn.XLOOKUP(I103,{"Rob","Exc","Ara","Lib"},{"Robusta","Excelsa","Arabica","Liberica"},"",0)</f>
        <v>Liberica</v>
      </c>
      <c r="O103" t="str">
        <f t="shared" si="3"/>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INDEX(products!$A$1:$G$49,MATCH($D104,products!$A$1:$A$49,0),MATCH(orders!I$1,products!$A$1:$G$1,0))</f>
        <v>Lib</v>
      </c>
      <c r="J104" t="str">
        <f>INDEX(products!$A$1:$G$49,MATCH($D104,products!$A$1:$A$49,0),MATCH(orders!J$1,products!$A$1:$G$1,0))</f>
        <v>D</v>
      </c>
      <c r="K104" s="5">
        <f>INDEX(products!$A$1:$G$49,MATCH($D104,products!$A$1:$A$49,0),MATCH(orders!K$1,products!$A$1:$G$1,0))</f>
        <v>1</v>
      </c>
      <c r="L104">
        <f>INDEX(products!$A$1:$G$49,MATCH($D104,products!$A$1:$A$49,0),MATCH(orders!L$1,products!$A$1:$G$1,0))</f>
        <v>12.95</v>
      </c>
      <c r="M104">
        <f t="shared" si="2"/>
        <v>38.849999999999994</v>
      </c>
      <c r="N104" t="str" cm="1">
        <f t="array" ref="N104">_xlfn.XLOOKUP(I104,{"Rob","Exc","Ara","Lib"},{"Robusta","Excelsa","Arabica","Liberica"},"",0)</f>
        <v>Liberica</v>
      </c>
      <c r="O104" t="str">
        <f t="shared" si="3"/>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INDEX(products!$A$1:$G$49,MATCH($D105,products!$A$1:$A$49,0),MATCH(orders!I$1,products!$A$1:$G$1,0))</f>
        <v>Rob</v>
      </c>
      <c r="J105" t="str">
        <f>INDEX(products!$A$1:$G$49,MATCH($D105,products!$A$1:$A$49,0),MATCH(orders!J$1,products!$A$1:$G$1,0))</f>
        <v>M</v>
      </c>
      <c r="K105" s="5">
        <f>INDEX(products!$A$1:$G$49,MATCH($D105,products!$A$1:$A$49,0),MATCH(orders!K$1,products!$A$1:$G$1,0))</f>
        <v>0.2</v>
      </c>
      <c r="L105">
        <f>INDEX(products!$A$1:$G$49,MATCH($D105,products!$A$1:$A$49,0),MATCH(orders!L$1,products!$A$1:$G$1,0))</f>
        <v>2.9849999999999999</v>
      </c>
      <c r="M105">
        <f t="shared" si="2"/>
        <v>11.94</v>
      </c>
      <c r="N105" t="str" cm="1">
        <f t="array" ref="N105">_xlfn.XLOOKUP(I105,{"Rob","Exc","Ara","Lib"},{"Robusta","Excelsa","Arabica","Liberica"},"",0)</f>
        <v>Robusta</v>
      </c>
      <c r="O105" t="str">
        <f t="shared" si="3"/>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INDEX(products!$A$1:$G$49,MATCH($D106,products!$A$1:$A$49,0),MATCH(orders!I$1,products!$A$1:$G$1,0))</f>
        <v>Lib</v>
      </c>
      <c r="J106" t="str">
        <f>INDEX(products!$A$1:$G$49,MATCH($D106,products!$A$1:$A$49,0),MATCH(orders!J$1,products!$A$1:$G$1,0))</f>
        <v>M</v>
      </c>
      <c r="K106" s="5">
        <f>INDEX(products!$A$1:$G$49,MATCH($D106,products!$A$1:$A$49,0),MATCH(orders!K$1,products!$A$1:$G$1,0))</f>
        <v>1</v>
      </c>
      <c r="L106">
        <f>INDEX(products!$A$1:$G$49,MATCH($D106,products!$A$1:$A$49,0),MATCH(orders!L$1,products!$A$1:$G$1,0))</f>
        <v>14.55</v>
      </c>
      <c r="M106">
        <f t="shared" si="2"/>
        <v>87.300000000000011</v>
      </c>
      <c r="N106" t="str" cm="1">
        <f t="array" ref="N106">_xlfn.XLOOKUP(I106,{"Rob","Exc","Ara","Lib"},{"Robusta","Excelsa","Arabica","Liberica"},"",0)</f>
        <v>Liberica</v>
      </c>
      <c r="O106" t="str">
        <f t="shared" si="3"/>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INDEX(products!$A$1:$G$49,MATCH($D107,products!$A$1:$A$49,0),MATCH(orders!I$1,products!$A$1:$G$1,0))</f>
        <v>Ara</v>
      </c>
      <c r="J107" t="str">
        <f>INDEX(products!$A$1:$G$49,MATCH($D107,products!$A$1:$A$49,0),MATCH(orders!J$1,products!$A$1:$G$1,0))</f>
        <v>M</v>
      </c>
      <c r="K107" s="5">
        <f>INDEX(products!$A$1:$G$49,MATCH($D107,products!$A$1:$A$49,0),MATCH(orders!K$1,products!$A$1:$G$1,0))</f>
        <v>0.5</v>
      </c>
      <c r="L107">
        <f>INDEX(products!$A$1:$G$49,MATCH($D107,products!$A$1:$A$49,0),MATCH(orders!L$1,products!$A$1:$G$1,0))</f>
        <v>6.75</v>
      </c>
      <c r="M107">
        <f t="shared" si="2"/>
        <v>40.5</v>
      </c>
      <c r="N107" t="str" cm="1">
        <f t="array" ref="N107">_xlfn.XLOOKUP(I107,{"Rob","Exc","Ara","Lib"},{"Robusta","Excelsa","Arabica","Liberica"},"",0)</f>
        <v>Arabica</v>
      </c>
      <c r="O107" t="str">
        <f t="shared" si="3"/>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INDEX(products!$A$1:$G$49,MATCH($D108,products!$A$1:$A$49,0),MATCH(orders!I$1,products!$A$1:$G$1,0))</f>
        <v>Exc</v>
      </c>
      <c r="J108" t="str">
        <f>INDEX(products!$A$1:$G$49,MATCH($D108,products!$A$1:$A$49,0),MATCH(orders!J$1,products!$A$1:$G$1,0))</f>
        <v>D</v>
      </c>
      <c r="K108" s="5">
        <f>INDEX(products!$A$1:$G$49,MATCH($D108,products!$A$1:$A$49,0),MATCH(orders!K$1,products!$A$1:$G$1,0))</f>
        <v>1</v>
      </c>
      <c r="L108">
        <f>INDEX(products!$A$1:$G$49,MATCH($D108,products!$A$1:$A$49,0),MATCH(orders!L$1,products!$A$1:$G$1,0))</f>
        <v>12.15</v>
      </c>
      <c r="M108">
        <f t="shared" si="2"/>
        <v>24.3</v>
      </c>
      <c r="N108" t="str" cm="1">
        <f t="array" ref="N108">_xlfn.XLOOKUP(I108,{"Rob","Exc","Ara","Lib"},{"Robusta","Excelsa","Arabica","Liberica"},"",0)</f>
        <v>Excelsa</v>
      </c>
      <c r="O108" t="str">
        <f t="shared" si="3"/>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INDEX(products!$A$1:$G$49,MATCH($D109,products!$A$1:$A$49,0),MATCH(orders!I$1,products!$A$1:$G$1,0))</f>
        <v>Rob</v>
      </c>
      <c r="J109" t="str">
        <f>INDEX(products!$A$1:$G$49,MATCH($D109,products!$A$1:$A$49,0),MATCH(orders!J$1,products!$A$1:$G$1,0))</f>
        <v>M</v>
      </c>
      <c r="K109" s="5">
        <f>INDEX(products!$A$1:$G$49,MATCH($D109,products!$A$1:$A$49,0),MATCH(orders!K$1,products!$A$1:$G$1,0))</f>
        <v>0.5</v>
      </c>
      <c r="L109">
        <f>INDEX(products!$A$1:$G$49,MATCH($D109,products!$A$1:$A$49,0),MATCH(orders!L$1,products!$A$1:$G$1,0))</f>
        <v>5.97</v>
      </c>
      <c r="M109">
        <f t="shared" si="2"/>
        <v>17.91</v>
      </c>
      <c r="N109" t="str" cm="1">
        <f t="array" ref="N109">_xlfn.XLOOKUP(I109,{"Rob","Exc","Ara","Lib"},{"Robusta","Excelsa","Arabica","Liberica"},"",0)</f>
        <v>Robusta</v>
      </c>
      <c r="O109" t="str">
        <f t="shared" si="3"/>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INDEX(products!$A$1:$G$49,MATCH($D110,products!$A$1:$A$49,0),MATCH(orders!I$1,products!$A$1:$G$1,0))</f>
        <v>Ara</v>
      </c>
      <c r="J110" t="str">
        <f>INDEX(products!$A$1:$G$49,MATCH($D110,products!$A$1:$A$49,0),MATCH(orders!J$1,products!$A$1:$G$1,0))</f>
        <v>M</v>
      </c>
      <c r="K110" s="5">
        <f>INDEX(products!$A$1:$G$49,MATCH($D110,products!$A$1:$A$49,0),MATCH(orders!K$1,products!$A$1:$G$1,0))</f>
        <v>0.5</v>
      </c>
      <c r="L110">
        <f>INDEX(products!$A$1:$G$49,MATCH($D110,products!$A$1:$A$49,0),MATCH(orders!L$1,products!$A$1:$G$1,0))</f>
        <v>6.75</v>
      </c>
      <c r="M110">
        <f t="shared" si="2"/>
        <v>27</v>
      </c>
      <c r="N110" t="str" cm="1">
        <f t="array" ref="N110">_xlfn.XLOOKUP(I110,{"Rob","Exc","Ara","Lib"},{"Robusta","Excelsa","Arabica","Liberica"},"",0)</f>
        <v>Arabica</v>
      </c>
      <c r="O110" t="str">
        <f t="shared" si="3"/>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INDEX(products!$A$1:$G$49,MATCH($D111,products!$A$1:$A$49,0),MATCH(orders!I$1,products!$A$1:$G$1,0))</f>
        <v>Lib</v>
      </c>
      <c r="J111" t="str">
        <f>INDEX(products!$A$1:$G$49,MATCH($D111,products!$A$1:$A$49,0),MATCH(orders!J$1,products!$A$1:$G$1,0))</f>
        <v>D</v>
      </c>
      <c r="K111" s="5">
        <f>INDEX(products!$A$1:$G$49,MATCH($D111,products!$A$1:$A$49,0),MATCH(orders!K$1,products!$A$1:$G$1,0))</f>
        <v>0.5</v>
      </c>
      <c r="L111">
        <f>INDEX(products!$A$1:$G$49,MATCH($D111,products!$A$1:$A$49,0),MATCH(orders!L$1,products!$A$1:$G$1,0))</f>
        <v>7.77</v>
      </c>
      <c r="M111">
        <f t="shared" si="2"/>
        <v>7.77</v>
      </c>
      <c r="N111" t="str" cm="1">
        <f t="array" ref="N111">_xlfn.XLOOKUP(I111,{"Rob","Exc","Ara","Lib"},{"Robusta","Excelsa","Arabica","Liberica"},"",0)</f>
        <v>Liberica</v>
      </c>
      <c r="O111" t="str">
        <f t="shared" si="3"/>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INDEX(products!$A$1:$G$49,MATCH($D112,products!$A$1:$A$49,0),MATCH(orders!I$1,products!$A$1:$G$1,0))</f>
        <v>Exc</v>
      </c>
      <c r="J112" t="str">
        <f>INDEX(products!$A$1:$G$49,MATCH($D112,products!$A$1:$A$49,0),MATCH(orders!J$1,products!$A$1:$G$1,0))</f>
        <v>L</v>
      </c>
      <c r="K112" s="5">
        <f>INDEX(products!$A$1:$G$49,MATCH($D112,products!$A$1:$A$49,0),MATCH(orders!K$1,products!$A$1:$G$1,0))</f>
        <v>0.2</v>
      </c>
      <c r="L112">
        <f>INDEX(products!$A$1:$G$49,MATCH($D112,products!$A$1:$A$49,0),MATCH(orders!L$1,products!$A$1:$G$1,0))</f>
        <v>4.4550000000000001</v>
      </c>
      <c r="M112">
        <f t="shared" si="2"/>
        <v>13.365</v>
      </c>
      <c r="N112" t="str" cm="1">
        <f t="array" ref="N112">_xlfn.XLOOKUP(I112,{"Rob","Exc","Ara","Lib"},{"Robusta","Excelsa","Arabica","Liberica"},"",0)</f>
        <v>Excelsa</v>
      </c>
      <c r="O112" t="str">
        <f t="shared" si="3"/>
        <v>Large</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INDEX(products!$A$1:$G$49,MATCH($D113,products!$A$1:$A$49,0),MATCH(orders!I$1,products!$A$1:$G$1,0))</f>
        <v>Rob</v>
      </c>
      <c r="J113" t="str">
        <f>INDEX(products!$A$1:$G$49,MATCH($D113,products!$A$1:$A$49,0),MATCH(orders!J$1,products!$A$1:$G$1,0))</f>
        <v>D</v>
      </c>
      <c r="K113" s="5">
        <f>INDEX(products!$A$1:$G$49,MATCH($D113,products!$A$1:$A$49,0),MATCH(orders!K$1,products!$A$1:$G$1,0))</f>
        <v>0.5</v>
      </c>
      <c r="L113">
        <f>INDEX(products!$A$1:$G$49,MATCH($D113,products!$A$1:$A$49,0),MATCH(orders!L$1,products!$A$1:$G$1,0))</f>
        <v>5.3699999999999992</v>
      </c>
      <c r="M113">
        <f t="shared" si="2"/>
        <v>26.849999999999994</v>
      </c>
      <c r="N113" t="str" cm="1">
        <f t="array" ref="N113">_xlfn.XLOOKUP(I113,{"Rob","Exc","Ara","Lib"},{"Robusta","Excelsa","Arabica","Liberica"},"",0)</f>
        <v>Robusta</v>
      </c>
      <c r="O113" t="str">
        <f t="shared" si="3"/>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INDEX(products!$A$1:$G$49,MATCH($D114,products!$A$1:$A$49,0),MATCH(orders!I$1,products!$A$1:$G$1,0))</f>
        <v>Ara</v>
      </c>
      <c r="J114" t="str">
        <f>INDEX(products!$A$1:$G$49,MATCH($D114,products!$A$1:$A$49,0),MATCH(orders!J$1,products!$A$1:$G$1,0))</f>
        <v>M</v>
      </c>
      <c r="K114" s="5">
        <f>INDEX(products!$A$1:$G$49,MATCH($D114,products!$A$1:$A$49,0),MATCH(orders!K$1,products!$A$1:$G$1,0))</f>
        <v>1</v>
      </c>
      <c r="L114">
        <f>INDEX(products!$A$1:$G$49,MATCH($D114,products!$A$1:$A$49,0),MATCH(orders!L$1,products!$A$1:$G$1,0))</f>
        <v>11.25</v>
      </c>
      <c r="M114">
        <f t="shared" si="2"/>
        <v>11.25</v>
      </c>
      <c r="N114" t="str" cm="1">
        <f t="array" ref="N114">_xlfn.XLOOKUP(I114,{"Rob","Exc","Ara","Lib"},{"Robusta","Excelsa","Arabica","Liberica"},"",0)</f>
        <v>Arabica</v>
      </c>
      <c r="O114" t="str">
        <f t="shared" si="3"/>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INDEX(products!$A$1:$G$49,MATCH($D115,products!$A$1:$A$49,0),MATCH(orders!I$1,products!$A$1:$G$1,0))</f>
        <v>Lib</v>
      </c>
      <c r="J115" t="str">
        <f>INDEX(products!$A$1:$G$49,MATCH($D115,products!$A$1:$A$49,0),MATCH(orders!J$1,products!$A$1:$G$1,0))</f>
        <v>M</v>
      </c>
      <c r="K115" s="5">
        <f>INDEX(products!$A$1:$G$49,MATCH($D115,products!$A$1:$A$49,0),MATCH(orders!K$1,products!$A$1:$G$1,0))</f>
        <v>1</v>
      </c>
      <c r="L115">
        <f>INDEX(products!$A$1:$G$49,MATCH($D115,products!$A$1:$A$49,0),MATCH(orders!L$1,products!$A$1:$G$1,0))</f>
        <v>14.55</v>
      </c>
      <c r="M115">
        <f t="shared" si="2"/>
        <v>14.55</v>
      </c>
      <c r="N115" t="str" cm="1">
        <f t="array" ref="N115">_xlfn.XLOOKUP(I115,{"Rob","Exc","Ara","Lib"},{"Robusta","Excelsa","Arabica","Liberica"},"",0)</f>
        <v>Liberica</v>
      </c>
      <c r="O115" t="str">
        <f t="shared" si="3"/>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INDEX(products!$A$1:$G$49,MATCH($D116,products!$A$1:$A$49,0),MATCH(orders!I$1,products!$A$1:$G$1,0))</f>
        <v>Rob</v>
      </c>
      <c r="J116" t="str">
        <f>INDEX(products!$A$1:$G$49,MATCH($D116,products!$A$1:$A$49,0),MATCH(orders!J$1,products!$A$1:$G$1,0))</f>
        <v>L</v>
      </c>
      <c r="K116" s="5">
        <f>INDEX(products!$A$1:$G$49,MATCH($D116,products!$A$1:$A$49,0),MATCH(orders!K$1,products!$A$1:$G$1,0))</f>
        <v>0.2</v>
      </c>
      <c r="L116">
        <f>INDEX(products!$A$1:$G$49,MATCH($D116,products!$A$1:$A$49,0),MATCH(orders!L$1,products!$A$1:$G$1,0))</f>
        <v>3.5849999999999995</v>
      </c>
      <c r="M116">
        <f t="shared" si="2"/>
        <v>14.339999999999998</v>
      </c>
      <c r="N116" t="str" cm="1">
        <f t="array" ref="N116">_xlfn.XLOOKUP(I116,{"Rob","Exc","Ara","Lib"},{"Robusta","Excelsa","Arabica","Liberica"},"",0)</f>
        <v>Robusta</v>
      </c>
      <c r="O116" t="str">
        <f t="shared" si="3"/>
        <v>Large</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INDEX(products!$A$1:$G$49,MATCH($D117,products!$A$1:$A$49,0),MATCH(orders!I$1,products!$A$1:$G$1,0))</f>
        <v>Lib</v>
      </c>
      <c r="J117" t="str">
        <f>INDEX(products!$A$1:$G$49,MATCH($D117,products!$A$1:$A$49,0),MATCH(orders!J$1,products!$A$1:$G$1,0))</f>
        <v>L</v>
      </c>
      <c r="K117" s="5">
        <f>INDEX(products!$A$1:$G$49,MATCH($D117,products!$A$1:$A$49,0),MATCH(orders!K$1,products!$A$1:$G$1,0))</f>
        <v>1</v>
      </c>
      <c r="L117">
        <f>INDEX(products!$A$1:$G$49,MATCH($D117,products!$A$1:$A$49,0),MATCH(orders!L$1,products!$A$1:$G$1,0))</f>
        <v>15.85</v>
      </c>
      <c r="M117">
        <f t="shared" si="2"/>
        <v>15.85</v>
      </c>
      <c r="N117" t="str" cm="1">
        <f t="array" ref="N117">_xlfn.XLOOKUP(I117,{"Rob","Exc","Ara","Lib"},{"Robusta","Excelsa","Arabica","Liberica"},"",0)</f>
        <v>Liberica</v>
      </c>
      <c r="O117" t="str">
        <f t="shared" si="3"/>
        <v>Large</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INDEX(products!$A$1:$G$49,MATCH($D118,products!$A$1:$A$49,0),MATCH(orders!I$1,products!$A$1:$G$1,0))</f>
        <v>Lib</v>
      </c>
      <c r="J118" t="str">
        <f>INDEX(products!$A$1:$G$49,MATCH($D118,products!$A$1:$A$49,0),MATCH(orders!J$1,products!$A$1:$G$1,0))</f>
        <v>L</v>
      </c>
      <c r="K118" s="5">
        <f>INDEX(products!$A$1:$G$49,MATCH($D118,products!$A$1:$A$49,0),MATCH(orders!K$1,products!$A$1:$G$1,0))</f>
        <v>0.2</v>
      </c>
      <c r="L118">
        <f>INDEX(products!$A$1:$G$49,MATCH($D118,products!$A$1:$A$49,0),MATCH(orders!L$1,products!$A$1:$G$1,0))</f>
        <v>4.7549999999999999</v>
      </c>
      <c r="M118">
        <f t="shared" si="2"/>
        <v>19.02</v>
      </c>
      <c r="N118" t="str" cm="1">
        <f t="array" ref="N118">_xlfn.XLOOKUP(I118,{"Rob","Exc","Ara","Lib"},{"Robusta","Excelsa","Arabica","Liberica"},"",0)</f>
        <v>Liberica</v>
      </c>
      <c r="O118" t="str">
        <f t="shared" si="3"/>
        <v>Large</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INDEX(products!$A$1:$G$49,MATCH($D119,products!$A$1:$A$49,0),MATCH(orders!I$1,products!$A$1:$G$1,0))</f>
        <v>Lib</v>
      </c>
      <c r="J119" t="str">
        <f>INDEX(products!$A$1:$G$49,MATCH($D119,products!$A$1:$A$49,0),MATCH(orders!J$1,products!$A$1:$G$1,0))</f>
        <v>L</v>
      </c>
      <c r="K119" s="5">
        <f>INDEX(products!$A$1:$G$49,MATCH($D119,products!$A$1:$A$49,0),MATCH(orders!K$1,products!$A$1:$G$1,0))</f>
        <v>0.5</v>
      </c>
      <c r="L119">
        <f>INDEX(products!$A$1:$G$49,MATCH($D119,products!$A$1:$A$49,0),MATCH(orders!L$1,products!$A$1:$G$1,0))</f>
        <v>9.51</v>
      </c>
      <c r="M119">
        <f t="shared" si="2"/>
        <v>38.04</v>
      </c>
      <c r="N119" t="str" cm="1">
        <f t="array" ref="N119">_xlfn.XLOOKUP(I119,{"Rob","Exc","Ara","Lib"},{"Robusta","Excelsa","Arabica","Liberica"},"",0)</f>
        <v>Liberica</v>
      </c>
      <c r="O119" t="str">
        <f t="shared" si="3"/>
        <v>Large</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INDEX(products!$A$1:$G$49,MATCH($D120,products!$A$1:$A$49,0),MATCH(orders!I$1,products!$A$1:$G$1,0))</f>
        <v>Exc</v>
      </c>
      <c r="J120" t="str">
        <f>INDEX(products!$A$1:$G$49,MATCH($D120,products!$A$1:$A$49,0),MATCH(orders!J$1,products!$A$1:$G$1,0))</f>
        <v>D</v>
      </c>
      <c r="K120" s="5">
        <f>INDEX(products!$A$1:$G$49,MATCH($D120,products!$A$1:$A$49,0),MATCH(orders!K$1,products!$A$1:$G$1,0))</f>
        <v>0.5</v>
      </c>
      <c r="L120">
        <f>INDEX(products!$A$1:$G$49,MATCH($D120,products!$A$1:$A$49,0),MATCH(orders!L$1,products!$A$1:$G$1,0))</f>
        <v>7.29</v>
      </c>
      <c r="M120">
        <f t="shared" si="2"/>
        <v>21.87</v>
      </c>
      <c r="N120" t="str" cm="1">
        <f t="array" ref="N120">_xlfn.XLOOKUP(I120,{"Rob","Exc","Ara","Lib"},{"Robusta","Excelsa","Arabica","Liberica"},"",0)</f>
        <v>Excelsa</v>
      </c>
      <c r="O120" t="str">
        <f t="shared" si="3"/>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INDEX(products!$A$1:$G$49,MATCH($D121,products!$A$1:$A$49,0),MATCH(orders!I$1,products!$A$1:$G$1,0))</f>
        <v>Exc</v>
      </c>
      <c r="J121" t="str">
        <f>INDEX(products!$A$1:$G$49,MATCH($D121,products!$A$1:$A$49,0),MATCH(orders!J$1,products!$A$1:$G$1,0))</f>
        <v>M</v>
      </c>
      <c r="K121" s="5">
        <f>INDEX(products!$A$1:$G$49,MATCH($D121,products!$A$1:$A$49,0),MATCH(orders!K$1,products!$A$1:$G$1,0))</f>
        <v>0.2</v>
      </c>
      <c r="L121">
        <f>INDEX(products!$A$1:$G$49,MATCH($D121,products!$A$1:$A$49,0),MATCH(orders!L$1,products!$A$1:$G$1,0))</f>
        <v>4.125</v>
      </c>
      <c r="M121">
        <f t="shared" si="2"/>
        <v>4.125</v>
      </c>
      <c r="N121" t="str" cm="1">
        <f t="array" ref="N121">_xlfn.XLOOKUP(I121,{"Rob","Exc","Ara","Lib"},{"Robusta","Excelsa","Arabica","Liberica"},"",0)</f>
        <v>Excelsa</v>
      </c>
      <c r="O121" t="str">
        <f t="shared" si="3"/>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INDEX(products!$A$1:$G$49,MATCH($D122,products!$A$1:$A$49,0),MATCH(orders!I$1,products!$A$1:$G$1,0))</f>
        <v>Ara</v>
      </c>
      <c r="J122" t="str">
        <f>INDEX(products!$A$1:$G$49,MATCH($D122,products!$A$1:$A$49,0),MATCH(orders!J$1,products!$A$1:$G$1,0))</f>
        <v>L</v>
      </c>
      <c r="K122" s="5">
        <f>INDEX(products!$A$1:$G$49,MATCH($D122,products!$A$1:$A$49,0),MATCH(orders!K$1,products!$A$1:$G$1,0))</f>
        <v>0.2</v>
      </c>
      <c r="L122">
        <f>INDEX(products!$A$1:$G$49,MATCH($D122,products!$A$1:$A$49,0),MATCH(orders!L$1,products!$A$1:$G$1,0))</f>
        <v>3.8849999999999998</v>
      </c>
      <c r="M122">
        <f t="shared" si="2"/>
        <v>3.8849999999999998</v>
      </c>
      <c r="N122" t="str" cm="1">
        <f t="array" ref="N122">_xlfn.XLOOKUP(I122,{"Rob","Exc","Ara","Lib"},{"Robusta","Excelsa","Arabica","Liberica"},"",0)</f>
        <v>Arabica</v>
      </c>
      <c r="O122" t="str">
        <f t="shared" si="3"/>
        <v>Large</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INDEX(products!$A$1:$G$49,MATCH($D123,products!$A$1:$A$49,0),MATCH(orders!I$1,products!$A$1:$G$1,0))</f>
        <v>Exc</v>
      </c>
      <c r="J123" t="str">
        <f>INDEX(products!$A$1:$G$49,MATCH($D123,products!$A$1:$A$49,0),MATCH(orders!J$1,products!$A$1:$G$1,0))</f>
        <v>M</v>
      </c>
      <c r="K123" s="5">
        <f>INDEX(products!$A$1:$G$49,MATCH($D123,products!$A$1:$A$49,0),MATCH(orders!K$1,products!$A$1:$G$1,0))</f>
        <v>1</v>
      </c>
      <c r="L123">
        <f>INDEX(products!$A$1:$G$49,MATCH($D123,products!$A$1:$A$49,0),MATCH(orders!L$1,products!$A$1:$G$1,0))</f>
        <v>13.75</v>
      </c>
      <c r="M123">
        <f t="shared" si="2"/>
        <v>68.75</v>
      </c>
      <c r="N123" t="str" cm="1">
        <f t="array" ref="N123">_xlfn.XLOOKUP(I123,{"Rob","Exc","Ara","Lib"},{"Robusta","Excelsa","Arabica","Liberica"},"",0)</f>
        <v>Excelsa</v>
      </c>
      <c r="O123" t="str">
        <f t="shared" si="3"/>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INDEX(products!$A$1:$G$49,MATCH($D124,products!$A$1:$A$49,0),MATCH(orders!I$1,products!$A$1:$G$1,0))</f>
        <v>Ara</v>
      </c>
      <c r="J124" t="str">
        <f>INDEX(products!$A$1:$G$49,MATCH($D124,products!$A$1:$A$49,0),MATCH(orders!J$1,products!$A$1:$G$1,0))</f>
        <v>D</v>
      </c>
      <c r="K124" s="5">
        <f>INDEX(products!$A$1:$G$49,MATCH($D124,products!$A$1:$A$49,0),MATCH(orders!K$1,products!$A$1:$G$1,0))</f>
        <v>0.5</v>
      </c>
      <c r="L124">
        <f>INDEX(products!$A$1:$G$49,MATCH($D124,products!$A$1:$A$49,0),MATCH(orders!L$1,products!$A$1:$G$1,0))</f>
        <v>5.97</v>
      </c>
      <c r="M124">
        <f t="shared" si="2"/>
        <v>23.88</v>
      </c>
      <c r="N124" t="str" cm="1">
        <f t="array" ref="N124">_xlfn.XLOOKUP(I124,{"Rob","Exc","Ara","Lib"},{"Robusta","Excelsa","Arabica","Liberica"},"",0)</f>
        <v>Arabica</v>
      </c>
      <c r="O124" t="str">
        <f t="shared" si="3"/>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INDEX(products!$A$1:$G$49,MATCH($D125,products!$A$1:$A$49,0),MATCH(orders!I$1,products!$A$1:$G$1,0))</f>
        <v>Lib</v>
      </c>
      <c r="J125" t="str">
        <f>INDEX(products!$A$1:$G$49,MATCH($D125,products!$A$1:$A$49,0),MATCH(orders!J$1,products!$A$1:$G$1,0))</f>
        <v>L</v>
      </c>
      <c r="K125" s="5">
        <f>INDEX(products!$A$1:$G$49,MATCH($D125,products!$A$1:$A$49,0),MATCH(orders!K$1,products!$A$1:$G$1,0))</f>
        <v>2.5</v>
      </c>
      <c r="L125">
        <f>INDEX(products!$A$1:$G$49,MATCH($D125,products!$A$1:$A$49,0),MATCH(orders!L$1,products!$A$1:$G$1,0))</f>
        <v>36.454999999999998</v>
      </c>
      <c r="M125">
        <f t="shared" si="2"/>
        <v>145.82</v>
      </c>
      <c r="N125" t="str" cm="1">
        <f t="array" ref="N125">_xlfn.XLOOKUP(I125,{"Rob","Exc","Ara","Lib"},{"Robusta","Excelsa","Arabica","Liberica"},"",0)</f>
        <v>Liberica</v>
      </c>
      <c r="O125" t="str">
        <f t="shared" si="3"/>
        <v>Large</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INDEX(products!$A$1:$G$49,MATCH($D126,products!$A$1:$A$49,0),MATCH(orders!I$1,products!$A$1:$G$1,0))</f>
        <v>Lib</v>
      </c>
      <c r="J126" t="str">
        <f>INDEX(products!$A$1:$G$49,MATCH($D126,products!$A$1:$A$49,0),MATCH(orders!J$1,products!$A$1:$G$1,0))</f>
        <v>M</v>
      </c>
      <c r="K126" s="5">
        <f>INDEX(products!$A$1:$G$49,MATCH($D126,products!$A$1:$A$49,0),MATCH(orders!K$1,products!$A$1:$G$1,0))</f>
        <v>0.2</v>
      </c>
      <c r="L126">
        <f>INDEX(products!$A$1:$G$49,MATCH($D126,products!$A$1:$A$49,0),MATCH(orders!L$1,products!$A$1:$G$1,0))</f>
        <v>4.3650000000000002</v>
      </c>
      <c r="M126">
        <f t="shared" si="2"/>
        <v>21.825000000000003</v>
      </c>
      <c r="N126" t="str" cm="1">
        <f t="array" ref="N126">_xlfn.XLOOKUP(I126,{"Rob","Exc","Ara","Lib"},{"Robusta","Excelsa","Arabica","Liberica"},"",0)</f>
        <v>Liberica</v>
      </c>
      <c r="O126" t="str">
        <f t="shared" si="3"/>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INDEX(products!$A$1:$G$49,MATCH($D127,products!$A$1:$A$49,0),MATCH(orders!I$1,products!$A$1:$G$1,0))</f>
        <v>Lib</v>
      </c>
      <c r="J127" t="str">
        <f>INDEX(products!$A$1:$G$49,MATCH($D127,products!$A$1:$A$49,0),MATCH(orders!J$1,products!$A$1:$G$1,0))</f>
        <v>M</v>
      </c>
      <c r="K127" s="5">
        <f>INDEX(products!$A$1:$G$49,MATCH($D127,products!$A$1:$A$49,0),MATCH(orders!K$1,products!$A$1:$G$1,0))</f>
        <v>0.5</v>
      </c>
      <c r="L127">
        <f>INDEX(products!$A$1:$G$49,MATCH($D127,products!$A$1:$A$49,0),MATCH(orders!L$1,products!$A$1:$G$1,0))</f>
        <v>8.73</v>
      </c>
      <c r="M127">
        <f t="shared" si="2"/>
        <v>26.19</v>
      </c>
      <c r="N127" t="str" cm="1">
        <f t="array" ref="N127">_xlfn.XLOOKUP(I127,{"Rob","Exc","Ara","Lib"},{"Robusta","Excelsa","Arabica","Liberica"},"",0)</f>
        <v>Liberica</v>
      </c>
      <c r="O127" t="str">
        <f t="shared" si="3"/>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INDEX(products!$A$1:$G$49,MATCH($D128,products!$A$1:$A$49,0),MATCH(orders!I$1,products!$A$1:$G$1,0))</f>
        <v>Ara</v>
      </c>
      <c r="J128" t="str">
        <f>INDEX(products!$A$1:$G$49,MATCH($D128,products!$A$1:$A$49,0),MATCH(orders!J$1,products!$A$1:$G$1,0))</f>
        <v>M</v>
      </c>
      <c r="K128" s="5">
        <f>INDEX(products!$A$1:$G$49,MATCH($D128,products!$A$1:$A$49,0),MATCH(orders!K$1,products!$A$1:$G$1,0))</f>
        <v>1</v>
      </c>
      <c r="L128">
        <f>INDEX(products!$A$1:$G$49,MATCH($D128,products!$A$1:$A$49,0),MATCH(orders!L$1,products!$A$1:$G$1,0))</f>
        <v>11.25</v>
      </c>
      <c r="M128">
        <f t="shared" si="2"/>
        <v>11.25</v>
      </c>
      <c r="N128" t="str" cm="1">
        <f t="array" ref="N128">_xlfn.XLOOKUP(I128,{"Rob","Exc","Ara","Lib"},{"Robusta","Excelsa","Arabica","Liberica"},"",0)</f>
        <v>Arabica</v>
      </c>
      <c r="O128" t="str">
        <f t="shared" si="3"/>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INDEX(products!$A$1:$G$49,MATCH($D129,products!$A$1:$A$49,0),MATCH(orders!I$1,products!$A$1:$G$1,0))</f>
        <v>Lib</v>
      </c>
      <c r="J129" t="str">
        <f>INDEX(products!$A$1:$G$49,MATCH($D129,products!$A$1:$A$49,0),MATCH(orders!J$1,products!$A$1:$G$1,0))</f>
        <v>D</v>
      </c>
      <c r="K129" s="5">
        <f>INDEX(products!$A$1:$G$49,MATCH($D129,products!$A$1:$A$49,0),MATCH(orders!K$1,products!$A$1:$G$1,0))</f>
        <v>1</v>
      </c>
      <c r="L129">
        <f>INDEX(products!$A$1:$G$49,MATCH($D129,products!$A$1:$A$49,0),MATCH(orders!L$1,products!$A$1:$G$1,0))</f>
        <v>12.95</v>
      </c>
      <c r="M129">
        <f t="shared" si="2"/>
        <v>77.699999999999989</v>
      </c>
      <c r="N129" t="str" cm="1">
        <f t="array" ref="N129">_xlfn.XLOOKUP(I129,{"Rob","Exc","Ara","Lib"},{"Robusta","Excelsa","Arabica","Liberica"},"",0)</f>
        <v>Liberica</v>
      </c>
      <c r="O129" t="str">
        <f t="shared" si="3"/>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INDEX(products!$A$1:$G$49,MATCH($D130,products!$A$1:$A$49,0),MATCH(orders!I$1,products!$A$1:$G$1,0))</f>
        <v>Ara</v>
      </c>
      <c r="J130" t="str">
        <f>INDEX(products!$A$1:$G$49,MATCH($D130,products!$A$1:$A$49,0),MATCH(orders!J$1,products!$A$1:$G$1,0))</f>
        <v>M</v>
      </c>
      <c r="K130" s="5">
        <f>INDEX(products!$A$1:$G$49,MATCH($D130,products!$A$1:$A$49,0),MATCH(orders!K$1,products!$A$1:$G$1,0))</f>
        <v>0.5</v>
      </c>
      <c r="L130">
        <f>INDEX(products!$A$1:$G$49,MATCH($D130,products!$A$1:$A$49,0),MATCH(orders!L$1,products!$A$1:$G$1,0))</f>
        <v>6.75</v>
      </c>
      <c r="M130">
        <f t="shared" si="2"/>
        <v>6.75</v>
      </c>
      <c r="N130" t="str" cm="1">
        <f t="array" ref="N130">_xlfn.XLOOKUP(I130,{"Rob","Exc","Ara","Lib"},{"Robusta","Excelsa","Arabica","Liberica"},"",0)</f>
        <v>Arabica</v>
      </c>
      <c r="O130" t="str">
        <f t="shared" si="3"/>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INDEX(products!$A$1:$G$49,MATCH($D131,products!$A$1:$A$49,0),MATCH(orders!I$1,products!$A$1:$G$1,0))</f>
        <v>Exc</v>
      </c>
      <c r="J131" t="str">
        <f>INDEX(products!$A$1:$G$49,MATCH($D131,products!$A$1:$A$49,0),MATCH(orders!J$1,products!$A$1:$G$1,0))</f>
        <v>D</v>
      </c>
      <c r="K131" s="5">
        <f>INDEX(products!$A$1:$G$49,MATCH($D131,products!$A$1:$A$49,0),MATCH(orders!K$1,products!$A$1:$G$1,0))</f>
        <v>1</v>
      </c>
      <c r="L131">
        <f>INDEX(products!$A$1:$G$49,MATCH($D131,products!$A$1:$A$49,0),MATCH(orders!L$1,products!$A$1:$G$1,0))</f>
        <v>12.15</v>
      </c>
      <c r="M131">
        <f t="shared" ref="M131:M194" si="4">L131*E131</f>
        <v>12.15</v>
      </c>
      <c r="N131" t="str" cm="1">
        <f t="array" ref="N131">_xlfn.XLOOKUP(I131,{"Rob","Exc","Ara","Lib"},{"Robusta","Excelsa","Arabica","Liberica"},"",0)</f>
        <v>Excelsa</v>
      </c>
      <c r="O131" t="str">
        <f t="shared" ref="O131:O194" si="5">IF(J131="M","Medium",IF(J131="L","Large",IF(J131="D","Dark","")))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INDEX(products!$A$1:$G$49,MATCH($D132,products!$A$1:$A$49,0),MATCH(orders!I$1,products!$A$1:$G$1,0))</f>
        <v>Ara</v>
      </c>
      <c r="J132" t="str">
        <f>INDEX(products!$A$1:$G$49,MATCH($D132,products!$A$1:$A$49,0),MATCH(orders!J$1,products!$A$1:$G$1,0))</f>
        <v>L</v>
      </c>
      <c r="K132" s="5">
        <f>INDEX(products!$A$1:$G$49,MATCH($D132,products!$A$1:$A$49,0),MATCH(orders!K$1,products!$A$1:$G$1,0))</f>
        <v>2.5</v>
      </c>
      <c r="L132">
        <f>INDEX(products!$A$1:$G$49,MATCH($D132,products!$A$1:$A$49,0),MATCH(orders!L$1,products!$A$1:$G$1,0))</f>
        <v>29.784999999999997</v>
      </c>
      <c r="M132">
        <f t="shared" si="4"/>
        <v>148.92499999999998</v>
      </c>
      <c r="N132" t="str" cm="1">
        <f t="array" ref="N132">_xlfn.XLOOKUP(I132,{"Rob","Exc","Ara","Lib"},{"Robusta","Excelsa","Arabica","Liberica"},"",0)</f>
        <v>Arabica</v>
      </c>
      <c r="O132" t="str">
        <f t="shared" si="5"/>
        <v>Large</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INDEX(products!$A$1:$G$49,MATCH($D133,products!$A$1:$A$49,0),MATCH(orders!I$1,products!$A$1:$G$1,0))</f>
        <v>Exc</v>
      </c>
      <c r="J133" t="str">
        <f>INDEX(products!$A$1:$G$49,MATCH($D133,products!$A$1:$A$49,0),MATCH(orders!J$1,products!$A$1:$G$1,0))</f>
        <v>D</v>
      </c>
      <c r="K133" s="5">
        <f>INDEX(products!$A$1:$G$49,MATCH($D133,products!$A$1:$A$49,0),MATCH(orders!K$1,products!$A$1:$G$1,0))</f>
        <v>0.5</v>
      </c>
      <c r="L133">
        <f>INDEX(products!$A$1:$G$49,MATCH($D133,products!$A$1:$A$49,0),MATCH(orders!L$1,products!$A$1:$G$1,0))</f>
        <v>7.29</v>
      </c>
      <c r="M133">
        <f t="shared" si="4"/>
        <v>14.58</v>
      </c>
      <c r="N133" t="str" cm="1">
        <f t="array" ref="N133">_xlfn.XLOOKUP(I133,{"Rob","Exc","Ara","Lib"},{"Robusta","Excelsa","Arabica","Liberica"},"",0)</f>
        <v>Excelsa</v>
      </c>
      <c r="O133" t="str">
        <f t="shared" si="5"/>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INDEX(products!$A$1:$G$49,MATCH($D134,products!$A$1:$A$49,0),MATCH(orders!I$1,products!$A$1:$G$1,0))</f>
        <v>Ara</v>
      </c>
      <c r="J134" t="str">
        <f>INDEX(products!$A$1:$G$49,MATCH($D134,products!$A$1:$A$49,0),MATCH(orders!J$1,products!$A$1:$G$1,0))</f>
        <v>L</v>
      </c>
      <c r="K134" s="5">
        <f>INDEX(products!$A$1:$G$49,MATCH($D134,products!$A$1:$A$49,0),MATCH(orders!K$1,products!$A$1:$G$1,0))</f>
        <v>2.5</v>
      </c>
      <c r="L134">
        <f>INDEX(products!$A$1:$G$49,MATCH($D134,products!$A$1:$A$49,0),MATCH(orders!L$1,products!$A$1:$G$1,0))</f>
        <v>29.784999999999997</v>
      </c>
      <c r="M134">
        <f t="shared" si="4"/>
        <v>148.92499999999998</v>
      </c>
      <c r="N134" t="str" cm="1">
        <f t="array" ref="N134">_xlfn.XLOOKUP(I134,{"Rob","Exc","Ara","Lib"},{"Robusta","Excelsa","Arabica","Liberica"},"",0)</f>
        <v>Arabica</v>
      </c>
      <c r="O134" t="str">
        <f t="shared" si="5"/>
        <v>Large</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INDEX(products!$A$1:$G$49,MATCH($D135,products!$A$1:$A$49,0),MATCH(orders!I$1,products!$A$1:$G$1,0))</f>
        <v>Lib</v>
      </c>
      <c r="J135" t="str">
        <f>INDEX(products!$A$1:$G$49,MATCH($D135,products!$A$1:$A$49,0),MATCH(orders!J$1,products!$A$1:$G$1,0))</f>
        <v>D</v>
      </c>
      <c r="K135" s="5">
        <f>INDEX(products!$A$1:$G$49,MATCH($D135,products!$A$1:$A$49,0),MATCH(orders!K$1,products!$A$1:$G$1,0))</f>
        <v>1</v>
      </c>
      <c r="L135">
        <f>INDEX(products!$A$1:$G$49,MATCH($D135,products!$A$1:$A$49,0),MATCH(orders!L$1,products!$A$1:$G$1,0))</f>
        <v>12.95</v>
      </c>
      <c r="M135">
        <f t="shared" si="4"/>
        <v>12.95</v>
      </c>
      <c r="N135" t="str" cm="1">
        <f t="array" ref="N135">_xlfn.XLOOKUP(I135,{"Rob","Exc","Ara","Lib"},{"Robusta","Excelsa","Arabica","Liberica"},"",0)</f>
        <v>Liberica</v>
      </c>
      <c r="O135" t="str">
        <f t="shared" si="5"/>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INDEX(products!$A$1:$G$49,MATCH($D136,products!$A$1:$A$49,0),MATCH(orders!I$1,products!$A$1:$G$1,0))</f>
        <v>Exc</v>
      </c>
      <c r="J136" t="str">
        <f>INDEX(products!$A$1:$G$49,MATCH($D136,products!$A$1:$A$49,0),MATCH(orders!J$1,products!$A$1:$G$1,0))</f>
        <v>M</v>
      </c>
      <c r="K136" s="5">
        <f>INDEX(products!$A$1:$G$49,MATCH($D136,products!$A$1:$A$49,0),MATCH(orders!K$1,products!$A$1:$G$1,0))</f>
        <v>2.5</v>
      </c>
      <c r="L136">
        <f>INDEX(products!$A$1:$G$49,MATCH($D136,products!$A$1:$A$49,0),MATCH(orders!L$1,products!$A$1:$G$1,0))</f>
        <v>31.624999999999996</v>
      </c>
      <c r="M136">
        <f t="shared" si="4"/>
        <v>94.874999999999986</v>
      </c>
      <c r="N136" t="str" cm="1">
        <f t="array" ref="N136">_xlfn.XLOOKUP(I136,{"Rob","Exc","Ara","Lib"},{"Robusta","Excelsa","Arabica","Liberica"},"",0)</f>
        <v>Excelsa</v>
      </c>
      <c r="O136" t="str">
        <f t="shared" si="5"/>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INDEX(products!$A$1:$G$49,MATCH($D137,products!$A$1:$A$49,0),MATCH(orders!I$1,products!$A$1:$G$1,0))</f>
        <v>Ara</v>
      </c>
      <c r="J137" t="str">
        <f>INDEX(products!$A$1:$G$49,MATCH($D137,products!$A$1:$A$49,0),MATCH(orders!J$1,products!$A$1:$G$1,0))</f>
        <v>L</v>
      </c>
      <c r="K137" s="5">
        <f>INDEX(products!$A$1:$G$49,MATCH($D137,products!$A$1:$A$49,0),MATCH(orders!K$1,products!$A$1:$G$1,0))</f>
        <v>0.5</v>
      </c>
      <c r="L137">
        <f>INDEX(products!$A$1:$G$49,MATCH($D137,products!$A$1:$A$49,0),MATCH(orders!L$1,products!$A$1:$G$1,0))</f>
        <v>7.77</v>
      </c>
      <c r="M137">
        <f t="shared" si="4"/>
        <v>38.849999999999994</v>
      </c>
      <c r="N137" t="str" cm="1">
        <f t="array" ref="N137">_xlfn.XLOOKUP(I137,{"Rob","Exc","Ara","Lib"},{"Robusta","Excelsa","Arabica","Liberica"},"",0)</f>
        <v>Arabica</v>
      </c>
      <c r="O137" t="str">
        <f t="shared" si="5"/>
        <v>Large</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INDEX(products!$A$1:$G$49,MATCH($D138,products!$A$1:$A$49,0),MATCH(orders!I$1,products!$A$1:$G$1,0))</f>
        <v>Ara</v>
      </c>
      <c r="J138" t="str">
        <f>INDEX(products!$A$1:$G$49,MATCH($D138,products!$A$1:$A$49,0),MATCH(orders!J$1,products!$A$1:$G$1,0))</f>
        <v>D</v>
      </c>
      <c r="K138" s="5">
        <f>INDEX(products!$A$1:$G$49,MATCH($D138,products!$A$1:$A$49,0),MATCH(orders!K$1,products!$A$1:$G$1,0))</f>
        <v>0.2</v>
      </c>
      <c r="L138">
        <f>INDEX(products!$A$1:$G$49,MATCH($D138,products!$A$1:$A$49,0),MATCH(orders!L$1,products!$A$1:$G$1,0))</f>
        <v>2.9849999999999999</v>
      </c>
      <c r="M138">
        <f t="shared" si="4"/>
        <v>11.94</v>
      </c>
      <c r="N138" t="str" cm="1">
        <f t="array" ref="N138">_xlfn.XLOOKUP(I138,{"Rob","Exc","Ara","Lib"},{"Robusta","Excelsa","Arabica","Liberica"},"",0)</f>
        <v>Arabica</v>
      </c>
      <c r="O138" t="str">
        <f t="shared" si="5"/>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INDEX(products!$A$1:$G$49,MATCH($D139,products!$A$1:$A$49,0),MATCH(orders!I$1,products!$A$1:$G$1,0))</f>
        <v>Exc</v>
      </c>
      <c r="J139" t="str">
        <f>INDEX(products!$A$1:$G$49,MATCH($D139,products!$A$1:$A$49,0),MATCH(orders!J$1,products!$A$1:$G$1,0))</f>
        <v>L</v>
      </c>
      <c r="K139" s="5">
        <f>INDEX(products!$A$1:$G$49,MATCH($D139,products!$A$1:$A$49,0),MATCH(orders!K$1,products!$A$1:$G$1,0))</f>
        <v>2.5</v>
      </c>
      <c r="L139">
        <f>INDEX(products!$A$1:$G$49,MATCH($D139,products!$A$1:$A$49,0),MATCH(orders!L$1,products!$A$1:$G$1,0))</f>
        <v>34.154999999999994</v>
      </c>
      <c r="M139">
        <f t="shared" si="4"/>
        <v>102.46499999999997</v>
      </c>
      <c r="N139" t="str" cm="1">
        <f t="array" ref="N139">_xlfn.XLOOKUP(I139,{"Rob","Exc","Ara","Lib"},{"Robusta","Excelsa","Arabica","Liberica"},"",0)</f>
        <v>Excelsa</v>
      </c>
      <c r="O139" t="str">
        <f t="shared" si="5"/>
        <v>Large</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INDEX(products!$A$1:$G$49,MATCH($D140,products!$A$1:$A$49,0),MATCH(orders!I$1,products!$A$1:$G$1,0))</f>
        <v>Exc</v>
      </c>
      <c r="J140" t="str">
        <f>INDEX(products!$A$1:$G$49,MATCH($D140,products!$A$1:$A$49,0),MATCH(orders!J$1,products!$A$1:$G$1,0))</f>
        <v>D</v>
      </c>
      <c r="K140" s="5">
        <f>INDEX(products!$A$1:$G$49,MATCH($D140,products!$A$1:$A$49,0),MATCH(orders!K$1,products!$A$1:$G$1,0))</f>
        <v>1</v>
      </c>
      <c r="L140">
        <f>INDEX(products!$A$1:$G$49,MATCH($D140,products!$A$1:$A$49,0),MATCH(orders!L$1,products!$A$1:$G$1,0))</f>
        <v>12.15</v>
      </c>
      <c r="M140">
        <f t="shared" si="4"/>
        <v>48.6</v>
      </c>
      <c r="N140" t="str" cm="1">
        <f t="array" ref="N140">_xlfn.XLOOKUP(I140,{"Rob","Exc","Ara","Lib"},{"Robusta","Excelsa","Arabica","Liberica"},"",0)</f>
        <v>Excelsa</v>
      </c>
      <c r="O140" t="str">
        <f t="shared" si="5"/>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INDEX(products!$A$1:$G$49,MATCH($D141,products!$A$1:$A$49,0),MATCH(orders!I$1,products!$A$1:$G$1,0))</f>
        <v>Lib</v>
      </c>
      <c r="J141" t="str">
        <f>INDEX(products!$A$1:$G$49,MATCH($D141,products!$A$1:$A$49,0),MATCH(orders!J$1,products!$A$1:$G$1,0))</f>
        <v>D</v>
      </c>
      <c r="K141" s="5">
        <f>INDEX(products!$A$1:$G$49,MATCH($D141,products!$A$1:$A$49,0),MATCH(orders!K$1,products!$A$1:$G$1,0))</f>
        <v>1</v>
      </c>
      <c r="L141">
        <f>INDEX(products!$A$1:$G$49,MATCH($D141,products!$A$1:$A$49,0),MATCH(orders!L$1,products!$A$1:$G$1,0))</f>
        <v>12.95</v>
      </c>
      <c r="M141">
        <f t="shared" si="4"/>
        <v>77.699999999999989</v>
      </c>
      <c r="N141" t="str" cm="1">
        <f t="array" ref="N141">_xlfn.XLOOKUP(I141,{"Rob","Exc","Ara","Lib"},{"Robusta","Excelsa","Arabica","Liberica"},"",0)</f>
        <v>Liberica</v>
      </c>
      <c r="O141" t="str">
        <f t="shared" si="5"/>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INDEX(products!$A$1:$G$49,MATCH($D142,products!$A$1:$A$49,0),MATCH(orders!I$1,products!$A$1:$G$1,0))</f>
        <v>Lib</v>
      </c>
      <c r="J142" t="str">
        <f>INDEX(products!$A$1:$G$49,MATCH($D142,products!$A$1:$A$49,0),MATCH(orders!J$1,products!$A$1:$G$1,0))</f>
        <v>D</v>
      </c>
      <c r="K142" s="5">
        <f>INDEX(products!$A$1:$G$49,MATCH($D142,products!$A$1:$A$49,0),MATCH(orders!K$1,products!$A$1:$G$1,0))</f>
        <v>2.5</v>
      </c>
      <c r="L142">
        <f>INDEX(products!$A$1:$G$49,MATCH($D142,products!$A$1:$A$49,0),MATCH(orders!L$1,products!$A$1:$G$1,0))</f>
        <v>29.784999999999997</v>
      </c>
      <c r="M142">
        <f t="shared" si="4"/>
        <v>29.784999999999997</v>
      </c>
      <c r="N142" t="str" cm="1">
        <f t="array" ref="N142">_xlfn.XLOOKUP(I142,{"Rob","Exc","Ara","Lib"},{"Robusta","Excelsa","Arabica","Liberica"},"",0)</f>
        <v>Liberica</v>
      </c>
      <c r="O142" t="str">
        <f t="shared" si="5"/>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INDEX(products!$A$1:$G$49,MATCH($D143,products!$A$1:$A$49,0),MATCH(orders!I$1,products!$A$1:$G$1,0))</f>
        <v>Ara</v>
      </c>
      <c r="J143" t="str">
        <f>INDEX(products!$A$1:$G$49,MATCH($D143,products!$A$1:$A$49,0),MATCH(orders!J$1,products!$A$1:$G$1,0))</f>
        <v>L</v>
      </c>
      <c r="K143" s="5">
        <f>INDEX(products!$A$1:$G$49,MATCH($D143,products!$A$1:$A$49,0),MATCH(orders!K$1,products!$A$1:$G$1,0))</f>
        <v>0.2</v>
      </c>
      <c r="L143">
        <f>INDEX(products!$A$1:$G$49,MATCH($D143,products!$A$1:$A$49,0),MATCH(orders!L$1,products!$A$1:$G$1,0))</f>
        <v>3.8849999999999998</v>
      </c>
      <c r="M143">
        <f t="shared" si="4"/>
        <v>15.54</v>
      </c>
      <c r="N143" t="str" cm="1">
        <f t="array" ref="N143">_xlfn.XLOOKUP(I143,{"Rob","Exc","Ara","Lib"},{"Robusta","Excelsa","Arabica","Liberica"},"",0)</f>
        <v>Arabica</v>
      </c>
      <c r="O143" t="str">
        <f t="shared" si="5"/>
        <v>Large</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INDEX(products!$A$1:$G$49,MATCH($D144,products!$A$1:$A$49,0),MATCH(orders!I$1,products!$A$1:$G$1,0))</f>
        <v>Exc</v>
      </c>
      <c r="J144" t="str">
        <f>INDEX(products!$A$1:$G$49,MATCH($D144,products!$A$1:$A$49,0),MATCH(orders!J$1,products!$A$1:$G$1,0))</f>
        <v>L</v>
      </c>
      <c r="K144" s="5">
        <f>INDEX(products!$A$1:$G$49,MATCH($D144,products!$A$1:$A$49,0),MATCH(orders!K$1,products!$A$1:$G$1,0))</f>
        <v>2.5</v>
      </c>
      <c r="L144">
        <f>INDEX(products!$A$1:$G$49,MATCH($D144,products!$A$1:$A$49,0),MATCH(orders!L$1,products!$A$1:$G$1,0))</f>
        <v>34.154999999999994</v>
      </c>
      <c r="M144">
        <f t="shared" si="4"/>
        <v>136.61999999999998</v>
      </c>
      <c r="N144" t="str" cm="1">
        <f t="array" ref="N144">_xlfn.XLOOKUP(I144,{"Rob","Exc","Ara","Lib"},{"Robusta","Excelsa","Arabica","Liberica"},"",0)</f>
        <v>Excelsa</v>
      </c>
      <c r="O144" t="str">
        <f t="shared" si="5"/>
        <v>Large</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INDEX(products!$A$1:$G$49,MATCH($D145,products!$A$1:$A$49,0),MATCH(orders!I$1,products!$A$1:$G$1,0))</f>
        <v>Lib</v>
      </c>
      <c r="J145" t="str">
        <f>INDEX(products!$A$1:$G$49,MATCH($D145,products!$A$1:$A$49,0),MATCH(orders!J$1,products!$A$1:$G$1,0))</f>
        <v>M</v>
      </c>
      <c r="K145" s="5">
        <f>INDEX(products!$A$1:$G$49,MATCH($D145,products!$A$1:$A$49,0),MATCH(orders!K$1,products!$A$1:$G$1,0))</f>
        <v>0.5</v>
      </c>
      <c r="L145">
        <f>INDEX(products!$A$1:$G$49,MATCH($D145,products!$A$1:$A$49,0),MATCH(orders!L$1,products!$A$1:$G$1,0))</f>
        <v>8.73</v>
      </c>
      <c r="M145">
        <f t="shared" si="4"/>
        <v>17.46</v>
      </c>
      <c r="N145" t="str" cm="1">
        <f t="array" ref="N145">_xlfn.XLOOKUP(I145,{"Rob","Exc","Ara","Lib"},{"Robusta","Excelsa","Arabica","Liberica"},"",0)</f>
        <v>Liberica</v>
      </c>
      <c r="O145" t="str">
        <f t="shared" si="5"/>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INDEX(products!$A$1:$G$49,MATCH($D146,products!$A$1:$A$49,0),MATCH(orders!I$1,products!$A$1:$G$1,0))</f>
        <v>Exc</v>
      </c>
      <c r="J146" t="str">
        <f>INDEX(products!$A$1:$G$49,MATCH($D146,products!$A$1:$A$49,0),MATCH(orders!J$1,products!$A$1:$G$1,0))</f>
        <v>L</v>
      </c>
      <c r="K146" s="5">
        <f>INDEX(products!$A$1:$G$49,MATCH($D146,products!$A$1:$A$49,0),MATCH(orders!K$1,products!$A$1:$G$1,0))</f>
        <v>2.5</v>
      </c>
      <c r="L146">
        <f>INDEX(products!$A$1:$G$49,MATCH($D146,products!$A$1:$A$49,0),MATCH(orders!L$1,products!$A$1:$G$1,0))</f>
        <v>34.154999999999994</v>
      </c>
      <c r="M146">
        <f t="shared" si="4"/>
        <v>68.309999999999988</v>
      </c>
      <c r="N146" t="str" cm="1">
        <f t="array" ref="N146">_xlfn.XLOOKUP(I146,{"Rob","Exc","Ara","Lib"},{"Robusta","Excelsa","Arabica","Liberica"},"",0)</f>
        <v>Excelsa</v>
      </c>
      <c r="O146" t="str">
        <f t="shared" si="5"/>
        <v>Large</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INDEX(products!$A$1:$G$49,MATCH($D147,products!$A$1:$A$49,0),MATCH(orders!I$1,products!$A$1:$G$1,0))</f>
        <v>Lib</v>
      </c>
      <c r="J147" t="str">
        <f>INDEX(products!$A$1:$G$49,MATCH($D147,products!$A$1:$A$49,0),MATCH(orders!J$1,products!$A$1:$G$1,0))</f>
        <v>M</v>
      </c>
      <c r="K147" s="5">
        <f>INDEX(products!$A$1:$G$49,MATCH($D147,products!$A$1:$A$49,0),MATCH(orders!K$1,products!$A$1:$G$1,0))</f>
        <v>0.2</v>
      </c>
      <c r="L147">
        <f>INDEX(products!$A$1:$G$49,MATCH($D147,products!$A$1:$A$49,0),MATCH(orders!L$1,products!$A$1:$G$1,0))</f>
        <v>4.3650000000000002</v>
      </c>
      <c r="M147">
        <f t="shared" si="4"/>
        <v>17.46</v>
      </c>
      <c r="N147" t="str" cm="1">
        <f t="array" ref="N147">_xlfn.XLOOKUP(I147,{"Rob","Exc","Ara","Lib"},{"Robusta","Excelsa","Arabica","Liberica"},"",0)</f>
        <v>Liberica</v>
      </c>
      <c r="O147" t="str">
        <f t="shared" si="5"/>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INDEX(products!$A$1:$G$49,MATCH($D148,products!$A$1:$A$49,0),MATCH(orders!I$1,products!$A$1:$G$1,0))</f>
        <v>Lib</v>
      </c>
      <c r="J148" t="str">
        <f>INDEX(products!$A$1:$G$49,MATCH($D148,products!$A$1:$A$49,0),MATCH(orders!J$1,products!$A$1:$G$1,0))</f>
        <v>M</v>
      </c>
      <c r="K148" s="5">
        <f>INDEX(products!$A$1:$G$49,MATCH($D148,products!$A$1:$A$49,0),MATCH(orders!K$1,products!$A$1:$G$1,0))</f>
        <v>1</v>
      </c>
      <c r="L148">
        <f>INDEX(products!$A$1:$G$49,MATCH($D148,products!$A$1:$A$49,0),MATCH(orders!L$1,products!$A$1:$G$1,0))</f>
        <v>14.55</v>
      </c>
      <c r="M148">
        <f t="shared" si="4"/>
        <v>43.650000000000006</v>
      </c>
      <c r="N148" t="str" cm="1">
        <f t="array" ref="N148">_xlfn.XLOOKUP(I148,{"Rob","Exc","Ara","Lib"},{"Robusta","Excelsa","Arabica","Liberica"},"",0)</f>
        <v>Liberica</v>
      </c>
      <c r="O148" t="str">
        <f t="shared" si="5"/>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INDEX(products!$A$1:$G$49,MATCH($D149,products!$A$1:$A$49,0),MATCH(orders!I$1,products!$A$1:$G$1,0))</f>
        <v>Exc</v>
      </c>
      <c r="J149" t="str">
        <f>INDEX(products!$A$1:$G$49,MATCH($D149,products!$A$1:$A$49,0),MATCH(orders!J$1,products!$A$1:$G$1,0))</f>
        <v>M</v>
      </c>
      <c r="K149" s="5">
        <f>INDEX(products!$A$1:$G$49,MATCH($D149,products!$A$1:$A$49,0),MATCH(orders!K$1,products!$A$1:$G$1,0))</f>
        <v>1</v>
      </c>
      <c r="L149">
        <f>INDEX(products!$A$1:$G$49,MATCH($D149,products!$A$1:$A$49,0),MATCH(orders!L$1,products!$A$1:$G$1,0))</f>
        <v>13.75</v>
      </c>
      <c r="M149">
        <f t="shared" si="4"/>
        <v>27.5</v>
      </c>
      <c r="N149" t="str" cm="1">
        <f t="array" ref="N149">_xlfn.XLOOKUP(I149,{"Rob","Exc","Ara","Lib"},{"Robusta","Excelsa","Arabica","Liberica"},"",0)</f>
        <v>Excelsa</v>
      </c>
      <c r="O149" t="str">
        <f t="shared" si="5"/>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INDEX(products!$A$1:$G$49,MATCH($D150,products!$A$1:$A$49,0),MATCH(orders!I$1,products!$A$1:$G$1,0))</f>
        <v>Exc</v>
      </c>
      <c r="J150" t="str">
        <f>INDEX(products!$A$1:$G$49,MATCH($D150,products!$A$1:$A$49,0),MATCH(orders!J$1,products!$A$1:$G$1,0))</f>
        <v>D</v>
      </c>
      <c r="K150" s="5">
        <f>INDEX(products!$A$1:$G$49,MATCH($D150,products!$A$1:$A$49,0),MATCH(orders!K$1,products!$A$1:$G$1,0))</f>
        <v>0.2</v>
      </c>
      <c r="L150">
        <f>INDEX(products!$A$1:$G$49,MATCH($D150,products!$A$1:$A$49,0),MATCH(orders!L$1,products!$A$1:$G$1,0))</f>
        <v>3.645</v>
      </c>
      <c r="M150">
        <f t="shared" si="4"/>
        <v>18.225000000000001</v>
      </c>
      <c r="N150" t="str" cm="1">
        <f t="array" ref="N150">_xlfn.XLOOKUP(I150,{"Rob","Exc","Ara","Lib"},{"Robusta","Excelsa","Arabica","Liberica"},"",0)</f>
        <v>Excelsa</v>
      </c>
      <c r="O150" t="str">
        <f t="shared" si="5"/>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INDEX(products!$A$1:$G$49,MATCH($D151,products!$A$1:$A$49,0),MATCH(orders!I$1,products!$A$1:$G$1,0))</f>
        <v>Ara</v>
      </c>
      <c r="J151" t="str">
        <f>INDEX(products!$A$1:$G$49,MATCH($D151,products!$A$1:$A$49,0),MATCH(orders!J$1,products!$A$1:$G$1,0))</f>
        <v>M</v>
      </c>
      <c r="K151" s="5">
        <f>INDEX(products!$A$1:$G$49,MATCH($D151,products!$A$1:$A$49,0),MATCH(orders!K$1,products!$A$1:$G$1,0))</f>
        <v>2.5</v>
      </c>
      <c r="L151">
        <f>INDEX(products!$A$1:$G$49,MATCH($D151,products!$A$1:$A$49,0),MATCH(orders!L$1,products!$A$1:$G$1,0))</f>
        <v>25.874999999999996</v>
      </c>
      <c r="M151">
        <f t="shared" si="4"/>
        <v>51.749999999999993</v>
      </c>
      <c r="N151" t="str" cm="1">
        <f t="array" ref="N151">_xlfn.XLOOKUP(I151,{"Rob","Exc","Ara","Lib"},{"Robusta","Excelsa","Arabica","Liberica"},"",0)</f>
        <v>Arabica</v>
      </c>
      <c r="O151" t="str">
        <f t="shared" si="5"/>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INDEX(products!$A$1:$G$49,MATCH($D152,products!$A$1:$A$49,0),MATCH(orders!I$1,products!$A$1:$G$1,0))</f>
        <v>Lib</v>
      </c>
      <c r="J152" t="str">
        <f>INDEX(products!$A$1:$G$49,MATCH($D152,products!$A$1:$A$49,0),MATCH(orders!J$1,products!$A$1:$G$1,0))</f>
        <v>D</v>
      </c>
      <c r="K152" s="5">
        <f>INDEX(products!$A$1:$G$49,MATCH($D152,products!$A$1:$A$49,0),MATCH(orders!K$1,products!$A$1:$G$1,0))</f>
        <v>1</v>
      </c>
      <c r="L152">
        <f>INDEX(products!$A$1:$G$49,MATCH($D152,products!$A$1:$A$49,0),MATCH(orders!L$1,products!$A$1:$G$1,0))</f>
        <v>12.95</v>
      </c>
      <c r="M152">
        <f t="shared" si="4"/>
        <v>12.95</v>
      </c>
      <c r="N152" t="str" cm="1">
        <f t="array" ref="N152">_xlfn.XLOOKUP(I152,{"Rob","Exc","Ara","Lib"},{"Robusta","Excelsa","Arabica","Liberica"},"",0)</f>
        <v>Liberica</v>
      </c>
      <c r="O152" t="str">
        <f t="shared" si="5"/>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INDEX(products!$A$1:$G$49,MATCH($D153,products!$A$1:$A$49,0),MATCH(orders!I$1,products!$A$1:$G$1,0))</f>
        <v>Ara</v>
      </c>
      <c r="J153" t="str">
        <f>INDEX(products!$A$1:$G$49,MATCH($D153,products!$A$1:$A$49,0),MATCH(orders!J$1,products!$A$1:$G$1,0))</f>
        <v>M</v>
      </c>
      <c r="K153" s="5">
        <f>INDEX(products!$A$1:$G$49,MATCH($D153,products!$A$1:$A$49,0),MATCH(orders!K$1,products!$A$1:$G$1,0))</f>
        <v>1</v>
      </c>
      <c r="L153">
        <f>INDEX(products!$A$1:$G$49,MATCH($D153,products!$A$1:$A$49,0),MATCH(orders!L$1,products!$A$1:$G$1,0))</f>
        <v>11.25</v>
      </c>
      <c r="M153">
        <f t="shared" si="4"/>
        <v>33.75</v>
      </c>
      <c r="N153" t="str" cm="1">
        <f t="array" ref="N153">_xlfn.XLOOKUP(I153,{"Rob","Exc","Ara","Lib"},{"Robusta","Excelsa","Arabica","Liberica"},"",0)</f>
        <v>Arabica</v>
      </c>
      <c r="O153" t="str">
        <f t="shared" si="5"/>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INDEX(products!$A$1:$G$49,MATCH($D154,products!$A$1:$A$49,0),MATCH(orders!I$1,products!$A$1:$G$1,0))</f>
        <v>Rob</v>
      </c>
      <c r="J154" t="str">
        <f>INDEX(products!$A$1:$G$49,MATCH($D154,products!$A$1:$A$49,0),MATCH(orders!J$1,products!$A$1:$G$1,0))</f>
        <v>M</v>
      </c>
      <c r="K154" s="5">
        <f>INDEX(products!$A$1:$G$49,MATCH($D154,products!$A$1:$A$49,0),MATCH(orders!K$1,products!$A$1:$G$1,0))</f>
        <v>2.5</v>
      </c>
      <c r="L154">
        <f>INDEX(products!$A$1:$G$49,MATCH($D154,products!$A$1:$A$49,0),MATCH(orders!L$1,products!$A$1:$G$1,0))</f>
        <v>22.884999999999998</v>
      </c>
      <c r="M154">
        <f t="shared" si="4"/>
        <v>68.655000000000001</v>
      </c>
      <c r="N154" t="str" cm="1">
        <f t="array" ref="N154">_xlfn.XLOOKUP(I154,{"Rob","Exc","Ara","Lib"},{"Robusta","Excelsa","Arabica","Liberica"},"",0)</f>
        <v>Robusta</v>
      </c>
      <c r="O154" t="str">
        <f t="shared" si="5"/>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INDEX(products!$A$1:$G$49,MATCH($D155,products!$A$1:$A$49,0),MATCH(orders!I$1,products!$A$1:$G$1,0))</f>
        <v>Rob</v>
      </c>
      <c r="J155" t="str">
        <f>INDEX(products!$A$1:$G$49,MATCH($D155,products!$A$1:$A$49,0),MATCH(orders!J$1,products!$A$1:$G$1,0))</f>
        <v>D</v>
      </c>
      <c r="K155" s="5">
        <f>INDEX(products!$A$1:$G$49,MATCH($D155,products!$A$1:$A$49,0),MATCH(orders!K$1,products!$A$1:$G$1,0))</f>
        <v>0.2</v>
      </c>
      <c r="L155">
        <f>INDEX(products!$A$1:$G$49,MATCH($D155,products!$A$1:$A$49,0),MATCH(orders!L$1,products!$A$1:$G$1,0))</f>
        <v>2.6849999999999996</v>
      </c>
      <c r="M155">
        <f t="shared" si="4"/>
        <v>2.6849999999999996</v>
      </c>
      <c r="N155" t="str" cm="1">
        <f t="array" ref="N155">_xlfn.XLOOKUP(I155,{"Rob","Exc","Ara","Lib"},{"Robusta","Excelsa","Arabica","Liberica"},"",0)</f>
        <v>Robusta</v>
      </c>
      <c r="O155" t="str">
        <f t="shared" si="5"/>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INDEX(products!$A$1:$G$49,MATCH($D156,products!$A$1:$A$49,0),MATCH(orders!I$1,products!$A$1:$G$1,0))</f>
        <v>Ara</v>
      </c>
      <c r="J156" t="str">
        <f>INDEX(products!$A$1:$G$49,MATCH($D156,products!$A$1:$A$49,0),MATCH(orders!J$1,products!$A$1:$G$1,0))</f>
        <v>D</v>
      </c>
      <c r="K156" s="5">
        <f>INDEX(products!$A$1:$G$49,MATCH($D156,products!$A$1:$A$49,0),MATCH(orders!K$1,products!$A$1:$G$1,0))</f>
        <v>2.5</v>
      </c>
      <c r="L156">
        <f>INDEX(products!$A$1:$G$49,MATCH($D156,products!$A$1:$A$49,0),MATCH(orders!L$1,products!$A$1:$G$1,0))</f>
        <v>22.884999999999998</v>
      </c>
      <c r="M156">
        <f t="shared" si="4"/>
        <v>114.42499999999998</v>
      </c>
      <c r="N156" t="str" cm="1">
        <f t="array" ref="N156">_xlfn.XLOOKUP(I156,{"Rob","Exc","Ara","Lib"},{"Robusta","Excelsa","Arabica","Liberica"},"",0)</f>
        <v>Arabica</v>
      </c>
      <c r="O156" t="str">
        <f t="shared" si="5"/>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INDEX(products!$A$1:$G$49,MATCH($D157,products!$A$1:$A$49,0),MATCH(orders!I$1,products!$A$1:$G$1,0))</f>
        <v>Ara</v>
      </c>
      <c r="J157" t="str">
        <f>INDEX(products!$A$1:$G$49,MATCH($D157,products!$A$1:$A$49,0),MATCH(orders!J$1,products!$A$1:$G$1,0))</f>
        <v>M</v>
      </c>
      <c r="K157" s="5">
        <f>INDEX(products!$A$1:$G$49,MATCH($D157,products!$A$1:$A$49,0),MATCH(orders!K$1,products!$A$1:$G$1,0))</f>
        <v>2.5</v>
      </c>
      <c r="L157">
        <f>INDEX(products!$A$1:$G$49,MATCH($D157,products!$A$1:$A$49,0),MATCH(orders!L$1,products!$A$1:$G$1,0))</f>
        <v>25.874999999999996</v>
      </c>
      <c r="M157">
        <f t="shared" si="4"/>
        <v>155.24999999999997</v>
      </c>
      <c r="N157" t="str" cm="1">
        <f t="array" ref="N157">_xlfn.XLOOKUP(I157,{"Rob","Exc","Ara","Lib"},{"Robusta","Excelsa","Arabica","Liberica"},"",0)</f>
        <v>Arabica</v>
      </c>
      <c r="O157" t="str">
        <f t="shared" si="5"/>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INDEX(products!$A$1:$G$49,MATCH($D158,products!$A$1:$A$49,0),MATCH(orders!I$1,products!$A$1:$G$1,0))</f>
        <v>Ara</v>
      </c>
      <c r="J158" t="str">
        <f>INDEX(products!$A$1:$G$49,MATCH($D158,products!$A$1:$A$49,0),MATCH(orders!J$1,products!$A$1:$G$1,0))</f>
        <v>M</v>
      </c>
      <c r="K158" s="5">
        <f>INDEX(products!$A$1:$G$49,MATCH($D158,products!$A$1:$A$49,0),MATCH(orders!K$1,products!$A$1:$G$1,0))</f>
        <v>2.5</v>
      </c>
      <c r="L158">
        <f>INDEX(products!$A$1:$G$49,MATCH($D158,products!$A$1:$A$49,0),MATCH(orders!L$1,products!$A$1:$G$1,0))</f>
        <v>25.874999999999996</v>
      </c>
      <c r="M158">
        <f t="shared" si="4"/>
        <v>77.624999999999986</v>
      </c>
      <c r="N158" t="str" cm="1">
        <f t="array" ref="N158">_xlfn.XLOOKUP(I158,{"Rob","Exc","Ara","Lib"},{"Robusta","Excelsa","Arabica","Liberica"},"",0)</f>
        <v>Arabica</v>
      </c>
      <c r="O158" t="str">
        <f t="shared" si="5"/>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INDEX(products!$A$1:$G$49,MATCH($D159,products!$A$1:$A$49,0),MATCH(orders!I$1,products!$A$1:$G$1,0))</f>
        <v>Rob</v>
      </c>
      <c r="J159" t="str">
        <f>INDEX(products!$A$1:$G$49,MATCH($D159,products!$A$1:$A$49,0),MATCH(orders!J$1,products!$A$1:$G$1,0))</f>
        <v>D</v>
      </c>
      <c r="K159" s="5">
        <f>INDEX(products!$A$1:$G$49,MATCH($D159,products!$A$1:$A$49,0),MATCH(orders!K$1,products!$A$1:$G$1,0))</f>
        <v>2.5</v>
      </c>
      <c r="L159">
        <f>INDEX(products!$A$1:$G$49,MATCH($D159,products!$A$1:$A$49,0),MATCH(orders!L$1,products!$A$1:$G$1,0))</f>
        <v>20.584999999999997</v>
      </c>
      <c r="M159">
        <f t="shared" si="4"/>
        <v>61.754999999999995</v>
      </c>
      <c r="N159" t="str" cm="1">
        <f t="array" ref="N159">_xlfn.XLOOKUP(I159,{"Rob","Exc","Ara","Lib"},{"Robusta","Excelsa","Arabica","Liberica"},"",0)</f>
        <v>Robusta</v>
      </c>
      <c r="O159" t="str">
        <f t="shared" si="5"/>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INDEX(products!$A$1:$G$49,MATCH($D160,products!$A$1:$A$49,0),MATCH(orders!I$1,products!$A$1:$G$1,0))</f>
        <v>Rob</v>
      </c>
      <c r="J160" t="str">
        <f>INDEX(products!$A$1:$G$49,MATCH($D160,products!$A$1:$A$49,0),MATCH(orders!J$1,products!$A$1:$G$1,0))</f>
        <v>D</v>
      </c>
      <c r="K160" s="5">
        <f>INDEX(products!$A$1:$G$49,MATCH($D160,products!$A$1:$A$49,0),MATCH(orders!K$1,products!$A$1:$G$1,0))</f>
        <v>2.5</v>
      </c>
      <c r="L160">
        <f>INDEX(products!$A$1:$G$49,MATCH($D160,products!$A$1:$A$49,0),MATCH(orders!L$1,products!$A$1:$G$1,0))</f>
        <v>20.584999999999997</v>
      </c>
      <c r="M160">
        <f t="shared" si="4"/>
        <v>123.50999999999999</v>
      </c>
      <c r="N160" t="str" cm="1">
        <f t="array" ref="N160">_xlfn.XLOOKUP(I160,{"Rob","Exc","Ara","Lib"},{"Robusta","Excelsa","Arabica","Liberica"},"",0)</f>
        <v>Robusta</v>
      </c>
      <c r="O160" t="str">
        <f t="shared" si="5"/>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INDEX(products!$A$1:$G$49,MATCH($D161,products!$A$1:$A$49,0),MATCH(orders!I$1,products!$A$1:$G$1,0))</f>
        <v>Lib</v>
      </c>
      <c r="J161" t="str">
        <f>INDEX(products!$A$1:$G$49,MATCH($D161,products!$A$1:$A$49,0),MATCH(orders!J$1,products!$A$1:$G$1,0))</f>
        <v>L</v>
      </c>
      <c r="K161" s="5">
        <f>INDEX(products!$A$1:$G$49,MATCH($D161,products!$A$1:$A$49,0),MATCH(orders!K$1,products!$A$1:$G$1,0))</f>
        <v>2.5</v>
      </c>
      <c r="L161">
        <f>INDEX(products!$A$1:$G$49,MATCH($D161,products!$A$1:$A$49,0),MATCH(orders!L$1,products!$A$1:$G$1,0))</f>
        <v>36.454999999999998</v>
      </c>
      <c r="M161">
        <f t="shared" si="4"/>
        <v>218.73</v>
      </c>
      <c r="N161" t="str" cm="1">
        <f t="array" ref="N161">_xlfn.XLOOKUP(I161,{"Rob","Exc","Ara","Lib"},{"Robusta","Excelsa","Arabica","Liberica"},"",0)</f>
        <v>Liberica</v>
      </c>
      <c r="O161" t="str">
        <f t="shared" si="5"/>
        <v>Large</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INDEX(products!$A$1:$G$49,MATCH($D162,products!$A$1:$A$49,0),MATCH(orders!I$1,products!$A$1:$G$1,0))</f>
        <v>Exc</v>
      </c>
      <c r="J162" t="str">
        <f>INDEX(products!$A$1:$G$49,MATCH($D162,products!$A$1:$A$49,0),MATCH(orders!J$1,products!$A$1:$G$1,0))</f>
        <v>M</v>
      </c>
      <c r="K162" s="5">
        <f>INDEX(products!$A$1:$G$49,MATCH($D162,products!$A$1:$A$49,0),MATCH(orders!K$1,products!$A$1:$G$1,0))</f>
        <v>0.5</v>
      </c>
      <c r="L162">
        <f>INDEX(products!$A$1:$G$49,MATCH($D162,products!$A$1:$A$49,0),MATCH(orders!L$1,products!$A$1:$G$1,0))</f>
        <v>8.25</v>
      </c>
      <c r="M162">
        <f t="shared" si="4"/>
        <v>33</v>
      </c>
      <c r="N162" t="str" cm="1">
        <f t="array" ref="N162">_xlfn.XLOOKUP(I162,{"Rob","Exc","Ara","Lib"},{"Robusta","Excelsa","Arabica","Liberica"},"",0)</f>
        <v>Excelsa</v>
      </c>
      <c r="O162" t="str">
        <f t="shared" si="5"/>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INDEX(products!$A$1:$G$49,MATCH($D163,products!$A$1:$A$49,0),MATCH(orders!I$1,products!$A$1:$G$1,0))</f>
        <v>Ara</v>
      </c>
      <c r="J163" t="str">
        <f>INDEX(products!$A$1:$G$49,MATCH($D163,products!$A$1:$A$49,0),MATCH(orders!J$1,products!$A$1:$G$1,0))</f>
        <v>L</v>
      </c>
      <c r="K163" s="5">
        <f>INDEX(products!$A$1:$G$49,MATCH($D163,products!$A$1:$A$49,0),MATCH(orders!K$1,products!$A$1:$G$1,0))</f>
        <v>0.5</v>
      </c>
      <c r="L163">
        <f>INDEX(products!$A$1:$G$49,MATCH($D163,products!$A$1:$A$49,0),MATCH(orders!L$1,products!$A$1:$G$1,0))</f>
        <v>7.77</v>
      </c>
      <c r="M163">
        <f t="shared" si="4"/>
        <v>23.31</v>
      </c>
      <c r="N163" t="str" cm="1">
        <f t="array" ref="N163">_xlfn.XLOOKUP(I163,{"Rob","Exc","Ara","Lib"},{"Robusta","Excelsa","Arabica","Liberica"},"",0)</f>
        <v>Arabica</v>
      </c>
      <c r="O163" t="str">
        <f t="shared" si="5"/>
        <v>Large</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INDEX(products!$A$1:$G$49,MATCH($D164,products!$A$1:$A$49,0),MATCH(orders!I$1,products!$A$1:$G$1,0))</f>
        <v>Exc</v>
      </c>
      <c r="J164" t="str">
        <f>INDEX(products!$A$1:$G$49,MATCH($D164,products!$A$1:$A$49,0),MATCH(orders!J$1,products!$A$1:$G$1,0))</f>
        <v>D</v>
      </c>
      <c r="K164" s="5">
        <f>INDEX(products!$A$1:$G$49,MATCH($D164,products!$A$1:$A$49,0),MATCH(orders!K$1,products!$A$1:$G$1,0))</f>
        <v>0.5</v>
      </c>
      <c r="L164">
        <f>INDEX(products!$A$1:$G$49,MATCH($D164,products!$A$1:$A$49,0),MATCH(orders!L$1,products!$A$1:$G$1,0))</f>
        <v>7.29</v>
      </c>
      <c r="M164">
        <f t="shared" si="4"/>
        <v>21.87</v>
      </c>
      <c r="N164" t="str" cm="1">
        <f t="array" ref="N164">_xlfn.XLOOKUP(I164,{"Rob","Exc","Ara","Lib"},{"Robusta","Excelsa","Arabica","Liberica"},"",0)</f>
        <v>Excelsa</v>
      </c>
      <c r="O164" t="str">
        <f t="shared" si="5"/>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INDEX(products!$A$1:$G$49,MATCH($D165,products!$A$1:$A$49,0),MATCH(orders!I$1,products!$A$1:$G$1,0))</f>
        <v>Rob</v>
      </c>
      <c r="J165" t="str">
        <f>INDEX(products!$A$1:$G$49,MATCH($D165,products!$A$1:$A$49,0),MATCH(orders!J$1,products!$A$1:$G$1,0))</f>
        <v>D</v>
      </c>
      <c r="K165" s="5">
        <f>INDEX(products!$A$1:$G$49,MATCH($D165,products!$A$1:$A$49,0),MATCH(orders!K$1,products!$A$1:$G$1,0))</f>
        <v>0.2</v>
      </c>
      <c r="L165">
        <f>INDEX(products!$A$1:$G$49,MATCH($D165,products!$A$1:$A$49,0),MATCH(orders!L$1,products!$A$1:$G$1,0))</f>
        <v>2.6849999999999996</v>
      </c>
      <c r="M165">
        <f t="shared" si="4"/>
        <v>16.11</v>
      </c>
      <c r="N165" t="str" cm="1">
        <f t="array" ref="N165">_xlfn.XLOOKUP(I165,{"Rob","Exc","Ara","Lib"},{"Robusta","Excelsa","Arabica","Liberica"},"",0)</f>
        <v>Robusta</v>
      </c>
      <c r="O165" t="str">
        <f t="shared" si="5"/>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INDEX(products!$A$1:$G$49,MATCH($D166,products!$A$1:$A$49,0),MATCH(orders!I$1,products!$A$1:$G$1,0))</f>
        <v>Exc</v>
      </c>
      <c r="J166" t="str">
        <f>INDEX(products!$A$1:$G$49,MATCH($D166,products!$A$1:$A$49,0),MATCH(orders!J$1,products!$A$1:$G$1,0))</f>
        <v>D</v>
      </c>
      <c r="K166" s="5">
        <f>INDEX(products!$A$1:$G$49,MATCH($D166,products!$A$1:$A$49,0),MATCH(orders!K$1,products!$A$1:$G$1,0))</f>
        <v>0.5</v>
      </c>
      <c r="L166">
        <f>INDEX(products!$A$1:$G$49,MATCH($D166,products!$A$1:$A$49,0),MATCH(orders!L$1,products!$A$1:$G$1,0))</f>
        <v>7.29</v>
      </c>
      <c r="M166">
        <f t="shared" si="4"/>
        <v>29.16</v>
      </c>
      <c r="N166" t="str" cm="1">
        <f t="array" ref="N166">_xlfn.XLOOKUP(I166,{"Rob","Exc","Ara","Lib"},{"Robusta","Excelsa","Arabica","Liberica"},"",0)</f>
        <v>Excelsa</v>
      </c>
      <c r="O166" t="str">
        <f t="shared" si="5"/>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INDEX(products!$A$1:$G$49,MATCH($D167,products!$A$1:$A$49,0),MATCH(orders!I$1,products!$A$1:$G$1,0))</f>
        <v>Rob</v>
      </c>
      <c r="J167" t="str">
        <f>INDEX(products!$A$1:$G$49,MATCH($D167,products!$A$1:$A$49,0),MATCH(orders!J$1,products!$A$1:$G$1,0))</f>
        <v>D</v>
      </c>
      <c r="K167" s="5">
        <f>INDEX(products!$A$1:$G$49,MATCH($D167,products!$A$1:$A$49,0),MATCH(orders!K$1,products!$A$1:$G$1,0))</f>
        <v>1</v>
      </c>
      <c r="L167">
        <f>INDEX(products!$A$1:$G$49,MATCH($D167,products!$A$1:$A$49,0),MATCH(orders!L$1,products!$A$1:$G$1,0))</f>
        <v>8.9499999999999993</v>
      </c>
      <c r="M167">
        <f t="shared" si="4"/>
        <v>53.699999999999996</v>
      </c>
      <c r="N167" t="str" cm="1">
        <f t="array" ref="N167">_xlfn.XLOOKUP(I167,{"Rob","Exc","Ara","Lib"},{"Robusta","Excelsa","Arabica","Liberica"},"",0)</f>
        <v>Robusta</v>
      </c>
      <c r="O167" t="str">
        <f t="shared" si="5"/>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INDEX(products!$A$1:$G$49,MATCH($D168,products!$A$1:$A$49,0),MATCH(orders!I$1,products!$A$1:$G$1,0))</f>
        <v>Rob</v>
      </c>
      <c r="J168" t="str">
        <f>INDEX(products!$A$1:$G$49,MATCH($D168,products!$A$1:$A$49,0),MATCH(orders!J$1,products!$A$1:$G$1,0))</f>
        <v>D</v>
      </c>
      <c r="K168" s="5">
        <f>INDEX(products!$A$1:$G$49,MATCH($D168,products!$A$1:$A$49,0),MATCH(orders!K$1,products!$A$1:$G$1,0))</f>
        <v>0.5</v>
      </c>
      <c r="L168">
        <f>INDEX(products!$A$1:$G$49,MATCH($D168,products!$A$1:$A$49,0),MATCH(orders!L$1,products!$A$1:$G$1,0))</f>
        <v>5.3699999999999992</v>
      </c>
      <c r="M168">
        <f t="shared" si="4"/>
        <v>26.849999999999994</v>
      </c>
      <c r="N168" t="str" cm="1">
        <f t="array" ref="N168">_xlfn.XLOOKUP(I168,{"Rob","Exc","Ara","Lib"},{"Robusta","Excelsa","Arabica","Liberica"},"",0)</f>
        <v>Robusta</v>
      </c>
      <c r="O168" t="str">
        <f t="shared" si="5"/>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INDEX(products!$A$1:$G$49,MATCH($D169,products!$A$1:$A$49,0),MATCH(orders!I$1,products!$A$1:$G$1,0))</f>
        <v>Exc</v>
      </c>
      <c r="J169" t="str">
        <f>INDEX(products!$A$1:$G$49,MATCH($D169,products!$A$1:$A$49,0),MATCH(orders!J$1,products!$A$1:$G$1,0))</f>
        <v>M</v>
      </c>
      <c r="K169" s="5">
        <f>INDEX(products!$A$1:$G$49,MATCH($D169,products!$A$1:$A$49,0),MATCH(orders!K$1,products!$A$1:$G$1,0))</f>
        <v>0.5</v>
      </c>
      <c r="L169">
        <f>INDEX(products!$A$1:$G$49,MATCH($D169,products!$A$1:$A$49,0),MATCH(orders!L$1,products!$A$1:$G$1,0))</f>
        <v>8.25</v>
      </c>
      <c r="M169">
        <f t="shared" si="4"/>
        <v>41.25</v>
      </c>
      <c r="N169" t="str" cm="1">
        <f t="array" ref="N169">_xlfn.XLOOKUP(I169,{"Rob","Exc","Ara","Lib"},{"Robusta","Excelsa","Arabica","Liberica"},"",0)</f>
        <v>Excelsa</v>
      </c>
      <c r="O169" t="str">
        <f t="shared" si="5"/>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INDEX(products!$A$1:$G$49,MATCH($D170,products!$A$1:$A$49,0),MATCH(orders!I$1,products!$A$1:$G$1,0))</f>
        <v>Ara</v>
      </c>
      <c r="J170" t="str">
        <f>INDEX(products!$A$1:$G$49,MATCH($D170,products!$A$1:$A$49,0),MATCH(orders!J$1,products!$A$1:$G$1,0))</f>
        <v>M</v>
      </c>
      <c r="K170" s="5">
        <f>INDEX(products!$A$1:$G$49,MATCH($D170,products!$A$1:$A$49,0),MATCH(orders!K$1,products!$A$1:$G$1,0))</f>
        <v>0.5</v>
      </c>
      <c r="L170">
        <f>INDEX(products!$A$1:$G$49,MATCH($D170,products!$A$1:$A$49,0),MATCH(orders!L$1,products!$A$1:$G$1,0))</f>
        <v>6.75</v>
      </c>
      <c r="M170">
        <f t="shared" si="4"/>
        <v>40.5</v>
      </c>
      <c r="N170" t="str" cm="1">
        <f t="array" ref="N170">_xlfn.XLOOKUP(I170,{"Rob","Exc","Ara","Lib"},{"Robusta","Excelsa","Arabica","Liberica"},"",0)</f>
        <v>Arabica</v>
      </c>
      <c r="O170" t="str">
        <f t="shared" si="5"/>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INDEX(products!$A$1:$G$49,MATCH($D171,products!$A$1:$A$49,0),MATCH(orders!I$1,products!$A$1:$G$1,0))</f>
        <v>Rob</v>
      </c>
      <c r="J171" t="str">
        <f>INDEX(products!$A$1:$G$49,MATCH($D171,products!$A$1:$A$49,0),MATCH(orders!J$1,products!$A$1:$G$1,0))</f>
        <v>D</v>
      </c>
      <c r="K171" s="5">
        <f>INDEX(products!$A$1:$G$49,MATCH($D171,products!$A$1:$A$49,0),MATCH(orders!K$1,products!$A$1:$G$1,0))</f>
        <v>1</v>
      </c>
      <c r="L171">
        <f>INDEX(products!$A$1:$G$49,MATCH($D171,products!$A$1:$A$49,0),MATCH(orders!L$1,products!$A$1:$G$1,0))</f>
        <v>8.9499999999999993</v>
      </c>
      <c r="M171">
        <f t="shared" si="4"/>
        <v>17.899999999999999</v>
      </c>
      <c r="N171" t="str" cm="1">
        <f t="array" ref="N171">_xlfn.XLOOKUP(I171,{"Rob","Exc","Ara","Lib"},{"Robusta","Excelsa","Arabica","Liberica"},"",0)</f>
        <v>Robusta</v>
      </c>
      <c r="O171" t="str">
        <f t="shared" si="5"/>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INDEX(products!$A$1:$G$49,MATCH($D172,products!$A$1:$A$49,0),MATCH(orders!I$1,products!$A$1:$G$1,0))</f>
        <v>Exc</v>
      </c>
      <c r="J172" t="str">
        <f>INDEX(products!$A$1:$G$49,MATCH($D172,products!$A$1:$A$49,0),MATCH(orders!J$1,products!$A$1:$G$1,0))</f>
        <v>L</v>
      </c>
      <c r="K172" s="5">
        <f>INDEX(products!$A$1:$G$49,MATCH($D172,products!$A$1:$A$49,0),MATCH(orders!K$1,products!$A$1:$G$1,0))</f>
        <v>2.5</v>
      </c>
      <c r="L172">
        <f>INDEX(products!$A$1:$G$49,MATCH($D172,products!$A$1:$A$49,0),MATCH(orders!L$1,products!$A$1:$G$1,0))</f>
        <v>34.154999999999994</v>
      </c>
      <c r="M172">
        <f t="shared" si="4"/>
        <v>68.309999999999988</v>
      </c>
      <c r="N172" t="str" cm="1">
        <f t="array" ref="N172">_xlfn.XLOOKUP(I172,{"Rob","Exc","Ara","Lib"},{"Robusta","Excelsa","Arabica","Liberica"},"",0)</f>
        <v>Excelsa</v>
      </c>
      <c r="O172" t="str">
        <f t="shared" si="5"/>
        <v>Large</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INDEX(products!$A$1:$G$49,MATCH($D173,products!$A$1:$A$49,0),MATCH(orders!I$1,products!$A$1:$G$1,0))</f>
        <v>Exc</v>
      </c>
      <c r="J173" t="str">
        <f>INDEX(products!$A$1:$G$49,MATCH($D173,products!$A$1:$A$49,0),MATCH(orders!J$1,products!$A$1:$G$1,0))</f>
        <v>M</v>
      </c>
      <c r="K173" s="5">
        <f>INDEX(products!$A$1:$G$49,MATCH($D173,products!$A$1:$A$49,0),MATCH(orders!K$1,products!$A$1:$G$1,0))</f>
        <v>2.5</v>
      </c>
      <c r="L173">
        <f>INDEX(products!$A$1:$G$49,MATCH($D173,products!$A$1:$A$49,0),MATCH(orders!L$1,products!$A$1:$G$1,0))</f>
        <v>31.624999999999996</v>
      </c>
      <c r="M173">
        <f t="shared" si="4"/>
        <v>63.249999999999993</v>
      </c>
      <c r="N173" t="str" cm="1">
        <f t="array" ref="N173">_xlfn.XLOOKUP(I173,{"Rob","Exc","Ara","Lib"},{"Robusta","Excelsa","Arabica","Liberica"},"",0)</f>
        <v>Excelsa</v>
      </c>
      <c r="O173" t="str">
        <f t="shared" si="5"/>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INDEX(products!$A$1:$G$49,MATCH($D174,products!$A$1:$A$49,0),MATCH(orders!I$1,products!$A$1:$G$1,0))</f>
        <v>Exc</v>
      </c>
      <c r="J174" t="str">
        <f>INDEX(products!$A$1:$G$49,MATCH($D174,products!$A$1:$A$49,0),MATCH(orders!J$1,products!$A$1:$G$1,0))</f>
        <v>D</v>
      </c>
      <c r="K174" s="5">
        <f>INDEX(products!$A$1:$G$49,MATCH($D174,products!$A$1:$A$49,0),MATCH(orders!K$1,products!$A$1:$G$1,0))</f>
        <v>0.5</v>
      </c>
      <c r="L174">
        <f>INDEX(products!$A$1:$G$49,MATCH($D174,products!$A$1:$A$49,0),MATCH(orders!L$1,products!$A$1:$G$1,0))</f>
        <v>7.29</v>
      </c>
      <c r="M174">
        <f t="shared" si="4"/>
        <v>21.87</v>
      </c>
      <c r="N174" t="str" cm="1">
        <f t="array" ref="N174">_xlfn.XLOOKUP(I174,{"Rob","Exc","Ara","Lib"},{"Robusta","Excelsa","Arabica","Liberica"},"",0)</f>
        <v>Excelsa</v>
      </c>
      <c r="O174" t="str">
        <f t="shared" si="5"/>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INDEX(products!$A$1:$G$49,MATCH($D175,products!$A$1:$A$49,0),MATCH(orders!I$1,products!$A$1:$G$1,0))</f>
        <v>Rob</v>
      </c>
      <c r="J175" t="str">
        <f>INDEX(products!$A$1:$G$49,MATCH($D175,products!$A$1:$A$49,0),MATCH(orders!J$1,products!$A$1:$G$1,0))</f>
        <v>M</v>
      </c>
      <c r="K175" s="5">
        <f>INDEX(products!$A$1:$G$49,MATCH($D175,products!$A$1:$A$49,0),MATCH(orders!K$1,products!$A$1:$G$1,0))</f>
        <v>2.5</v>
      </c>
      <c r="L175">
        <f>INDEX(products!$A$1:$G$49,MATCH($D175,products!$A$1:$A$49,0),MATCH(orders!L$1,products!$A$1:$G$1,0))</f>
        <v>22.884999999999998</v>
      </c>
      <c r="M175">
        <f t="shared" si="4"/>
        <v>91.539999999999992</v>
      </c>
      <c r="N175" t="str" cm="1">
        <f t="array" ref="N175">_xlfn.XLOOKUP(I175,{"Rob","Exc","Ara","Lib"},{"Robusta","Excelsa","Arabica","Liberica"},"",0)</f>
        <v>Robusta</v>
      </c>
      <c r="O175" t="str">
        <f t="shared" si="5"/>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INDEX(products!$A$1:$G$49,MATCH($D176,products!$A$1:$A$49,0),MATCH(orders!I$1,products!$A$1:$G$1,0))</f>
        <v>Exc</v>
      </c>
      <c r="J176" t="str">
        <f>INDEX(products!$A$1:$G$49,MATCH($D176,products!$A$1:$A$49,0),MATCH(orders!J$1,products!$A$1:$G$1,0))</f>
        <v>L</v>
      </c>
      <c r="K176" s="5">
        <f>INDEX(products!$A$1:$G$49,MATCH($D176,products!$A$1:$A$49,0),MATCH(orders!K$1,products!$A$1:$G$1,0))</f>
        <v>2.5</v>
      </c>
      <c r="L176">
        <f>INDEX(products!$A$1:$G$49,MATCH($D176,products!$A$1:$A$49,0),MATCH(orders!L$1,products!$A$1:$G$1,0))</f>
        <v>34.154999999999994</v>
      </c>
      <c r="M176">
        <f t="shared" si="4"/>
        <v>204.92999999999995</v>
      </c>
      <c r="N176" t="str" cm="1">
        <f t="array" ref="N176">_xlfn.XLOOKUP(I176,{"Rob","Exc","Ara","Lib"},{"Robusta","Excelsa","Arabica","Liberica"},"",0)</f>
        <v>Excelsa</v>
      </c>
      <c r="O176" t="str">
        <f t="shared" si="5"/>
        <v>Large</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INDEX(products!$A$1:$G$49,MATCH($D177,products!$A$1:$A$49,0),MATCH(orders!I$1,products!$A$1:$G$1,0))</f>
        <v>Exc</v>
      </c>
      <c r="J177" t="str">
        <f>INDEX(products!$A$1:$G$49,MATCH($D177,products!$A$1:$A$49,0),MATCH(orders!J$1,products!$A$1:$G$1,0))</f>
        <v>M</v>
      </c>
      <c r="K177" s="5">
        <f>INDEX(products!$A$1:$G$49,MATCH($D177,products!$A$1:$A$49,0),MATCH(orders!K$1,products!$A$1:$G$1,0))</f>
        <v>2.5</v>
      </c>
      <c r="L177">
        <f>INDEX(products!$A$1:$G$49,MATCH($D177,products!$A$1:$A$49,0),MATCH(orders!L$1,products!$A$1:$G$1,0))</f>
        <v>31.624999999999996</v>
      </c>
      <c r="M177">
        <f t="shared" si="4"/>
        <v>63.249999999999993</v>
      </c>
      <c r="N177" t="str" cm="1">
        <f t="array" ref="N177">_xlfn.XLOOKUP(I177,{"Rob","Exc","Ara","Lib"},{"Robusta","Excelsa","Arabica","Liberica"},"",0)</f>
        <v>Excelsa</v>
      </c>
      <c r="O177" t="str">
        <f t="shared" si="5"/>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INDEX(products!$A$1:$G$49,MATCH($D178,products!$A$1:$A$49,0),MATCH(orders!I$1,products!$A$1:$G$1,0))</f>
        <v>Exc</v>
      </c>
      <c r="J178" t="str">
        <f>INDEX(products!$A$1:$G$49,MATCH($D178,products!$A$1:$A$49,0),MATCH(orders!J$1,products!$A$1:$G$1,0))</f>
        <v>L</v>
      </c>
      <c r="K178" s="5">
        <f>INDEX(products!$A$1:$G$49,MATCH($D178,products!$A$1:$A$49,0),MATCH(orders!K$1,products!$A$1:$G$1,0))</f>
        <v>2.5</v>
      </c>
      <c r="L178">
        <f>INDEX(products!$A$1:$G$49,MATCH($D178,products!$A$1:$A$49,0),MATCH(orders!L$1,products!$A$1:$G$1,0))</f>
        <v>34.154999999999994</v>
      </c>
      <c r="M178">
        <f t="shared" si="4"/>
        <v>34.154999999999994</v>
      </c>
      <c r="N178" t="str" cm="1">
        <f t="array" ref="N178">_xlfn.XLOOKUP(I178,{"Rob","Exc","Ara","Lib"},{"Robusta","Excelsa","Arabica","Liberica"},"",0)</f>
        <v>Excelsa</v>
      </c>
      <c r="O178" t="str">
        <f t="shared" si="5"/>
        <v>Large</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INDEX(products!$A$1:$G$49,MATCH($D179,products!$A$1:$A$49,0),MATCH(orders!I$1,products!$A$1:$G$1,0))</f>
        <v>Rob</v>
      </c>
      <c r="J179" t="str">
        <f>INDEX(products!$A$1:$G$49,MATCH($D179,products!$A$1:$A$49,0),MATCH(orders!J$1,products!$A$1:$G$1,0))</f>
        <v>L</v>
      </c>
      <c r="K179" s="5">
        <f>INDEX(products!$A$1:$G$49,MATCH($D179,products!$A$1:$A$49,0),MATCH(orders!K$1,products!$A$1:$G$1,0))</f>
        <v>2.5</v>
      </c>
      <c r="L179">
        <f>INDEX(products!$A$1:$G$49,MATCH($D179,products!$A$1:$A$49,0),MATCH(orders!L$1,products!$A$1:$G$1,0))</f>
        <v>27.484999999999996</v>
      </c>
      <c r="M179">
        <f t="shared" si="4"/>
        <v>109.93999999999998</v>
      </c>
      <c r="N179" t="str" cm="1">
        <f t="array" ref="N179">_xlfn.XLOOKUP(I179,{"Rob","Exc","Ara","Lib"},{"Robusta","Excelsa","Arabica","Liberica"},"",0)</f>
        <v>Robusta</v>
      </c>
      <c r="O179" t="str">
        <f t="shared" si="5"/>
        <v>Large</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INDEX(products!$A$1:$G$49,MATCH($D180,products!$A$1:$A$49,0),MATCH(orders!I$1,products!$A$1:$G$1,0))</f>
        <v>Ara</v>
      </c>
      <c r="J180" t="str">
        <f>INDEX(products!$A$1:$G$49,MATCH($D180,products!$A$1:$A$49,0),MATCH(orders!J$1,products!$A$1:$G$1,0))</f>
        <v>L</v>
      </c>
      <c r="K180" s="5">
        <f>INDEX(products!$A$1:$G$49,MATCH($D180,products!$A$1:$A$49,0),MATCH(orders!K$1,products!$A$1:$G$1,0))</f>
        <v>1</v>
      </c>
      <c r="L180">
        <f>INDEX(products!$A$1:$G$49,MATCH($D180,products!$A$1:$A$49,0),MATCH(orders!L$1,products!$A$1:$G$1,0))</f>
        <v>12.95</v>
      </c>
      <c r="M180">
        <f t="shared" si="4"/>
        <v>25.9</v>
      </c>
      <c r="N180" t="str" cm="1">
        <f t="array" ref="N180">_xlfn.XLOOKUP(I180,{"Rob","Exc","Ara","Lib"},{"Robusta","Excelsa","Arabica","Liberica"},"",0)</f>
        <v>Arabica</v>
      </c>
      <c r="O180" t="str">
        <f t="shared" si="5"/>
        <v>Large</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INDEX(products!$A$1:$G$49,MATCH($D181,products!$A$1:$A$49,0),MATCH(orders!I$1,products!$A$1:$G$1,0))</f>
        <v>Ara</v>
      </c>
      <c r="J181" t="str">
        <f>INDEX(products!$A$1:$G$49,MATCH($D181,products!$A$1:$A$49,0),MATCH(orders!J$1,products!$A$1:$G$1,0))</f>
        <v>D</v>
      </c>
      <c r="K181" s="5">
        <f>INDEX(products!$A$1:$G$49,MATCH($D181,products!$A$1:$A$49,0),MATCH(orders!K$1,products!$A$1:$G$1,0))</f>
        <v>0.2</v>
      </c>
      <c r="L181">
        <f>INDEX(products!$A$1:$G$49,MATCH($D181,products!$A$1:$A$49,0),MATCH(orders!L$1,products!$A$1:$G$1,0))</f>
        <v>2.9849999999999999</v>
      </c>
      <c r="M181">
        <f t="shared" si="4"/>
        <v>2.9849999999999999</v>
      </c>
      <c r="N181" t="str" cm="1">
        <f t="array" ref="N181">_xlfn.XLOOKUP(I181,{"Rob","Exc","Ara","Lib"},{"Robusta","Excelsa","Arabica","Liberica"},"",0)</f>
        <v>Arabica</v>
      </c>
      <c r="O181" t="str">
        <f t="shared" si="5"/>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INDEX(products!$A$1:$G$49,MATCH($D182,products!$A$1:$A$49,0),MATCH(orders!I$1,products!$A$1:$G$1,0))</f>
        <v>Exc</v>
      </c>
      <c r="J182" t="str">
        <f>INDEX(products!$A$1:$G$49,MATCH($D182,products!$A$1:$A$49,0),MATCH(orders!J$1,products!$A$1:$G$1,0))</f>
        <v>L</v>
      </c>
      <c r="K182" s="5">
        <f>INDEX(products!$A$1:$G$49,MATCH($D182,products!$A$1:$A$49,0),MATCH(orders!K$1,products!$A$1:$G$1,0))</f>
        <v>0.2</v>
      </c>
      <c r="L182">
        <f>INDEX(products!$A$1:$G$49,MATCH($D182,products!$A$1:$A$49,0),MATCH(orders!L$1,products!$A$1:$G$1,0))</f>
        <v>4.4550000000000001</v>
      </c>
      <c r="M182">
        <f t="shared" si="4"/>
        <v>22.274999999999999</v>
      </c>
      <c r="N182" t="str" cm="1">
        <f t="array" ref="N182">_xlfn.XLOOKUP(I182,{"Rob","Exc","Ara","Lib"},{"Robusta","Excelsa","Arabica","Liberica"},"",0)</f>
        <v>Excelsa</v>
      </c>
      <c r="O182" t="str">
        <f t="shared" si="5"/>
        <v>Large</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INDEX(products!$A$1:$G$49,MATCH($D183,products!$A$1:$A$49,0),MATCH(orders!I$1,products!$A$1:$G$1,0))</f>
        <v>Ara</v>
      </c>
      <c r="J183" t="str">
        <f>INDEX(products!$A$1:$G$49,MATCH($D183,products!$A$1:$A$49,0),MATCH(orders!J$1,products!$A$1:$G$1,0))</f>
        <v>D</v>
      </c>
      <c r="K183" s="5">
        <f>INDEX(products!$A$1:$G$49,MATCH($D183,products!$A$1:$A$49,0),MATCH(orders!K$1,products!$A$1:$G$1,0))</f>
        <v>0.5</v>
      </c>
      <c r="L183">
        <f>INDEX(products!$A$1:$G$49,MATCH($D183,products!$A$1:$A$49,0),MATCH(orders!L$1,products!$A$1:$G$1,0))</f>
        <v>5.97</v>
      </c>
      <c r="M183">
        <f t="shared" si="4"/>
        <v>29.849999999999998</v>
      </c>
      <c r="N183" t="str" cm="1">
        <f t="array" ref="N183">_xlfn.XLOOKUP(I183,{"Rob","Exc","Ara","Lib"},{"Robusta","Excelsa","Arabica","Liberica"},"",0)</f>
        <v>Arabica</v>
      </c>
      <c r="O183" t="str">
        <f t="shared" si="5"/>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INDEX(products!$A$1:$G$49,MATCH($D184,products!$A$1:$A$49,0),MATCH(orders!I$1,products!$A$1:$G$1,0))</f>
        <v>Rob</v>
      </c>
      <c r="J184" t="str">
        <f>INDEX(products!$A$1:$G$49,MATCH($D184,products!$A$1:$A$49,0),MATCH(orders!J$1,products!$A$1:$G$1,0))</f>
        <v>D</v>
      </c>
      <c r="K184" s="5">
        <f>INDEX(products!$A$1:$G$49,MATCH($D184,products!$A$1:$A$49,0),MATCH(orders!K$1,products!$A$1:$G$1,0))</f>
        <v>0.5</v>
      </c>
      <c r="L184">
        <f>INDEX(products!$A$1:$G$49,MATCH($D184,products!$A$1:$A$49,0),MATCH(orders!L$1,products!$A$1:$G$1,0))</f>
        <v>5.3699999999999992</v>
      </c>
      <c r="M184">
        <f t="shared" si="4"/>
        <v>32.22</v>
      </c>
      <c r="N184" t="str" cm="1">
        <f t="array" ref="N184">_xlfn.XLOOKUP(I184,{"Rob","Exc","Ara","Lib"},{"Robusta","Excelsa","Arabica","Liberica"},"",0)</f>
        <v>Robusta</v>
      </c>
      <c r="O184" t="str">
        <f t="shared" si="5"/>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INDEX(products!$A$1:$G$49,MATCH($D185,products!$A$1:$A$49,0),MATCH(orders!I$1,products!$A$1:$G$1,0))</f>
        <v>Exc</v>
      </c>
      <c r="J185" t="str">
        <f>INDEX(products!$A$1:$G$49,MATCH($D185,products!$A$1:$A$49,0),MATCH(orders!J$1,products!$A$1:$G$1,0))</f>
        <v>M</v>
      </c>
      <c r="K185" s="5">
        <f>INDEX(products!$A$1:$G$49,MATCH($D185,products!$A$1:$A$49,0),MATCH(orders!K$1,products!$A$1:$G$1,0))</f>
        <v>0.2</v>
      </c>
      <c r="L185">
        <f>INDEX(products!$A$1:$G$49,MATCH($D185,products!$A$1:$A$49,0),MATCH(orders!L$1,products!$A$1:$G$1,0))</f>
        <v>4.125</v>
      </c>
      <c r="M185">
        <f t="shared" si="4"/>
        <v>8.25</v>
      </c>
      <c r="N185" t="str" cm="1">
        <f t="array" ref="N185">_xlfn.XLOOKUP(I185,{"Rob","Exc","Ara","Lib"},{"Robusta","Excelsa","Arabica","Liberica"},"",0)</f>
        <v>Excelsa</v>
      </c>
      <c r="O185" t="str">
        <f t="shared" si="5"/>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INDEX(products!$A$1:$G$49,MATCH($D186,products!$A$1:$A$49,0),MATCH(orders!I$1,products!$A$1:$G$1,0))</f>
        <v>Ara</v>
      </c>
      <c r="J186" t="str">
        <f>INDEX(products!$A$1:$G$49,MATCH($D186,products!$A$1:$A$49,0),MATCH(orders!J$1,products!$A$1:$G$1,0))</f>
        <v>L</v>
      </c>
      <c r="K186" s="5">
        <f>INDEX(products!$A$1:$G$49,MATCH($D186,products!$A$1:$A$49,0),MATCH(orders!K$1,products!$A$1:$G$1,0))</f>
        <v>0.5</v>
      </c>
      <c r="L186">
        <f>INDEX(products!$A$1:$G$49,MATCH($D186,products!$A$1:$A$49,0),MATCH(orders!L$1,products!$A$1:$G$1,0))</f>
        <v>7.77</v>
      </c>
      <c r="M186">
        <f t="shared" si="4"/>
        <v>31.08</v>
      </c>
      <c r="N186" t="str" cm="1">
        <f t="array" ref="N186">_xlfn.XLOOKUP(I186,{"Rob","Exc","Ara","Lib"},{"Robusta","Excelsa","Arabica","Liberica"},"",0)</f>
        <v>Arabica</v>
      </c>
      <c r="O186" t="str">
        <f t="shared" si="5"/>
        <v>Large</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INDEX(products!$A$1:$G$49,MATCH($D187,products!$A$1:$A$49,0),MATCH(orders!I$1,products!$A$1:$G$1,0))</f>
        <v>Exc</v>
      </c>
      <c r="J187" t="str">
        <f>INDEX(products!$A$1:$G$49,MATCH($D187,products!$A$1:$A$49,0),MATCH(orders!J$1,products!$A$1:$G$1,0))</f>
        <v>D</v>
      </c>
      <c r="K187" s="5">
        <f>INDEX(products!$A$1:$G$49,MATCH($D187,products!$A$1:$A$49,0),MATCH(orders!K$1,products!$A$1:$G$1,0))</f>
        <v>0.5</v>
      </c>
      <c r="L187">
        <f>INDEX(products!$A$1:$G$49,MATCH($D187,products!$A$1:$A$49,0),MATCH(orders!L$1,products!$A$1:$G$1,0))</f>
        <v>7.29</v>
      </c>
      <c r="M187">
        <f t="shared" si="4"/>
        <v>36.450000000000003</v>
      </c>
      <c r="N187" t="str" cm="1">
        <f t="array" ref="N187">_xlfn.XLOOKUP(I187,{"Rob","Exc","Ara","Lib"},{"Robusta","Excelsa","Arabica","Liberica"},"",0)</f>
        <v>Excelsa</v>
      </c>
      <c r="O187" t="str">
        <f t="shared" si="5"/>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INDEX(products!$A$1:$G$49,MATCH($D188,products!$A$1:$A$49,0),MATCH(orders!I$1,products!$A$1:$G$1,0))</f>
        <v>Rob</v>
      </c>
      <c r="J188" t="str">
        <f>INDEX(products!$A$1:$G$49,MATCH($D188,products!$A$1:$A$49,0),MATCH(orders!J$1,products!$A$1:$G$1,0))</f>
        <v>M</v>
      </c>
      <c r="K188" s="5">
        <f>INDEX(products!$A$1:$G$49,MATCH($D188,products!$A$1:$A$49,0),MATCH(orders!K$1,products!$A$1:$G$1,0))</f>
        <v>2.5</v>
      </c>
      <c r="L188">
        <f>INDEX(products!$A$1:$G$49,MATCH($D188,products!$A$1:$A$49,0),MATCH(orders!L$1,products!$A$1:$G$1,0))</f>
        <v>22.884999999999998</v>
      </c>
      <c r="M188">
        <f t="shared" si="4"/>
        <v>68.655000000000001</v>
      </c>
      <c r="N188" t="str" cm="1">
        <f t="array" ref="N188">_xlfn.XLOOKUP(I188,{"Rob","Exc","Ara","Lib"},{"Robusta","Excelsa","Arabica","Liberica"},"",0)</f>
        <v>Robusta</v>
      </c>
      <c r="O188" t="str">
        <f t="shared" si="5"/>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INDEX(products!$A$1:$G$49,MATCH($D189,products!$A$1:$A$49,0),MATCH(orders!I$1,products!$A$1:$G$1,0))</f>
        <v>Lib</v>
      </c>
      <c r="J189" t="str">
        <f>INDEX(products!$A$1:$G$49,MATCH($D189,products!$A$1:$A$49,0),MATCH(orders!J$1,products!$A$1:$G$1,0))</f>
        <v>M</v>
      </c>
      <c r="K189" s="5">
        <f>INDEX(products!$A$1:$G$49,MATCH($D189,products!$A$1:$A$49,0),MATCH(orders!K$1,products!$A$1:$G$1,0))</f>
        <v>0.5</v>
      </c>
      <c r="L189">
        <f>INDEX(products!$A$1:$G$49,MATCH($D189,products!$A$1:$A$49,0),MATCH(orders!L$1,products!$A$1:$G$1,0))</f>
        <v>8.73</v>
      </c>
      <c r="M189">
        <f t="shared" si="4"/>
        <v>43.650000000000006</v>
      </c>
      <c r="N189" t="str" cm="1">
        <f t="array" ref="N189">_xlfn.XLOOKUP(I189,{"Rob","Exc","Ara","Lib"},{"Robusta","Excelsa","Arabica","Liberica"},"",0)</f>
        <v>Liberica</v>
      </c>
      <c r="O189" t="str">
        <f t="shared" si="5"/>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INDEX(products!$A$1:$G$49,MATCH($D190,products!$A$1:$A$49,0),MATCH(orders!I$1,products!$A$1:$G$1,0))</f>
        <v>Exc</v>
      </c>
      <c r="J190" t="str">
        <f>INDEX(products!$A$1:$G$49,MATCH($D190,products!$A$1:$A$49,0),MATCH(orders!J$1,products!$A$1:$G$1,0))</f>
        <v>L</v>
      </c>
      <c r="K190" s="5">
        <f>INDEX(products!$A$1:$G$49,MATCH($D190,products!$A$1:$A$49,0),MATCH(orders!K$1,products!$A$1:$G$1,0))</f>
        <v>0.2</v>
      </c>
      <c r="L190">
        <f>INDEX(products!$A$1:$G$49,MATCH($D190,products!$A$1:$A$49,0),MATCH(orders!L$1,products!$A$1:$G$1,0))</f>
        <v>4.4550000000000001</v>
      </c>
      <c r="M190">
        <f t="shared" si="4"/>
        <v>4.4550000000000001</v>
      </c>
      <c r="N190" t="str" cm="1">
        <f t="array" ref="N190">_xlfn.XLOOKUP(I190,{"Rob","Exc","Ara","Lib"},{"Robusta","Excelsa","Arabica","Liberica"},"",0)</f>
        <v>Excelsa</v>
      </c>
      <c r="O190" t="str">
        <f t="shared" si="5"/>
        <v>Large</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INDEX(products!$A$1:$G$49,MATCH($D191,products!$A$1:$A$49,0),MATCH(orders!I$1,products!$A$1:$G$1,0))</f>
        <v>Lib</v>
      </c>
      <c r="J191" t="str">
        <f>INDEX(products!$A$1:$G$49,MATCH($D191,products!$A$1:$A$49,0),MATCH(orders!J$1,products!$A$1:$G$1,0))</f>
        <v>M</v>
      </c>
      <c r="K191" s="5">
        <f>INDEX(products!$A$1:$G$49,MATCH($D191,products!$A$1:$A$49,0),MATCH(orders!K$1,products!$A$1:$G$1,0))</f>
        <v>1</v>
      </c>
      <c r="L191">
        <f>INDEX(products!$A$1:$G$49,MATCH($D191,products!$A$1:$A$49,0),MATCH(orders!L$1,products!$A$1:$G$1,0))</f>
        <v>14.55</v>
      </c>
      <c r="M191">
        <f t="shared" si="4"/>
        <v>43.650000000000006</v>
      </c>
      <c r="N191" t="str" cm="1">
        <f t="array" ref="N191">_xlfn.XLOOKUP(I191,{"Rob","Exc","Ara","Lib"},{"Robusta","Excelsa","Arabica","Liberica"},"",0)</f>
        <v>Liberica</v>
      </c>
      <c r="O191" t="str">
        <f t="shared" si="5"/>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INDEX(products!$A$1:$G$49,MATCH($D192,products!$A$1:$A$49,0),MATCH(orders!I$1,products!$A$1:$G$1,0))</f>
        <v>Lib</v>
      </c>
      <c r="J192" t="str">
        <f>INDEX(products!$A$1:$G$49,MATCH($D192,products!$A$1:$A$49,0),MATCH(orders!J$1,products!$A$1:$G$1,0))</f>
        <v>M</v>
      </c>
      <c r="K192" s="5">
        <f>INDEX(products!$A$1:$G$49,MATCH($D192,products!$A$1:$A$49,0),MATCH(orders!K$1,products!$A$1:$G$1,0))</f>
        <v>2.5</v>
      </c>
      <c r="L192">
        <f>INDEX(products!$A$1:$G$49,MATCH($D192,products!$A$1:$A$49,0),MATCH(orders!L$1,products!$A$1:$G$1,0))</f>
        <v>33.464999999999996</v>
      </c>
      <c r="M192">
        <f t="shared" si="4"/>
        <v>33.464999999999996</v>
      </c>
      <c r="N192" t="str" cm="1">
        <f t="array" ref="N192">_xlfn.XLOOKUP(I192,{"Rob","Exc","Ara","Lib"},{"Robusta","Excelsa","Arabica","Liberica"},"",0)</f>
        <v>Liberica</v>
      </c>
      <c r="O192" t="str">
        <f t="shared" si="5"/>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INDEX(products!$A$1:$G$49,MATCH($D193,products!$A$1:$A$49,0),MATCH(orders!I$1,products!$A$1:$G$1,0))</f>
        <v>Lib</v>
      </c>
      <c r="J193" t="str">
        <f>INDEX(products!$A$1:$G$49,MATCH($D193,products!$A$1:$A$49,0),MATCH(orders!J$1,products!$A$1:$G$1,0))</f>
        <v>D</v>
      </c>
      <c r="K193" s="5">
        <f>INDEX(products!$A$1:$G$49,MATCH($D193,products!$A$1:$A$49,0),MATCH(orders!K$1,products!$A$1:$G$1,0))</f>
        <v>0.2</v>
      </c>
      <c r="L193">
        <f>INDEX(products!$A$1:$G$49,MATCH($D193,products!$A$1:$A$49,0),MATCH(orders!L$1,products!$A$1:$G$1,0))</f>
        <v>3.8849999999999998</v>
      </c>
      <c r="M193">
        <f t="shared" si="4"/>
        <v>19.424999999999997</v>
      </c>
      <c r="N193" t="str" cm="1">
        <f t="array" ref="N193">_xlfn.XLOOKUP(I193,{"Rob","Exc","Ara","Lib"},{"Robusta","Excelsa","Arabica","Liberica"},"",0)</f>
        <v>Liberica</v>
      </c>
      <c r="O193" t="str">
        <f t="shared" si="5"/>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INDEX(products!$A$1:$G$49,MATCH($D194,products!$A$1:$A$49,0),MATCH(orders!I$1,products!$A$1:$G$1,0))</f>
        <v>Exc</v>
      </c>
      <c r="J194" t="str">
        <f>INDEX(products!$A$1:$G$49,MATCH($D194,products!$A$1:$A$49,0),MATCH(orders!J$1,products!$A$1:$G$1,0))</f>
        <v>D</v>
      </c>
      <c r="K194" s="5">
        <f>INDEX(products!$A$1:$G$49,MATCH($D194,products!$A$1:$A$49,0),MATCH(orders!K$1,products!$A$1:$G$1,0))</f>
        <v>1</v>
      </c>
      <c r="L194">
        <f>INDEX(products!$A$1:$G$49,MATCH($D194,products!$A$1:$A$49,0),MATCH(orders!L$1,products!$A$1:$G$1,0))</f>
        <v>12.15</v>
      </c>
      <c r="M194">
        <f t="shared" si="4"/>
        <v>72.900000000000006</v>
      </c>
      <c r="N194" t="str" cm="1">
        <f t="array" ref="N194">_xlfn.XLOOKUP(I194,{"Rob","Exc","Ara","Lib"},{"Robusta","Excelsa","Arabica","Liberica"},"",0)</f>
        <v>Excelsa</v>
      </c>
      <c r="O194" t="str">
        <f t="shared" si="5"/>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INDEX(products!$A$1:$G$49,MATCH($D195,products!$A$1:$A$49,0),MATCH(orders!I$1,products!$A$1:$G$1,0))</f>
        <v>Exc</v>
      </c>
      <c r="J195" t="str">
        <f>INDEX(products!$A$1:$G$49,MATCH($D195,products!$A$1:$A$49,0),MATCH(orders!J$1,products!$A$1:$G$1,0))</f>
        <v>L</v>
      </c>
      <c r="K195" s="5">
        <f>INDEX(products!$A$1:$G$49,MATCH($D195,products!$A$1:$A$49,0),MATCH(orders!K$1,products!$A$1:$G$1,0))</f>
        <v>1</v>
      </c>
      <c r="L195">
        <f>INDEX(products!$A$1:$G$49,MATCH($D195,products!$A$1:$A$49,0),MATCH(orders!L$1,products!$A$1:$G$1,0))</f>
        <v>14.85</v>
      </c>
      <c r="M195">
        <f t="shared" ref="M195:M258" si="6">L195*E195</f>
        <v>44.55</v>
      </c>
      <c r="N195" t="str" cm="1">
        <f t="array" ref="N195">_xlfn.XLOOKUP(I195,{"Rob","Exc","Ara","Lib"},{"Robusta","Excelsa","Arabica","Liberica"},"",0)</f>
        <v>Excelsa</v>
      </c>
      <c r="O195" t="str">
        <f t="shared" ref="O195:O258" si="7">IF(J195="M","Medium",IF(J195="L","Large",IF(J195="D","Dark","")))</f>
        <v>Large</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INDEX(products!$A$1:$G$49,MATCH($D196,products!$A$1:$A$49,0),MATCH(orders!I$1,products!$A$1:$G$1,0))</f>
        <v>Exc</v>
      </c>
      <c r="J196" t="str">
        <f>INDEX(products!$A$1:$G$49,MATCH($D196,products!$A$1:$A$49,0),MATCH(orders!J$1,products!$A$1:$G$1,0))</f>
        <v>D</v>
      </c>
      <c r="K196" s="5">
        <f>INDEX(products!$A$1:$G$49,MATCH($D196,products!$A$1:$A$49,0),MATCH(orders!K$1,products!$A$1:$G$1,0))</f>
        <v>0.5</v>
      </c>
      <c r="L196">
        <f>INDEX(products!$A$1:$G$49,MATCH($D196,products!$A$1:$A$49,0),MATCH(orders!L$1,products!$A$1:$G$1,0))</f>
        <v>7.29</v>
      </c>
      <c r="M196">
        <f t="shared" si="6"/>
        <v>36.450000000000003</v>
      </c>
      <c r="N196" t="str" cm="1">
        <f t="array" ref="N196">_xlfn.XLOOKUP(I196,{"Rob","Exc","Ara","Lib"},{"Robusta","Excelsa","Arabica","Liberica"},"",0)</f>
        <v>Excelsa</v>
      </c>
      <c r="O196" t="str">
        <f t="shared" si="7"/>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INDEX(products!$A$1:$G$49,MATCH($D197,products!$A$1:$A$49,0),MATCH(orders!I$1,products!$A$1:$G$1,0))</f>
        <v>Ara</v>
      </c>
      <c r="J197" t="str">
        <f>INDEX(products!$A$1:$G$49,MATCH($D197,products!$A$1:$A$49,0),MATCH(orders!J$1,products!$A$1:$G$1,0))</f>
        <v>L</v>
      </c>
      <c r="K197" s="5">
        <f>INDEX(products!$A$1:$G$49,MATCH($D197,products!$A$1:$A$49,0),MATCH(orders!K$1,products!$A$1:$G$1,0))</f>
        <v>1</v>
      </c>
      <c r="L197">
        <f>INDEX(products!$A$1:$G$49,MATCH($D197,products!$A$1:$A$49,0),MATCH(orders!L$1,products!$A$1:$G$1,0))</f>
        <v>12.95</v>
      </c>
      <c r="M197">
        <f t="shared" si="6"/>
        <v>38.849999999999994</v>
      </c>
      <c r="N197" t="str" cm="1">
        <f t="array" ref="N197">_xlfn.XLOOKUP(I197,{"Rob","Exc","Ara","Lib"},{"Robusta","Excelsa","Arabica","Liberica"},"",0)</f>
        <v>Arabica</v>
      </c>
      <c r="O197" t="str">
        <f t="shared" si="7"/>
        <v>Large</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INDEX(products!$A$1:$G$49,MATCH($D198,products!$A$1:$A$49,0),MATCH(orders!I$1,products!$A$1:$G$1,0))</f>
        <v>Exc</v>
      </c>
      <c r="J198" t="str">
        <f>INDEX(products!$A$1:$G$49,MATCH($D198,products!$A$1:$A$49,0),MATCH(orders!J$1,products!$A$1:$G$1,0))</f>
        <v>L</v>
      </c>
      <c r="K198" s="5">
        <f>INDEX(products!$A$1:$G$49,MATCH($D198,products!$A$1:$A$49,0),MATCH(orders!K$1,products!$A$1:$G$1,0))</f>
        <v>0.5</v>
      </c>
      <c r="L198">
        <f>INDEX(products!$A$1:$G$49,MATCH($D198,products!$A$1:$A$49,0),MATCH(orders!L$1,products!$A$1:$G$1,0))</f>
        <v>8.91</v>
      </c>
      <c r="M198">
        <f t="shared" si="6"/>
        <v>53.46</v>
      </c>
      <c r="N198" t="str" cm="1">
        <f t="array" ref="N198">_xlfn.XLOOKUP(I198,{"Rob","Exc","Ara","Lib"},{"Robusta","Excelsa","Arabica","Liberica"},"",0)</f>
        <v>Excelsa</v>
      </c>
      <c r="O198" t="str">
        <f t="shared" si="7"/>
        <v>Large</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INDEX(products!$A$1:$G$49,MATCH($D199,products!$A$1:$A$49,0),MATCH(orders!I$1,products!$A$1:$G$1,0))</f>
        <v>Lib</v>
      </c>
      <c r="J199" t="str">
        <f>INDEX(products!$A$1:$G$49,MATCH($D199,products!$A$1:$A$49,0),MATCH(orders!J$1,products!$A$1:$G$1,0))</f>
        <v>D</v>
      </c>
      <c r="K199" s="5">
        <f>INDEX(products!$A$1:$G$49,MATCH($D199,products!$A$1:$A$49,0),MATCH(orders!K$1,products!$A$1:$G$1,0))</f>
        <v>2.5</v>
      </c>
      <c r="L199">
        <f>INDEX(products!$A$1:$G$49,MATCH($D199,products!$A$1:$A$49,0),MATCH(orders!L$1,products!$A$1:$G$1,0))</f>
        <v>29.784999999999997</v>
      </c>
      <c r="M199">
        <f t="shared" si="6"/>
        <v>59.569999999999993</v>
      </c>
      <c r="N199" t="str" cm="1">
        <f t="array" ref="N199">_xlfn.XLOOKUP(I199,{"Rob","Exc","Ara","Lib"},{"Robusta","Excelsa","Arabica","Liberica"},"",0)</f>
        <v>Liberica</v>
      </c>
      <c r="O199" t="str">
        <f t="shared" si="7"/>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INDEX(products!$A$1:$G$49,MATCH($D200,products!$A$1:$A$49,0),MATCH(orders!I$1,products!$A$1:$G$1,0))</f>
        <v>Lib</v>
      </c>
      <c r="J200" t="str">
        <f>INDEX(products!$A$1:$G$49,MATCH($D200,products!$A$1:$A$49,0),MATCH(orders!J$1,products!$A$1:$G$1,0))</f>
        <v>D</v>
      </c>
      <c r="K200" s="5">
        <f>INDEX(products!$A$1:$G$49,MATCH($D200,products!$A$1:$A$49,0),MATCH(orders!K$1,products!$A$1:$G$1,0))</f>
        <v>2.5</v>
      </c>
      <c r="L200">
        <f>INDEX(products!$A$1:$G$49,MATCH($D200,products!$A$1:$A$49,0),MATCH(orders!L$1,products!$A$1:$G$1,0))</f>
        <v>29.784999999999997</v>
      </c>
      <c r="M200">
        <f t="shared" si="6"/>
        <v>89.35499999999999</v>
      </c>
      <c r="N200" t="str" cm="1">
        <f t="array" ref="N200">_xlfn.XLOOKUP(I200,{"Rob","Exc","Ara","Lib"},{"Robusta","Excelsa","Arabica","Liberica"},"",0)</f>
        <v>Liberica</v>
      </c>
      <c r="O200" t="str">
        <f t="shared" si="7"/>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INDEX(products!$A$1:$G$49,MATCH($D201,products!$A$1:$A$49,0),MATCH(orders!I$1,products!$A$1:$G$1,0))</f>
        <v>Lib</v>
      </c>
      <c r="J201" t="str">
        <f>INDEX(products!$A$1:$G$49,MATCH($D201,products!$A$1:$A$49,0),MATCH(orders!J$1,products!$A$1:$G$1,0))</f>
        <v>L</v>
      </c>
      <c r="K201" s="5">
        <f>INDEX(products!$A$1:$G$49,MATCH($D201,products!$A$1:$A$49,0),MATCH(orders!K$1,products!$A$1:$G$1,0))</f>
        <v>0.5</v>
      </c>
      <c r="L201">
        <f>INDEX(products!$A$1:$G$49,MATCH($D201,products!$A$1:$A$49,0),MATCH(orders!L$1,products!$A$1:$G$1,0))</f>
        <v>9.51</v>
      </c>
      <c r="M201">
        <f t="shared" si="6"/>
        <v>38.04</v>
      </c>
      <c r="N201" t="str" cm="1">
        <f t="array" ref="N201">_xlfn.XLOOKUP(I201,{"Rob","Exc","Ara","Lib"},{"Robusta","Excelsa","Arabica","Liberica"},"",0)</f>
        <v>Liberica</v>
      </c>
      <c r="O201" t="str">
        <f t="shared" si="7"/>
        <v>Large</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INDEX(products!$A$1:$G$49,MATCH($D202,products!$A$1:$A$49,0),MATCH(orders!I$1,products!$A$1:$G$1,0))</f>
        <v>Exc</v>
      </c>
      <c r="J202" t="str">
        <f>INDEX(products!$A$1:$G$49,MATCH($D202,products!$A$1:$A$49,0),MATCH(orders!J$1,products!$A$1:$G$1,0))</f>
        <v>M</v>
      </c>
      <c r="K202" s="5">
        <f>INDEX(products!$A$1:$G$49,MATCH($D202,products!$A$1:$A$49,0),MATCH(orders!K$1,products!$A$1:$G$1,0))</f>
        <v>1</v>
      </c>
      <c r="L202">
        <f>INDEX(products!$A$1:$G$49,MATCH($D202,products!$A$1:$A$49,0),MATCH(orders!L$1,products!$A$1:$G$1,0))</f>
        <v>13.75</v>
      </c>
      <c r="M202">
        <f t="shared" si="6"/>
        <v>41.25</v>
      </c>
      <c r="N202" t="str" cm="1">
        <f t="array" ref="N202">_xlfn.XLOOKUP(I202,{"Rob","Exc","Ara","Lib"},{"Robusta","Excelsa","Arabica","Liberica"},"",0)</f>
        <v>Excelsa</v>
      </c>
      <c r="O202" t="str">
        <f t="shared" si="7"/>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INDEX(products!$A$1:$G$49,MATCH($D203,products!$A$1:$A$49,0),MATCH(orders!I$1,products!$A$1:$G$1,0))</f>
        <v>Lib</v>
      </c>
      <c r="J203" t="str">
        <f>INDEX(products!$A$1:$G$49,MATCH($D203,products!$A$1:$A$49,0),MATCH(orders!J$1,products!$A$1:$G$1,0))</f>
        <v>L</v>
      </c>
      <c r="K203" s="5">
        <f>INDEX(products!$A$1:$G$49,MATCH($D203,products!$A$1:$A$49,0),MATCH(orders!K$1,products!$A$1:$G$1,0))</f>
        <v>0.5</v>
      </c>
      <c r="L203">
        <f>INDEX(products!$A$1:$G$49,MATCH($D203,products!$A$1:$A$49,0),MATCH(orders!L$1,products!$A$1:$G$1,0))</f>
        <v>9.51</v>
      </c>
      <c r="M203">
        <f t="shared" si="6"/>
        <v>57.06</v>
      </c>
      <c r="N203" t="str" cm="1">
        <f t="array" ref="N203">_xlfn.XLOOKUP(I203,{"Rob","Exc","Ara","Lib"},{"Robusta","Excelsa","Arabica","Liberica"},"",0)</f>
        <v>Liberica</v>
      </c>
      <c r="O203" t="str">
        <f t="shared" si="7"/>
        <v>Large</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INDEX(products!$A$1:$G$49,MATCH($D204,products!$A$1:$A$49,0),MATCH(orders!I$1,products!$A$1:$G$1,0))</f>
        <v>Lib</v>
      </c>
      <c r="J204" t="str">
        <f>INDEX(products!$A$1:$G$49,MATCH($D204,products!$A$1:$A$49,0),MATCH(orders!J$1,products!$A$1:$G$1,0))</f>
        <v>D</v>
      </c>
      <c r="K204" s="5">
        <f>INDEX(products!$A$1:$G$49,MATCH($D204,products!$A$1:$A$49,0),MATCH(orders!K$1,products!$A$1:$G$1,0))</f>
        <v>2.5</v>
      </c>
      <c r="L204">
        <f>INDEX(products!$A$1:$G$49,MATCH($D204,products!$A$1:$A$49,0),MATCH(orders!L$1,products!$A$1:$G$1,0))</f>
        <v>29.784999999999997</v>
      </c>
      <c r="M204">
        <f t="shared" si="6"/>
        <v>178.70999999999998</v>
      </c>
      <c r="N204" t="str" cm="1">
        <f t="array" ref="N204">_xlfn.XLOOKUP(I204,{"Rob","Exc","Ara","Lib"},{"Robusta","Excelsa","Arabica","Liberica"},"",0)</f>
        <v>Liberica</v>
      </c>
      <c r="O204" t="str">
        <f t="shared" si="7"/>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INDEX(products!$A$1:$G$49,MATCH($D205,products!$A$1:$A$49,0),MATCH(orders!I$1,products!$A$1:$G$1,0))</f>
        <v>Lib</v>
      </c>
      <c r="J205" t="str">
        <f>INDEX(products!$A$1:$G$49,MATCH($D205,products!$A$1:$A$49,0),MATCH(orders!J$1,products!$A$1:$G$1,0))</f>
        <v>L</v>
      </c>
      <c r="K205" s="5">
        <f>INDEX(products!$A$1:$G$49,MATCH($D205,products!$A$1:$A$49,0),MATCH(orders!K$1,products!$A$1:$G$1,0))</f>
        <v>0.2</v>
      </c>
      <c r="L205">
        <f>INDEX(products!$A$1:$G$49,MATCH($D205,products!$A$1:$A$49,0),MATCH(orders!L$1,products!$A$1:$G$1,0))</f>
        <v>4.7549999999999999</v>
      </c>
      <c r="M205">
        <f t="shared" si="6"/>
        <v>4.7549999999999999</v>
      </c>
      <c r="N205" t="str" cm="1">
        <f t="array" ref="N205">_xlfn.XLOOKUP(I205,{"Rob","Exc","Ara","Lib"},{"Robusta","Excelsa","Arabica","Liberica"},"",0)</f>
        <v>Liberica</v>
      </c>
      <c r="O205" t="str">
        <f t="shared" si="7"/>
        <v>Large</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INDEX(products!$A$1:$G$49,MATCH($D206,products!$A$1:$A$49,0),MATCH(orders!I$1,products!$A$1:$G$1,0))</f>
        <v>Exc</v>
      </c>
      <c r="J206" t="str">
        <f>INDEX(products!$A$1:$G$49,MATCH($D206,products!$A$1:$A$49,0),MATCH(orders!J$1,products!$A$1:$G$1,0))</f>
        <v>M</v>
      </c>
      <c r="K206" s="5">
        <f>INDEX(products!$A$1:$G$49,MATCH($D206,products!$A$1:$A$49,0),MATCH(orders!K$1,products!$A$1:$G$1,0))</f>
        <v>1</v>
      </c>
      <c r="L206">
        <f>INDEX(products!$A$1:$G$49,MATCH($D206,products!$A$1:$A$49,0),MATCH(orders!L$1,products!$A$1:$G$1,0))</f>
        <v>13.75</v>
      </c>
      <c r="M206">
        <f t="shared" si="6"/>
        <v>82.5</v>
      </c>
      <c r="N206" t="str" cm="1">
        <f t="array" ref="N206">_xlfn.XLOOKUP(I206,{"Rob","Exc","Ara","Lib"},{"Robusta","Excelsa","Arabica","Liberica"},"",0)</f>
        <v>Excelsa</v>
      </c>
      <c r="O206" t="str">
        <f t="shared" si="7"/>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INDEX(products!$A$1:$G$49,MATCH($D207,products!$A$1:$A$49,0),MATCH(orders!I$1,products!$A$1:$G$1,0))</f>
        <v>Rob</v>
      </c>
      <c r="J207" t="str">
        <f>INDEX(products!$A$1:$G$49,MATCH($D207,products!$A$1:$A$49,0),MATCH(orders!J$1,products!$A$1:$G$1,0))</f>
        <v>D</v>
      </c>
      <c r="K207" s="5">
        <f>INDEX(products!$A$1:$G$49,MATCH($D207,products!$A$1:$A$49,0),MATCH(orders!K$1,products!$A$1:$G$1,0))</f>
        <v>0.2</v>
      </c>
      <c r="L207">
        <f>INDEX(products!$A$1:$G$49,MATCH($D207,products!$A$1:$A$49,0),MATCH(orders!L$1,products!$A$1:$G$1,0))</f>
        <v>2.6849999999999996</v>
      </c>
      <c r="M207">
        <f t="shared" si="6"/>
        <v>8.0549999999999997</v>
      </c>
      <c r="N207" t="str" cm="1">
        <f t="array" ref="N207">_xlfn.XLOOKUP(I207,{"Rob","Exc","Ara","Lib"},{"Robusta","Excelsa","Arabica","Liberica"},"",0)</f>
        <v>Robusta</v>
      </c>
      <c r="O207" t="str">
        <f t="shared" si="7"/>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INDEX(products!$A$1:$G$49,MATCH($D208,products!$A$1:$A$49,0),MATCH(orders!I$1,products!$A$1:$G$1,0))</f>
        <v>Ara</v>
      </c>
      <c r="J208" t="str">
        <f>INDEX(products!$A$1:$G$49,MATCH($D208,products!$A$1:$A$49,0),MATCH(orders!J$1,products!$A$1:$G$1,0))</f>
        <v>M</v>
      </c>
      <c r="K208" s="5">
        <f>INDEX(products!$A$1:$G$49,MATCH($D208,products!$A$1:$A$49,0),MATCH(orders!K$1,products!$A$1:$G$1,0))</f>
        <v>1</v>
      </c>
      <c r="L208">
        <f>INDEX(products!$A$1:$G$49,MATCH($D208,products!$A$1:$A$49,0),MATCH(orders!L$1,products!$A$1:$G$1,0))</f>
        <v>11.25</v>
      </c>
      <c r="M208">
        <f t="shared" si="6"/>
        <v>22.5</v>
      </c>
      <c r="N208" t="str" cm="1">
        <f t="array" ref="N208">_xlfn.XLOOKUP(I208,{"Rob","Exc","Ara","Lib"},{"Robusta","Excelsa","Arabica","Liberica"},"",0)</f>
        <v>Arabica</v>
      </c>
      <c r="O208" t="str">
        <f t="shared" si="7"/>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INDEX(products!$A$1:$G$49,MATCH($D209,products!$A$1:$A$49,0),MATCH(orders!I$1,products!$A$1:$G$1,0))</f>
        <v>Ara</v>
      </c>
      <c r="J209" t="str">
        <f>INDEX(products!$A$1:$G$49,MATCH($D209,products!$A$1:$A$49,0),MATCH(orders!J$1,products!$A$1:$G$1,0))</f>
        <v>M</v>
      </c>
      <c r="K209" s="5">
        <f>INDEX(products!$A$1:$G$49,MATCH($D209,products!$A$1:$A$49,0),MATCH(orders!K$1,products!$A$1:$G$1,0))</f>
        <v>0.5</v>
      </c>
      <c r="L209">
        <f>INDEX(products!$A$1:$G$49,MATCH($D209,products!$A$1:$A$49,0),MATCH(orders!L$1,products!$A$1:$G$1,0))</f>
        <v>6.75</v>
      </c>
      <c r="M209">
        <f t="shared" si="6"/>
        <v>40.5</v>
      </c>
      <c r="N209" t="str" cm="1">
        <f t="array" ref="N209">_xlfn.XLOOKUP(I209,{"Rob","Exc","Ara","Lib"},{"Robusta","Excelsa","Arabica","Liberica"},"",0)</f>
        <v>Arabica</v>
      </c>
      <c r="O209" t="str">
        <f t="shared" si="7"/>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INDEX(products!$A$1:$G$49,MATCH($D210,products!$A$1:$A$49,0),MATCH(orders!I$1,products!$A$1:$G$1,0))</f>
        <v>Exc</v>
      </c>
      <c r="J210" t="str">
        <f>INDEX(products!$A$1:$G$49,MATCH($D210,products!$A$1:$A$49,0),MATCH(orders!J$1,products!$A$1:$G$1,0))</f>
        <v>D</v>
      </c>
      <c r="K210" s="5">
        <f>INDEX(products!$A$1:$G$49,MATCH($D210,products!$A$1:$A$49,0),MATCH(orders!K$1,products!$A$1:$G$1,0))</f>
        <v>0.5</v>
      </c>
      <c r="L210">
        <f>INDEX(products!$A$1:$G$49,MATCH($D210,products!$A$1:$A$49,0),MATCH(orders!L$1,products!$A$1:$G$1,0))</f>
        <v>7.29</v>
      </c>
      <c r="M210">
        <f t="shared" si="6"/>
        <v>29.16</v>
      </c>
      <c r="N210" t="str" cm="1">
        <f t="array" ref="N210">_xlfn.XLOOKUP(I210,{"Rob","Exc","Ara","Lib"},{"Robusta","Excelsa","Arabica","Liberica"},"",0)</f>
        <v>Excelsa</v>
      </c>
      <c r="O210" t="str">
        <f t="shared" si="7"/>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INDEX(products!$A$1:$G$49,MATCH($D211,products!$A$1:$A$49,0),MATCH(orders!I$1,products!$A$1:$G$1,0))</f>
        <v>Ara</v>
      </c>
      <c r="J211" t="str">
        <f>INDEX(products!$A$1:$G$49,MATCH($D211,products!$A$1:$A$49,0),MATCH(orders!J$1,products!$A$1:$G$1,0))</f>
        <v>M</v>
      </c>
      <c r="K211" s="5">
        <f>INDEX(products!$A$1:$G$49,MATCH($D211,products!$A$1:$A$49,0),MATCH(orders!K$1,products!$A$1:$G$1,0))</f>
        <v>0.5</v>
      </c>
      <c r="L211">
        <f>INDEX(products!$A$1:$G$49,MATCH($D211,products!$A$1:$A$49,0),MATCH(orders!L$1,products!$A$1:$G$1,0))</f>
        <v>6.75</v>
      </c>
      <c r="M211">
        <f t="shared" si="6"/>
        <v>6.75</v>
      </c>
      <c r="N211" t="str" cm="1">
        <f t="array" ref="N211">_xlfn.XLOOKUP(I211,{"Rob","Exc","Ara","Lib"},{"Robusta","Excelsa","Arabica","Liberica"},"",0)</f>
        <v>Arabica</v>
      </c>
      <c r="O211" t="str">
        <f t="shared" si="7"/>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INDEX(products!$A$1:$G$49,MATCH($D212,products!$A$1:$A$49,0),MATCH(orders!I$1,products!$A$1:$G$1,0))</f>
        <v>Lib</v>
      </c>
      <c r="J212" t="str">
        <f>INDEX(products!$A$1:$G$49,MATCH($D212,products!$A$1:$A$49,0),MATCH(orders!J$1,products!$A$1:$G$1,0))</f>
        <v>D</v>
      </c>
      <c r="K212" s="5">
        <f>INDEX(products!$A$1:$G$49,MATCH($D212,products!$A$1:$A$49,0),MATCH(orders!K$1,products!$A$1:$G$1,0))</f>
        <v>1</v>
      </c>
      <c r="L212">
        <f>INDEX(products!$A$1:$G$49,MATCH($D212,products!$A$1:$A$49,0),MATCH(orders!L$1,products!$A$1:$G$1,0))</f>
        <v>12.95</v>
      </c>
      <c r="M212">
        <f t="shared" si="6"/>
        <v>51.8</v>
      </c>
      <c r="N212" t="str" cm="1">
        <f t="array" ref="N212">_xlfn.XLOOKUP(I212,{"Rob","Exc","Ara","Lib"},{"Robusta","Excelsa","Arabica","Liberica"},"",0)</f>
        <v>Liberica</v>
      </c>
      <c r="O212" t="str">
        <f t="shared" si="7"/>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INDEX(products!$A$1:$G$49,MATCH($D213,products!$A$1:$A$49,0),MATCH(orders!I$1,products!$A$1:$G$1,0))</f>
        <v>Exc</v>
      </c>
      <c r="J213" t="str">
        <f>INDEX(products!$A$1:$G$49,MATCH($D213,products!$A$1:$A$49,0),MATCH(orders!J$1,products!$A$1:$G$1,0))</f>
        <v>L</v>
      </c>
      <c r="K213" s="5">
        <f>INDEX(products!$A$1:$G$49,MATCH($D213,products!$A$1:$A$49,0),MATCH(orders!K$1,products!$A$1:$G$1,0))</f>
        <v>0.5</v>
      </c>
      <c r="L213">
        <f>INDEX(products!$A$1:$G$49,MATCH($D213,products!$A$1:$A$49,0),MATCH(orders!L$1,products!$A$1:$G$1,0))</f>
        <v>8.91</v>
      </c>
      <c r="M213">
        <f t="shared" si="6"/>
        <v>53.46</v>
      </c>
      <c r="N213" t="str" cm="1">
        <f t="array" ref="N213">_xlfn.XLOOKUP(I213,{"Rob","Exc","Ara","Lib"},{"Robusta","Excelsa","Arabica","Liberica"},"",0)</f>
        <v>Excelsa</v>
      </c>
      <c r="O213" t="str">
        <f t="shared" si="7"/>
        <v>Large</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INDEX(products!$A$1:$G$49,MATCH($D214,products!$A$1:$A$49,0),MATCH(orders!I$1,products!$A$1:$G$1,0))</f>
        <v>Exc</v>
      </c>
      <c r="J214" t="str">
        <f>INDEX(products!$A$1:$G$49,MATCH($D214,products!$A$1:$A$49,0),MATCH(orders!J$1,products!$A$1:$G$1,0))</f>
        <v>D</v>
      </c>
      <c r="K214" s="5">
        <f>INDEX(products!$A$1:$G$49,MATCH($D214,products!$A$1:$A$49,0),MATCH(orders!K$1,products!$A$1:$G$1,0))</f>
        <v>0.2</v>
      </c>
      <c r="L214">
        <f>INDEX(products!$A$1:$G$49,MATCH($D214,products!$A$1:$A$49,0),MATCH(orders!L$1,products!$A$1:$G$1,0))</f>
        <v>3.645</v>
      </c>
      <c r="M214">
        <f t="shared" si="6"/>
        <v>14.58</v>
      </c>
      <c r="N214" t="str" cm="1">
        <f t="array" ref="N214">_xlfn.XLOOKUP(I214,{"Rob","Exc","Ara","Lib"},{"Robusta","Excelsa","Arabica","Liberica"},"",0)</f>
        <v>Excelsa</v>
      </c>
      <c r="O214" t="str">
        <f t="shared" si="7"/>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INDEX(products!$A$1:$G$49,MATCH($D215,products!$A$1:$A$49,0),MATCH(orders!I$1,products!$A$1:$G$1,0))</f>
        <v>Rob</v>
      </c>
      <c r="J215" t="str">
        <f>INDEX(products!$A$1:$G$49,MATCH($D215,products!$A$1:$A$49,0),MATCH(orders!J$1,products!$A$1:$G$1,0))</f>
        <v>D</v>
      </c>
      <c r="K215" s="5">
        <f>INDEX(products!$A$1:$G$49,MATCH($D215,products!$A$1:$A$49,0),MATCH(orders!K$1,products!$A$1:$G$1,0))</f>
        <v>2.5</v>
      </c>
      <c r="L215">
        <f>INDEX(products!$A$1:$G$49,MATCH($D215,products!$A$1:$A$49,0),MATCH(orders!L$1,products!$A$1:$G$1,0))</f>
        <v>20.584999999999997</v>
      </c>
      <c r="M215">
        <f t="shared" si="6"/>
        <v>20.584999999999997</v>
      </c>
      <c r="N215" t="str" cm="1">
        <f t="array" ref="N215">_xlfn.XLOOKUP(I215,{"Rob","Exc","Ara","Lib"},{"Robusta","Excelsa","Arabica","Liberica"},"",0)</f>
        <v>Robusta</v>
      </c>
      <c r="O215" t="str">
        <f t="shared" si="7"/>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INDEX(products!$A$1:$G$49,MATCH($D216,products!$A$1:$A$49,0),MATCH(orders!I$1,products!$A$1:$G$1,0))</f>
        <v>Lib</v>
      </c>
      <c r="J216" t="str">
        <f>INDEX(products!$A$1:$G$49,MATCH($D216,products!$A$1:$A$49,0),MATCH(orders!J$1,products!$A$1:$G$1,0))</f>
        <v>L</v>
      </c>
      <c r="K216" s="5">
        <f>INDEX(products!$A$1:$G$49,MATCH($D216,products!$A$1:$A$49,0),MATCH(orders!K$1,products!$A$1:$G$1,0))</f>
        <v>1</v>
      </c>
      <c r="L216">
        <f>INDEX(products!$A$1:$G$49,MATCH($D216,products!$A$1:$A$49,0),MATCH(orders!L$1,products!$A$1:$G$1,0))</f>
        <v>15.85</v>
      </c>
      <c r="M216">
        <f t="shared" si="6"/>
        <v>31.7</v>
      </c>
      <c r="N216" t="str" cm="1">
        <f t="array" ref="N216">_xlfn.XLOOKUP(I216,{"Rob","Exc","Ara","Lib"},{"Robusta","Excelsa","Arabica","Liberica"},"",0)</f>
        <v>Liberica</v>
      </c>
      <c r="O216" t="str">
        <f t="shared" si="7"/>
        <v>Large</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INDEX(products!$A$1:$G$49,MATCH($D217,products!$A$1:$A$49,0),MATCH(orders!I$1,products!$A$1:$G$1,0))</f>
        <v>Lib</v>
      </c>
      <c r="J217" t="str">
        <f>INDEX(products!$A$1:$G$49,MATCH($D217,products!$A$1:$A$49,0),MATCH(orders!J$1,products!$A$1:$G$1,0))</f>
        <v>D</v>
      </c>
      <c r="K217" s="5">
        <f>INDEX(products!$A$1:$G$49,MATCH($D217,products!$A$1:$A$49,0),MATCH(orders!K$1,products!$A$1:$G$1,0))</f>
        <v>0.2</v>
      </c>
      <c r="L217">
        <f>INDEX(products!$A$1:$G$49,MATCH($D217,products!$A$1:$A$49,0),MATCH(orders!L$1,products!$A$1:$G$1,0))</f>
        <v>3.8849999999999998</v>
      </c>
      <c r="M217">
        <f t="shared" si="6"/>
        <v>23.31</v>
      </c>
      <c r="N217" t="str" cm="1">
        <f t="array" ref="N217">_xlfn.XLOOKUP(I217,{"Rob","Exc","Ara","Lib"},{"Robusta","Excelsa","Arabica","Liberica"},"",0)</f>
        <v>Liberica</v>
      </c>
      <c r="O217" t="str">
        <f t="shared" si="7"/>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INDEX(products!$A$1:$G$49,MATCH($D218,products!$A$1:$A$49,0),MATCH(orders!I$1,products!$A$1:$G$1,0))</f>
        <v>Lib</v>
      </c>
      <c r="J218" t="str">
        <f>INDEX(products!$A$1:$G$49,MATCH($D218,products!$A$1:$A$49,0),MATCH(orders!J$1,products!$A$1:$G$1,0))</f>
        <v>M</v>
      </c>
      <c r="K218" s="5">
        <f>INDEX(products!$A$1:$G$49,MATCH($D218,products!$A$1:$A$49,0),MATCH(orders!K$1,products!$A$1:$G$1,0))</f>
        <v>1</v>
      </c>
      <c r="L218">
        <f>INDEX(products!$A$1:$G$49,MATCH($D218,products!$A$1:$A$49,0),MATCH(orders!L$1,products!$A$1:$G$1,0))</f>
        <v>14.55</v>
      </c>
      <c r="M218">
        <f t="shared" si="6"/>
        <v>58.2</v>
      </c>
      <c r="N218" t="str" cm="1">
        <f t="array" ref="N218">_xlfn.XLOOKUP(I218,{"Rob","Exc","Ara","Lib"},{"Robusta","Excelsa","Arabica","Liberica"},"",0)</f>
        <v>Liberica</v>
      </c>
      <c r="O218" t="str">
        <f t="shared" si="7"/>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INDEX(products!$A$1:$G$49,MATCH($D219,products!$A$1:$A$49,0),MATCH(orders!I$1,products!$A$1:$G$1,0))</f>
        <v>Exc</v>
      </c>
      <c r="J219" t="str">
        <f>INDEX(products!$A$1:$G$49,MATCH($D219,products!$A$1:$A$49,0),MATCH(orders!J$1,products!$A$1:$G$1,0))</f>
        <v>L</v>
      </c>
      <c r="K219" s="5">
        <f>INDEX(products!$A$1:$G$49,MATCH($D219,products!$A$1:$A$49,0),MATCH(orders!K$1,products!$A$1:$G$1,0))</f>
        <v>0.5</v>
      </c>
      <c r="L219">
        <f>INDEX(products!$A$1:$G$49,MATCH($D219,products!$A$1:$A$49,0),MATCH(orders!L$1,products!$A$1:$G$1,0))</f>
        <v>8.91</v>
      </c>
      <c r="M219">
        <f t="shared" si="6"/>
        <v>35.64</v>
      </c>
      <c r="N219" t="str" cm="1">
        <f t="array" ref="N219">_xlfn.XLOOKUP(I219,{"Rob","Exc","Ara","Lib"},{"Robusta","Excelsa","Arabica","Liberica"},"",0)</f>
        <v>Excelsa</v>
      </c>
      <c r="O219" t="str">
        <f t="shared" si="7"/>
        <v>Large</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INDEX(products!$A$1:$G$49,MATCH($D220,products!$A$1:$A$49,0),MATCH(orders!I$1,products!$A$1:$G$1,0))</f>
        <v>Ara</v>
      </c>
      <c r="J220" t="str">
        <f>INDEX(products!$A$1:$G$49,MATCH($D220,products!$A$1:$A$49,0),MATCH(orders!J$1,products!$A$1:$G$1,0))</f>
        <v>M</v>
      </c>
      <c r="K220" s="5">
        <f>INDEX(products!$A$1:$G$49,MATCH($D220,products!$A$1:$A$49,0),MATCH(orders!K$1,products!$A$1:$G$1,0))</f>
        <v>1</v>
      </c>
      <c r="L220">
        <f>INDEX(products!$A$1:$G$49,MATCH($D220,products!$A$1:$A$49,0),MATCH(orders!L$1,products!$A$1:$G$1,0))</f>
        <v>11.25</v>
      </c>
      <c r="M220">
        <f t="shared" si="6"/>
        <v>56.25</v>
      </c>
      <c r="N220" t="str" cm="1">
        <f t="array" ref="N220">_xlfn.XLOOKUP(I220,{"Rob","Exc","Ara","Lib"},{"Robusta","Excelsa","Arabica","Liberica"},"",0)</f>
        <v>Arabica</v>
      </c>
      <c r="O220" t="str">
        <f t="shared" si="7"/>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INDEX(products!$A$1:$G$49,MATCH($D221,products!$A$1:$A$49,0),MATCH(orders!I$1,products!$A$1:$G$1,0))</f>
        <v>Rob</v>
      </c>
      <c r="J221" t="str">
        <f>INDEX(products!$A$1:$G$49,MATCH($D221,products!$A$1:$A$49,0),MATCH(orders!J$1,products!$A$1:$G$1,0))</f>
        <v>L</v>
      </c>
      <c r="K221" s="5">
        <f>INDEX(products!$A$1:$G$49,MATCH($D221,products!$A$1:$A$49,0),MATCH(orders!K$1,products!$A$1:$G$1,0))</f>
        <v>0.2</v>
      </c>
      <c r="L221">
        <f>INDEX(products!$A$1:$G$49,MATCH($D221,products!$A$1:$A$49,0),MATCH(orders!L$1,products!$A$1:$G$1,0))</f>
        <v>3.5849999999999995</v>
      </c>
      <c r="M221">
        <f t="shared" si="6"/>
        <v>10.754999999999999</v>
      </c>
      <c r="N221" t="str" cm="1">
        <f t="array" ref="N221">_xlfn.XLOOKUP(I221,{"Rob","Exc","Ara","Lib"},{"Robusta","Excelsa","Arabica","Liberica"},"",0)</f>
        <v>Robusta</v>
      </c>
      <c r="O221" t="str">
        <f t="shared" si="7"/>
        <v>Large</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INDEX(products!$A$1:$G$49,MATCH($D222,products!$A$1:$A$49,0),MATCH(orders!I$1,products!$A$1:$G$1,0))</f>
        <v>Rob</v>
      </c>
      <c r="J222" t="str">
        <f>INDEX(products!$A$1:$G$49,MATCH($D222,products!$A$1:$A$49,0),MATCH(orders!J$1,products!$A$1:$G$1,0))</f>
        <v>M</v>
      </c>
      <c r="K222" s="5">
        <f>INDEX(products!$A$1:$G$49,MATCH($D222,products!$A$1:$A$49,0),MATCH(orders!K$1,products!$A$1:$G$1,0))</f>
        <v>0.2</v>
      </c>
      <c r="L222">
        <f>INDEX(products!$A$1:$G$49,MATCH($D222,products!$A$1:$A$49,0),MATCH(orders!L$1,products!$A$1:$G$1,0))</f>
        <v>2.9849999999999999</v>
      </c>
      <c r="M222">
        <f t="shared" si="6"/>
        <v>14.924999999999999</v>
      </c>
      <c r="N222" t="str" cm="1">
        <f t="array" ref="N222">_xlfn.XLOOKUP(I222,{"Rob","Exc","Ara","Lib"},{"Robusta","Excelsa","Arabica","Liberica"},"",0)</f>
        <v>Robusta</v>
      </c>
      <c r="O222" t="str">
        <f t="shared" si="7"/>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INDEX(products!$A$1:$G$49,MATCH($D223,products!$A$1:$A$49,0),MATCH(orders!I$1,products!$A$1:$G$1,0))</f>
        <v>Ara</v>
      </c>
      <c r="J223" t="str">
        <f>INDEX(products!$A$1:$G$49,MATCH($D223,products!$A$1:$A$49,0),MATCH(orders!J$1,products!$A$1:$G$1,0))</f>
        <v>L</v>
      </c>
      <c r="K223" s="5">
        <f>INDEX(products!$A$1:$G$49,MATCH($D223,products!$A$1:$A$49,0),MATCH(orders!K$1,products!$A$1:$G$1,0))</f>
        <v>1</v>
      </c>
      <c r="L223">
        <f>INDEX(products!$A$1:$G$49,MATCH($D223,products!$A$1:$A$49,0),MATCH(orders!L$1,products!$A$1:$G$1,0))</f>
        <v>12.95</v>
      </c>
      <c r="M223">
        <f t="shared" si="6"/>
        <v>77.699999999999989</v>
      </c>
      <c r="N223" t="str" cm="1">
        <f t="array" ref="N223">_xlfn.XLOOKUP(I223,{"Rob","Exc","Ara","Lib"},{"Robusta","Excelsa","Arabica","Liberica"},"",0)</f>
        <v>Arabica</v>
      </c>
      <c r="O223" t="str">
        <f t="shared" si="7"/>
        <v>Large</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INDEX(products!$A$1:$G$49,MATCH($D224,products!$A$1:$A$49,0),MATCH(orders!I$1,products!$A$1:$G$1,0))</f>
        <v>Lib</v>
      </c>
      <c r="J224" t="str">
        <f>INDEX(products!$A$1:$G$49,MATCH($D224,products!$A$1:$A$49,0),MATCH(orders!J$1,products!$A$1:$G$1,0))</f>
        <v>D</v>
      </c>
      <c r="K224" s="5">
        <f>INDEX(products!$A$1:$G$49,MATCH($D224,products!$A$1:$A$49,0),MATCH(orders!K$1,products!$A$1:$G$1,0))</f>
        <v>0.5</v>
      </c>
      <c r="L224">
        <f>INDEX(products!$A$1:$G$49,MATCH($D224,products!$A$1:$A$49,0),MATCH(orders!L$1,products!$A$1:$G$1,0))</f>
        <v>7.77</v>
      </c>
      <c r="M224">
        <f t="shared" si="6"/>
        <v>23.31</v>
      </c>
      <c r="N224" t="str" cm="1">
        <f t="array" ref="N224">_xlfn.XLOOKUP(I224,{"Rob","Exc","Ara","Lib"},{"Robusta","Excelsa","Arabica","Liberica"},"",0)</f>
        <v>Liberica</v>
      </c>
      <c r="O224" t="str">
        <f t="shared" si="7"/>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INDEX(products!$A$1:$G$49,MATCH($D225,products!$A$1:$A$49,0),MATCH(orders!I$1,products!$A$1:$G$1,0))</f>
        <v>Exc</v>
      </c>
      <c r="J225" t="str">
        <f>INDEX(products!$A$1:$G$49,MATCH($D225,products!$A$1:$A$49,0),MATCH(orders!J$1,products!$A$1:$G$1,0))</f>
        <v>L</v>
      </c>
      <c r="K225" s="5">
        <f>INDEX(products!$A$1:$G$49,MATCH($D225,products!$A$1:$A$49,0),MATCH(orders!K$1,products!$A$1:$G$1,0))</f>
        <v>1</v>
      </c>
      <c r="L225">
        <f>INDEX(products!$A$1:$G$49,MATCH($D225,products!$A$1:$A$49,0),MATCH(orders!L$1,products!$A$1:$G$1,0))</f>
        <v>14.85</v>
      </c>
      <c r="M225">
        <f t="shared" si="6"/>
        <v>59.4</v>
      </c>
      <c r="N225" t="str" cm="1">
        <f t="array" ref="N225">_xlfn.XLOOKUP(I225,{"Rob","Exc","Ara","Lib"},{"Robusta","Excelsa","Arabica","Liberica"},"",0)</f>
        <v>Excelsa</v>
      </c>
      <c r="O225" t="str">
        <f t="shared" si="7"/>
        <v>Large</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INDEX(products!$A$1:$G$49,MATCH($D226,products!$A$1:$A$49,0),MATCH(orders!I$1,products!$A$1:$G$1,0))</f>
        <v>Lib</v>
      </c>
      <c r="J226" t="str">
        <f>INDEX(products!$A$1:$G$49,MATCH($D226,products!$A$1:$A$49,0),MATCH(orders!J$1,products!$A$1:$G$1,0))</f>
        <v>D</v>
      </c>
      <c r="K226" s="5">
        <f>INDEX(products!$A$1:$G$49,MATCH($D226,products!$A$1:$A$49,0),MATCH(orders!K$1,products!$A$1:$G$1,0))</f>
        <v>2.5</v>
      </c>
      <c r="L226">
        <f>INDEX(products!$A$1:$G$49,MATCH($D226,products!$A$1:$A$49,0),MATCH(orders!L$1,products!$A$1:$G$1,0))</f>
        <v>29.784999999999997</v>
      </c>
      <c r="M226">
        <f t="shared" si="6"/>
        <v>119.13999999999999</v>
      </c>
      <c r="N226" t="str" cm="1">
        <f t="array" ref="N226">_xlfn.XLOOKUP(I226,{"Rob","Exc","Ara","Lib"},{"Robusta","Excelsa","Arabica","Liberica"},"",0)</f>
        <v>Liberica</v>
      </c>
      <c r="O226" t="str">
        <f t="shared" si="7"/>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INDEX(products!$A$1:$G$49,MATCH($D227,products!$A$1:$A$49,0),MATCH(orders!I$1,products!$A$1:$G$1,0))</f>
        <v>Rob</v>
      </c>
      <c r="J227" t="str">
        <f>INDEX(products!$A$1:$G$49,MATCH($D227,products!$A$1:$A$49,0),MATCH(orders!J$1,products!$A$1:$G$1,0))</f>
        <v>L</v>
      </c>
      <c r="K227" s="5">
        <f>INDEX(products!$A$1:$G$49,MATCH($D227,products!$A$1:$A$49,0),MATCH(orders!K$1,products!$A$1:$G$1,0))</f>
        <v>0.2</v>
      </c>
      <c r="L227">
        <f>INDEX(products!$A$1:$G$49,MATCH($D227,products!$A$1:$A$49,0),MATCH(orders!L$1,products!$A$1:$G$1,0))</f>
        <v>3.5849999999999995</v>
      </c>
      <c r="M227">
        <f t="shared" si="6"/>
        <v>14.339999999999998</v>
      </c>
      <c r="N227" t="str" cm="1">
        <f t="array" ref="N227">_xlfn.XLOOKUP(I227,{"Rob","Exc","Ara","Lib"},{"Robusta","Excelsa","Arabica","Liberica"},"",0)</f>
        <v>Robusta</v>
      </c>
      <c r="O227" t="str">
        <f t="shared" si="7"/>
        <v>Large</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INDEX(products!$A$1:$G$49,MATCH($D228,products!$A$1:$A$49,0),MATCH(orders!I$1,products!$A$1:$G$1,0))</f>
        <v>Ara</v>
      </c>
      <c r="J228" t="str">
        <f>INDEX(products!$A$1:$G$49,MATCH($D228,products!$A$1:$A$49,0),MATCH(orders!J$1,products!$A$1:$G$1,0))</f>
        <v>M</v>
      </c>
      <c r="K228" s="5">
        <f>INDEX(products!$A$1:$G$49,MATCH($D228,products!$A$1:$A$49,0),MATCH(orders!K$1,products!$A$1:$G$1,0))</f>
        <v>2.5</v>
      </c>
      <c r="L228">
        <f>INDEX(products!$A$1:$G$49,MATCH($D228,products!$A$1:$A$49,0),MATCH(orders!L$1,products!$A$1:$G$1,0))</f>
        <v>25.874999999999996</v>
      </c>
      <c r="M228">
        <f t="shared" si="6"/>
        <v>129.37499999999997</v>
      </c>
      <c r="N228" t="str" cm="1">
        <f t="array" ref="N228">_xlfn.XLOOKUP(I228,{"Rob","Exc","Ara","Lib"},{"Robusta","Excelsa","Arabica","Liberica"},"",0)</f>
        <v>Arabica</v>
      </c>
      <c r="O228" t="str">
        <f t="shared" si="7"/>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INDEX(products!$A$1:$G$49,MATCH($D229,products!$A$1:$A$49,0),MATCH(orders!I$1,products!$A$1:$G$1,0))</f>
        <v>Rob</v>
      </c>
      <c r="J229" t="str">
        <f>INDEX(products!$A$1:$G$49,MATCH($D229,products!$A$1:$A$49,0),MATCH(orders!J$1,products!$A$1:$G$1,0))</f>
        <v>D</v>
      </c>
      <c r="K229" s="5">
        <f>INDEX(products!$A$1:$G$49,MATCH($D229,products!$A$1:$A$49,0),MATCH(orders!K$1,products!$A$1:$G$1,0))</f>
        <v>0.2</v>
      </c>
      <c r="L229">
        <f>INDEX(products!$A$1:$G$49,MATCH($D229,products!$A$1:$A$49,0),MATCH(orders!L$1,products!$A$1:$G$1,0))</f>
        <v>2.6849999999999996</v>
      </c>
      <c r="M229">
        <f t="shared" si="6"/>
        <v>16.11</v>
      </c>
      <c r="N229" t="str" cm="1">
        <f t="array" ref="N229">_xlfn.XLOOKUP(I229,{"Rob","Exc","Ara","Lib"},{"Robusta","Excelsa","Arabica","Liberica"},"",0)</f>
        <v>Robusta</v>
      </c>
      <c r="O229" t="str">
        <f t="shared" si="7"/>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INDEX(products!$A$1:$G$49,MATCH($D230,products!$A$1:$A$49,0),MATCH(orders!I$1,products!$A$1:$G$1,0))</f>
        <v>Rob</v>
      </c>
      <c r="J230" t="str">
        <f>INDEX(products!$A$1:$G$49,MATCH($D230,products!$A$1:$A$49,0),MATCH(orders!J$1,products!$A$1:$G$1,0))</f>
        <v>L</v>
      </c>
      <c r="K230" s="5">
        <f>INDEX(products!$A$1:$G$49,MATCH($D230,products!$A$1:$A$49,0),MATCH(orders!K$1,products!$A$1:$G$1,0))</f>
        <v>0.2</v>
      </c>
      <c r="L230">
        <f>INDEX(products!$A$1:$G$49,MATCH($D230,products!$A$1:$A$49,0),MATCH(orders!L$1,products!$A$1:$G$1,0))</f>
        <v>3.5849999999999995</v>
      </c>
      <c r="M230">
        <f t="shared" si="6"/>
        <v>17.924999999999997</v>
      </c>
      <c r="N230" t="str" cm="1">
        <f t="array" ref="N230">_xlfn.XLOOKUP(I230,{"Rob","Exc","Ara","Lib"},{"Robusta","Excelsa","Arabica","Liberica"},"",0)</f>
        <v>Robusta</v>
      </c>
      <c r="O230" t="str">
        <f t="shared" si="7"/>
        <v>Large</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INDEX(products!$A$1:$G$49,MATCH($D231,products!$A$1:$A$49,0),MATCH(orders!I$1,products!$A$1:$G$1,0))</f>
        <v>Lib</v>
      </c>
      <c r="J231" t="str">
        <f>INDEX(products!$A$1:$G$49,MATCH($D231,products!$A$1:$A$49,0),MATCH(orders!J$1,products!$A$1:$G$1,0))</f>
        <v>M</v>
      </c>
      <c r="K231" s="5">
        <f>INDEX(products!$A$1:$G$49,MATCH($D231,products!$A$1:$A$49,0),MATCH(orders!K$1,products!$A$1:$G$1,0))</f>
        <v>0.2</v>
      </c>
      <c r="L231">
        <f>INDEX(products!$A$1:$G$49,MATCH($D231,products!$A$1:$A$49,0),MATCH(orders!L$1,products!$A$1:$G$1,0))</f>
        <v>4.3650000000000002</v>
      </c>
      <c r="M231">
        <f t="shared" si="6"/>
        <v>8.73</v>
      </c>
      <c r="N231" t="str" cm="1">
        <f t="array" ref="N231">_xlfn.XLOOKUP(I231,{"Rob","Exc","Ara","Lib"},{"Robusta","Excelsa","Arabica","Liberica"},"",0)</f>
        <v>Liberica</v>
      </c>
      <c r="O231" t="str">
        <f t="shared" si="7"/>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INDEX(products!$A$1:$G$49,MATCH($D232,products!$A$1:$A$49,0),MATCH(orders!I$1,products!$A$1:$G$1,0))</f>
        <v>Ara</v>
      </c>
      <c r="J232" t="str">
        <f>INDEX(products!$A$1:$G$49,MATCH($D232,products!$A$1:$A$49,0),MATCH(orders!J$1,products!$A$1:$G$1,0))</f>
        <v>M</v>
      </c>
      <c r="K232" s="5">
        <f>INDEX(products!$A$1:$G$49,MATCH($D232,products!$A$1:$A$49,0),MATCH(orders!K$1,products!$A$1:$G$1,0))</f>
        <v>2.5</v>
      </c>
      <c r="L232">
        <f>INDEX(products!$A$1:$G$49,MATCH($D232,products!$A$1:$A$49,0),MATCH(orders!L$1,products!$A$1:$G$1,0))</f>
        <v>25.874999999999996</v>
      </c>
      <c r="M232">
        <f t="shared" si="6"/>
        <v>51.749999999999993</v>
      </c>
      <c r="N232" t="str" cm="1">
        <f t="array" ref="N232">_xlfn.XLOOKUP(I232,{"Rob","Exc","Ara","Lib"},{"Robusta","Excelsa","Arabica","Liberica"},"",0)</f>
        <v>Arabica</v>
      </c>
      <c r="O232" t="str">
        <f t="shared" si="7"/>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INDEX(products!$A$1:$G$49,MATCH($D233,products!$A$1:$A$49,0),MATCH(orders!I$1,products!$A$1:$G$1,0))</f>
        <v>Lib</v>
      </c>
      <c r="J233" t="str">
        <f>INDEX(products!$A$1:$G$49,MATCH($D233,products!$A$1:$A$49,0),MATCH(orders!J$1,products!$A$1:$G$1,0))</f>
        <v>M</v>
      </c>
      <c r="K233" s="5">
        <f>INDEX(products!$A$1:$G$49,MATCH($D233,products!$A$1:$A$49,0),MATCH(orders!K$1,products!$A$1:$G$1,0))</f>
        <v>0.2</v>
      </c>
      <c r="L233">
        <f>INDEX(products!$A$1:$G$49,MATCH($D233,products!$A$1:$A$49,0),MATCH(orders!L$1,products!$A$1:$G$1,0))</f>
        <v>4.3650000000000002</v>
      </c>
      <c r="M233">
        <f t="shared" si="6"/>
        <v>8.73</v>
      </c>
      <c r="N233" t="str" cm="1">
        <f t="array" ref="N233">_xlfn.XLOOKUP(I233,{"Rob","Exc","Ara","Lib"},{"Robusta","Excelsa","Arabica","Liberica"},"",0)</f>
        <v>Liberica</v>
      </c>
      <c r="O233" t="str">
        <f t="shared" si="7"/>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INDEX(products!$A$1:$G$49,MATCH($D234,products!$A$1:$A$49,0),MATCH(orders!I$1,products!$A$1:$G$1,0))</f>
        <v>Lib</v>
      </c>
      <c r="J234" t="str">
        <f>INDEX(products!$A$1:$G$49,MATCH($D234,products!$A$1:$A$49,0),MATCH(orders!J$1,products!$A$1:$G$1,0))</f>
        <v>L</v>
      </c>
      <c r="K234" s="5">
        <f>INDEX(products!$A$1:$G$49,MATCH($D234,products!$A$1:$A$49,0),MATCH(orders!K$1,products!$A$1:$G$1,0))</f>
        <v>0.2</v>
      </c>
      <c r="L234">
        <f>INDEX(products!$A$1:$G$49,MATCH($D234,products!$A$1:$A$49,0),MATCH(orders!L$1,products!$A$1:$G$1,0))</f>
        <v>4.7549999999999999</v>
      </c>
      <c r="M234">
        <f t="shared" si="6"/>
        <v>23.774999999999999</v>
      </c>
      <c r="N234" t="str" cm="1">
        <f t="array" ref="N234">_xlfn.XLOOKUP(I234,{"Rob","Exc","Ara","Lib"},{"Robusta","Excelsa","Arabica","Liberica"},"",0)</f>
        <v>Liberica</v>
      </c>
      <c r="O234" t="str">
        <f t="shared" si="7"/>
        <v>Large</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INDEX(products!$A$1:$G$49,MATCH($D235,products!$A$1:$A$49,0),MATCH(orders!I$1,products!$A$1:$G$1,0))</f>
        <v>Exc</v>
      </c>
      <c r="J235" t="str">
        <f>INDEX(products!$A$1:$G$49,MATCH($D235,products!$A$1:$A$49,0),MATCH(orders!J$1,products!$A$1:$G$1,0))</f>
        <v>M</v>
      </c>
      <c r="K235" s="5">
        <f>INDEX(products!$A$1:$G$49,MATCH($D235,products!$A$1:$A$49,0),MATCH(orders!K$1,products!$A$1:$G$1,0))</f>
        <v>0.2</v>
      </c>
      <c r="L235">
        <f>INDEX(products!$A$1:$G$49,MATCH($D235,products!$A$1:$A$49,0),MATCH(orders!L$1,products!$A$1:$G$1,0))</f>
        <v>4.125</v>
      </c>
      <c r="M235">
        <f t="shared" si="6"/>
        <v>20.625</v>
      </c>
      <c r="N235" t="str" cm="1">
        <f t="array" ref="N235">_xlfn.XLOOKUP(I235,{"Rob","Exc","Ara","Lib"},{"Robusta","Excelsa","Arabica","Liberica"},"",0)</f>
        <v>Excelsa</v>
      </c>
      <c r="O235" t="str">
        <f t="shared" si="7"/>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INDEX(products!$A$1:$G$49,MATCH($D236,products!$A$1:$A$49,0),MATCH(orders!I$1,products!$A$1:$G$1,0))</f>
        <v>Lib</v>
      </c>
      <c r="J236" t="str">
        <f>INDEX(products!$A$1:$G$49,MATCH($D236,products!$A$1:$A$49,0),MATCH(orders!J$1,products!$A$1:$G$1,0))</f>
        <v>L</v>
      </c>
      <c r="K236" s="5">
        <f>INDEX(products!$A$1:$G$49,MATCH($D236,products!$A$1:$A$49,0),MATCH(orders!K$1,products!$A$1:$G$1,0))</f>
        <v>2.5</v>
      </c>
      <c r="L236">
        <f>INDEX(products!$A$1:$G$49,MATCH($D236,products!$A$1:$A$49,0),MATCH(orders!L$1,products!$A$1:$G$1,0))</f>
        <v>36.454999999999998</v>
      </c>
      <c r="M236">
        <f t="shared" si="6"/>
        <v>36.454999999999998</v>
      </c>
      <c r="N236" t="str" cm="1">
        <f t="array" ref="N236">_xlfn.XLOOKUP(I236,{"Rob","Exc","Ara","Lib"},{"Robusta","Excelsa","Arabica","Liberica"},"",0)</f>
        <v>Liberica</v>
      </c>
      <c r="O236" t="str">
        <f t="shared" si="7"/>
        <v>Large</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INDEX(products!$A$1:$G$49,MATCH($D237,products!$A$1:$A$49,0),MATCH(orders!I$1,products!$A$1:$G$1,0))</f>
        <v>Lib</v>
      </c>
      <c r="J237" t="str">
        <f>INDEX(products!$A$1:$G$49,MATCH($D237,products!$A$1:$A$49,0),MATCH(orders!J$1,products!$A$1:$G$1,0))</f>
        <v>L</v>
      </c>
      <c r="K237" s="5">
        <f>INDEX(products!$A$1:$G$49,MATCH($D237,products!$A$1:$A$49,0),MATCH(orders!K$1,products!$A$1:$G$1,0))</f>
        <v>2.5</v>
      </c>
      <c r="L237">
        <f>INDEX(products!$A$1:$G$49,MATCH($D237,products!$A$1:$A$49,0),MATCH(orders!L$1,products!$A$1:$G$1,0))</f>
        <v>36.454999999999998</v>
      </c>
      <c r="M237">
        <f t="shared" si="6"/>
        <v>182.27499999999998</v>
      </c>
      <c r="N237" t="str" cm="1">
        <f t="array" ref="N237">_xlfn.XLOOKUP(I237,{"Rob","Exc","Ara","Lib"},{"Robusta","Excelsa","Arabica","Liberica"},"",0)</f>
        <v>Liberica</v>
      </c>
      <c r="O237" t="str">
        <f t="shared" si="7"/>
        <v>Large</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INDEX(products!$A$1:$G$49,MATCH($D238,products!$A$1:$A$49,0),MATCH(orders!I$1,products!$A$1:$G$1,0))</f>
        <v>Lib</v>
      </c>
      <c r="J238" t="str">
        <f>INDEX(products!$A$1:$G$49,MATCH($D238,products!$A$1:$A$49,0),MATCH(orders!J$1,products!$A$1:$G$1,0))</f>
        <v>D</v>
      </c>
      <c r="K238" s="5">
        <f>INDEX(products!$A$1:$G$49,MATCH($D238,products!$A$1:$A$49,0),MATCH(orders!K$1,products!$A$1:$G$1,0))</f>
        <v>2.5</v>
      </c>
      <c r="L238">
        <f>INDEX(products!$A$1:$G$49,MATCH($D238,products!$A$1:$A$49,0),MATCH(orders!L$1,products!$A$1:$G$1,0))</f>
        <v>29.784999999999997</v>
      </c>
      <c r="M238">
        <f t="shared" si="6"/>
        <v>89.35499999999999</v>
      </c>
      <c r="N238" t="str" cm="1">
        <f t="array" ref="N238">_xlfn.XLOOKUP(I238,{"Rob","Exc","Ara","Lib"},{"Robusta","Excelsa","Arabica","Liberica"},"",0)</f>
        <v>Liberica</v>
      </c>
      <c r="O238" t="str">
        <f t="shared" si="7"/>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INDEX(products!$A$1:$G$49,MATCH($D239,products!$A$1:$A$49,0),MATCH(orders!I$1,products!$A$1:$G$1,0))</f>
        <v>Rob</v>
      </c>
      <c r="J239" t="str">
        <f>INDEX(products!$A$1:$G$49,MATCH($D239,products!$A$1:$A$49,0),MATCH(orders!J$1,products!$A$1:$G$1,0))</f>
        <v>L</v>
      </c>
      <c r="K239" s="5">
        <f>INDEX(products!$A$1:$G$49,MATCH($D239,products!$A$1:$A$49,0),MATCH(orders!K$1,products!$A$1:$G$1,0))</f>
        <v>0.2</v>
      </c>
      <c r="L239">
        <f>INDEX(products!$A$1:$G$49,MATCH($D239,products!$A$1:$A$49,0),MATCH(orders!L$1,products!$A$1:$G$1,0))</f>
        <v>3.5849999999999995</v>
      </c>
      <c r="M239">
        <f t="shared" si="6"/>
        <v>3.5849999999999995</v>
      </c>
      <c r="N239" t="str" cm="1">
        <f t="array" ref="N239">_xlfn.XLOOKUP(I239,{"Rob","Exc","Ara","Lib"},{"Robusta","Excelsa","Arabica","Liberica"},"",0)</f>
        <v>Robusta</v>
      </c>
      <c r="O239" t="str">
        <f t="shared" si="7"/>
        <v>Large</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INDEX(products!$A$1:$G$49,MATCH($D240,products!$A$1:$A$49,0),MATCH(orders!I$1,products!$A$1:$G$1,0))</f>
        <v>Rob</v>
      </c>
      <c r="J240" t="str">
        <f>INDEX(products!$A$1:$G$49,MATCH($D240,products!$A$1:$A$49,0),MATCH(orders!J$1,products!$A$1:$G$1,0))</f>
        <v>M</v>
      </c>
      <c r="K240" s="5">
        <f>INDEX(products!$A$1:$G$49,MATCH($D240,products!$A$1:$A$49,0),MATCH(orders!K$1,products!$A$1:$G$1,0))</f>
        <v>2.5</v>
      </c>
      <c r="L240">
        <f>INDEX(products!$A$1:$G$49,MATCH($D240,products!$A$1:$A$49,0),MATCH(orders!L$1,products!$A$1:$G$1,0))</f>
        <v>22.884999999999998</v>
      </c>
      <c r="M240">
        <f t="shared" si="6"/>
        <v>45.769999999999996</v>
      </c>
      <c r="N240" t="str" cm="1">
        <f t="array" ref="N240">_xlfn.XLOOKUP(I240,{"Rob","Exc","Ara","Lib"},{"Robusta","Excelsa","Arabica","Liberica"},"",0)</f>
        <v>Robusta</v>
      </c>
      <c r="O240" t="str">
        <f t="shared" si="7"/>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INDEX(products!$A$1:$G$49,MATCH($D241,products!$A$1:$A$49,0),MATCH(orders!I$1,products!$A$1:$G$1,0))</f>
        <v>Exc</v>
      </c>
      <c r="J241" t="str">
        <f>INDEX(products!$A$1:$G$49,MATCH($D241,products!$A$1:$A$49,0),MATCH(orders!J$1,products!$A$1:$G$1,0))</f>
        <v>L</v>
      </c>
      <c r="K241" s="5">
        <f>INDEX(products!$A$1:$G$49,MATCH($D241,products!$A$1:$A$49,0),MATCH(orders!K$1,products!$A$1:$G$1,0))</f>
        <v>1</v>
      </c>
      <c r="L241">
        <f>INDEX(products!$A$1:$G$49,MATCH($D241,products!$A$1:$A$49,0),MATCH(orders!L$1,products!$A$1:$G$1,0))</f>
        <v>14.85</v>
      </c>
      <c r="M241">
        <f t="shared" si="6"/>
        <v>59.4</v>
      </c>
      <c r="N241" t="str" cm="1">
        <f t="array" ref="N241">_xlfn.XLOOKUP(I241,{"Rob","Exc","Ara","Lib"},{"Robusta","Excelsa","Arabica","Liberica"},"",0)</f>
        <v>Excelsa</v>
      </c>
      <c r="O241" t="str">
        <f t="shared" si="7"/>
        <v>Large</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INDEX(products!$A$1:$G$49,MATCH($D242,products!$A$1:$A$49,0),MATCH(orders!I$1,products!$A$1:$G$1,0))</f>
        <v>Ara</v>
      </c>
      <c r="J242" t="str">
        <f>INDEX(products!$A$1:$G$49,MATCH($D242,products!$A$1:$A$49,0),MATCH(orders!J$1,products!$A$1:$G$1,0))</f>
        <v>M</v>
      </c>
      <c r="K242" s="5">
        <f>INDEX(products!$A$1:$G$49,MATCH($D242,products!$A$1:$A$49,0),MATCH(orders!K$1,products!$A$1:$G$1,0))</f>
        <v>2.5</v>
      </c>
      <c r="L242">
        <f>INDEX(products!$A$1:$G$49,MATCH($D242,products!$A$1:$A$49,0),MATCH(orders!L$1,products!$A$1:$G$1,0))</f>
        <v>25.874999999999996</v>
      </c>
      <c r="M242">
        <f t="shared" si="6"/>
        <v>155.24999999999997</v>
      </c>
      <c r="N242" t="str" cm="1">
        <f t="array" ref="N242">_xlfn.XLOOKUP(I242,{"Rob","Exc","Ara","Lib"},{"Robusta","Excelsa","Arabica","Liberica"},"",0)</f>
        <v>Arabica</v>
      </c>
      <c r="O242" t="str">
        <f t="shared" si="7"/>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INDEX(products!$A$1:$G$49,MATCH($D243,products!$A$1:$A$49,0),MATCH(orders!I$1,products!$A$1:$G$1,0))</f>
        <v>Rob</v>
      </c>
      <c r="J243" t="str">
        <f>INDEX(products!$A$1:$G$49,MATCH($D243,products!$A$1:$A$49,0),MATCH(orders!J$1,products!$A$1:$G$1,0))</f>
        <v>M</v>
      </c>
      <c r="K243" s="5">
        <f>INDEX(products!$A$1:$G$49,MATCH($D243,products!$A$1:$A$49,0),MATCH(orders!K$1,products!$A$1:$G$1,0))</f>
        <v>2.5</v>
      </c>
      <c r="L243">
        <f>INDEX(products!$A$1:$G$49,MATCH($D243,products!$A$1:$A$49,0),MATCH(orders!L$1,products!$A$1:$G$1,0))</f>
        <v>22.884999999999998</v>
      </c>
      <c r="M243">
        <f t="shared" si="6"/>
        <v>45.769999999999996</v>
      </c>
      <c r="N243" t="str" cm="1">
        <f t="array" ref="N243">_xlfn.XLOOKUP(I243,{"Rob","Exc","Ara","Lib"},{"Robusta","Excelsa","Arabica","Liberica"},"",0)</f>
        <v>Robusta</v>
      </c>
      <c r="O243" t="str">
        <f t="shared" si="7"/>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INDEX(products!$A$1:$G$49,MATCH($D244,products!$A$1:$A$49,0),MATCH(orders!I$1,products!$A$1:$G$1,0))</f>
        <v>Exc</v>
      </c>
      <c r="J244" t="str">
        <f>INDEX(products!$A$1:$G$49,MATCH($D244,products!$A$1:$A$49,0),MATCH(orders!J$1,products!$A$1:$G$1,0))</f>
        <v>D</v>
      </c>
      <c r="K244" s="5">
        <f>INDEX(products!$A$1:$G$49,MATCH($D244,products!$A$1:$A$49,0),MATCH(orders!K$1,products!$A$1:$G$1,0))</f>
        <v>1</v>
      </c>
      <c r="L244">
        <f>INDEX(products!$A$1:$G$49,MATCH($D244,products!$A$1:$A$49,0),MATCH(orders!L$1,products!$A$1:$G$1,0))</f>
        <v>12.15</v>
      </c>
      <c r="M244">
        <f t="shared" si="6"/>
        <v>36.450000000000003</v>
      </c>
      <c r="N244" t="str" cm="1">
        <f t="array" ref="N244">_xlfn.XLOOKUP(I244,{"Rob","Exc","Ara","Lib"},{"Robusta","Excelsa","Arabica","Liberica"},"",0)</f>
        <v>Excelsa</v>
      </c>
      <c r="O244" t="str">
        <f t="shared" si="7"/>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INDEX(products!$A$1:$G$49,MATCH($D245,products!$A$1:$A$49,0),MATCH(orders!I$1,products!$A$1:$G$1,0))</f>
        <v>Exc</v>
      </c>
      <c r="J245" t="str">
        <f>INDEX(products!$A$1:$G$49,MATCH($D245,products!$A$1:$A$49,0),MATCH(orders!J$1,products!$A$1:$G$1,0))</f>
        <v>D</v>
      </c>
      <c r="K245" s="5">
        <f>INDEX(products!$A$1:$G$49,MATCH($D245,products!$A$1:$A$49,0),MATCH(orders!K$1,products!$A$1:$G$1,0))</f>
        <v>0.5</v>
      </c>
      <c r="L245">
        <f>INDEX(products!$A$1:$G$49,MATCH($D245,products!$A$1:$A$49,0),MATCH(orders!L$1,products!$A$1:$G$1,0))</f>
        <v>7.29</v>
      </c>
      <c r="M245">
        <f t="shared" si="6"/>
        <v>29.16</v>
      </c>
      <c r="N245" t="str" cm="1">
        <f t="array" ref="N245">_xlfn.XLOOKUP(I245,{"Rob","Exc","Ara","Lib"},{"Robusta","Excelsa","Arabica","Liberica"},"",0)</f>
        <v>Excelsa</v>
      </c>
      <c r="O245" t="str">
        <f t="shared" si="7"/>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INDEX(products!$A$1:$G$49,MATCH($D246,products!$A$1:$A$49,0),MATCH(orders!I$1,products!$A$1:$G$1,0))</f>
        <v>Lib</v>
      </c>
      <c r="J246" t="str">
        <f>INDEX(products!$A$1:$G$49,MATCH($D246,products!$A$1:$A$49,0),MATCH(orders!J$1,products!$A$1:$G$1,0))</f>
        <v>M</v>
      </c>
      <c r="K246" s="5">
        <f>INDEX(products!$A$1:$G$49,MATCH($D246,products!$A$1:$A$49,0),MATCH(orders!K$1,products!$A$1:$G$1,0))</f>
        <v>2.5</v>
      </c>
      <c r="L246">
        <f>INDEX(products!$A$1:$G$49,MATCH($D246,products!$A$1:$A$49,0),MATCH(orders!L$1,products!$A$1:$G$1,0))</f>
        <v>33.464999999999996</v>
      </c>
      <c r="M246">
        <f t="shared" si="6"/>
        <v>133.85999999999999</v>
      </c>
      <c r="N246" t="str" cm="1">
        <f t="array" ref="N246">_xlfn.XLOOKUP(I246,{"Rob","Exc","Ara","Lib"},{"Robusta","Excelsa","Arabica","Liberica"},"",0)</f>
        <v>Liberica</v>
      </c>
      <c r="O246" t="str">
        <f t="shared" si="7"/>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INDEX(products!$A$1:$G$49,MATCH($D247,products!$A$1:$A$49,0),MATCH(orders!I$1,products!$A$1:$G$1,0))</f>
        <v>Lib</v>
      </c>
      <c r="J247" t="str">
        <f>INDEX(products!$A$1:$G$49,MATCH($D247,products!$A$1:$A$49,0),MATCH(orders!J$1,products!$A$1:$G$1,0))</f>
        <v>L</v>
      </c>
      <c r="K247" s="5">
        <f>INDEX(products!$A$1:$G$49,MATCH($D247,products!$A$1:$A$49,0),MATCH(orders!K$1,products!$A$1:$G$1,0))</f>
        <v>0.2</v>
      </c>
      <c r="L247">
        <f>INDEX(products!$A$1:$G$49,MATCH($D247,products!$A$1:$A$49,0),MATCH(orders!L$1,products!$A$1:$G$1,0))</f>
        <v>4.7549999999999999</v>
      </c>
      <c r="M247">
        <f t="shared" si="6"/>
        <v>23.774999999999999</v>
      </c>
      <c r="N247" t="str" cm="1">
        <f t="array" ref="N247">_xlfn.XLOOKUP(I247,{"Rob","Exc","Ara","Lib"},{"Robusta","Excelsa","Arabica","Liberica"},"",0)</f>
        <v>Liberica</v>
      </c>
      <c r="O247" t="str">
        <f t="shared" si="7"/>
        <v>Large</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INDEX(products!$A$1:$G$49,MATCH($D248,products!$A$1:$A$49,0),MATCH(orders!I$1,products!$A$1:$G$1,0))</f>
        <v>Lib</v>
      </c>
      <c r="J248" t="str">
        <f>INDEX(products!$A$1:$G$49,MATCH($D248,products!$A$1:$A$49,0),MATCH(orders!J$1,products!$A$1:$G$1,0))</f>
        <v>D</v>
      </c>
      <c r="K248" s="5">
        <f>INDEX(products!$A$1:$G$49,MATCH($D248,products!$A$1:$A$49,0),MATCH(orders!K$1,products!$A$1:$G$1,0))</f>
        <v>1</v>
      </c>
      <c r="L248">
        <f>INDEX(products!$A$1:$G$49,MATCH($D248,products!$A$1:$A$49,0),MATCH(orders!L$1,products!$A$1:$G$1,0))</f>
        <v>12.95</v>
      </c>
      <c r="M248">
        <f t="shared" si="6"/>
        <v>38.849999999999994</v>
      </c>
      <c r="N248" t="str" cm="1">
        <f t="array" ref="N248">_xlfn.XLOOKUP(I248,{"Rob","Exc","Ara","Lib"},{"Robusta","Excelsa","Arabica","Liberica"},"",0)</f>
        <v>Liberica</v>
      </c>
      <c r="O248" t="str">
        <f t="shared" si="7"/>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INDEX(products!$A$1:$G$49,MATCH($D249,products!$A$1:$A$49,0),MATCH(orders!I$1,products!$A$1:$G$1,0))</f>
        <v>Rob</v>
      </c>
      <c r="J249" t="str">
        <f>INDEX(products!$A$1:$G$49,MATCH($D249,products!$A$1:$A$49,0),MATCH(orders!J$1,products!$A$1:$G$1,0))</f>
        <v>L</v>
      </c>
      <c r="K249" s="5">
        <f>INDEX(products!$A$1:$G$49,MATCH($D249,products!$A$1:$A$49,0),MATCH(orders!K$1,products!$A$1:$G$1,0))</f>
        <v>0.2</v>
      </c>
      <c r="L249">
        <f>INDEX(products!$A$1:$G$49,MATCH($D249,products!$A$1:$A$49,0),MATCH(orders!L$1,products!$A$1:$G$1,0))</f>
        <v>3.5849999999999995</v>
      </c>
      <c r="M249">
        <f t="shared" si="6"/>
        <v>21.509999999999998</v>
      </c>
      <c r="N249" t="str" cm="1">
        <f t="array" ref="N249">_xlfn.XLOOKUP(I249,{"Rob","Exc","Ara","Lib"},{"Robusta","Excelsa","Arabica","Liberica"},"",0)</f>
        <v>Robusta</v>
      </c>
      <c r="O249" t="str">
        <f t="shared" si="7"/>
        <v>Large</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INDEX(products!$A$1:$G$49,MATCH($D250,products!$A$1:$A$49,0),MATCH(orders!I$1,products!$A$1:$G$1,0))</f>
        <v>Ara</v>
      </c>
      <c r="J250" t="str">
        <f>INDEX(products!$A$1:$G$49,MATCH($D250,products!$A$1:$A$49,0),MATCH(orders!J$1,products!$A$1:$G$1,0))</f>
        <v>D</v>
      </c>
      <c r="K250" s="5">
        <f>INDEX(products!$A$1:$G$49,MATCH($D250,products!$A$1:$A$49,0),MATCH(orders!K$1,products!$A$1:$G$1,0))</f>
        <v>1</v>
      </c>
      <c r="L250">
        <f>INDEX(products!$A$1:$G$49,MATCH($D250,products!$A$1:$A$49,0),MATCH(orders!L$1,products!$A$1:$G$1,0))</f>
        <v>9.9499999999999993</v>
      </c>
      <c r="M250">
        <f t="shared" si="6"/>
        <v>9.9499999999999993</v>
      </c>
      <c r="N250" t="str" cm="1">
        <f t="array" ref="N250">_xlfn.XLOOKUP(I250,{"Rob","Exc","Ara","Lib"},{"Robusta","Excelsa","Arabica","Liberica"},"",0)</f>
        <v>Arabica</v>
      </c>
      <c r="O250" t="str">
        <f t="shared" si="7"/>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INDEX(products!$A$1:$G$49,MATCH($D251,products!$A$1:$A$49,0),MATCH(orders!I$1,products!$A$1:$G$1,0))</f>
        <v>Lib</v>
      </c>
      <c r="J251" t="str">
        <f>INDEX(products!$A$1:$G$49,MATCH($D251,products!$A$1:$A$49,0),MATCH(orders!J$1,products!$A$1:$G$1,0))</f>
        <v>L</v>
      </c>
      <c r="K251" s="5">
        <f>INDEX(products!$A$1:$G$49,MATCH($D251,products!$A$1:$A$49,0),MATCH(orders!K$1,products!$A$1:$G$1,0))</f>
        <v>1</v>
      </c>
      <c r="L251">
        <f>INDEX(products!$A$1:$G$49,MATCH($D251,products!$A$1:$A$49,0),MATCH(orders!L$1,products!$A$1:$G$1,0))</f>
        <v>15.85</v>
      </c>
      <c r="M251">
        <f t="shared" si="6"/>
        <v>15.85</v>
      </c>
      <c r="N251" t="str" cm="1">
        <f t="array" ref="N251">_xlfn.XLOOKUP(I251,{"Rob","Exc","Ara","Lib"},{"Robusta","Excelsa","Arabica","Liberica"},"",0)</f>
        <v>Liberica</v>
      </c>
      <c r="O251" t="str">
        <f t="shared" si="7"/>
        <v>Large</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INDEX(products!$A$1:$G$49,MATCH($D252,products!$A$1:$A$49,0),MATCH(orders!I$1,products!$A$1:$G$1,0))</f>
        <v>Rob</v>
      </c>
      <c r="J252" t="str">
        <f>INDEX(products!$A$1:$G$49,MATCH($D252,products!$A$1:$A$49,0),MATCH(orders!J$1,products!$A$1:$G$1,0))</f>
        <v>M</v>
      </c>
      <c r="K252" s="5">
        <f>INDEX(products!$A$1:$G$49,MATCH($D252,products!$A$1:$A$49,0),MATCH(orders!K$1,products!$A$1:$G$1,0))</f>
        <v>0.2</v>
      </c>
      <c r="L252">
        <f>INDEX(products!$A$1:$G$49,MATCH($D252,products!$A$1:$A$49,0),MATCH(orders!L$1,products!$A$1:$G$1,0))</f>
        <v>2.9849999999999999</v>
      </c>
      <c r="M252">
        <f t="shared" si="6"/>
        <v>2.9849999999999999</v>
      </c>
      <c r="N252" t="str" cm="1">
        <f t="array" ref="N252">_xlfn.XLOOKUP(I252,{"Rob","Exc","Ara","Lib"},{"Robusta","Excelsa","Arabica","Liberica"},"",0)</f>
        <v>Robusta</v>
      </c>
      <c r="O252" t="str">
        <f t="shared" si="7"/>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INDEX(products!$A$1:$G$49,MATCH($D253,products!$A$1:$A$49,0),MATCH(orders!I$1,products!$A$1:$G$1,0))</f>
        <v>Exc</v>
      </c>
      <c r="J253" t="str">
        <f>INDEX(products!$A$1:$G$49,MATCH($D253,products!$A$1:$A$49,0),MATCH(orders!J$1,products!$A$1:$G$1,0))</f>
        <v>M</v>
      </c>
      <c r="K253" s="5">
        <f>INDEX(products!$A$1:$G$49,MATCH($D253,products!$A$1:$A$49,0),MATCH(orders!K$1,products!$A$1:$G$1,0))</f>
        <v>1</v>
      </c>
      <c r="L253">
        <f>INDEX(products!$A$1:$G$49,MATCH($D253,products!$A$1:$A$49,0),MATCH(orders!L$1,products!$A$1:$G$1,0))</f>
        <v>13.75</v>
      </c>
      <c r="M253">
        <f t="shared" si="6"/>
        <v>68.75</v>
      </c>
      <c r="N253" t="str" cm="1">
        <f t="array" ref="N253">_xlfn.XLOOKUP(I253,{"Rob","Exc","Ara","Lib"},{"Robusta","Excelsa","Arabica","Liberica"},"",0)</f>
        <v>Excelsa</v>
      </c>
      <c r="O253" t="str">
        <f t="shared" si="7"/>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INDEX(products!$A$1:$G$49,MATCH($D254,products!$A$1:$A$49,0),MATCH(orders!I$1,products!$A$1:$G$1,0))</f>
        <v>Ara</v>
      </c>
      <c r="J254" t="str">
        <f>INDEX(products!$A$1:$G$49,MATCH($D254,products!$A$1:$A$49,0),MATCH(orders!J$1,products!$A$1:$G$1,0))</f>
        <v>D</v>
      </c>
      <c r="K254" s="5">
        <f>INDEX(products!$A$1:$G$49,MATCH($D254,products!$A$1:$A$49,0),MATCH(orders!K$1,products!$A$1:$G$1,0))</f>
        <v>1</v>
      </c>
      <c r="L254">
        <f>INDEX(products!$A$1:$G$49,MATCH($D254,products!$A$1:$A$49,0),MATCH(orders!L$1,products!$A$1:$G$1,0))</f>
        <v>9.9499999999999993</v>
      </c>
      <c r="M254">
        <f t="shared" si="6"/>
        <v>29.849999999999998</v>
      </c>
      <c r="N254" t="str" cm="1">
        <f t="array" ref="N254">_xlfn.XLOOKUP(I254,{"Rob","Exc","Ara","Lib"},{"Robusta","Excelsa","Arabica","Liberica"},"",0)</f>
        <v>Arabica</v>
      </c>
      <c r="O254" t="str">
        <f t="shared" si="7"/>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INDEX(products!$A$1:$G$49,MATCH($D255,products!$A$1:$A$49,0),MATCH(orders!I$1,products!$A$1:$G$1,0))</f>
        <v>Lib</v>
      </c>
      <c r="J255" t="str">
        <f>INDEX(products!$A$1:$G$49,MATCH($D255,products!$A$1:$A$49,0),MATCH(orders!J$1,products!$A$1:$G$1,0))</f>
        <v>M</v>
      </c>
      <c r="K255" s="5">
        <f>INDEX(products!$A$1:$G$49,MATCH($D255,products!$A$1:$A$49,0),MATCH(orders!K$1,products!$A$1:$G$1,0))</f>
        <v>1</v>
      </c>
      <c r="L255">
        <f>INDEX(products!$A$1:$G$49,MATCH($D255,products!$A$1:$A$49,0),MATCH(orders!L$1,products!$A$1:$G$1,0))</f>
        <v>14.55</v>
      </c>
      <c r="M255">
        <f t="shared" si="6"/>
        <v>58.2</v>
      </c>
      <c r="N255" t="str" cm="1">
        <f t="array" ref="N255">_xlfn.XLOOKUP(I255,{"Rob","Exc","Ara","Lib"},{"Robusta","Excelsa","Arabica","Liberica"},"",0)</f>
        <v>Liberica</v>
      </c>
      <c r="O255" t="str">
        <f t="shared" si="7"/>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INDEX(products!$A$1:$G$49,MATCH($D256,products!$A$1:$A$49,0),MATCH(orders!I$1,products!$A$1:$G$1,0))</f>
        <v>Rob</v>
      </c>
      <c r="J256" t="str">
        <f>INDEX(products!$A$1:$G$49,MATCH($D256,products!$A$1:$A$49,0),MATCH(orders!J$1,products!$A$1:$G$1,0))</f>
        <v>L</v>
      </c>
      <c r="K256" s="5">
        <f>INDEX(products!$A$1:$G$49,MATCH($D256,products!$A$1:$A$49,0),MATCH(orders!K$1,products!$A$1:$G$1,0))</f>
        <v>0.5</v>
      </c>
      <c r="L256">
        <f>INDEX(products!$A$1:$G$49,MATCH($D256,products!$A$1:$A$49,0),MATCH(orders!L$1,products!$A$1:$G$1,0))</f>
        <v>7.169999999999999</v>
      </c>
      <c r="M256">
        <f t="shared" si="6"/>
        <v>28.679999999999996</v>
      </c>
      <c r="N256" t="str" cm="1">
        <f t="array" ref="N256">_xlfn.XLOOKUP(I256,{"Rob","Exc","Ara","Lib"},{"Robusta","Excelsa","Arabica","Liberica"},"",0)</f>
        <v>Robusta</v>
      </c>
      <c r="O256" t="str">
        <f t="shared" si="7"/>
        <v>Large</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INDEX(products!$A$1:$G$49,MATCH($D257,products!$A$1:$A$49,0),MATCH(orders!I$1,products!$A$1:$G$1,0))</f>
        <v>Rob</v>
      </c>
      <c r="J257" t="str">
        <f>INDEX(products!$A$1:$G$49,MATCH($D257,products!$A$1:$A$49,0),MATCH(orders!J$1,products!$A$1:$G$1,0))</f>
        <v>L</v>
      </c>
      <c r="K257" s="5">
        <f>INDEX(products!$A$1:$G$49,MATCH($D257,products!$A$1:$A$49,0),MATCH(orders!K$1,products!$A$1:$G$1,0))</f>
        <v>0.5</v>
      </c>
      <c r="L257">
        <f>INDEX(products!$A$1:$G$49,MATCH($D257,products!$A$1:$A$49,0),MATCH(orders!L$1,products!$A$1:$G$1,0))</f>
        <v>7.169999999999999</v>
      </c>
      <c r="M257">
        <f t="shared" si="6"/>
        <v>21.509999999999998</v>
      </c>
      <c r="N257" t="str" cm="1">
        <f t="array" ref="N257">_xlfn.XLOOKUP(I257,{"Rob","Exc","Ara","Lib"},{"Robusta","Excelsa","Arabica","Liberica"},"",0)</f>
        <v>Robusta</v>
      </c>
      <c r="O257" t="str">
        <f t="shared" si="7"/>
        <v>Large</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INDEX(products!$A$1:$G$49,MATCH($D258,products!$A$1:$A$49,0),MATCH(orders!I$1,products!$A$1:$G$1,0))</f>
        <v>Lib</v>
      </c>
      <c r="J258" t="str">
        <f>INDEX(products!$A$1:$G$49,MATCH($D258,products!$A$1:$A$49,0),MATCH(orders!J$1,products!$A$1:$G$1,0))</f>
        <v>M</v>
      </c>
      <c r="K258" s="5">
        <f>INDEX(products!$A$1:$G$49,MATCH($D258,products!$A$1:$A$49,0),MATCH(orders!K$1,products!$A$1:$G$1,0))</f>
        <v>0.5</v>
      </c>
      <c r="L258">
        <f>INDEX(products!$A$1:$G$49,MATCH($D258,products!$A$1:$A$49,0),MATCH(orders!L$1,products!$A$1:$G$1,0))</f>
        <v>8.73</v>
      </c>
      <c r="M258">
        <f t="shared" si="6"/>
        <v>17.46</v>
      </c>
      <c r="N258" t="str" cm="1">
        <f t="array" ref="N258">_xlfn.XLOOKUP(I258,{"Rob","Exc","Ara","Lib"},{"Robusta","Excelsa","Arabica","Liberica"},"",0)</f>
        <v>Liberica</v>
      </c>
      <c r="O258" t="str">
        <f t="shared" si="7"/>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INDEX(products!$A$1:$G$49,MATCH($D259,products!$A$1:$A$49,0),MATCH(orders!I$1,products!$A$1:$G$1,0))</f>
        <v>Exc</v>
      </c>
      <c r="J259" t="str">
        <f>INDEX(products!$A$1:$G$49,MATCH($D259,products!$A$1:$A$49,0),MATCH(orders!J$1,products!$A$1:$G$1,0))</f>
        <v>D</v>
      </c>
      <c r="K259" s="5">
        <f>INDEX(products!$A$1:$G$49,MATCH($D259,products!$A$1:$A$49,0),MATCH(orders!K$1,products!$A$1:$G$1,0))</f>
        <v>2.5</v>
      </c>
      <c r="L259">
        <f>INDEX(products!$A$1:$G$49,MATCH($D259,products!$A$1:$A$49,0),MATCH(orders!L$1,products!$A$1:$G$1,0))</f>
        <v>27.945</v>
      </c>
      <c r="M259">
        <f t="shared" ref="M259:M322" si="8">L259*E259</f>
        <v>27.945</v>
      </c>
      <c r="N259" t="str" cm="1">
        <f t="array" ref="N259">_xlfn.XLOOKUP(I259,{"Rob","Exc","Ara","Lib"},{"Robusta","Excelsa","Arabica","Liberica"},"",0)</f>
        <v>Excelsa</v>
      </c>
      <c r="O259" t="str">
        <f t="shared" ref="O259:O322" si="9">IF(J259="M","Medium",IF(J259="L","Large",IF(J259="D","Dark","")))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INDEX(products!$A$1:$G$49,MATCH($D260,products!$A$1:$A$49,0),MATCH(orders!I$1,products!$A$1:$G$1,0))</f>
        <v>Exc</v>
      </c>
      <c r="J260" t="str">
        <f>INDEX(products!$A$1:$G$49,MATCH($D260,products!$A$1:$A$49,0),MATCH(orders!J$1,products!$A$1:$G$1,0))</f>
        <v>D</v>
      </c>
      <c r="K260" s="5">
        <f>INDEX(products!$A$1:$G$49,MATCH($D260,products!$A$1:$A$49,0),MATCH(orders!K$1,products!$A$1:$G$1,0))</f>
        <v>2.5</v>
      </c>
      <c r="L260">
        <f>INDEX(products!$A$1:$G$49,MATCH($D260,products!$A$1:$A$49,0),MATCH(orders!L$1,products!$A$1:$G$1,0))</f>
        <v>27.945</v>
      </c>
      <c r="M260">
        <f t="shared" si="8"/>
        <v>139.72499999999999</v>
      </c>
      <c r="N260" t="str" cm="1">
        <f t="array" ref="N260">_xlfn.XLOOKUP(I260,{"Rob","Exc","Ara","Lib"},{"Robusta","Excelsa","Arabica","Liberica"},"",0)</f>
        <v>Excelsa</v>
      </c>
      <c r="O260" t="str">
        <f t="shared" si="9"/>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INDEX(products!$A$1:$G$49,MATCH($D261,products!$A$1:$A$49,0),MATCH(orders!I$1,products!$A$1:$G$1,0))</f>
        <v>Rob</v>
      </c>
      <c r="J261" t="str">
        <f>INDEX(products!$A$1:$G$49,MATCH($D261,products!$A$1:$A$49,0),MATCH(orders!J$1,products!$A$1:$G$1,0))</f>
        <v>M</v>
      </c>
      <c r="K261" s="5">
        <f>INDEX(products!$A$1:$G$49,MATCH($D261,products!$A$1:$A$49,0),MATCH(orders!K$1,products!$A$1:$G$1,0))</f>
        <v>0.2</v>
      </c>
      <c r="L261">
        <f>INDEX(products!$A$1:$G$49,MATCH($D261,products!$A$1:$A$49,0),MATCH(orders!L$1,products!$A$1:$G$1,0))</f>
        <v>2.9849999999999999</v>
      </c>
      <c r="M261">
        <f t="shared" si="8"/>
        <v>5.97</v>
      </c>
      <c r="N261" t="str" cm="1">
        <f t="array" ref="N261">_xlfn.XLOOKUP(I261,{"Rob","Exc","Ara","Lib"},{"Robusta","Excelsa","Arabica","Liberica"},"",0)</f>
        <v>Robusta</v>
      </c>
      <c r="O261" t="str">
        <f t="shared" si="9"/>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INDEX(products!$A$1:$G$49,MATCH($D262,products!$A$1:$A$49,0),MATCH(orders!I$1,products!$A$1:$G$1,0))</f>
        <v>Rob</v>
      </c>
      <c r="J262" t="str">
        <f>INDEX(products!$A$1:$G$49,MATCH($D262,products!$A$1:$A$49,0),MATCH(orders!J$1,products!$A$1:$G$1,0))</f>
        <v>L</v>
      </c>
      <c r="K262" s="5">
        <f>INDEX(products!$A$1:$G$49,MATCH($D262,products!$A$1:$A$49,0),MATCH(orders!K$1,products!$A$1:$G$1,0))</f>
        <v>2.5</v>
      </c>
      <c r="L262">
        <f>INDEX(products!$A$1:$G$49,MATCH($D262,products!$A$1:$A$49,0),MATCH(orders!L$1,products!$A$1:$G$1,0))</f>
        <v>27.484999999999996</v>
      </c>
      <c r="M262">
        <f t="shared" si="8"/>
        <v>27.484999999999996</v>
      </c>
      <c r="N262" t="str" cm="1">
        <f t="array" ref="N262">_xlfn.XLOOKUP(I262,{"Rob","Exc","Ara","Lib"},{"Robusta","Excelsa","Arabica","Liberica"},"",0)</f>
        <v>Robusta</v>
      </c>
      <c r="O262" t="str">
        <f t="shared" si="9"/>
        <v>Large</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INDEX(products!$A$1:$G$49,MATCH($D263,products!$A$1:$A$49,0),MATCH(orders!I$1,products!$A$1:$G$1,0))</f>
        <v>Rob</v>
      </c>
      <c r="J263" t="str">
        <f>INDEX(products!$A$1:$G$49,MATCH($D263,products!$A$1:$A$49,0),MATCH(orders!J$1,products!$A$1:$G$1,0))</f>
        <v>L</v>
      </c>
      <c r="K263" s="5">
        <f>INDEX(products!$A$1:$G$49,MATCH($D263,products!$A$1:$A$49,0),MATCH(orders!K$1,products!$A$1:$G$1,0))</f>
        <v>1</v>
      </c>
      <c r="L263">
        <f>INDEX(products!$A$1:$G$49,MATCH($D263,products!$A$1:$A$49,0),MATCH(orders!L$1,products!$A$1:$G$1,0))</f>
        <v>11.95</v>
      </c>
      <c r="M263">
        <f t="shared" si="8"/>
        <v>59.75</v>
      </c>
      <c r="N263" t="str" cm="1">
        <f t="array" ref="N263">_xlfn.XLOOKUP(I263,{"Rob","Exc","Ara","Lib"},{"Robusta","Excelsa","Arabica","Liberica"},"",0)</f>
        <v>Robusta</v>
      </c>
      <c r="O263" t="str">
        <f t="shared" si="9"/>
        <v>Large</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INDEX(products!$A$1:$G$49,MATCH($D264,products!$A$1:$A$49,0),MATCH(orders!I$1,products!$A$1:$G$1,0))</f>
        <v>Exc</v>
      </c>
      <c r="J264" t="str">
        <f>INDEX(products!$A$1:$G$49,MATCH($D264,products!$A$1:$A$49,0),MATCH(orders!J$1,products!$A$1:$G$1,0))</f>
        <v>M</v>
      </c>
      <c r="K264" s="5">
        <f>INDEX(products!$A$1:$G$49,MATCH($D264,products!$A$1:$A$49,0),MATCH(orders!K$1,products!$A$1:$G$1,0))</f>
        <v>1</v>
      </c>
      <c r="L264">
        <f>INDEX(products!$A$1:$G$49,MATCH($D264,products!$A$1:$A$49,0),MATCH(orders!L$1,products!$A$1:$G$1,0))</f>
        <v>13.75</v>
      </c>
      <c r="M264">
        <f t="shared" si="8"/>
        <v>41.25</v>
      </c>
      <c r="N264" t="str" cm="1">
        <f t="array" ref="N264">_xlfn.XLOOKUP(I264,{"Rob","Exc","Ara","Lib"},{"Robusta","Excelsa","Arabica","Liberica"},"",0)</f>
        <v>Excelsa</v>
      </c>
      <c r="O264" t="str">
        <f t="shared" si="9"/>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INDEX(products!$A$1:$G$49,MATCH($D265,products!$A$1:$A$49,0),MATCH(orders!I$1,products!$A$1:$G$1,0))</f>
        <v>Lib</v>
      </c>
      <c r="J265" t="str">
        <f>INDEX(products!$A$1:$G$49,MATCH($D265,products!$A$1:$A$49,0),MATCH(orders!J$1,products!$A$1:$G$1,0))</f>
        <v>M</v>
      </c>
      <c r="K265" s="5">
        <f>INDEX(products!$A$1:$G$49,MATCH($D265,products!$A$1:$A$49,0),MATCH(orders!K$1,products!$A$1:$G$1,0))</f>
        <v>2.5</v>
      </c>
      <c r="L265">
        <f>INDEX(products!$A$1:$G$49,MATCH($D265,products!$A$1:$A$49,0),MATCH(orders!L$1,products!$A$1:$G$1,0))</f>
        <v>33.464999999999996</v>
      </c>
      <c r="M265">
        <f t="shared" si="8"/>
        <v>133.85999999999999</v>
      </c>
      <c r="N265" t="str" cm="1">
        <f t="array" ref="N265">_xlfn.XLOOKUP(I265,{"Rob","Exc","Ara","Lib"},{"Robusta","Excelsa","Arabica","Liberica"},"",0)</f>
        <v>Liberica</v>
      </c>
      <c r="O265" t="str">
        <f t="shared" si="9"/>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INDEX(products!$A$1:$G$49,MATCH($D266,products!$A$1:$A$49,0),MATCH(orders!I$1,products!$A$1:$G$1,0))</f>
        <v>Rob</v>
      </c>
      <c r="J266" t="str">
        <f>INDEX(products!$A$1:$G$49,MATCH($D266,products!$A$1:$A$49,0),MATCH(orders!J$1,products!$A$1:$G$1,0))</f>
        <v>L</v>
      </c>
      <c r="K266" s="5">
        <f>INDEX(products!$A$1:$G$49,MATCH($D266,products!$A$1:$A$49,0),MATCH(orders!K$1,products!$A$1:$G$1,0))</f>
        <v>1</v>
      </c>
      <c r="L266">
        <f>INDEX(products!$A$1:$G$49,MATCH($D266,products!$A$1:$A$49,0),MATCH(orders!L$1,products!$A$1:$G$1,0))</f>
        <v>11.95</v>
      </c>
      <c r="M266">
        <f t="shared" si="8"/>
        <v>59.75</v>
      </c>
      <c r="N266" t="str" cm="1">
        <f t="array" ref="N266">_xlfn.XLOOKUP(I266,{"Rob","Exc","Ara","Lib"},{"Robusta","Excelsa","Arabica","Liberica"},"",0)</f>
        <v>Robusta</v>
      </c>
      <c r="O266" t="str">
        <f t="shared" si="9"/>
        <v>Large</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INDEX(products!$A$1:$G$49,MATCH($D267,products!$A$1:$A$49,0),MATCH(orders!I$1,products!$A$1:$G$1,0))</f>
        <v>Ara</v>
      </c>
      <c r="J267" t="str">
        <f>INDEX(products!$A$1:$G$49,MATCH($D267,products!$A$1:$A$49,0),MATCH(orders!J$1,products!$A$1:$G$1,0))</f>
        <v>D</v>
      </c>
      <c r="K267" s="5">
        <f>INDEX(products!$A$1:$G$49,MATCH($D267,products!$A$1:$A$49,0),MATCH(orders!K$1,products!$A$1:$G$1,0))</f>
        <v>0.5</v>
      </c>
      <c r="L267">
        <f>INDEX(products!$A$1:$G$49,MATCH($D267,products!$A$1:$A$49,0),MATCH(orders!L$1,products!$A$1:$G$1,0))</f>
        <v>5.97</v>
      </c>
      <c r="M267">
        <f t="shared" si="8"/>
        <v>5.97</v>
      </c>
      <c r="N267" t="str" cm="1">
        <f t="array" ref="N267">_xlfn.XLOOKUP(I267,{"Rob","Exc","Ara","Lib"},{"Robusta","Excelsa","Arabica","Liberica"},"",0)</f>
        <v>Arabica</v>
      </c>
      <c r="O267" t="str">
        <f t="shared" si="9"/>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INDEX(products!$A$1:$G$49,MATCH($D268,products!$A$1:$A$49,0),MATCH(orders!I$1,products!$A$1:$G$1,0))</f>
        <v>Exc</v>
      </c>
      <c r="J268" t="str">
        <f>INDEX(products!$A$1:$G$49,MATCH($D268,products!$A$1:$A$49,0),MATCH(orders!J$1,products!$A$1:$G$1,0))</f>
        <v>D</v>
      </c>
      <c r="K268" s="5">
        <f>INDEX(products!$A$1:$G$49,MATCH($D268,products!$A$1:$A$49,0),MATCH(orders!K$1,products!$A$1:$G$1,0))</f>
        <v>1</v>
      </c>
      <c r="L268">
        <f>INDEX(products!$A$1:$G$49,MATCH($D268,products!$A$1:$A$49,0),MATCH(orders!L$1,products!$A$1:$G$1,0))</f>
        <v>12.15</v>
      </c>
      <c r="M268">
        <f t="shared" si="8"/>
        <v>24.3</v>
      </c>
      <c r="N268" t="str" cm="1">
        <f t="array" ref="N268">_xlfn.XLOOKUP(I268,{"Rob","Exc","Ara","Lib"},{"Robusta","Excelsa","Arabica","Liberica"},"",0)</f>
        <v>Excelsa</v>
      </c>
      <c r="O268" t="str">
        <f t="shared" si="9"/>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INDEX(products!$A$1:$G$49,MATCH($D269,products!$A$1:$A$49,0),MATCH(orders!I$1,products!$A$1:$G$1,0))</f>
        <v>Exc</v>
      </c>
      <c r="J269" t="str">
        <f>INDEX(products!$A$1:$G$49,MATCH($D269,products!$A$1:$A$49,0),MATCH(orders!J$1,products!$A$1:$G$1,0))</f>
        <v>D</v>
      </c>
      <c r="K269" s="5">
        <f>INDEX(products!$A$1:$G$49,MATCH($D269,products!$A$1:$A$49,0),MATCH(orders!K$1,products!$A$1:$G$1,0))</f>
        <v>0.2</v>
      </c>
      <c r="L269">
        <f>INDEX(products!$A$1:$G$49,MATCH($D269,products!$A$1:$A$49,0),MATCH(orders!L$1,products!$A$1:$G$1,0))</f>
        <v>3.645</v>
      </c>
      <c r="M269">
        <f t="shared" si="8"/>
        <v>21.87</v>
      </c>
      <c r="N269" t="str" cm="1">
        <f t="array" ref="N269">_xlfn.XLOOKUP(I269,{"Rob","Exc","Ara","Lib"},{"Robusta","Excelsa","Arabica","Liberica"},"",0)</f>
        <v>Excelsa</v>
      </c>
      <c r="O269" t="str">
        <f t="shared" si="9"/>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INDEX(products!$A$1:$G$49,MATCH($D270,products!$A$1:$A$49,0),MATCH(orders!I$1,products!$A$1:$G$1,0))</f>
        <v>Ara</v>
      </c>
      <c r="J270" t="str">
        <f>INDEX(products!$A$1:$G$49,MATCH($D270,products!$A$1:$A$49,0),MATCH(orders!J$1,products!$A$1:$G$1,0))</f>
        <v>D</v>
      </c>
      <c r="K270" s="5">
        <f>INDEX(products!$A$1:$G$49,MATCH($D270,products!$A$1:$A$49,0),MATCH(orders!K$1,products!$A$1:$G$1,0))</f>
        <v>1</v>
      </c>
      <c r="L270">
        <f>INDEX(products!$A$1:$G$49,MATCH($D270,products!$A$1:$A$49,0),MATCH(orders!L$1,products!$A$1:$G$1,0))</f>
        <v>9.9499999999999993</v>
      </c>
      <c r="M270">
        <f t="shared" si="8"/>
        <v>19.899999999999999</v>
      </c>
      <c r="N270" t="str" cm="1">
        <f t="array" ref="N270">_xlfn.XLOOKUP(I270,{"Rob","Exc","Ara","Lib"},{"Robusta","Excelsa","Arabica","Liberica"},"",0)</f>
        <v>Arabica</v>
      </c>
      <c r="O270" t="str">
        <f t="shared" si="9"/>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INDEX(products!$A$1:$G$49,MATCH($D271,products!$A$1:$A$49,0),MATCH(orders!I$1,products!$A$1:$G$1,0))</f>
        <v>Ara</v>
      </c>
      <c r="J271" t="str">
        <f>INDEX(products!$A$1:$G$49,MATCH($D271,products!$A$1:$A$49,0),MATCH(orders!J$1,products!$A$1:$G$1,0))</f>
        <v>D</v>
      </c>
      <c r="K271" s="5">
        <f>INDEX(products!$A$1:$G$49,MATCH($D271,products!$A$1:$A$49,0),MATCH(orders!K$1,products!$A$1:$G$1,0))</f>
        <v>0.2</v>
      </c>
      <c r="L271">
        <f>INDEX(products!$A$1:$G$49,MATCH($D271,products!$A$1:$A$49,0),MATCH(orders!L$1,products!$A$1:$G$1,0))</f>
        <v>2.9849999999999999</v>
      </c>
      <c r="M271">
        <f t="shared" si="8"/>
        <v>5.97</v>
      </c>
      <c r="N271" t="str" cm="1">
        <f t="array" ref="N271">_xlfn.XLOOKUP(I271,{"Rob","Exc","Ara","Lib"},{"Robusta","Excelsa","Arabica","Liberica"},"",0)</f>
        <v>Arabica</v>
      </c>
      <c r="O271" t="str">
        <f t="shared" si="9"/>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INDEX(products!$A$1:$G$49,MATCH($D272,products!$A$1:$A$49,0),MATCH(orders!I$1,products!$A$1:$G$1,0))</f>
        <v>Exc</v>
      </c>
      <c r="J272" t="str">
        <f>INDEX(products!$A$1:$G$49,MATCH($D272,products!$A$1:$A$49,0),MATCH(orders!J$1,products!$A$1:$G$1,0))</f>
        <v>D</v>
      </c>
      <c r="K272" s="5">
        <f>INDEX(products!$A$1:$G$49,MATCH($D272,products!$A$1:$A$49,0),MATCH(orders!K$1,products!$A$1:$G$1,0))</f>
        <v>0.5</v>
      </c>
      <c r="L272">
        <f>INDEX(products!$A$1:$G$49,MATCH($D272,products!$A$1:$A$49,0),MATCH(orders!L$1,products!$A$1:$G$1,0))</f>
        <v>7.29</v>
      </c>
      <c r="M272">
        <f t="shared" si="8"/>
        <v>7.29</v>
      </c>
      <c r="N272" t="str" cm="1">
        <f t="array" ref="N272">_xlfn.XLOOKUP(I272,{"Rob","Exc","Ara","Lib"},{"Robusta","Excelsa","Arabica","Liberica"},"",0)</f>
        <v>Excelsa</v>
      </c>
      <c r="O272" t="str">
        <f t="shared" si="9"/>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INDEX(products!$A$1:$G$49,MATCH($D273,products!$A$1:$A$49,0),MATCH(orders!I$1,products!$A$1:$G$1,0))</f>
        <v>Ara</v>
      </c>
      <c r="J273" t="str">
        <f>INDEX(products!$A$1:$G$49,MATCH($D273,products!$A$1:$A$49,0),MATCH(orders!J$1,products!$A$1:$G$1,0))</f>
        <v>D</v>
      </c>
      <c r="K273" s="5">
        <f>INDEX(products!$A$1:$G$49,MATCH($D273,products!$A$1:$A$49,0),MATCH(orders!K$1,products!$A$1:$G$1,0))</f>
        <v>0.2</v>
      </c>
      <c r="L273">
        <f>INDEX(products!$A$1:$G$49,MATCH($D273,products!$A$1:$A$49,0),MATCH(orders!L$1,products!$A$1:$G$1,0))</f>
        <v>2.9849999999999999</v>
      </c>
      <c r="M273">
        <f t="shared" si="8"/>
        <v>11.94</v>
      </c>
      <c r="N273" t="str" cm="1">
        <f t="array" ref="N273">_xlfn.XLOOKUP(I273,{"Rob","Exc","Ara","Lib"},{"Robusta","Excelsa","Arabica","Liberica"},"",0)</f>
        <v>Arabica</v>
      </c>
      <c r="O273" t="str">
        <f t="shared" si="9"/>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INDEX(products!$A$1:$G$49,MATCH($D274,products!$A$1:$A$49,0),MATCH(orders!I$1,products!$A$1:$G$1,0))</f>
        <v>Rob</v>
      </c>
      <c r="J274" t="str">
        <f>INDEX(products!$A$1:$G$49,MATCH($D274,products!$A$1:$A$49,0),MATCH(orders!J$1,products!$A$1:$G$1,0))</f>
        <v>L</v>
      </c>
      <c r="K274" s="5">
        <f>INDEX(products!$A$1:$G$49,MATCH($D274,products!$A$1:$A$49,0),MATCH(orders!K$1,products!$A$1:$G$1,0))</f>
        <v>1</v>
      </c>
      <c r="L274">
        <f>INDEX(products!$A$1:$G$49,MATCH($D274,products!$A$1:$A$49,0),MATCH(orders!L$1,products!$A$1:$G$1,0))</f>
        <v>11.95</v>
      </c>
      <c r="M274">
        <f t="shared" si="8"/>
        <v>71.699999999999989</v>
      </c>
      <c r="N274" t="str" cm="1">
        <f t="array" ref="N274">_xlfn.XLOOKUP(I274,{"Rob","Exc","Ara","Lib"},{"Robusta","Excelsa","Arabica","Liberica"},"",0)</f>
        <v>Robusta</v>
      </c>
      <c r="O274" t="str">
        <f t="shared" si="9"/>
        <v>Large</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INDEX(products!$A$1:$G$49,MATCH($D275,products!$A$1:$A$49,0),MATCH(orders!I$1,products!$A$1:$G$1,0))</f>
        <v>Ara</v>
      </c>
      <c r="J275" t="str">
        <f>INDEX(products!$A$1:$G$49,MATCH($D275,products!$A$1:$A$49,0),MATCH(orders!J$1,products!$A$1:$G$1,0))</f>
        <v>L</v>
      </c>
      <c r="K275" s="5">
        <f>INDEX(products!$A$1:$G$49,MATCH($D275,products!$A$1:$A$49,0),MATCH(orders!K$1,products!$A$1:$G$1,0))</f>
        <v>0.2</v>
      </c>
      <c r="L275">
        <f>INDEX(products!$A$1:$G$49,MATCH($D275,products!$A$1:$A$49,0),MATCH(orders!L$1,products!$A$1:$G$1,0))</f>
        <v>3.8849999999999998</v>
      </c>
      <c r="M275">
        <f t="shared" si="8"/>
        <v>7.77</v>
      </c>
      <c r="N275" t="str" cm="1">
        <f t="array" ref="N275">_xlfn.XLOOKUP(I275,{"Rob","Exc","Ara","Lib"},{"Robusta","Excelsa","Arabica","Liberica"},"",0)</f>
        <v>Arabica</v>
      </c>
      <c r="O275" t="str">
        <f t="shared" si="9"/>
        <v>Large</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INDEX(products!$A$1:$G$49,MATCH($D276,products!$A$1:$A$49,0),MATCH(orders!I$1,products!$A$1:$G$1,0))</f>
        <v>Ara</v>
      </c>
      <c r="J276" t="str">
        <f>INDEX(products!$A$1:$G$49,MATCH($D276,products!$A$1:$A$49,0),MATCH(orders!J$1,products!$A$1:$G$1,0))</f>
        <v>M</v>
      </c>
      <c r="K276" s="5">
        <f>INDEX(products!$A$1:$G$49,MATCH($D276,products!$A$1:$A$49,0),MATCH(orders!K$1,products!$A$1:$G$1,0))</f>
        <v>2.5</v>
      </c>
      <c r="L276">
        <f>INDEX(products!$A$1:$G$49,MATCH($D276,products!$A$1:$A$49,0),MATCH(orders!L$1,products!$A$1:$G$1,0))</f>
        <v>25.874999999999996</v>
      </c>
      <c r="M276">
        <f t="shared" si="8"/>
        <v>25.874999999999996</v>
      </c>
      <c r="N276" t="str" cm="1">
        <f t="array" ref="N276">_xlfn.XLOOKUP(I276,{"Rob","Exc","Ara","Lib"},{"Robusta","Excelsa","Arabica","Liberica"},"",0)</f>
        <v>Arabica</v>
      </c>
      <c r="O276" t="str">
        <f t="shared" si="9"/>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INDEX(products!$A$1:$G$49,MATCH($D277,products!$A$1:$A$49,0),MATCH(orders!I$1,products!$A$1:$G$1,0))</f>
        <v>Exc</v>
      </c>
      <c r="J277" t="str">
        <f>INDEX(products!$A$1:$G$49,MATCH($D277,products!$A$1:$A$49,0),MATCH(orders!J$1,products!$A$1:$G$1,0))</f>
        <v>L</v>
      </c>
      <c r="K277" s="5">
        <f>INDEX(products!$A$1:$G$49,MATCH($D277,products!$A$1:$A$49,0),MATCH(orders!K$1,products!$A$1:$G$1,0))</f>
        <v>2.5</v>
      </c>
      <c r="L277">
        <f>INDEX(products!$A$1:$G$49,MATCH($D277,products!$A$1:$A$49,0),MATCH(orders!L$1,products!$A$1:$G$1,0))</f>
        <v>34.154999999999994</v>
      </c>
      <c r="M277">
        <f t="shared" si="8"/>
        <v>204.92999999999995</v>
      </c>
      <c r="N277" t="str" cm="1">
        <f t="array" ref="N277">_xlfn.XLOOKUP(I277,{"Rob","Exc","Ara","Lib"},{"Robusta","Excelsa","Arabica","Liberica"},"",0)</f>
        <v>Excelsa</v>
      </c>
      <c r="O277" t="str">
        <f t="shared" si="9"/>
        <v>Large</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INDEX(products!$A$1:$G$49,MATCH($D278,products!$A$1:$A$49,0),MATCH(orders!I$1,products!$A$1:$G$1,0))</f>
        <v>Rob</v>
      </c>
      <c r="J278" t="str">
        <f>INDEX(products!$A$1:$G$49,MATCH($D278,products!$A$1:$A$49,0),MATCH(orders!J$1,products!$A$1:$G$1,0))</f>
        <v>L</v>
      </c>
      <c r="K278" s="5">
        <f>INDEX(products!$A$1:$G$49,MATCH($D278,products!$A$1:$A$49,0),MATCH(orders!K$1,products!$A$1:$G$1,0))</f>
        <v>2.5</v>
      </c>
      <c r="L278">
        <f>INDEX(products!$A$1:$G$49,MATCH($D278,products!$A$1:$A$49,0),MATCH(orders!L$1,products!$A$1:$G$1,0))</f>
        <v>27.484999999999996</v>
      </c>
      <c r="M278">
        <f t="shared" si="8"/>
        <v>109.93999999999998</v>
      </c>
      <c r="N278" t="str" cm="1">
        <f t="array" ref="N278">_xlfn.XLOOKUP(I278,{"Rob","Exc","Ara","Lib"},{"Robusta","Excelsa","Arabica","Liberica"},"",0)</f>
        <v>Robusta</v>
      </c>
      <c r="O278" t="str">
        <f t="shared" si="9"/>
        <v>Large</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INDEX(products!$A$1:$G$49,MATCH($D279,products!$A$1:$A$49,0),MATCH(orders!I$1,products!$A$1:$G$1,0))</f>
        <v>Exc</v>
      </c>
      <c r="J279" t="str">
        <f>INDEX(products!$A$1:$G$49,MATCH($D279,products!$A$1:$A$49,0),MATCH(orders!J$1,products!$A$1:$G$1,0))</f>
        <v>L</v>
      </c>
      <c r="K279" s="5">
        <f>INDEX(products!$A$1:$G$49,MATCH($D279,products!$A$1:$A$49,0),MATCH(orders!K$1,products!$A$1:$G$1,0))</f>
        <v>1</v>
      </c>
      <c r="L279">
        <f>INDEX(products!$A$1:$G$49,MATCH($D279,products!$A$1:$A$49,0),MATCH(orders!L$1,products!$A$1:$G$1,0))</f>
        <v>14.85</v>
      </c>
      <c r="M279">
        <f t="shared" si="8"/>
        <v>89.1</v>
      </c>
      <c r="N279" t="str" cm="1">
        <f t="array" ref="N279">_xlfn.XLOOKUP(I279,{"Rob","Exc","Ara","Lib"},{"Robusta","Excelsa","Arabica","Liberica"},"",0)</f>
        <v>Excelsa</v>
      </c>
      <c r="O279" t="str">
        <f t="shared" si="9"/>
        <v>Large</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INDEX(products!$A$1:$G$49,MATCH($D280,products!$A$1:$A$49,0),MATCH(orders!I$1,products!$A$1:$G$1,0))</f>
        <v>Ara</v>
      </c>
      <c r="J280" t="str">
        <f>INDEX(products!$A$1:$G$49,MATCH($D280,products!$A$1:$A$49,0),MATCH(orders!J$1,products!$A$1:$G$1,0))</f>
        <v>L</v>
      </c>
      <c r="K280" s="5">
        <f>INDEX(products!$A$1:$G$49,MATCH($D280,products!$A$1:$A$49,0),MATCH(orders!K$1,products!$A$1:$G$1,0))</f>
        <v>0.2</v>
      </c>
      <c r="L280">
        <f>INDEX(products!$A$1:$G$49,MATCH($D280,products!$A$1:$A$49,0),MATCH(orders!L$1,products!$A$1:$G$1,0))</f>
        <v>3.8849999999999998</v>
      </c>
      <c r="M280">
        <f t="shared" si="8"/>
        <v>7.77</v>
      </c>
      <c r="N280" t="str" cm="1">
        <f t="array" ref="N280">_xlfn.XLOOKUP(I280,{"Rob","Exc","Ara","Lib"},{"Robusta","Excelsa","Arabica","Liberica"},"",0)</f>
        <v>Arabica</v>
      </c>
      <c r="O280" t="str">
        <f t="shared" si="9"/>
        <v>Large</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INDEX(products!$A$1:$G$49,MATCH($D281,products!$A$1:$A$49,0),MATCH(orders!I$1,products!$A$1:$G$1,0))</f>
        <v>Lib</v>
      </c>
      <c r="J281" t="str">
        <f>INDEX(products!$A$1:$G$49,MATCH($D281,products!$A$1:$A$49,0),MATCH(orders!J$1,products!$A$1:$G$1,0))</f>
        <v>M</v>
      </c>
      <c r="K281" s="5">
        <f>INDEX(products!$A$1:$G$49,MATCH($D281,products!$A$1:$A$49,0),MATCH(orders!K$1,products!$A$1:$G$1,0))</f>
        <v>2.5</v>
      </c>
      <c r="L281">
        <f>INDEX(products!$A$1:$G$49,MATCH($D281,products!$A$1:$A$49,0),MATCH(orders!L$1,products!$A$1:$G$1,0))</f>
        <v>33.464999999999996</v>
      </c>
      <c r="M281">
        <f t="shared" si="8"/>
        <v>33.464999999999996</v>
      </c>
      <c r="N281" t="str" cm="1">
        <f t="array" ref="N281">_xlfn.XLOOKUP(I281,{"Rob","Exc","Ara","Lib"},{"Robusta","Excelsa","Arabica","Liberica"},"",0)</f>
        <v>Liberica</v>
      </c>
      <c r="O281" t="str">
        <f t="shared" si="9"/>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INDEX(products!$A$1:$G$49,MATCH($D282,products!$A$1:$A$49,0),MATCH(orders!I$1,products!$A$1:$G$1,0))</f>
        <v>Exc</v>
      </c>
      <c r="J282" t="str">
        <f>INDEX(products!$A$1:$G$49,MATCH($D282,products!$A$1:$A$49,0),MATCH(orders!J$1,products!$A$1:$G$1,0))</f>
        <v>M</v>
      </c>
      <c r="K282" s="5">
        <f>INDEX(products!$A$1:$G$49,MATCH($D282,products!$A$1:$A$49,0),MATCH(orders!K$1,products!$A$1:$G$1,0))</f>
        <v>0.5</v>
      </c>
      <c r="L282">
        <f>INDEX(products!$A$1:$G$49,MATCH($D282,products!$A$1:$A$49,0),MATCH(orders!L$1,products!$A$1:$G$1,0))</f>
        <v>8.25</v>
      </c>
      <c r="M282">
        <f t="shared" si="8"/>
        <v>41.25</v>
      </c>
      <c r="N282" t="str" cm="1">
        <f t="array" ref="N282">_xlfn.XLOOKUP(I282,{"Rob","Exc","Ara","Lib"},{"Robusta","Excelsa","Arabica","Liberica"},"",0)</f>
        <v>Excelsa</v>
      </c>
      <c r="O282" t="str">
        <f t="shared" si="9"/>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INDEX(products!$A$1:$G$49,MATCH($D283,products!$A$1:$A$49,0),MATCH(orders!I$1,products!$A$1:$G$1,0))</f>
        <v>Exc</v>
      </c>
      <c r="J283" t="str">
        <f>INDEX(products!$A$1:$G$49,MATCH($D283,products!$A$1:$A$49,0),MATCH(orders!J$1,products!$A$1:$G$1,0))</f>
        <v>L</v>
      </c>
      <c r="K283" s="5">
        <f>INDEX(products!$A$1:$G$49,MATCH($D283,products!$A$1:$A$49,0),MATCH(orders!K$1,products!$A$1:$G$1,0))</f>
        <v>1</v>
      </c>
      <c r="L283">
        <f>INDEX(products!$A$1:$G$49,MATCH($D283,products!$A$1:$A$49,0),MATCH(orders!L$1,products!$A$1:$G$1,0))</f>
        <v>14.85</v>
      </c>
      <c r="M283">
        <f t="shared" si="8"/>
        <v>59.4</v>
      </c>
      <c r="N283" t="str" cm="1">
        <f t="array" ref="N283">_xlfn.XLOOKUP(I283,{"Rob","Exc","Ara","Lib"},{"Robusta","Excelsa","Arabica","Liberica"},"",0)</f>
        <v>Excelsa</v>
      </c>
      <c r="O283" t="str">
        <f t="shared" si="9"/>
        <v>Large</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INDEX(products!$A$1:$G$49,MATCH($D284,products!$A$1:$A$49,0),MATCH(orders!I$1,products!$A$1:$G$1,0))</f>
        <v>Ara</v>
      </c>
      <c r="J284" t="str">
        <f>INDEX(products!$A$1:$G$49,MATCH($D284,products!$A$1:$A$49,0),MATCH(orders!J$1,products!$A$1:$G$1,0))</f>
        <v>L</v>
      </c>
      <c r="K284" s="5">
        <f>INDEX(products!$A$1:$G$49,MATCH($D284,products!$A$1:$A$49,0),MATCH(orders!K$1,products!$A$1:$G$1,0))</f>
        <v>0.5</v>
      </c>
      <c r="L284">
        <f>INDEX(products!$A$1:$G$49,MATCH($D284,products!$A$1:$A$49,0),MATCH(orders!L$1,products!$A$1:$G$1,0))</f>
        <v>7.77</v>
      </c>
      <c r="M284">
        <f t="shared" si="8"/>
        <v>7.77</v>
      </c>
      <c r="N284" t="str" cm="1">
        <f t="array" ref="N284">_xlfn.XLOOKUP(I284,{"Rob","Exc","Ara","Lib"},{"Robusta","Excelsa","Arabica","Liberica"},"",0)</f>
        <v>Arabica</v>
      </c>
      <c r="O284" t="str">
        <f t="shared" si="9"/>
        <v>Large</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INDEX(products!$A$1:$G$49,MATCH($D285,products!$A$1:$A$49,0),MATCH(orders!I$1,products!$A$1:$G$1,0))</f>
        <v>Rob</v>
      </c>
      <c r="J285" t="str">
        <f>INDEX(products!$A$1:$G$49,MATCH($D285,products!$A$1:$A$49,0),MATCH(orders!J$1,products!$A$1:$G$1,0))</f>
        <v>D</v>
      </c>
      <c r="K285" s="5">
        <f>INDEX(products!$A$1:$G$49,MATCH($D285,products!$A$1:$A$49,0),MATCH(orders!K$1,products!$A$1:$G$1,0))</f>
        <v>0.5</v>
      </c>
      <c r="L285">
        <f>INDEX(products!$A$1:$G$49,MATCH($D285,products!$A$1:$A$49,0),MATCH(orders!L$1,products!$A$1:$G$1,0))</f>
        <v>5.3699999999999992</v>
      </c>
      <c r="M285">
        <f t="shared" si="8"/>
        <v>5.3699999999999992</v>
      </c>
      <c r="N285" t="str" cm="1">
        <f t="array" ref="N285">_xlfn.XLOOKUP(I285,{"Rob","Exc","Ara","Lib"},{"Robusta","Excelsa","Arabica","Liberica"},"",0)</f>
        <v>Robusta</v>
      </c>
      <c r="O285" t="str">
        <f t="shared" si="9"/>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INDEX(products!$A$1:$G$49,MATCH($D286,products!$A$1:$A$49,0),MATCH(orders!I$1,products!$A$1:$G$1,0))</f>
        <v>Exc</v>
      </c>
      <c r="J286" t="str">
        <f>INDEX(products!$A$1:$G$49,MATCH($D286,products!$A$1:$A$49,0),MATCH(orders!J$1,products!$A$1:$G$1,0))</f>
        <v>M</v>
      </c>
      <c r="K286" s="5">
        <f>INDEX(products!$A$1:$G$49,MATCH($D286,products!$A$1:$A$49,0),MATCH(orders!K$1,products!$A$1:$G$1,0))</f>
        <v>2.5</v>
      </c>
      <c r="L286">
        <f>INDEX(products!$A$1:$G$49,MATCH($D286,products!$A$1:$A$49,0),MATCH(orders!L$1,products!$A$1:$G$1,0))</f>
        <v>31.624999999999996</v>
      </c>
      <c r="M286">
        <f t="shared" si="8"/>
        <v>94.874999999999986</v>
      </c>
      <c r="N286" t="str" cm="1">
        <f t="array" ref="N286">_xlfn.XLOOKUP(I286,{"Rob","Exc","Ara","Lib"},{"Robusta","Excelsa","Arabica","Liberica"},"",0)</f>
        <v>Excelsa</v>
      </c>
      <c r="O286" t="str">
        <f t="shared" si="9"/>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INDEX(products!$A$1:$G$49,MATCH($D287,products!$A$1:$A$49,0),MATCH(orders!I$1,products!$A$1:$G$1,0))</f>
        <v>Lib</v>
      </c>
      <c r="J287" t="str">
        <f>INDEX(products!$A$1:$G$49,MATCH($D287,products!$A$1:$A$49,0),MATCH(orders!J$1,products!$A$1:$G$1,0))</f>
        <v>L</v>
      </c>
      <c r="K287" s="5">
        <f>INDEX(products!$A$1:$G$49,MATCH($D287,products!$A$1:$A$49,0),MATCH(orders!K$1,products!$A$1:$G$1,0))</f>
        <v>2.5</v>
      </c>
      <c r="L287">
        <f>INDEX(products!$A$1:$G$49,MATCH($D287,products!$A$1:$A$49,0),MATCH(orders!L$1,products!$A$1:$G$1,0))</f>
        <v>36.454999999999998</v>
      </c>
      <c r="M287">
        <f t="shared" si="8"/>
        <v>36.454999999999998</v>
      </c>
      <c r="N287" t="str" cm="1">
        <f t="array" ref="N287">_xlfn.XLOOKUP(I287,{"Rob","Exc","Ara","Lib"},{"Robusta","Excelsa","Arabica","Liberica"},"",0)</f>
        <v>Liberica</v>
      </c>
      <c r="O287" t="str">
        <f t="shared" si="9"/>
        <v>Large</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INDEX(products!$A$1:$G$49,MATCH($D288,products!$A$1:$A$49,0),MATCH(orders!I$1,products!$A$1:$G$1,0))</f>
        <v>Ara</v>
      </c>
      <c r="J288" t="str">
        <f>INDEX(products!$A$1:$G$49,MATCH($D288,products!$A$1:$A$49,0),MATCH(orders!J$1,products!$A$1:$G$1,0))</f>
        <v>M</v>
      </c>
      <c r="K288" s="5">
        <f>INDEX(products!$A$1:$G$49,MATCH($D288,products!$A$1:$A$49,0),MATCH(orders!K$1,products!$A$1:$G$1,0))</f>
        <v>0.2</v>
      </c>
      <c r="L288">
        <f>INDEX(products!$A$1:$G$49,MATCH($D288,products!$A$1:$A$49,0),MATCH(orders!L$1,products!$A$1:$G$1,0))</f>
        <v>3.375</v>
      </c>
      <c r="M288">
        <f t="shared" si="8"/>
        <v>13.5</v>
      </c>
      <c r="N288" t="str" cm="1">
        <f t="array" ref="N288">_xlfn.XLOOKUP(I288,{"Rob","Exc","Ara","Lib"},{"Robusta","Excelsa","Arabica","Liberica"},"",0)</f>
        <v>Arabica</v>
      </c>
      <c r="O288" t="str">
        <f t="shared" si="9"/>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INDEX(products!$A$1:$G$49,MATCH($D289,products!$A$1:$A$49,0),MATCH(orders!I$1,products!$A$1:$G$1,0))</f>
        <v>Rob</v>
      </c>
      <c r="J289" t="str">
        <f>INDEX(products!$A$1:$G$49,MATCH($D289,products!$A$1:$A$49,0),MATCH(orders!J$1,products!$A$1:$G$1,0))</f>
        <v>L</v>
      </c>
      <c r="K289" s="5">
        <f>INDEX(products!$A$1:$G$49,MATCH($D289,products!$A$1:$A$49,0),MATCH(orders!K$1,products!$A$1:$G$1,0))</f>
        <v>0.2</v>
      </c>
      <c r="L289">
        <f>INDEX(products!$A$1:$G$49,MATCH($D289,products!$A$1:$A$49,0),MATCH(orders!L$1,products!$A$1:$G$1,0))</f>
        <v>3.5849999999999995</v>
      </c>
      <c r="M289">
        <f t="shared" si="8"/>
        <v>14.339999999999998</v>
      </c>
      <c r="N289" t="str" cm="1">
        <f t="array" ref="N289">_xlfn.XLOOKUP(I289,{"Rob","Exc","Ara","Lib"},{"Robusta","Excelsa","Arabica","Liberica"},"",0)</f>
        <v>Robusta</v>
      </c>
      <c r="O289" t="str">
        <f t="shared" si="9"/>
        <v>Large</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INDEX(products!$A$1:$G$49,MATCH($D290,products!$A$1:$A$49,0),MATCH(orders!I$1,products!$A$1:$G$1,0))</f>
        <v>Exc</v>
      </c>
      <c r="J290" t="str">
        <f>INDEX(products!$A$1:$G$49,MATCH($D290,products!$A$1:$A$49,0),MATCH(orders!J$1,products!$A$1:$G$1,0))</f>
        <v>M</v>
      </c>
      <c r="K290" s="5">
        <f>INDEX(products!$A$1:$G$49,MATCH($D290,products!$A$1:$A$49,0),MATCH(orders!K$1,products!$A$1:$G$1,0))</f>
        <v>0.5</v>
      </c>
      <c r="L290">
        <f>INDEX(products!$A$1:$G$49,MATCH($D290,products!$A$1:$A$49,0),MATCH(orders!L$1,products!$A$1:$G$1,0))</f>
        <v>8.25</v>
      </c>
      <c r="M290">
        <f t="shared" si="8"/>
        <v>8.25</v>
      </c>
      <c r="N290" t="str" cm="1">
        <f t="array" ref="N290">_xlfn.XLOOKUP(I290,{"Rob","Exc","Ara","Lib"},{"Robusta","Excelsa","Arabica","Liberica"},"",0)</f>
        <v>Excelsa</v>
      </c>
      <c r="O290" t="str">
        <f t="shared" si="9"/>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INDEX(products!$A$1:$G$49,MATCH($D291,products!$A$1:$A$49,0),MATCH(orders!I$1,products!$A$1:$G$1,0))</f>
        <v>Rob</v>
      </c>
      <c r="J291" t="str">
        <f>INDEX(products!$A$1:$G$49,MATCH($D291,products!$A$1:$A$49,0),MATCH(orders!J$1,products!$A$1:$G$1,0))</f>
        <v>D</v>
      </c>
      <c r="K291" s="5">
        <f>INDEX(products!$A$1:$G$49,MATCH($D291,products!$A$1:$A$49,0),MATCH(orders!K$1,products!$A$1:$G$1,0))</f>
        <v>0.2</v>
      </c>
      <c r="L291">
        <f>INDEX(products!$A$1:$G$49,MATCH($D291,products!$A$1:$A$49,0),MATCH(orders!L$1,products!$A$1:$G$1,0))</f>
        <v>2.6849999999999996</v>
      </c>
      <c r="M291">
        <f t="shared" si="8"/>
        <v>13.424999999999997</v>
      </c>
      <c r="N291" t="str" cm="1">
        <f t="array" ref="N291">_xlfn.XLOOKUP(I291,{"Rob","Exc","Ara","Lib"},{"Robusta","Excelsa","Arabica","Liberica"},"",0)</f>
        <v>Robusta</v>
      </c>
      <c r="O291" t="str">
        <f t="shared" si="9"/>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INDEX(products!$A$1:$G$49,MATCH($D292,products!$A$1:$A$49,0),MATCH(orders!I$1,products!$A$1:$G$1,0))</f>
        <v>Ara</v>
      </c>
      <c r="J292" t="str">
        <f>INDEX(products!$A$1:$G$49,MATCH($D292,products!$A$1:$A$49,0),MATCH(orders!J$1,products!$A$1:$G$1,0))</f>
        <v>D</v>
      </c>
      <c r="K292" s="5">
        <f>INDEX(products!$A$1:$G$49,MATCH($D292,products!$A$1:$A$49,0),MATCH(orders!K$1,products!$A$1:$G$1,0))</f>
        <v>1</v>
      </c>
      <c r="L292">
        <f>INDEX(products!$A$1:$G$49,MATCH($D292,products!$A$1:$A$49,0),MATCH(orders!L$1,products!$A$1:$G$1,0))</f>
        <v>9.9499999999999993</v>
      </c>
      <c r="M292">
        <f t="shared" si="8"/>
        <v>49.75</v>
      </c>
      <c r="N292" t="str" cm="1">
        <f t="array" ref="N292">_xlfn.XLOOKUP(I292,{"Rob","Exc","Ara","Lib"},{"Robusta","Excelsa","Arabica","Liberica"},"",0)</f>
        <v>Arabica</v>
      </c>
      <c r="O292" t="str">
        <f t="shared" si="9"/>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INDEX(products!$A$1:$G$49,MATCH($D293,products!$A$1:$A$49,0),MATCH(orders!I$1,products!$A$1:$G$1,0))</f>
        <v>Exc</v>
      </c>
      <c r="J293" t="str">
        <f>INDEX(products!$A$1:$G$49,MATCH($D293,products!$A$1:$A$49,0),MATCH(orders!J$1,products!$A$1:$G$1,0))</f>
        <v>M</v>
      </c>
      <c r="K293" s="5">
        <f>INDEX(products!$A$1:$G$49,MATCH($D293,products!$A$1:$A$49,0),MATCH(orders!K$1,products!$A$1:$G$1,0))</f>
        <v>0.5</v>
      </c>
      <c r="L293">
        <f>INDEX(products!$A$1:$G$49,MATCH($D293,products!$A$1:$A$49,0),MATCH(orders!L$1,products!$A$1:$G$1,0))</f>
        <v>8.25</v>
      </c>
      <c r="M293">
        <f t="shared" si="8"/>
        <v>16.5</v>
      </c>
      <c r="N293" t="str" cm="1">
        <f t="array" ref="N293">_xlfn.XLOOKUP(I293,{"Rob","Exc","Ara","Lib"},{"Robusta","Excelsa","Arabica","Liberica"},"",0)</f>
        <v>Excelsa</v>
      </c>
      <c r="O293" t="str">
        <f t="shared" si="9"/>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INDEX(products!$A$1:$G$49,MATCH($D294,products!$A$1:$A$49,0),MATCH(orders!I$1,products!$A$1:$G$1,0))</f>
        <v>Ara</v>
      </c>
      <c r="J294" t="str">
        <f>INDEX(products!$A$1:$G$49,MATCH($D294,products!$A$1:$A$49,0),MATCH(orders!J$1,products!$A$1:$G$1,0))</f>
        <v>D</v>
      </c>
      <c r="K294" s="5">
        <f>INDEX(products!$A$1:$G$49,MATCH($D294,products!$A$1:$A$49,0),MATCH(orders!K$1,products!$A$1:$G$1,0))</f>
        <v>0.5</v>
      </c>
      <c r="L294">
        <f>INDEX(products!$A$1:$G$49,MATCH($D294,products!$A$1:$A$49,0),MATCH(orders!L$1,products!$A$1:$G$1,0))</f>
        <v>5.97</v>
      </c>
      <c r="M294">
        <f t="shared" si="8"/>
        <v>17.91</v>
      </c>
      <c r="N294" t="str" cm="1">
        <f t="array" ref="N294">_xlfn.XLOOKUP(I294,{"Rob","Exc","Ara","Lib"},{"Robusta","Excelsa","Arabica","Liberica"},"",0)</f>
        <v>Arabica</v>
      </c>
      <c r="O294" t="str">
        <f t="shared" si="9"/>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INDEX(products!$A$1:$G$49,MATCH($D295,products!$A$1:$A$49,0),MATCH(orders!I$1,products!$A$1:$G$1,0))</f>
        <v>Ara</v>
      </c>
      <c r="J295" t="str">
        <f>INDEX(products!$A$1:$G$49,MATCH($D295,products!$A$1:$A$49,0),MATCH(orders!J$1,products!$A$1:$G$1,0))</f>
        <v>D</v>
      </c>
      <c r="K295" s="5">
        <f>INDEX(products!$A$1:$G$49,MATCH($D295,products!$A$1:$A$49,0),MATCH(orders!K$1,products!$A$1:$G$1,0))</f>
        <v>0.5</v>
      </c>
      <c r="L295">
        <f>INDEX(products!$A$1:$G$49,MATCH($D295,products!$A$1:$A$49,0),MATCH(orders!L$1,products!$A$1:$G$1,0))</f>
        <v>5.97</v>
      </c>
      <c r="M295">
        <f t="shared" si="8"/>
        <v>29.849999999999998</v>
      </c>
      <c r="N295" t="str" cm="1">
        <f t="array" ref="N295">_xlfn.XLOOKUP(I295,{"Rob","Exc","Ara","Lib"},{"Robusta","Excelsa","Arabica","Liberica"},"",0)</f>
        <v>Arabica</v>
      </c>
      <c r="O295" t="str">
        <f t="shared" si="9"/>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INDEX(products!$A$1:$G$49,MATCH($D296,products!$A$1:$A$49,0),MATCH(orders!I$1,products!$A$1:$G$1,0))</f>
        <v>Exc</v>
      </c>
      <c r="J296" t="str">
        <f>INDEX(products!$A$1:$G$49,MATCH($D296,products!$A$1:$A$49,0),MATCH(orders!J$1,products!$A$1:$G$1,0))</f>
        <v>L</v>
      </c>
      <c r="K296" s="5">
        <f>INDEX(products!$A$1:$G$49,MATCH($D296,products!$A$1:$A$49,0),MATCH(orders!K$1,products!$A$1:$G$1,0))</f>
        <v>1</v>
      </c>
      <c r="L296">
        <f>INDEX(products!$A$1:$G$49,MATCH($D296,products!$A$1:$A$49,0),MATCH(orders!L$1,products!$A$1:$G$1,0))</f>
        <v>14.85</v>
      </c>
      <c r="M296">
        <f t="shared" si="8"/>
        <v>44.55</v>
      </c>
      <c r="N296" t="str" cm="1">
        <f t="array" ref="N296">_xlfn.XLOOKUP(I296,{"Rob","Exc","Ara","Lib"},{"Robusta","Excelsa","Arabica","Liberica"},"",0)</f>
        <v>Excelsa</v>
      </c>
      <c r="O296" t="str">
        <f t="shared" si="9"/>
        <v>Large</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INDEX(products!$A$1:$G$49,MATCH($D297,products!$A$1:$A$49,0),MATCH(orders!I$1,products!$A$1:$G$1,0))</f>
        <v>Exc</v>
      </c>
      <c r="J297" t="str">
        <f>INDEX(products!$A$1:$G$49,MATCH($D297,products!$A$1:$A$49,0),MATCH(orders!J$1,products!$A$1:$G$1,0))</f>
        <v>M</v>
      </c>
      <c r="K297" s="5">
        <f>INDEX(products!$A$1:$G$49,MATCH($D297,products!$A$1:$A$49,0),MATCH(orders!K$1,products!$A$1:$G$1,0))</f>
        <v>1</v>
      </c>
      <c r="L297">
        <f>INDEX(products!$A$1:$G$49,MATCH($D297,products!$A$1:$A$49,0),MATCH(orders!L$1,products!$A$1:$G$1,0))</f>
        <v>13.75</v>
      </c>
      <c r="M297">
        <f t="shared" si="8"/>
        <v>27.5</v>
      </c>
      <c r="N297" t="str" cm="1">
        <f t="array" ref="N297">_xlfn.XLOOKUP(I297,{"Rob","Exc","Ara","Lib"},{"Robusta","Excelsa","Arabica","Liberica"},"",0)</f>
        <v>Excelsa</v>
      </c>
      <c r="O297" t="str">
        <f t="shared" si="9"/>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INDEX(products!$A$1:$G$49,MATCH($D298,products!$A$1:$A$49,0),MATCH(orders!I$1,products!$A$1:$G$1,0))</f>
        <v>Rob</v>
      </c>
      <c r="J298" t="str">
        <f>INDEX(products!$A$1:$G$49,MATCH($D298,products!$A$1:$A$49,0),MATCH(orders!J$1,products!$A$1:$G$1,0))</f>
        <v>M</v>
      </c>
      <c r="K298" s="5">
        <f>INDEX(products!$A$1:$G$49,MATCH($D298,products!$A$1:$A$49,0),MATCH(orders!K$1,products!$A$1:$G$1,0))</f>
        <v>0.5</v>
      </c>
      <c r="L298">
        <f>INDEX(products!$A$1:$G$49,MATCH($D298,products!$A$1:$A$49,0),MATCH(orders!L$1,products!$A$1:$G$1,0))</f>
        <v>5.97</v>
      </c>
      <c r="M298">
        <f t="shared" si="8"/>
        <v>35.82</v>
      </c>
      <c r="N298" t="str" cm="1">
        <f t="array" ref="N298">_xlfn.XLOOKUP(I298,{"Rob","Exc","Ara","Lib"},{"Robusta","Excelsa","Arabica","Liberica"},"",0)</f>
        <v>Robusta</v>
      </c>
      <c r="O298" t="str">
        <f t="shared" si="9"/>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INDEX(products!$A$1:$G$49,MATCH($D299,products!$A$1:$A$49,0),MATCH(orders!I$1,products!$A$1:$G$1,0))</f>
        <v>Rob</v>
      </c>
      <c r="J299" t="str">
        <f>INDEX(products!$A$1:$G$49,MATCH($D299,products!$A$1:$A$49,0),MATCH(orders!J$1,products!$A$1:$G$1,0))</f>
        <v>D</v>
      </c>
      <c r="K299" s="5">
        <f>INDEX(products!$A$1:$G$49,MATCH($D299,products!$A$1:$A$49,0),MATCH(orders!K$1,products!$A$1:$G$1,0))</f>
        <v>0.5</v>
      </c>
      <c r="L299">
        <f>INDEX(products!$A$1:$G$49,MATCH($D299,products!$A$1:$A$49,0),MATCH(orders!L$1,products!$A$1:$G$1,0))</f>
        <v>5.3699999999999992</v>
      </c>
      <c r="M299">
        <f t="shared" si="8"/>
        <v>16.11</v>
      </c>
      <c r="N299" t="str" cm="1">
        <f t="array" ref="N299">_xlfn.XLOOKUP(I299,{"Rob","Exc","Ara","Lib"},{"Robusta","Excelsa","Arabica","Liberica"},"",0)</f>
        <v>Robusta</v>
      </c>
      <c r="O299" t="str">
        <f t="shared" si="9"/>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INDEX(products!$A$1:$G$49,MATCH($D300,products!$A$1:$A$49,0),MATCH(orders!I$1,products!$A$1:$G$1,0))</f>
        <v>Exc</v>
      </c>
      <c r="J300" t="str">
        <f>INDEX(products!$A$1:$G$49,MATCH($D300,products!$A$1:$A$49,0),MATCH(orders!J$1,products!$A$1:$G$1,0))</f>
        <v>L</v>
      </c>
      <c r="K300" s="5">
        <f>INDEX(products!$A$1:$G$49,MATCH($D300,products!$A$1:$A$49,0),MATCH(orders!K$1,products!$A$1:$G$1,0))</f>
        <v>0.2</v>
      </c>
      <c r="L300">
        <f>INDEX(products!$A$1:$G$49,MATCH($D300,products!$A$1:$A$49,0),MATCH(orders!L$1,products!$A$1:$G$1,0))</f>
        <v>4.4550000000000001</v>
      </c>
      <c r="M300">
        <f t="shared" si="8"/>
        <v>26.73</v>
      </c>
      <c r="N300" t="str" cm="1">
        <f t="array" ref="N300">_xlfn.XLOOKUP(I300,{"Rob","Exc","Ara","Lib"},{"Robusta","Excelsa","Arabica","Liberica"},"",0)</f>
        <v>Excelsa</v>
      </c>
      <c r="O300" t="str">
        <f t="shared" si="9"/>
        <v>Large</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INDEX(products!$A$1:$G$49,MATCH($D301,products!$A$1:$A$49,0),MATCH(orders!I$1,products!$A$1:$G$1,0))</f>
        <v>Exc</v>
      </c>
      <c r="J301" t="str">
        <f>INDEX(products!$A$1:$G$49,MATCH($D301,products!$A$1:$A$49,0),MATCH(orders!J$1,products!$A$1:$G$1,0))</f>
        <v>L</v>
      </c>
      <c r="K301" s="5">
        <f>INDEX(products!$A$1:$G$49,MATCH($D301,products!$A$1:$A$49,0),MATCH(orders!K$1,products!$A$1:$G$1,0))</f>
        <v>2.5</v>
      </c>
      <c r="L301">
        <f>INDEX(products!$A$1:$G$49,MATCH($D301,products!$A$1:$A$49,0),MATCH(orders!L$1,products!$A$1:$G$1,0))</f>
        <v>34.154999999999994</v>
      </c>
      <c r="M301">
        <f t="shared" si="8"/>
        <v>204.92999999999995</v>
      </c>
      <c r="N301" t="str" cm="1">
        <f t="array" ref="N301">_xlfn.XLOOKUP(I301,{"Rob","Exc","Ara","Lib"},{"Robusta","Excelsa","Arabica","Liberica"},"",0)</f>
        <v>Excelsa</v>
      </c>
      <c r="O301" t="str">
        <f t="shared" si="9"/>
        <v>Large</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INDEX(products!$A$1:$G$49,MATCH($D302,products!$A$1:$A$49,0),MATCH(orders!I$1,products!$A$1:$G$1,0))</f>
        <v>Ara</v>
      </c>
      <c r="J302" t="str">
        <f>INDEX(products!$A$1:$G$49,MATCH($D302,products!$A$1:$A$49,0),MATCH(orders!J$1,products!$A$1:$G$1,0))</f>
        <v>L</v>
      </c>
      <c r="K302" s="5">
        <f>INDEX(products!$A$1:$G$49,MATCH($D302,products!$A$1:$A$49,0),MATCH(orders!K$1,products!$A$1:$G$1,0))</f>
        <v>1</v>
      </c>
      <c r="L302">
        <f>INDEX(products!$A$1:$G$49,MATCH($D302,products!$A$1:$A$49,0),MATCH(orders!L$1,products!$A$1:$G$1,0))</f>
        <v>12.95</v>
      </c>
      <c r="M302">
        <f t="shared" si="8"/>
        <v>38.849999999999994</v>
      </c>
      <c r="N302" t="str" cm="1">
        <f t="array" ref="N302">_xlfn.XLOOKUP(I302,{"Rob","Exc","Ara","Lib"},{"Robusta","Excelsa","Arabica","Liberica"},"",0)</f>
        <v>Arabica</v>
      </c>
      <c r="O302" t="str">
        <f t="shared" si="9"/>
        <v>Large</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INDEX(products!$A$1:$G$49,MATCH($D303,products!$A$1:$A$49,0),MATCH(orders!I$1,products!$A$1:$G$1,0))</f>
        <v>Lib</v>
      </c>
      <c r="J303" t="str">
        <f>INDEX(products!$A$1:$G$49,MATCH($D303,products!$A$1:$A$49,0),MATCH(orders!J$1,products!$A$1:$G$1,0))</f>
        <v>D</v>
      </c>
      <c r="K303" s="5">
        <f>INDEX(products!$A$1:$G$49,MATCH($D303,products!$A$1:$A$49,0),MATCH(orders!K$1,products!$A$1:$G$1,0))</f>
        <v>0.2</v>
      </c>
      <c r="L303">
        <f>INDEX(products!$A$1:$G$49,MATCH($D303,products!$A$1:$A$49,0),MATCH(orders!L$1,products!$A$1:$G$1,0))</f>
        <v>3.8849999999999998</v>
      </c>
      <c r="M303">
        <f t="shared" si="8"/>
        <v>15.54</v>
      </c>
      <c r="N303" t="str" cm="1">
        <f t="array" ref="N303">_xlfn.XLOOKUP(I303,{"Rob","Exc","Ara","Lib"},{"Robusta","Excelsa","Arabica","Liberica"},"",0)</f>
        <v>Liberica</v>
      </c>
      <c r="O303" t="str">
        <f t="shared" si="9"/>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INDEX(products!$A$1:$G$49,MATCH($D304,products!$A$1:$A$49,0),MATCH(orders!I$1,products!$A$1:$G$1,0))</f>
        <v>Ara</v>
      </c>
      <c r="J304" t="str">
        <f>INDEX(products!$A$1:$G$49,MATCH($D304,products!$A$1:$A$49,0),MATCH(orders!J$1,products!$A$1:$G$1,0))</f>
        <v>M</v>
      </c>
      <c r="K304" s="5">
        <f>INDEX(products!$A$1:$G$49,MATCH($D304,products!$A$1:$A$49,0),MATCH(orders!K$1,products!$A$1:$G$1,0))</f>
        <v>0.5</v>
      </c>
      <c r="L304">
        <f>INDEX(products!$A$1:$G$49,MATCH($D304,products!$A$1:$A$49,0),MATCH(orders!L$1,products!$A$1:$G$1,0))</f>
        <v>6.75</v>
      </c>
      <c r="M304">
        <f t="shared" si="8"/>
        <v>6.75</v>
      </c>
      <c r="N304" t="str" cm="1">
        <f t="array" ref="N304">_xlfn.XLOOKUP(I304,{"Rob","Exc","Ara","Lib"},{"Robusta","Excelsa","Arabica","Liberica"},"",0)</f>
        <v>Arabica</v>
      </c>
      <c r="O304" t="str">
        <f t="shared" si="9"/>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INDEX(products!$A$1:$G$49,MATCH($D305,products!$A$1:$A$49,0),MATCH(orders!I$1,products!$A$1:$G$1,0))</f>
        <v>Exc</v>
      </c>
      <c r="J305" t="str">
        <f>INDEX(products!$A$1:$G$49,MATCH($D305,products!$A$1:$A$49,0),MATCH(orders!J$1,products!$A$1:$G$1,0))</f>
        <v>D</v>
      </c>
      <c r="K305" s="5">
        <f>INDEX(products!$A$1:$G$49,MATCH($D305,products!$A$1:$A$49,0),MATCH(orders!K$1,products!$A$1:$G$1,0))</f>
        <v>2.5</v>
      </c>
      <c r="L305">
        <f>INDEX(products!$A$1:$G$49,MATCH($D305,products!$A$1:$A$49,0),MATCH(orders!L$1,products!$A$1:$G$1,0))</f>
        <v>27.945</v>
      </c>
      <c r="M305">
        <f t="shared" si="8"/>
        <v>111.78</v>
      </c>
      <c r="N305" t="str" cm="1">
        <f t="array" ref="N305">_xlfn.XLOOKUP(I305,{"Rob","Exc","Ara","Lib"},{"Robusta","Excelsa","Arabica","Liberica"},"",0)</f>
        <v>Excelsa</v>
      </c>
      <c r="O305" t="str">
        <f t="shared" si="9"/>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INDEX(products!$A$1:$G$49,MATCH($D306,products!$A$1:$A$49,0),MATCH(orders!I$1,products!$A$1:$G$1,0))</f>
        <v>Ara</v>
      </c>
      <c r="J306" t="str">
        <f>INDEX(products!$A$1:$G$49,MATCH($D306,products!$A$1:$A$49,0),MATCH(orders!J$1,products!$A$1:$G$1,0))</f>
        <v>L</v>
      </c>
      <c r="K306" s="5">
        <f>INDEX(products!$A$1:$G$49,MATCH($D306,products!$A$1:$A$49,0),MATCH(orders!K$1,products!$A$1:$G$1,0))</f>
        <v>0.2</v>
      </c>
      <c r="L306">
        <f>INDEX(products!$A$1:$G$49,MATCH($D306,products!$A$1:$A$49,0),MATCH(orders!L$1,products!$A$1:$G$1,0))</f>
        <v>3.8849999999999998</v>
      </c>
      <c r="M306">
        <f t="shared" si="8"/>
        <v>3.8849999999999998</v>
      </c>
      <c r="N306" t="str" cm="1">
        <f t="array" ref="N306">_xlfn.XLOOKUP(I306,{"Rob","Exc","Ara","Lib"},{"Robusta","Excelsa","Arabica","Liberica"},"",0)</f>
        <v>Arabica</v>
      </c>
      <c r="O306" t="str">
        <f t="shared" si="9"/>
        <v>Large</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INDEX(products!$A$1:$G$49,MATCH($D307,products!$A$1:$A$49,0),MATCH(orders!I$1,products!$A$1:$G$1,0))</f>
        <v>Lib</v>
      </c>
      <c r="J307" t="str">
        <f>INDEX(products!$A$1:$G$49,MATCH($D307,products!$A$1:$A$49,0),MATCH(orders!J$1,products!$A$1:$G$1,0))</f>
        <v>M</v>
      </c>
      <c r="K307" s="5">
        <f>INDEX(products!$A$1:$G$49,MATCH($D307,products!$A$1:$A$49,0),MATCH(orders!K$1,products!$A$1:$G$1,0))</f>
        <v>0.2</v>
      </c>
      <c r="L307">
        <f>INDEX(products!$A$1:$G$49,MATCH($D307,products!$A$1:$A$49,0),MATCH(orders!L$1,products!$A$1:$G$1,0))</f>
        <v>4.3650000000000002</v>
      </c>
      <c r="M307">
        <f t="shared" si="8"/>
        <v>21.825000000000003</v>
      </c>
      <c r="N307" t="str" cm="1">
        <f t="array" ref="N307">_xlfn.XLOOKUP(I307,{"Rob","Exc","Ara","Lib"},{"Robusta","Excelsa","Arabica","Liberica"},"",0)</f>
        <v>Liberica</v>
      </c>
      <c r="O307" t="str">
        <f t="shared" si="9"/>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INDEX(products!$A$1:$G$49,MATCH($D308,products!$A$1:$A$49,0),MATCH(orders!I$1,products!$A$1:$G$1,0))</f>
        <v>Rob</v>
      </c>
      <c r="J308" t="str">
        <f>INDEX(products!$A$1:$G$49,MATCH($D308,products!$A$1:$A$49,0),MATCH(orders!J$1,products!$A$1:$G$1,0))</f>
        <v>M</v>
      </c>
      <c r="K308" s="5">
        <f>INDEX(products!$A$1:$G$49,MATCH($D308,products!$A$1:$A$49,0),MATCH(orders!K$1,products!$A$1:$G$1,0))</f>
        <v>0.2</v>
      </c>
      <c r="L308">
        <f>INDEX(products!$A$1:$G$49,MATCH($D308,products!$A$1:$A$49,0),MATCH(orders!L$1,products!$A$1:$G$1,0))</f>
        <v>2.9849999999999999</v>
      </c>
      <c r="M308">
        <f t="shared" si="8"/>
        <v>14.924999999999999</v>
      </c>
      <c r="N308" t="str" cm="1">
        <f t="array" ref="N308">_xlfn.XLOOKUP(I308,{"Rob","Exc","Ara","Lib"},{"Robusta","Excelsa","Arabica","Liberica"},"",0)</f>
        <v>Robusta</v>
      </c>
      <c r="O308" t="str">
        <f t="shared" si="9"/>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INDEX(products!$A$1:$G$49,MATCH($D309,products!$A$1:$A$49,0),MATCH(orders!I$1,products!$A$1:$G$1,0))</f>
        <v>Ara</v>
      </c>
      <c r="J309" t="str">
        <f>INDEX(products!$A$1:$G$49,MATCH($D309,products!$A$1:$A$49,0),MATCH(orders!J$1,products!$A$1:$G$1,0))</f>
        <v>M</v>
      </c>
      <c r="K309" s="5">
        <f>INDEX(products!$A$1:$G$49,MATCH($D309,products!$A$1:$A$49,0),MATCH(orders!K$1,products!$A$1:$G$1,0))</f>
        <v>1</v>
      </c>
      <c r="L309">
        <f>INDEX(products!$A$1:$G$49,MATCH($D309,products!$A$1:$A$49,0),MATCH(orders!L$1,products!$A$1:$G$1,0))</f>
        <v>11.25</v>
      </c>
      <c r="M309">
        <f t="shared" si="8"/>
        <v>33.75</v>
      </c>
      <c r="N309" t="str" cm="1">
        <f t="array" ref="N309">_xlfn.XLOOKUP(I309,{"Rob","Exc","Ara","Lib"},{"Robusta","Excelsa","Arabica","Liberica"},"",0)</f>
        <v>Arabica</v>
      </c>
      <c r="O309" t="str">
        <f t="shared" si="9"/>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INDEX(products!$A$1:$G$49,MATCH($D310,products!$A$1:$A$49,0),MATCH(orders!I$1,products!$A$1:$G$1,0))</f>
        <v>Ara</v>
      </c>
      <c r="J310" t="str">
        <f>INDEX(products!$A$1:$G$49,MATCH($D310,products!$A$1:$A$49,0),MATCH(orders!J$1,products!$A$1:$G$1,0))</f>
        <v>M</v>
      </c>
      <c r="K310" s="5">
        <f>INDEX(products!$A$1:$G$49,MATCH($D310,products!$A$1:$A$49,0),MATCH(orders!K$1,products!$A$1:$G$1,0))</f>
        <v>1</v>
      </c>
      <c r="L310">
        <f>INDEX(products!$A$1:$G$49,MATCH($D310,products!$A$1:$A$49,0),MATCH(orders!L$1,products!$A$1:$G$1,0))</f>
        <v>11.25</v>
      </c>
      <c r="M310">
        <f t="shared" si="8"/>
        <v>33.75</v>
      </c>
      <c r="N310" t="str" cm="1">
        <f t="array" ref="N310">_xlfn.XLOOKUP(I310,{"Rob","Exc","Ara","Lib"},{"Robusta","Excelsa","Arabica","Liberica"},"",0)</f>
        <v>Arabica</v>
      </c>
      <c r="O310" t="str">
        <f t="shared" si="9"/>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INDEX(products!$A$1:$G$49,MATCH($D311,products!$A$1:$A$49,0),MATCH(orders!I$1,products!$A$1:$G$1,0))</f>
        <v>Lib</v>
      </c>
      <c r="J311" t="str">
        <f>INDEX(products!$A$1:$G$49,MATCH($D311,products!$A$1:$A$49,0),MATCH(orders!J$1,products!$A$1:$G$1,0))</f>
        <v>M</v>
      </c>
      <c r="K311" s="5">
        <f>INDEX(products!$A$1:$G$49,MATCH($D311,products!$A$1:$A$49,0),MATCH(orders!K$1,products!$A$1:$G$1,0))</f>
        <v>0.2</v>
      </c>
      <c r="L311">
        <f>INDEX(products!$A$1:$G$49,MATCH($D311,products!$A$1:$A$49,0),MATCH(orders!L$1,products!$A$1:$G$1,0))</f>
        <v>4.3650000000000002</v>
      </c>
      <c r="M311">
        <f t="shared" si="8"/>
        <v>26.19</v>
      </c>
      <c r="N311" t="str" cm="1">
        <f t="array" ref="N311">_xlfn.XLOOKUP(I311,{"Rob","Exc","Ara","Lib"},{"Robusta","Excelsa","Arabica","Liberica"},"",0)</f>
        <v>Liberica</v>
      </c>
      <c r="O311" t="str">
        <f t="shared" si="9"/>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INDEX(products!$A$1:$G$49,MATCH($D312,products!$A$1:$A$49,0),MATCH(orders!I$1,products!$A$1:$G$1,0))</f>
        <v>Exc</v>
      </c>
      <c r="J312" t="str">
        <f>INDEX(products!$A$1:$G$49,MATCH($D312,products!$A$1:$A$49,0),MATCH(orders!J$1,products!$A$1:$G$1,0))</f>
        <v>L</v>
      </c>
      <c r="K312" s="5">
        <f>INDEX(products!$A$1:$G$49,MATCH($D312,products!$A$1:$A$49,0),MATCH(orders!K$1,products!$A$1:$G$1,0))</f>
        <v>1</v>
      </c>
      <c r="L312">
        <f>INDEX(products!$A$1:$G$49,MATCH($D312,products!$A$1:$A$49,0),MATCH(orders!L$1,products!$A$1:$G$1,0))</f>
        <v>14.85</v>
      </c>
      <c r="M312">
        <f t="shared" si="8"/>
        <v>14.85</v>
      </c>
      <c r="N312" t="str" cm="1">
        <f t="array" ref="N312">_xlfn.XLOOKUP(I312,{"Rob","Exc","Ara","Lib"},{"Robusta","Excelsa","Arabica","Liberica"},"",0)</f>
        <v>Excelsa</v>
      </c>
      <c r="O312" t="str">
        <f t="shared" si="9"/>
        <v>Large</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INDEX(products!$A$1:$G$49,MATCH($D313,products!$A$1:$A$49,0),MATCH(orders!I$1,products!$A$1:$G$1,0))</f>
        <v>Exc</v>
      </c>
      <c r="J313" t="str">
        <f>INDEX(products!$A$1:$G$49,MATCH($D313,products!$A$1:$A$49,0),MATCH(orders!J$1,products!$A$1:$G$1,0))</f>
        <v>M</v>
      </c>
      <c r="K313" s="5">
        <f>INDEX(products!$A$1:$G$49,MATCH($D313,products!$A$1:$A$49,0),MATCH(orders!K$1,products!$A$1:$G$1,0))</f>
        <v>2.5</v>
      </c>
      <c r="L313">
        <f>INDEX(products!$A$1:$G$49,MATCH($D313,products!$A$1:$A$49,0),MATCH(orders!L$1,products!$A$1:$G$1,0))</f>
        <v>31.624999999999996</v>
      </c>
      <c r="M313">
        <f t="shared" si="8"/>
        <v>189.74999999999997</v>
      </c>
      <c r="N313" t="str" cm="1">
        <f t="array" ref="N313">_xlfn.XLOOKUP(I313,{"Rob","Exc","Ara","Lib"},{"Robusta","Excelsa","Arabica","Liberica"},"",0)</f>
        <v>Excelsa</v>
      </c>
      <c r="O313" t="str">
        <f t="shared" si="9"/>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INDEX(products!$A$1:$G$49,MATCH($D314,products!$A$1:$A$49,0),MATCH(orders!I$1,products!$A$1:$G$1,0))</f>
        <v>Rob</v>
      </c>
      <c r="J314" t="str">
        <f>INDEX(products!$A$1:$G$49,MATCH($D314,products!$A$1:$A$49,0),MATCH(orders!J$1,products!$A$1:$G$1,0))</f>
        <v>M</v>
      </c>
      <c r="K314" s="5">
        <f>INDEX(products!$A$1:$G$49,MATCH($D314,products!$A$1:$A$49,0),MATCH(orders!K$1,products!$A$1:$G$1,0))</f>
        <v>0.5</v>
      </c>
      <c r="L314">
        <f>INDEX(products!$A$1:$G$49,MATCH($D314,products!$A$1:$A$49,0),MATCH(orders!L$1,products!$A$1:$G$1,0))</f>
        <v>5.97</v>
      </c>
      <c r="M314">
        <f t="shared" si="8"/>
        <v>5.97</v>
      </c>
      <c r="N314" t="str" cm="1">
        <f t="array" ref="N314">_xlfn.XLOOKUP(I314,{"Rob","Exc","Ara","Lib"},{"Robusta","Excelsa","Arabica","Liberica"},"",0)</f>
        <v>Robusta</v>
      </c>
      <c r="O314" t="str">
        <f t="shared" si="9"/>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INDEX(products!$A$1:$G$49,MATCH($D315,products!$A$1:$A$49,0),MATCH(orders!I$1,products!$A$1:$G$1,0))</f>
        <v>Rob</v>
      </c>
      <c r="J315" t="str">
        <f>INDEX(products!$A$1:$G$49,MATCH($D315,products!$A$1:$A$49,0),MATCH(orders!J$1,products!$A$1:$G$1,0))</f>
        <v>M</v>
      </c>
      <c r="K315" s="5">
        <f>INDEX(products!$A$1:$G$49,MATCH($D315,products!$A$1:$A$49,0),MATCH(orders!K$1,products!$A$1:$G$1,0))</f>
        <v>1</v>
      </c>
      <c r="L315">
        <f>INDEX(products!$A$1:$G$49,MATCH($D315,products!$A$1:$A$49,0),MATCH(orders!L$1,products!$A$1:$G$1,0))</f>
        <v>9.9499999999999993</v>
      </c>
      <c r="M315">
        <f t="shared" si="8"/>
        <v>29.849999999999998</v>
      </c>
      <c r="N315" t="str" cm="1">
        <f t="array" ref="N315">_xlfn.XLOOKUP(I315,{"Rob","Exc","Ara","Lib"},{"Robusta","Excelsa","Arabica","Liberica"},"",0)</f>
        <v>Robusta</v>
      </c>
      <c r="O315" t="str">
        <f t="shared" si="9"/>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INDEX(products!$A$1:$G$49,MATCH($D316,products!$A$1:$A$49,0),MATCH(orders!I$1,products!$A$1:$G$1,0))</f>
        <v>Rob</v>
      </c>
      <c r="J316" t="str">
        <f>INDEX(products!$A$1:$G$49,MATCH($D316,products!$A$1:$A$49,0),MATCH(orders!J$1,products!$A$1:$G$1,0))</f>
        <v>D</v>
      </c>
      <c r="K316" s="5">
        <f>INDEX(products!$A$1:$G$49,MATCH($D316,products!$A$1:$A$49,0),MATCH(orders!K$1,products!$A$1:$G$1,0))</f>
        <v>1</v>
      </c>
      <c r="L316">
        <f>INDEX(products!$A$1:$G$49,MATCH($D316,products!$A$1:$A$49,0),MATCH(orders!L$1,products!$A$1:$G$1,0))</f>
        <v>8.9499999999999993</v>
      </c>
      <c r="M316">
        <f t="shared" si="8"/>
        <v>44.75</v>
      </c>
      <c r="N316" t="str" cm="1">
        <f t="array" ref="N316">_xlfn.XLOOKUP(I316,{"Rob","Exc","Ara","Lib"},{"Robusta","Excelsa","Arabica","Liberica"},"",0)</f>
        <v>Robusta</v>
      </c>
      <c r="O316" t="str">
        <f t="shared" si="9"/>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INDEX(products!$A$1:$G$49,MATCH($D317,products!$A$1:$A$49,0),MATCH(orders!I$1,products!$A$1:$G$1,0))</f>
        <v>Exc</v>
      </c>
      <c r="J317" t="str">
        <f>INDEX(products!$A$1:$G$49,MATCH($D317,products!$A$1:$A$49,0),MATCH(orders!J$1,products!$A$1:$G$1,0))</f>
        <v>L</v>
      </c>
      <c r="K317" s="5">
        <f>INDEX(products!$A$1:$G$49,MATCH($D317,products!$A$1:$A$49,0),MATCH(orders!K$1,products!$A$1:$G$1,0))</f>
        <v>2.5</v>
      </c>
      <c r="L317">
        <f>INDEX(products!$A$1:$G$49,MATCH($D317,products!$A$1:$A$49,0),MATCH(orders!L$1,products!$A$1:$G$1,0))</f>
        <v>34.154999999999994</v>
      </c>
      <c r="M317">
        <f t="shared" si="8"/>
        <v>34.154999999999994</v>
      </c>
      <c r="N317" t="str" cm="1">
        <f t="array" ref="N317">_xlfn.XLOOKUP(I317,{"Rob","Exc","Ara","Lib"},{"Robusta","Excelsa","Arabica","Liberica"},"",0)</f>
        <v>Excelsa</v>
      </c>
      <c r="O317" t="str">
        <f t="shared" si="9"/>
        <v>Large</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INDEX(products!$A$1:$G$49,MATCH($D318,products!$A$1:$A$49,0),MATCH(orders!I$1,products!$A$1:$G$1,0))</f>
        <v>Exc</v>
      </c>
      <c r="J318" t="str">
        <f>INDEX(products!$A$1:$G$49,MATCH($D318,products!$A$1:$A$49,0),MATCH(orders!J$1,products!$A$1:$G$1,0))</f>
        <v>L</v>
      </c>
      <c r="K318" s="5">
        <f>INDEX(products!$A$1:$G$49,MATCH($D318,products!$A$1:$A$49,0),MATCH(orders!K$1,products!$A$1:$G$1,0))</f>
        <v>2.5</v>
      </c>
      <c r="L318">
        <f>INDEX(products!$A$1:$G$49,MATCH($D318,products!$A$1:$A$49,0),MATCH(orders!L$1,products!$A$1:$G$1,0))</f>
        <v>34.154999999999994</v>
      </c>
      <c r="M318">
        <f t="shared" si="8"/>
        <v>204.92999999999995</v>
      </c>
      <c r="N318" t="str" cm="1">
        <f t="array" ref="N318">_xlfn.XLOOKUP(I318,{"Rob","Exc","Ara","Lib"},{"Robusta","Excelsa","Arabica","Liberica"},"",0)</f>
        <v>Excelsa</v>
      </c>
      <c r="O318" t="str">
        <f t="shared" si="9"/>
        <v>Large</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INDEX(products!$A$1:$G$49,MATCH($D319,products!$A$1:$A$49,0),MATCH(orders!I$1,products!$A$1:$G$1,0))</f>
        <v>Exc</v>
      </c>
      <c r="J319" t="str">
        <f>INDEX(products!$A$1:$G$49,MATCH($D319,products!$A$1:$A$49,0),MATCH(orders!J$1,products!$A$1:$G$1,0))</f>
        <v>D</v>
      </c>
      <c r="K319" s="5">
        <f>INDEX(products!$A$1:$G$49,MATCH($D319,products!$A$1:$A$49,0),MATCH(orders!K$1,products!$A$1:$G$1,0))</f>
        <v>0.5</v>
      </c>
      <c r="L319">
        <f>INDEX(products!$A$1:$G$49,MATCH($D319,products!$A$1:$A$49,0),MATCH(orders!L$1,products!$A$1:$G$1,0))</f>
        <v>7.29</v>
      </c>
      <c r="M319">
        <f t="shared" si="8"/>
        <v>21.87</v>
      </c>
      <c r="N319" t="str" cm="1">
        <f t="array" ref="N319">_xlfn.XLOOKUP(I319,{"Rob","Exc","Ara","Lib"},{"Robusta","Excelsa","Arabica","Liberica"},"",0)</f>
        <v>Excelsa</v>
      </c>
      <c r="O319" t="str">
        <f t="shared" si="9"/>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INDEX(products!$A$1:$G$49,MATCH($D320,products!$A$1:$A$49,0),MATCH(orders!I$1,products!$A$1:$G$1,0))</f>
        <v>Ara</v>
      </c>
      <c r="J320" t="str">
        <f>INDEX(products!$A$1:$G$49,MATCH($D320,products!$A$1:$A$49,0),MATCH(orders!J$1,products!$A$1:$G$1,0))</f>
        <v>M</v>
      </c>
      <c r="K320" s="5">
        <f>INDEX(products!$A$1:$G$49,MATCH($D320,products!$A$1:$A$49,0),MATCH(orders!K$1,products!$A$1:$G$1,0))</f>
        <v>2.5</v>
      </c>
      <c r="L320">
        <f>INDEX(products!$A$1:$G$49,MATCH($D320,products!$A$1:$A$49,0),MATCH(orders!L$1,products!$A$1:$G$1,0))</f>
        <v>25.874999999999996</v>
      </c>
      <c r="M320">
        <f t="shared" si="8"/>
        <v>51.749999999999993</v>
      </c>
      <c r="N320" t="str" cm="1">
        <f t="array" ref="N320">_xlfn.XLOOKUP(I320,{"Rob","Exc","Ara","Lib"},{"Robusta","Excelsa","Arabica","Liberica"},"",0)</f>
        <v>Arabica</v>
      </c>
      <c r="O320" t="str">
        <f t="shared" si="9"/>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INDEX(products!$A$1:$G$49,MATCH($D321,products!$A$1:$A$49,0),MATCH(orders!I$1,products!$A$1:$G$1,0))</f>
        <v>Exc</v>
      </c>
      <c r="J321" t="str">
        <f>INDEX(products!$A$1:$G$49,MATCH($D321,products!$A$1:$A$49,0),MATCH(orders!J$1,products!$A$1:$G$1,0))</f>
        <v>M</v>
      </c>
      <c r="K321" s="5">
        <f>INDEX(products!$A$1:$G$49,MATCH($D321,products!$A$1:$A$49,0),MATCH(orders!K$1,products!$A$1:$G$1,0))</f>
        <v>0.2</v>
      </c>
      <c r="L321">
        <f>INDEX(products!$A$1:$G$49,MATCH($D321,products!$A$1:$A$49,0),MATCH(orders!L$1,products!$A$1:$G$1,0))</f>
        <v>4.125</v>
      </c>
      <c r="M321">
        <f t="shared" si="8"/>
        <v>8.25</v>
      </c>
      <c r="N321" t="str" cm="1">
        <f t="array" ref="N321">_xlfn.XLOOKUP(I321,{"Rob","Exc","Ara","Lib"},{"Robusta","Excelsa","Arabica","Liberica"},"",0)</f>
        <v>Excelsa</v>
      </c>
      <c r="O321" t="str">
        <f t="shared" si="9"/>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INDEX(products!$A$1:$G$49,MATCH($D322,products!$A$1:$A$49,0),MATCH(orders!I$1,products!$A$1:$G$1,0))</f>
        <v>Ara</v>
      </c>
      <c r="J322" t="str">
        <f>INDEX(products!$A$1:$G$49,MATCH($D322,products!$A$1:$A$49,0),MATCH(orders!J$1,products!$A$1:$G$1,0))</f>
        <v>L</v>
      </c>
      <c r="K322" s="5">
        <f>INDEX(products!$A$1:$G$49,MATCH($D322,products!$A$1:$A$49,0),MATCH(orders!K$1,products!$A$1:$G$1,0))</f>
        <v>0.2</v>
      </c>
      <c r="L322">
        <f>INDEX(products!$A$1:$G$49,MATCH($D322,products!$A$1:$A$49,0),MATCH(orders!L$1,products!$A$1:$G$1,0))</f>
        <v>3.8849999999999998</v>
      </c>
      <c r="M322">
        <f t="shared" si="8"/>
        <v>19.424999999999997</v>
      </c>
      <c r="N322" t="str" cm="1">
        <f t="array" ref="N322">_xlfn.XLOOKUP(I322,{"Rob","Exc","Ara","Lib"},{"Robusta","Excelsa","Arabica","Liberica"},"",0)</f>
        <v>Arabica</v>
      </c>
      <c r="O322" t="str">
        <f t="shared" si="9"/>
        <v>Large</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INDEX(products!$A$1:$G$49,MATCH($D323,products!$A$1:$A$49,0),MATCH(orders!I$1,products!$A$1:$G$1,0))</f>
        <v>Ara</v>
      </c>
      <c r="J323" t="str">
        <f>INDEX(products!$A$1:$G$49,MATCH($D323,products!$A$1:$A$49,0),MATCH(orders!J$1,products!$A$1:$G$1,0))</f>
        <v>M</v>
      </c>
      <c r="K323" s="5">
        <f>INDEX(products!$A$1:$G$49,MATCH($D323,products!$A$1:$A$49,0),MATCH(orders!K$1,products!$A$1:$G$1,0))</f>
        <v>0.2</v>
      </c>
      <c r="L323">
        <f>INDEX(products!$A$1:$G$49,MATCH($D323,products!$A$1:$A$49,0),MATCH(orders!L$1,products!$A$1:$G$1,0))</f>
        <v>3.375</v>
      </c>
      <c r="M323">
        <f t="shared" ref="M323:M386" si="10">L323*E323</f>
        <v>20.25</v>
      </c>
      <c r="N323" t="str" cm="1">
        <f t="array" ref="N323">_xlfn.XLOOKUP(I323,{"Rob","Exc","Ara","Lib"},{"Robusta","Excelsa","Arabica","Liberica"},"",0)</f>
        <v>Arabica</v>
      </c>
      <c r="O323" t="str">
        <f t="shared" ref="O323:O386" si="11">IF(J323="M","Medium",IF(J323="L","Large",IF(J323="D","Dark","")))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INDEX(products!$A$1:$G$49,MATCH($D324,products!$A$1:$A$49,0),MATCH(orders!I$1,products!$A$1:$G$1,0))</f>
        <v>Lib</v>
      </c>
      <c r="J324" t="str">
        <f>INDEX(products!$A$1:$G$49,MATCH($D324,products!$A$1:$A$49,0),MATCH(orders!J$1,products!$A$1:$G$1,0))</f>
        <v>D</v>
      </c>
      <c r="K324" s="5">
        <f>INDEX(products!$A$1:$G$49,MATCH($D324,products!$A$1:$A$49,0),MATCH(orders!K$1,products!$A$1:$G$1,0))</f>
        <v>0.5</v>
      </c>
      <c r="L324">
        <f>INDEX(products!$A$1:$G$49,MATCH($D324,products!$A$1:$A$49,0),MATCH(orders!L$1,products!$A$1:$G$1,0))</f>
        <v>7.77</v>
      </c>
      <c r="M324">
        <f t="shared" si="10"/>
        <v>23.31</v>
      </c>
      <c r="N324" t="str" cm="1">
        <f t="array" ref="N324">_xlfn.XLOOKUP(I324,{"Rob","Exc","Ara","Lib"},{"Robusta","Excelsa","Arabica","Liberica"},"",0)</f>
        <v>Liberica</v>
      </c>
      <c r="O324" t="str">
        <f t="shared" si="11"/>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INDEX(products!$A$1:$G$49,MATCH($D325,products!$A$1:$A$49,0),MATCH(orders!I$1,products!$A$1:$G$1,0))</f>
        <v>Exc</v>
      </c>
      <c r="J325" t="str">
        <f>INDEX(products!$A$1:$G$49,MATCH($D325,products!$A$1:$A$49,0),MATCH(orders!J$1,products!$A$1:$G$1,0))</f>
        <v>D</v>
      </c>
      <c r="K325" s="5">
        <f>INDEX(products!$A$1:$G$49,MATCH($D325,products!$A$1:$A$49,0),MATCH(orders!K$1,products!$A$1:$G$1,0))</f>
        <v>0.2</v>
      </c>
      <c r="L325">
        <f>INDEX(products!$A$1:$G$49,MATCH($D325,products!$A$1:$A$49,0),MATCH(orders!L$1,products!$A$1:$G$1,0))</f>
        <v>3.645</v>
      </c>
      <c r="M325">
        <f t="shared" si="10"/>
        <v>18.225000000000001</v>
      </c>
      <c r="N325" t="str" cm="1">
        <f t="array" ref="N325">_xlfn.XLOOKUP(I325,{"Rob","Exc","Ara","Lib"},{"Robusta","Excelsa","Arabica","Liberica"},"",0)</f>
        <v>Excelsa</v>
      </c>
      <c r="O325" t="str">
        <f t="shared" si="11"/>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INDEX(products!$A$1:$G$49,MATCH($D326,products!$A$1:$A$49,0),MATCH(orders!I$1,products!$A$1:$G$1,0))</f>
        <v>Exc</v>
      </c>
      <c r="J326" t="str">
        <f>INDEX(products!$A$1:$G$49,MATCH($D326,products!$A$1:$A$49,0),MATCH(orders!J$1,products!$A$1:$G$1,0))</f>
        <v>M</v>
      </c>
      <c r="K326" s="5">
        <f>INDEX(products!$A$1:$G$49,MATCH($D326,products!$A$1:$A$49,0),MATCH(orders!K$1,products!$A$1:$G$1,0))</f>
        <v>1</v>
      </c>
      <c r="L326">
        <f>INDEX(products!$A$1:$G$49,MATCH($D326,products!$A$1:$A$49,0),MATCH(orders!L$1,products!$A$1:$G$1,0))</f>
        <v>13.75</v>
      </c>
      <c r="M326">
        <f t="shared" si="10"/>
        <v>13.75</v>
      </c>
      <c r="N326" t="str" cm="1">
        <f t="array" ref="N326">_xlfn.XLOOKUP(I326,{"Rob","Exc","Ara","Lib"},{"Robusta","Excelsa","Arabica","Liberica"},"",0)</f>
        <v>Excelsa</v>
      </c>
      <c r="O326" t="str">
        <f t="shared" si="11"/>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INDEX(products!$A$1:$G$49,MATCH($D327,products!$A$1:$A$49,0),MATCH(orders!I$1,products!$A$1:$G$1,0))</f>
        <v>Ara</v>
      </c>
      <c r="J327" t="str">
        <f>INDEX(products!$A$1:$G$49,MATCH($D327,products!$A$1:$A$49,0),MATCH(orders!J$1,products!$A$1:$G$1,0))</f>
        <v>L</v>
      </c>
      <c r="K327" s="5">
        <f>INDEX(products!$A$1:$G$49,MATCH($D327,products!$A$1:$A$49,0),MATCH(orders!K$1,products!$A$1:$G$1,0))</f>
        <v>2.5</v>
      </c>
      <c r="L327">
        <f>INDEX(products!$A$1:$G$49,MATCH($D327,products!$A$1:$A$49,0),MATCH(orders!L$1,products!$A$1:$G$1,0))</f>
        <v>29.784999999999997</v>
      </c>
      <c r="M327">
        <f t="shared" si="10"/>
        <v>29.784999999999997</v>
      </c>
      <c r="N327" t="str" cm="1">
        <f t="array" ref="N327">_xlfn.XLOOKUP(I327,{"Rob","Exc","Ara","Lib"},{"Robusta","Excelsa","Arabica","Liberica"},"",0)</f>
        <v>Arabica</v>
      </c>
      <c r="O327" t="str">
        <f t="shared" si="11"/>
        <v>Large</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INDEX(products!$A$1:$G$49,MATCH($D328,products!$A$1:$A$49,0),MATCH(orders!I$1,products!$A$1:$G$1,0))</f>
        <v>Rob</v>
      </c>
      <c r="J328" t="str">
        <f>INDEX(products!$A$1:$G$49,MATCH($D328,products!$A$1:$A$49,0),MATCH(orders!J$1,products!$A$1:$G$1,0))</f>
        <v>D</v>
      </c>
      <c r="K328" s="5">
        <f>INDEX(products!$A$1:$G$49,MATCH($D328,products!$A$1:$A$49,0),MATCH(orders!K$1,products!$A$1:$G$1,0))</f>
        <v>1</v>
      </c>
      <c r="L328">
        <f>INDEX(products!$A$1:$G$49,MATCH($D328,products!$A$1:$A$49,0),MATCH(orders!L$1,products!$A$1:$G$1,0))</f>
        <v>8.9499999999999993</v>
      </c>
      <c r="M328">
        <f t="shared" si="10"/>
        <v>44.75</v>
      </c>
      <c r="N328" t="str" cm="1">
        <f t="array" ref="N328">_xlfn.XLOOKUP(I328,{"Rob","Exc","Ara","Lib"},{"Robusta","Excelsa","Arabica","Liberica"},"",0)</f>
        <v>Robusta</v>
      </c>
      <c r="O328" t="str">
        <f t="shared" si="11"/>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INDEX(products!$A$1:$G$49,MATCH($D329,products!$A$1:$A$49,0),MATCH(orders!I$1,products!$A$1:$G$1,0))</f>
        <v>Rob</v>
      </c>
      <c r="J329" t="str">
        <f>INDEX(products!$A$1:$G$49,MATCH($D329,products!$A$1:$A$49,0),MATCH(orders!J$1,products!$A$1:$G$1,0))</f>
        <v>D</v>
      </c>
      <c r="K329" s="5">
        <f>INDEX(products!$A$1:$G$49,MATCH($D329,products!$A$1:$A$49,0),MATCH(orders!K$1,products!$A$1:$G$1,0))</f>
        <v>1</v>
      </c>
      <c r="L329">
        <f>INDEX(products!$A$1:$G$49,MATCH($D329,products!$A$1:$A$49,0),MATCH(orders!L$1,products!$A$1:$G$1,0))</f>
        <v>8.9499999999999993</v>
      </c>
      <c r="M329">
        <f t="shared" si="10"/>
        <v>44.75</v>
      </c>
      <c r="N329" t="str" cm="1">
        <f t="array" ref="N329">_xlfn.XLOOKUP(I329,{"Rob","Exc","Ara","Lib"},{"Robusta","Excelsa","Arabica","Liberica"},"",0)</f>
        <v>Robusta</v>
      </c>
      <c r="O329" t="str">
        <f t="shared" si="11"/>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INDEX(products!$A$1:$G$49,MATCH($D330,products!$A$1:$A$49,0),MATCH(orders!I$1,products!$A$1:$G$1,0))</f>
        <v>Lib</v>
      </c>
      <c r="J330" t="str">
        <f>INDEX(products!$A$1:$G$49,MATCH($D330,products!$A$1:$A$49,0),MATCH(orders!J$1,products!$A$1:$G$1,0))</f>
        <v>L</v>
      </c>
      <c r="K330" s="5">
        <f>INDEX(products!$A$1:$G$49,MATCH($D330,products!$A$1:$A$49,0),MATCH(orders!K$1,products!$A$1:$G$1,0))</f>
        <v>0.5</v>
      </c>
      <c r="L330">
        <f>INDEX(products!$A$1:$G$49,MATCH($D330,products!$A$1:$A$49,0),MATCH(orders!L$1,products!$A$1:$G$1,0))</f>
        <v>9.51</v>
      </c>
      <c r="M330">
        <f t="shared" si="10"/>
        <v>38.04</v>
      </c>
      <c r="N330" t="str" cm="1">
        <f t="array" ref="N330">_xlfn.XLOOKUP(I330,{"Rob","Exc","Ara","Lib"},{"Robusta","Excelsa","Arabica","Liberica"},"",0)</f>
        <v>Liberica</v>
      </c>
      <c r="O330" t="str">
        <f t="shared" si="11"/>
        <v>Large</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INDEX(products!$A$1:$G$49,MATCH($D331,products!$A$1:$A$49,0),MATCH(orders!I$1,products!$A$1:$G$1,0))</f>
        <v>Rob</v>
      </c>
      <c r="J331" t="str">
        <f>INDEX(products!$A$1:$G$49,MATCH($D331,products!$A$1:$A$49,0),MATCH(orders!J$1,products!$A$1:$G$1,0))</f>
        <v>D</v>
      </c>
      <c r="K331" s="5">
        <f>INDEX(products!$A$1:$G$49,MATCH($D331,products!$A$1:$A$49,0),MATCH(orders!K$1,products!$A$1:$G$1,0))</f>
        <v>0.5</v>
      </c>
      <c r="L331">
        <f>INDEX(products!$A$1:$G$49,MATCH($D331,products!$A$1:$A$49,0),MATCH(orders!L$1,products!$A$1:$G$1,0))</f>
        <v>5.3699999999999992</v>
      </c>
      <c r="M331">
        <f t="shared" si="10"/>
        <v>21.479999999999997</v>
      </c>
      <c r="N331" t="str" cm="1">
        <f t="array" ref="N331">_xlfn.XLOOKUP(I331,{"Rob","Exc","Ara","Lib"},{"Robusta","Excelsa","Arabica","Liberica"},"",0)</f>
        <v>Robusta</v>
      </c>
      <c r="O331" t="str">
        <f t="shared" si="11"/>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INDEX(products!$A$1:$G$49,MATCH($D332,products!$A$1:$A$49,0),MATCH(orders!I$1,products!$A$1:$G$1,0))</f>
        <v>Rob</v>
      </c>
      <c r="J332" t="str">
        <f>INDEX(products!$A$1:$G$49,MATCH($D332,products!$A$1:$A$49,0),MATCH(orders!J$1,products!$A$1:$G$1,0))</f>
        <v>D</v>
      </c>
      <c r="K332" s="5">
        <f>INDEX(products!$A$1:$G$49,MATCH($D332,products!$A$1:$A$49,0),MATCH(orders!K$1,products!$A$1:$G$1,0))</f>
        <v>0.5</v>
      </c>
      <c r="L332">
        <f>INDEX(products!$A$1:$G$49,MATCH($D332,products!$A$1:$A$49,0),MATCH(orders!L$1,products!$A$1:$G$1,0))</f>
        <v>5.3699999999999992</v>
      </c>
      <c r="M332">
        <f t="shared" si="10"/>
        <v>16.11</v>
      </c>
      <c r="N332" t="str" cm="1">
        <f t="array" ref="N332">_xlfn.XLOOKUP(I332,{"Rob","Exc","Ara","Lib"},{"Robusta","Excelsa","Arabica","Liberica"},"",0)</f>
        <v>Robusta</v>
      </c>
      <c r="O332" t="str">
        <f t="shared" si="11"/>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INDEX(products!$A$1:$G$49,MATCH($D333,products!$A$1:$A$49,0),MATCH(orders!I$1,products!$A$1:$G$1,0))</f>
        <v>Rob</v>
      </c>
      <c r="J333" t="str">
        <f>INDEX(products!$A$1:$G$49,MATCH($D333,products!$A$1:$A$49,0),MATCH(orders!J$1,products!$A$1:$G$1,0))</f>
        <v>M</v>
      </c>
      <c r="K333" s="5">
        <f>INDEX(products!$A$1:$G$49,MATCH($D333,products!$A$1:$A$49,0),MATCH(orders!K$1,products!$A$1:$G$1,0))</f>
        <v>2.5</v>
      </c>
      <c r="L333">
        <f>INDEX(products!$A$1:$G$49,MATCH($D333,products!$A$1:$A$49,0),MATCH(orders!L$1,products!$A$1:$G$1,0))</f>
        <v>22.884999999999998</v>
      </c>
      <c r="M333">
        <f t="shared" si="10"/>
        <v>22.884999999999998</v>
      </c>
      <c r="N333" t="str" cm="1">
        <f t="array" ref="N333">_xlfn.XLOOKUP(I333,{"Rob","Exc","Ara","Lib"},{"Robusta","Excelsa","Arabica","Liberica"},"",0)</f>
        <v>Robusta</v>
      </c>
      <c r="O333" t="str">
        <f t="shared" si="11"/>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INDEX(products!$A$1:$G$49,MATCH($D334,products!$A$1:$A$49,0),MATCH(orders!I$1,products!$A$1:$G$1,0))</f>
        <v>Ara</v>
      </c>
      <c r="J334" t="str">
        <f>INDEX(products!$A$1:$G$49,MATCH($D334,products!$A$1:$A$49,0),MATCH(orders!J$1,products!$A$1:$G$1,0))</f>
        <v>D</v>
      </c>
      <c r="K334" s="5">
        <f>INDEX(products!$A$1:$G$49,MATCH($D334,products!$A$1:$A$49,0),MATCH(orders!K$1,products!$A$1:$G$1,0))</f>
        <v>0.5</v>
      </c>
      <c r="L334">
        <f>INDEX(products!$A$1:$G$49,MATCH($D334,products!$A$1:$A$49,0),MATCH(orders!L$1,products!$A$1:$G$1,0))</f>
        <v>5.97</v>
      </c>
      <c r="M334">
        <f t="shared" si="10"/>
        <v>17.91</v>
      </c>
      <c r="N334" t="str" cm="1">
        <f t="array" ref="N334">_xlfn.XLOOKUP(I334,{"Rob","Exc","Ara","Lib"},{"Robusta","Excelsa","Arabica","Liberica"},"",0)</f>
        <v>Arabica</v>
      </c>
      <c r="O334" t="str">
        <f t="shared" si="11"/>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INDEX(products!$A$1:$G$49,MATCH($D335,products!$A$1:$A$49,0),MATCH(orders!I$1,products!$A$1:$G$1,0))</f>
        <v>Rob</v>
      </c>
      <c r="J335" t="str">
        <f>INDEX(products!$A$1:$G$49,MATCH($D335,products!$A$1:$A$49,0),MATCH(orders!J$1,products!$A$1:$G$1,0))</f>
        <v>M</v>
      </c>
      <c r="K335" s="5">
        <f>INDEX(products!$A$1:$G$49,MATCH($D335,products!$A$1:$A$49,0),MATCH(orders!K$1,products!$A$1:$G$1,0))</f>
        <v>0.5</v>
      </c>
      <c r="L335">
        <f>INDEX(products!$A$1:$G$49,MATCH($D335,products!$A$1:$A$49,0),MATCH(orders!L$1,products!$A$1:$G$1,0))</f>
        <v>5.97</v>
      </c>
      <c r="M335">
        <f t="shared" si="10"/>
        <v>23.88</v>
      </c>
      <c r="N335" t="str" cm="1">
        <f t="array" ref="N335">_xlfn.XLOOKUP(I335,{"Rob","Exc","Ara","Lib"},{"Robusta","Excelsa","Arabica","Liberica"},"",0)</f>
        <v>Robusta</v>
      </c>
      <c r="O335" t="str">
        <f t="shared" si="11"/>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INDEX(products!$A$1:$G$49,MATCH($D336,products!$A$1:$A$49,0),MATCH(orders!I$1,products!$A$1:$G$1,0))</f>
        <v>Rob</v>
      </c>
      <c r="J336" t="str">
        <f>INDEX(products!$A$1:$G$49,MATCH($D336,products!$A$1:$A$49,0),MATCH(orders!J$1,products!$A$1:$G$1,0))</f>
        <v>L</v>
      </c>
      <c r="K336" s="5">
        <f>INDEX(products!$A$1:$G$49,MATCH($D336,products!$A$1:$A$49,0),MATCH(orders!K$1,products!$A$1:$G$1,0))</f>
        <v>1</v>
      </c>
      <c r="L336">
        <f>INDEX(products!$A$1:$G$49,MATCH($D336,products!$A$1:$A$49,0),MATCH(orders!L$1,products!$A$1:$G$1,0))</f>
        <v>11.95</v>
      </c>
      <c r="M336">
        <f t="shared" si="10"/>
        <v>59.75</v>
      </c>
      <c r="N336" t="str" cm="1">
        <f t="array" ref="N336">_xlfn.XLOOKUP(I336,{"Rob","Exc","Ara","Lib"},{"Robusta","Excelsa","Arabica","Liberica"},"",0)</f>
        <v>Robusta</v>
      </c>
      <c r="O336" t="str">
        <f t="shared" si="11"/>
        <v>Large</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INDEX(products!$A$1:$G$49,MATCH($D337,products!$A$1:$A$49,0),MATCH(orders!I$1,products!$A$1:$G$1,0))</f>
        <v>Lib</v>
      </c>
      <c r="J337" t="str">
        <f>INDEX(products!$A$1:$G$49,MATCH($D337,products!$A$1:$A$49,0),MATCH(orders!J$1,products!$A$1:$G$1,0))</f>
        <v>L</v>
      </c>
      <c r="K337" s="5">
        <f>INDEX(products!$A$1:$G$49,MATCH($D337,products!$A$1:$A$49,0),MATCH(orders!K$1,products!$A$1:$G$1,0))</f>
        <v>0.2</v>
      </c>
      <c r="L337">
        <f>INDEX(products!$A$1:$G$49,MATCH($D337,products!$A$1:$A$49,0),MATCH(orders!L$1,products!$A$1:$G$1,0))</f>
        <v>4.7549999999999999</v>
      </c>
      <c r="M337">
        <f t="shared" si="10"/>
        <v>28.53</v>
      </c>
      <c r="N337" t="str" cm="1">
        <f t="array" ref="N337">_xlfn.XLOOKUP(I337,{"Rob","Exc","Ara","Lib"},{"Robusta","Excelsa","Arabica","Liberica"},"",0)</f>
        <v>Liberica</v>
      </c>
      <c r="O337" t="str">
        <f t="shared" si="11"/>
        <v>Large</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INDEX(products!$A$1:$G$49,MATCH($D338,products!$A$1:$A$49,0),MATCH(orders!I$1,products!$A$1:$G$1,0))</f>
        <v>Ara</v>
      </c>
      <c r="J338" t="str">
        <f>INDEX(products!$A$1:$G$49,MATCH($D338,products!$A$1:$A$49,0),MATCH(orders!J$1,products!$A$1:$G$1,0))</f>
        <v>M</v>
      </c>
      <c r="K338" s="5">
        <f>INDEX(products!$A$1:$G$49,MATCH($D338,products!$A$1:$A$49,0),MATCH(orders!K$1,products!$A$1:$G$1,0))</f>
        <v>1</v>
      </c>
      <c r="L338">
        <f>INDEX(products!$A$1:$G$49,MATCH($D338,products!$A$1:$A$49,0),MATCH(orders!L$1,products!$A$1:$G$1,0))</f>
        <v>11.25</v>
      </c>
      <c r="M338">
        <f t="shared" si="10"/>
        <v>45</v>
      </c>
      <c r="N338" t="str" cm="1">
        <f t="array" ref="N338">_xlfn.XLOOKUP(I338,{"Rob","Exc","Ara","Lib"},{"Robusta","Excelsa","Arabica","Liberica"},"",0)</f>
        <v>Arabica</v>
      </c>
      <c r="O338" t="str">
        <f t="shared" si="11"/>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INDEX(products!$A$1:$G$49,MATCH($D339,products!$A$1:$A$49,0),MATCH(orders!I$1,products!$A$1:$G$1,0))</f>
        <v>Exc</v>
      </c>
      <c r="J339" t="str">
        <f>INDEX(products!$A$1:$G$49,MATCH($D339,products!$A$1:$A$49,0),MATCH(orders!J$1,products!$A$1:$G$1,0))</f>
        <v>D</v>
      </c>
      <c r="K339" s="5">
        <f>INDEX(products!$A$1:$G$49,MATCH($D339,products!$A$1:$A$49,0),MATCH(orders!K$1,products!$A$1:$G$1,0))</f>
        <v>2.5</v>
      </c>
      <c r="L339">
        <f>INDEX(products!$A$1:$G$49,MATCH($D339,products!$A$1:$A$49,0),MATCH(orders!L$1,products!$A$1:$G$1,0))</f>
        <v>27.945</v>
      </c>
      <c r="M339">
        <f t="shared" si="10"/>
        <v>55.89</v>
      </c>
      <c r="N339" t="str" cm="1">
        <f t="array" ref="N339">_xlfn.XLOOKUP(I339,{"Rob","Exc","Ara","Lib"},{"Robusta","Excelsa","Arabica","Liberica"},"",0)</f>
        <v>Excelsa</v>
      </c>
      <c r="O339" t="str">
        <f t="shared" si="11"/>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INDEX(products!$A$1:$G$49,MATCH($D340,products!$A$1:$A$49,0),MATCH(orders!I$1,products!$A$1:$G$1,0))</f>
        <v>Exc</v>
      </c>
      <c r="J340" t="str">
        <f>INDEX(products!$A$1:$G$49,MATCH($D340,products!$A$1:$A$49,0),MATCH(orders!J$1,products!$A$1:$G$1,0))</f>
        <v>L</v>
      </c>
      <c r="K340" s="5">
        <f>INDEX(products!$A$1:$G$49,MATCH($D340,products!$A$1:$A$49,0),MATCH(orders!K$1,products!$A$1:$G$1,0))</f>
        <v>1</v>
      </c>
      <c r="L340">
        <f>INDEX(products!$A$1:$G$49,MATCH($D340,products!$A$1:$A$49,0),MATCH(orders!L$1,products!$A$1:$G$1,0))</f>
        <v>14.85</v>
      </c>
      <c r="M340">
        <f t="shared" si="10"/>
        <v>59.4</v>
      </c>
      <c r="N340" t="str" cm="1">
        <f t="array" ref="N340">_xlfn.XLOOKUP(I340,{"Rob","Exc","Ara","Lib"},{"Robusta","Excelsa","Arabica","Liberica"},"",0)</f>
        <v>Excelsa</v>
      </c>
      <c r="O340" t="str">
        <f t="shared" si="11"/>
        <v>Large</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INDEX(products!$A$1:$G$49,MATCH($D341,products!$A$1:$A$49,0),MATCH(orders!I$1,products!$A$1:$G$1,0))</f>
        <v>Exc</v>
      </c>
      <c r="J341" t="str">
        <f>INDEX(products!$A$1:$G$49,MATCH($D341,products!$A$1:$A$49,0),MATCH(orders!J$1,products!$A$1:$G$1,0))</f>
        <v>D</v>
      </c>
      <c r="K341" s="5">
        <f>INDEX(products!$A$1:$G$49,MATCH($D341,products!$A$1:$A$49,0),MATCH(orders!K$1,products!$A$1:$G$1,0))</f>
        <v>0.2</v>
      </c>
      <c r="L341">
        <f>INDEX(products!$A$1:$G$49,MATCH($D341,products!$A$1:$A$49,0),MATCH(orders!L$1,products!$A$1:$G$1,0))</f>
        <v>3.645</v>
      </c>
      <c r="M341">
        <f t="shared" si="10"/>
        <v>7.29</v>
      </c>
      <c r="N341" t="str" cm="1">
        <f t="array" ref="N341">_xlfn.XLOOKUP(I341,{"Rob","Exc","Ara","Lib"},{"Robusta","Excelsa","Arabica","Liberica"},"",0)</f>
        <v>Excelsa</v>
      </c>
      <c r="O341" t="str">
        <f t="shared" si="11"/>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INDEX(products!$A$1:$G$49,MATCH($D342,products!$A$1:$A$49,0),MATCH(orders!I$1,products!$A$1:$G$1,0))</f>
        <v>Exc</v>
      </c>
      <c r="J342" t="str">
        <f>INDEX(products!$A$1:$G$49,MATCH($D342,products!$A$1:$A$49,0),MATCH(orders!J$1,products!$A$1:$G$1,0))</f>
        <v>D</v>
      </c>
      <c r="K342" s="5">
        <f>INDEX(products!$A$1:$G$49,MATCH($D342,products!$A$1:$A$49,0),MATCH(orders!K$1,products!$A$1:$G$1,0))</f>
        <v>0.5</v>
      </c>
      <c r="L342">
        <f>INDEX(products!$A$1:$G$49,MATCH($D342,products!$A$1:$A$49,0),MATCH(orders!L$1,products!$A$1:$G$1,0))</f>
        <v>7.29</v>
      </c>
      <c r="M342">
        <f t="shared" si="10"/>
        <v>7.29</v>
      </c>
      <c r="N342" t="str" cm="1">
        <f t="array" ref="N342">_xlfn.XLOOKUP(I342,{"Rob","Exc","Ara","Lib"},{"Robusta","Excelsa","Arabica","Liberica"},"",0)</f>
        <v>Excelsa</v>
      </c>
      <c r="O342" t="str">
        <f t="shared" si="11"/>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INDEX(products!$A$1:$G$49,MATCH($D343,products!$A$1:$A$49,0),MATCH(orders!I$1,products!$A$1:$G$1,0))</f>
        <v>Exc</v>
      </c>
      <c r="J343" t="str">
        <f>INDEX(products!$A$1:$G$49,MATCH($D343,products!$A$1:$A$49,0),MATCH(orders!J$1,products!$A$1:$G$1,0))</f>
        <v>L</v>
      </c>
      <c r="K343" s="5">
        <f>INDEX(products!$A$1:$G$49,MATCH($D343,products!$A$1:$A$49,0),MATCH(orders!K$1,products!$A$1:$G$1,0))</f>
        <v>0.5</v>
      </c>
      <c r="L343">
        <f>INDEX(products!$A$1:$G$49,MATCH($D343,products!$A$1:$A$49,0),MATCH(orders!L$1,products!$A$1:$G$1,0))</f>
        <v>8.91</v>
      </c>
      <c r="M343">
        <f t="shared" si="10"/>
        <v>17.82</v>
      </c>
      <c r="N343" t="str" cm="1">
        <f t="array" ref="N343">_xlfn.XLOOKUP(I343,{"Rob","Exc","Ara","Lib"},{"Robusta","Excelsa","Arabica","Liberica"},"",0)</f>
        <v>Excelsa</v>
      </c>
      <c r="O343" t="str">
        <f t="shared" si="11"/>
        <v>Large</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INDEX(products!$A$1:$G$49,MATCH($D344,products!$A$1:$A$49,0),MATCH(orders!I$1,products!$A$1:$G$1,0))</f>
        <v>Lib</v>
      </c>
      <c r="J344" t="str">
        <f>INDEX(products!$A$1:$G$49,MATCH($D344,products!$A$1:$A$49,0),MATCH(orders!J$1,products!$A$1:$G$1,0))</f>
        <v>D</v>
      </c>
      <c r="K344" s="5">
        <f>INDEX(products!$A$1:$G$49,MATCH($D344,products!$A$1:$A$49,0),MATCH(orders!K$1,products!$A$1:$G$1,0))</f>
        <v>0.5</v>
      </c>
      <c r="L344">
        <f>INDEX(products!$A$1:$G$49,MATCH($D344,products!$A$1:$A$49,0),MATCH(orders!L$1,products!$A$1:$G$1,0))</f>
        <v>7.77</v>
      </c>
      <c r="M344">
        <f t="shared" si="10"/>
        <v>38.849999999999994</v>
      </c>
      <c r="N344" t="str" cm="1">
        <f t="array" ref="N344">_xlfn.XLOOKUP(I344,{"Rob","Exc","Ara","Lib"},{"Robusta","Excelsa","Arabica","Liberica"},"",0)</f>
        <v>Liberica</v>
      </c>
      <c r="O344" t="str">
        <f t="shared" si="11"/>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INDEX(products!$A$1:$G$49,MATCH($D345,products!$A$1:$A$49,0),MATCH(orders!I$1,products!$A$1:$G$1,0))</f>
        <v>Rob</v>
      </c>
      <c r="J345" t="str">
        <f>INDEX(products!$A$1:$G$49,MATCH($D345,products!$A$1:$A$49,0),MATCH(orders!J$1,products!$A$1:$G$1,0))</f>
        <v>D</v>
      </c>
      <c r="K345" s="5">
        <f>INDEX(products!$A$1:$G$49,MATCH($D345,products!$A$1:$A$49,0),MATCH(orders!K$1,products!$A$1:$G$1,0))</f>
        <v>0.5</v>
      </c>
      <c r="L345">
        <f>INDEX(products!$A$1:$G$49,MATCH($D345,products!$A$1:$A$49,0),MATCH(orders!L$1,products!$A$1:$G$1,0))</f>
        <v>5.3699999999999992</v>
      </c>
      <c r="M345">
        <f t="shared" si="10"/>
        <v>32.22</v>
      </c>
      <c r="N345" t="str" cm="1">
        <f t="array" ref="N345">_xlfn.XLOOKUP(I345,{"Rob","Exc","Ara","Lib"},{"Robusta","Excelsa","Arabica","Liberica"},"",0)</f>
        <v>Robusta</v>
      </c>
      <c r="O345" t="str">
        <f t="shared" si="11"/>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INDEX(products!$A$1:$G$49,MATCH($D346,products!$A$1:$A$49,0),MATCH(orders!I$1,products!$A$1:$G$1,0))</f>
        <v>Rob</v>
      </c>
      <c r="J346" t="str">
        <f>INDEX(products!$A$1:$G$49,MATCH($D346,products!$A$1:$A$49,0),MATCH(orders!J$1,products!$A$1:$G$1,0))</f>
        <v>M</v>
      </c>
      <c r="K346" s="5">
        <f>INDEX(products!$A$1:$G$49,MATCH($D346,products!$A$1:$A$49,0),MATCH(orders!K$1,products!$A$1:$G$1,0))</f>
        <v>1</v>
      </c>
      <c r="L346">
        <f>INDEX(products!$A$1:$G$49,MATCH($D346,products!$A$1:$A$49,0),MATCH(orders!L$1,products!$A$1:$G$1,0))</f>
        <v>9.9499999999999993</v>
      </c>
      <c r="M346">
        <f t="shared" si="10"/>
        <v>19.899999999999999</v>
      </c>
      <c r="N346" t="str" cm="1">
        <f t="array" ref="N346">_xlfn.XLOOKUP(I346,{"Rob","Exc","Ara","Lib"},{"Robusta","Excelsa","Arabica","Liberica"},"",0)</f>
        <v>Robusta</v>
      </c>
      <c r="O346" t="str">
        <f t="shared" si="11"/>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INDEX(products!$A$1:$G$49,MATCH($D347,products!$A$1:$A$49,0),MATCH(orders!I$1,products!$A$1:$G$1,0))</f>
        <v>Rob</v>
      </c>
      <c r="J347" t="str">
        <f>INDEX(products!$A$1:$G$49,MATCH($D347,products!$A$1:$A$49,0),MATCH(orders!J$1,products!$A$1:$G$1,0))</f>
        <v>L</v>
      </c>
      <c r="K347" s="5">
        <f>INDEX(products!$A$1:$G$49,MATCH($D347,products!$A$1:$A$49,0),MATCH(orders!K$1,products!$A$1:$G$1,0))</f>
        <v>1</v>
      </c>
      <c r="L347">
        <f>INDEX(products!$A$1:$G$49,MATCH($D347,products!$A$1:$A$49,0),MATCH(orders!L$1,products!$A$1:$G$1,0))</f>
        <v>11.95</v>
      </c>
      <c r="M347">
        <f t="shared" si="10"/>
        <v>59.75</v>
      </c>
      <c r="N347" t="str" cm="1">
        <f t="array" ref="N347">_xlfn.XLOOKUP(I347,{"Rob","Exc","Ara","Lib"},{"Robusta","Excelsa","Arabica","Liberica"},"",0)</f>
        <v>Robusta</v>
      </c>
      <c r="O347" t="str">
        <f t="shared" si="11"/>
        <v>Large</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INDEX(products!$A$1:$G$49,MATCH($D348,products!$A$1:$A$49,0),MATCH(orders!I$1,products!$A$1:$G$1,0))</f>
        <v>Ara</v>
      </c>
      <c r="J348" t="str">
        <f>INDEX(products!$A$1:$G$49,MATCH($D348,products!$A$1:$A$49,0),MATCH(orders!J$1,products!$A$1:$G$1,0))</f>
        <v>L</v>
      </c>
      <c r="K348" s="5">
        <f>INDEX(products!$A$1:$G$49,MATCH($D348,products!$A$1:$A$49,0),MATCH(orders!K$1,products!$A$1:$G$1,0))</f>
        <v>0.5</v>
      </c>
      <c r="L348">
        <f>INDEX(products!$A$1:$G$49,MATCH($D348,products!$A$1:$A$49,0),MATCH(orders!L$1,products!$A$1:$G$1,0))</f>
        <v>7.77</v>
      </c>
      <c r="M348">
        <f t="shared" si="10"/>
        <v>23.31</v>
      </c>
      <c r="N348" t="str" cm="1">
        <f t="array" ref="N348">_xlfn.XLOOKUP(I348,{"Rob","Exc","Ara","Lib"},{"Robusta","Excelsa","Arabica","Liberica"},"",0)</f>
        <v>Arabica</v>
      </c>
      <c r="O348" t="str">
        <f t="shared" si="11"/>
        <v>Large</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INDEX(products!$A$1:$G$49,MATCH($D349,products!$A$1:$A$49,0),MATCH(orders!I$1,products!$A$1:$G$1,0))</f>
        <v>Lib</v>
      </c>
      <c r="J349" t="str">
        <f>INDEX(products!$A$1:$G$49,MATCH($D349,products!$A$1:$A$49,0),MATCH(orders!J$1,products!$A$1:$G$1,0))</f>
        <v>M</v>
      </c>
      <c r="K349" s="5">
        <f>INDEX(products!$A$1:$G$49,MATCH($D349,products!$A$1:$A$49,0),MATCH(orders!K$1,products!$A$1:$G$1,0))</f>
        <v>1</v>
      </c>
      <c r="L349">
        <f>INDEX(products!$A$1:$G$49,MATCH($D349,products!$A$1:$A$49,0),MATCH(orders!L$1,products!$A$1:$G$1,0))</f>
        <v>14.55</v>
      </c>
      <c r="M349">
        <f t="shared" si="10"/>
        <v>43.650000000000006</v>
      </c>
      <c r="N349" t="str" cm="1">
        <f t="array" ref="N349">_xlfn.XLOOKUP(I349,{"Rob","Exc","Ara","Lib"},{"Robusta","Excelsa","Arabica","Liberica"},"",0)</f>
        <v>Liberica</v>
      </c>
      <c r="O349" t="str">
        <f t="shared" si="11"/>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INDEX(products!$A$1:$G$49,MATCH($D350,products!$A$1:$A$49,0),MATCH(orders!I$1,products!$A$1:$G$1,0))</f>
        <v>Exc</v>
      </c>
      <c r="J350" t="str">
        <f>INDEX(products!$A$1:$G$49,MATCH($D350,products!$A$1:$A$49,0),MATCH(orders!J$1,products!$A$1:$G$1,0))</f>
        <v>L</v>
      </c>
      <c r="K350" s="5">
        <f>INDEX(products!$A$1:$G$49,MATCH($D350,products!$A$1:$A$49,0),MATCH(orders!K$1,products!$A$1:$G$1,0))</f>
        <v>2.5</v>
      </c>
      <c r="L350">
        <f>INDEX(products!$A$1:$G$49,MATCH($D350,products!$A$1:$A$49,0),MATCH(orders!L$1,products!$A$1:$G$1,0))</f>
        <v>34.154999999999994</v>
      </c>
      <c r="M350">
        <f t="shared" si="10"/>
        <v>204.92999999999995</v>
      </c>
      <c r="N350" t="str" cm="1">
        <f t="array" ref="N350">_xlfn.XLOOKUP(I350,{"Rob","Exc","Ara","Lib"},{"Robusta","Excelsa","Arabica","Liberica"},"",0)</f>
        <v>Excelsa</v>
      </c>
      <c r="O350" t="str">
        <f t="shared" si="11"/>
        <v>Large</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INDEX(products!$A$1:$G$49,MATCH($D351,products!$A$1:$A$49,0),MATCH(orders!I$1,products!$A$1:$G$1,0))</f>
        <v>Rob</v>
      </c>
      <c r="J351" t="str">
        <f>INDEX(products!$A$1:$G$49,MATCH($D351,products!$A$1:$A$49,0),MATCH(orders!J$1,products!$A$1:$G$1,0))</f>
        <v>L</v>
      </c>
      <c r="K351" s="5">
        <f>INDEX(products!$A$1:$G$49,MATCH($D351,products!$A$1:$A$49,0),MATCH(orders!K$1,products!$A$1:$G$1,0))</f>
        <v>0.2</v>
      </c>
      <c r="L351">
        <f>INDEX(products!$A$1:$G$49,MATCH($D351,products!$A$1:$A$49,0),MATCH(orders!L$1,products!$A$1:$G$1,0))</f>
        <v>3.5849999999999995</v>
      </c>
      <c r="M351">
        <f t="shared" si="10"/>
        <v>14.339999999999998</v>
      </c>
      <c r="N351" t="str" cm="1">
        <f t="array" ref="N351">_xlfn.XLOOKUP(I351,{"Rob","Exc","Ara","Lib"},{"Robusta","Excelsa","Arabica","Liberica"},"",0)</f>
        <v>Robusta</v>
      </c>
      <c r="O351" t="str">
        <f t="shared" si="11"/>
        <v>Large</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INDEX(products!$A$1:$G$49,MATCH($D352,products!$A$1:$A$49,0),MATCH(orders!I$1,products!$A$1:$G$1,0))</f>
        <v>Ara</v>
      </c>
      <c r="J352" t="str">
        <f>INDEX(products!$A$1:$G$49,MATCH($D352,products!$A$1:$A$49,0),MATCH(orders!J$1,products!$A$1:$G$1,0))</f>
        <v>D</v>
      </c>
      <c r="K352" s="5">
        <f>INDEX(products!$A$1:$G$49,MATCH($D352,products!$A$1:$A$49,0),MATCH(orders!K$1,products!$A$1:$G$1,0))</f>
        <v>0.5</v>
      </c>
      <c r="L352">
        <f>INDEX(products!$A$1:$G$49,MATCH($D352,products!$A$1:$A$49,0),MATCH(orders!L$1,products!$A$1:$G$1,0))</f>
        <v>5.97</v>
      </c>
      <c r="M352">
        <f t="shared" si="10"/>
        <v>23.88</v>
      </c>
      <c r="N352" t="str" cm="1">
        <f t="array" ref="N352">_xlfn.XLOOKUP(I352,{"Rob","Exc","Ara","Lib"},{"Robusta","Excelsa","Arabica","Liberica"},"",0)</f>
        <v>Arabica</v>
      </c>
      <c r="O352" t="str">
        <f t="shared" si="11"/>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INDEX(products!$A$1:$G$49,MATCH($D353,products!$A$1:$A$49,0),MATCH(orders!I$1,products!$A$1:$G$1,0))</f>
        <v>Ara</v>
      </c>
      <c r="J353" t="str">
        <f>INDEX(products!$A$1:$G$49,MATCH($D353,products!$A$1:$A$49,0),MATCH(orders!J$1,products!$A$1:$G$1,0))</f>
        <v>M</v>
      </c>
      <c r="K353" s="5">
        <f>INDEX(products!$A$1:$G$49,MATCH($D353,products!$A$1:$A$49,0),MATCH(orders!K$1,products!$A$1:$G$1,0))</f>
        <v>1</v>
      </c>
      <c r="L353">
        <f>INDEX(products!$A$1:$G$49,MATCH($D353,products!$A$1:$A$49,0),MATCH(orders!L$1,products!$A$1:$G$1,0))</f>
        <v>11.25</v>
      </c>
      <c r="M353">
        <f t="shared" si="10"/>
        <v>22.5</v>
      </c>
      <c r="N353" t="str" cm="1">
        <f t="array" ref="N353">_xlfn.XLOOKUP(I353,{"Rob","Exc","Ara","Lib"},{"Robusta","Excelsa","Arabica","Liberica"},"",0)</f>
        <v>Arabica</v>
      </c>
      <c r="O353" t="str">
        <f t="shared" si="11"/>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INDEX(products!$A$1:$G$49,MATCH($D354,products!$A$1:$A$49,0),MATCH(orders!I$1,products!$A$1:$G$1,0))</f>
        <v>Exc</v>
      </c>
      <c r="J354" t="str">
        <f>INDEX(products!$A$1:$G$49,MATCH($D354,products!$A$1:$A$49,0),MATCH(orders!J$1,products!$A$1:$G$1,0))</f>
        <v>D</v>
      </c>
      <c r="K354" s="5">
        <f>INDEX(products!$A$1:$G$49,MATCH($D354,products!$A$1:$A$49,0),MATCH(orders!K$1,products!$A$1:$G$1,0))</f>
        <v>0.5</v>
      </c>
      <c r="L354">
        <f>INDEX(products!$A$1:$G$49,MATCH($D354,products!$A$1:$A$49,0),MATCH(orders!L$1,products!$A$1:$G$1,0))</f>
        <v>7.29</v>
      </c>
      <c r="M354">
        <f t="shared" si="10"/>
        <v>36.450000000000003</v>
      </c>
      <c r="N354" t="str" cm="1">
        <f t="array" ref="N354">_xlfn.XLOOKUP(I354,{"Rob","Exc","Ara","Lib"},{"Robusta","Excelsa","Arabica","Liberica"},"",0)</f>
        <v>Excelsa</v>
      </c>
      <c r="O354" t="str">
        <f t="shared" si="11"/>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INDEX(products!$A$1:$G$49,MATCH($D355,products!$A$1:$A$49,0),MATCH(orders!I$1,products!$A$1:$G$1,0))</f>
        <v>Ara</v>
      </c>
      <c r="J355" t="str">
        <f>INDEX(products!$A$1:$G$49,MATCH($D355,products!$A$1:$A$49,0),MATCH(orders!J$1,products!$A$1:$G$1,0))</f>
        <v>M</v>
      </c>
      <c r="K355" s="5">
        <f>INDEX(products!$A$1:$G$49,MATCH($D355,products!$A$1:$A$49,0),MATCH(orders!K$1,products!$A$1:$G$1,0))</f>
        <v>0.5</v>
      </c>
      <c r="L355">
        <f>INDEX(products!$A$1:$G$49,MATCH($D355,products!$A$1:$A$49,0),MATCH(orders!L$1,products!$A$1:$G$1,0))</f>
        <v>6.75</v>
      </c>
      <c r="M355">
        <f t="shared" si="10"/>
        <v>27</v>
      </c>
      <c r="N355" t="str" cm="1">
        <f t="array" ref="N355">_xlfn.XLOOKUP(I355,{"Rob","Exc","Ara","Lib"},{"Robusta","Excelsa","Arabica","Liberica"},"",0)</f>
        <v>Arabica</v>
      </c>
      <c r="O355" t="str">
        <f t="shared" si="11"/>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INDEX(products!$A$1:$G$49,MATCH($D356,products!$A$1:$A$49,0),MATCH(orders!I$1,products!$A$1:$G$1,0))</f>
        <v>Ara</v>
      </c>
      <c r="J356" t="str">
        <f>INDEX(products!$A$1:$G$49,MATCH($D356,products!$A$1:$A$49,0),MATCH(orders!J$1,products!$A$1:$G$1,0))</f>
        <v>M</v>
      </c>
      <c r="K356" s="5">
        <f>INDEX(products!$A$1:$G$49,MATCH($D356,products!$A$1:$A$49,0),MATCH(orders!K$1,products!$A$1:$G$1,0))</f>
        <v>2.5</v>
      </c>
      <c r="L356">
        <f>INDEX(products!$A$1:$G$49,MATCH($D356,products!$A$1:$A$49,0),MATCH(orders!L$1,products!$A$1:$G$1,0))</f>
        <v>25.874999999999996</v>
      </c>
      <c r="M356">
        <f t="shared" si="10"/>
        <v>155.24999999999997</v>
      </c>
      <c r="N356" t="str" cm="1">
        <f t="array" ref="N356">_xlfn.XLOOKUP(I356,{"Rob","Exc","Ara","Lib"},{"Robusta","Excelsa","Arabica","Liberica"},"",0)</f>
        <v>Arabica</v>
      </c>
      <c r="O356" t="str">
        <f t="shared" si="11"/>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INDEX(products!$A$1:$G$49,MATCH($D357,products!$A$1:$A$49,0),MATCH(orders!I$1,products!$A$1:$G$1,0))</f>
        <v>Ara</v>
      </c>
      <c r="J357" t="str">
        <f>INDEX(products!$A$1:$G$49,MATCH($D357,products!$A$1:$A$49,0),MATCH(orders!J$1,products!$A$1:$G$1,0))</f>
        <v>D</v>
      </c>
      <c r="K357" s="5">
        <f>INDEX(products!$A$1:$G$49,MATCH($D357,products!$A$1:$A$49,0),MATCH(orders!K$1,products!$A$1:$G$1,0))</f>
        <v>2.5</v>
      </c>
      <c r="L357">
        <f>INDEX(products!$A$1:$G$49,MATCH($D357,products!$A$1:$A$49,0),MATCH(orders!L$1,products!$A$1:$G$1,0))</f>
        <v>22.884999999999998</v>
      </c>
      <c r="M357">
        <f t="shared" si="10"/>
        <v>114.42499999999998</v>
      </c>
      <c r="N357" t="str" cm="1">
        <f t="array" ref="N357">_xlfn.XLOOKUP(I357,{"Rob","Exc","Ara","Lib"},{"Robusta","Excelsa","Arabica","Liberica"},"",0)</f>
        <v>Arabica</v>
      </c>
      <c r="O357" t="str">
        <f t="shared" si="11"/>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INDEX(products!$A$1:$G$49,MATCH($D358,products!$A$1:$A$49,0),MATCH(orders!I$1,products!$A$1:$G$1,0))</f>
        <v>Lib</v>
      </c>
      <c r="J358" t="str">
        <f>INDEX(products!$A$1:$G$49,MATCH($D358,products!$A$1:$A$49,0),MATCH(orders!J$1,products!$A$1:$G$1,0))</f>
        <v>D</v>
      </c>
      <c r="K358" s="5">
        <f>INDEX(products!$A$1:$G$49,MATCH($D358,products!$A$1:$A$49,0),MATCH(orders!K$1,products!$A$1:$G$1,0))</f>
        <v>1</v>
      </c>
      <c r="L358">
        <f>INDEX(products!$A$1:$G$49,MATCH($D358,products!$A$1:$A$49,0),MATCH(orders!L$1,products!$A$1:$G$1,0))</f>
        <v>12.95</v>
      </c>
      <c r="M358">
        <f t="shared" si="10"/>
        <v>51.8</v>
      </c>
      <c r="N358" t="str" cm="1">
        <f t="array" ref="N358">_xlfn.XLOOKUP(I358,{"Rob","Exc","Ara","Lib"},{"Robusta","Excelsa","Arabica","Liberica"},"",0)</f>
        <v>Liberica</v>
      </c>
      <c r="O358" t="str">
        <f t="shared" si="11"/>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INDEX(products!$A$1:$G$49,MATCH($D359,products!$A$1:$A$49,0),MATCH(orders!I$1,products!$A$1:$G$1,0))</f>
        <v>Ara</v>
      </c>
      <c r="J359" t="str">
        <f>INDEX(products!$A$1:$G$49,MATCH($D359,products!$A$1:$A$49,0),MATCH(orders!J$1,products!$A$1:$G$1,0))</f>
        <v>M</v>
      </c>
      <c r="K359" s="5">
        <f>INDEX(products!$A$1:$G$49,MATCH($D359,products!$A$1:$A$49,0),MATCH(orders!K$1,products!$A$1:$G$1,0))</f>
        <v>2.5</v>
      </c>
      <c r="L359">
        <f>INDEX(products!$A$1:$G$49,MATCH($D359,products!$A$1:$A$49,0),MATCH(orders!L$1,products!$A$1:$G$1,0))</f>
        <v>25.874999999999996</v>
      </c>
      <c r="M359">
        <f t="shared" si="10"/>
        <v>155.24999999999997</v>
      </c>
      <c r="N359" t="str" cm="1">
        <f t="array" ref="N359">_xlfn.XLOOKUP(I359,{"Rob","Exc","Ara","Lib"},{"Robusta","Excelsa","Arabica","Liberica"},"",0)</f>
        <v>Arabica</v>
      </c>
      <c r="O359" t="str">
        <f t="shared" si="11"/>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INDEX(products!$A$1:$G$49,MATCH($D360,products!$A$1:$A$49,0),MATCH(orders!I$1,products!$A$1:$G$1,0))</f>
        <v>Ara</v>
      </c>
      <c r="J360" t="str">
        <f>INDEX(products!$A$1:$G$49,MATCH($D360,products!$A$1:$A$49,0),MATCH(orders!J$1,products!$A$1:$G$1,0))</f>
        <v>L</v>
      </c>
      <c r="K360" s="5">
        <f>INDEX(products!$A$1:$G$49,MATCH($D360,products!$A$1:$A$49,0),MATCH(orders!K$1,products!$A$1:$G$1,0))</f>
        <v>2.5</v>
      </c>
      <c r="L360">
        <f>INDEX(products!$A$1:$G$49,MATCH($D360,products!$A$1:$A$49,0),MATCH(orders!L$1,products!$A$1:$G$1,0))</f>
        <v>29.784999999999997</v>
      </c>
      <c r="M360">
        <f t="shared" si="10"/>
        <v>29.784999999999997</v>
      </c>
      <c r="N360" t="str" cm="1">
        <f t="array" ref="N360">_xlfn.XLOOKUP(I360,{"Rob","Exc","Ara","Lib"},{"Robusta","Excelsa","Arabica","Liberica"},"",0)</f>
        <v>Arabica</v>
      </c>
      <c r="O360" t="str">
        <f t="shared" si="11"/>
        <v>Large</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INDEX(products!$A$1:$G$49,MATCH($D361,products!$A$1:$A$49,0),MATCH(orders!I$1,products!$A$1:$G$1,0))</f>
        <v>Rob</v>
      </c>
      <c r="J361" t="str">
        <f>INDEX(products!$A$1:$G$49,MATCH($D361,products!$A$1:$A$49,0),MATCH(orders!J$1,products!$A$1:$G$1,0))</f>
        <v>L</v>
      </c>
      <c r="K361" s="5">
        <f>INDEX(products!$A$1:$G$49,MATCH($D361,products!$A$1:$A$49,0),MATCH(orders!K$1,products!$A$1:$G$1,0))</f>
        <v>0.2</v>
      </c>
      <c r="L361">
        <f>INDEX(products!$A$1:$G$49,MATCH($D361,products!$A$1:$A$49,0),MATCH(orders!L$1,products!$A$1:$G$1,0))</f>
        <v>3.5849999999999995</v>
      </c>
      <c r="M361">
        <f t="shared" si="10"/>
        <v>21.509999999999998</v>
      </c>
      <c r="N361" t="str" cm="1">
        <f t="array" ref="N361">_xlfn.XLOOKUP(I361,{"Rob","Exc","Ara","Lib"},{"Robusta","Excelsa","Arabica","Liberica"},"",0)</f>
        <v>Robusta</v>
      </c>
      <c r="O361" t="str">
        <f t="shared" si="11"/>
        <v>Large</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INDEX(products!$A$1:$G$49,MATCH($D362,products!$A$1:$A$49,0),MATCH(orders!I$1,products!$A$1:$G$1,0))</f>
        <v>Rob</v>
      </c>
      <c r="J362" t="str">
        <f>INDEX(products!$A$1:$G$49,MATCH($D362,products!$A$1:$A$49,0),MATCH(orders!J$1,products!$A$1:$G$1,0))</f>
        <v>D</v>
      </c>
      <c r="K362" s="5">
        <f>INDEX(products!$A$1:$G$49,MATCH($D362,products!$A$1:$A$49,0),MATCH(orders!K$1,products!$A$1:$G$1,0))</f>
        <v>2.5</v>
      </c>
      <c r="L362">
        <f>INDEX(products!$A$1:$G$49,MATCH($D362,products!$A$1:$A$49,0),MATCH(orders!L$1,products!$A$1:$G$1,0))</f>
        <v>20.584999999999997</v>
      </c>
      <c r="M362">
        <f t="shared" si="10"/>
        <v>41.169999999999995</v>
      </c>
      <c r="N362" t="str" cm="1">
        <f t="array" ref="N362">_xlfn.XLOOKUP(I362,{"Rob","Exc","Ara","Lib"},{"Robusta","Excelsa","Arabica","Liberica"},"",0)</f>
        <v>Robusta</v>
      </c>
      <c r="O362" t="str">
        <f t="shared" si="11"/>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INDEX(products!$A$1:$G$49,MATCH($D363,products!$A$1:$A$49,0),MATCH(orders!I$1,products!$A$1:$G$1,0))</f>
        <v>Rob</v>
      </c>
      <c r="J363" t="str">
        <f>INDEX(products!$A$1:$G$49,MATCH($D363,products!$A$1:$A$49,0),MATCH(orders!J$1,products!$A$1:$G$1,0))</f>
        <v>M</v>
      </c>
      <c r="K363" s="5">
        <f>INDEX(products!$A$1:$G$49,MATCH($D363,products!$A$1:$A$49,0),MATCH(orders!K$1,products!$A$1:$G$1,0))</f>
        <v>0.5</v>
      </c>
      <c r="L363">
        <f>INDEX(products!$A$1:$G$49,MATCH($D363,products!$A$1:$A$49,0),MATCH(orders!L$1,products!$A$1:$G$1,0))</f>
        <v>5.97</v>
      </c>
      <c r="M363">
        <f t="shared" si="10"/>
        <v>5.97</v>
      </c>
      <c r="N363" t="str" cm="1">
        <f t="array" ref="N363">_xlfn.XLOOKUP(I363,{"Rob","Exc","Ara","Lib"},{"Robusta","Excelsa","Arabica","Liberica"},"",0)</f>
        <v>Robusta</v>
      </c>
      <c r="O363" t="str">
        <f t="shared" si="11"/>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INDEX(products!$A$1:$G$49,MATCH($D364,products!$A$1:$A$49,0),MATCH(orders!I$1,products!$A$1:$G$1,0))</f>
        <v>Exc</v>
      </c>
      <c r="J364" t="str">
        <f>INDEX(products!$A$1:$G$49,MATCH($D364,products!$A$1:$A$49,0),MATCH(orders!J$1,products!$A$1:$G$1,0))</f>
        <v>L</v>
      </c>
      <c r="K364" s="5">
        <f>INDEX(products!$A$1:$G$49,MATCH($D364,products!$A$1:$A$49,0),MATCH(orders!K$1,products!$A$1:$G$1,0))</f>
        <v>1</v>
      </c>
      <c r="L364">
        <f>INDEX(products!$A$1:$G$49,MATCH($D364,products!$A$1:$A$49,0),MATCH(orders!L$1,products!$A$1:$G$1,0))</f>
        <v>14.85</v>
      </c>
      <c r="M364">
        <f t="shared" si="10"/>
        <v>74.25</v>
      </c>
      <c r="N364" t="str" cm="1">
        <f t="array" ref="N364">_xlfn.XLOOKUP(I364,{"Rob","Exc","Ara","Lib"},{"Robusta","Excelsa","Arabica","Liberica"},"",0)</f>
        <v>Excelsa</v>
      </c>
      <c r="O364" t="str">
        <f t="shared" si="11"/>
        <v>Large</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INDEX(products!$A$1:$G$49,MATCH($D365,products!$A$1:$A$49,0),MATCH(orders!I$1,products!$A$1:$G$1,0))</f>
        <v>Lib</v>
      </c>
      <c r="J365" t="str">
        <f>INDEX(products!$A$1:$G$49,MATCH($D365,products!$A$1:$A$49,0),MATCH(orders!J$1,products!$A$1:$G$1,0))</f>
        <v>M</v>
      </c>
      <c r="K365" s="5">
        <f>INDEX(products!$A$1:$G$49,MATCH($D365,products!$A$1:$A$49,0),MATCH(orders!K$1,products!$A$1:$G$1,0))</f>
        <v>1</v>
      </c>
      <c r="L365">
        <f>INDEX(products!$A$1:$G$49,MATCH($D365,products!$A$1:$A$49,0),MATCH(orders!L$1,products!$A$1:$G$1,0))</f>
        <v>14.55</v>
      </c>
      <c r="M365">
        <f t="shared" si="10"/>
        <v>87.300000000000011</v>
      </c>
      <c r="N365" t="str" cm="1">
        <f t="array" ref="N365">_xlfn.XLOOKUP(I365,{"Rob","Exc","Ara","Lib"},{"Robusta","Excelsa","Arabica","Liberica"},"",0)</f>
        <v>Liberica</v>
      </c>
      <c r="O365" t="str">
        <f t="shared" si="11"/>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INDEX(products!$A$1:$G$49,MATCH($D366,products!$A$1:$A$49,0),MATCH(orders!I$1,products!$A$1:$G$1,0))</f>
        <v>Exc</v>
      </c>
      <c r="J366" t="str">
        <f>INDEX(products!$A$1:$G$49,MATCH($D366,products!$A$1:$A$49,0),MATCH(orders!J$1,products!$A$1:$G$1,0))</f>
        <v>D</v>
      </c>
      <c r="K366" s="5">
        <f>INDEX(products!$A$1:$G$49,MATCH($D366,products!$A$1:$A$49,0),MATCH(orders!K$1,products!$A$1:$G$1,0))</f>
        <v>1</v>
      </c>
      <c r="L366">
        <f>INDEX(products!$A$1:$G$49,MATCH($D366,products!$A$1:$A$49,0),MATCH(orders!L$1,products!$A$1:$G$1,0))</f>
        <v>12.15</v>
      </c>
      <c r="M366">
        <f t="shared" si="10"/>
        <v>72.900000000000006</v>
      </c>
      <c r="N366" t="str" cm="1">
        <f t="array" ref="N366">_xlfn.XLOOKUP(I366,{"Rob","Exc","Ara","Lib"},{"Robusta","Excelsa","Arabica","Liberica"},"",0)</f>
        <v>Excelsa</v>
      </c>
      <c r="O366" t="str">
        <f t="shared" si="11"/>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INDEX(products!$A$1:$G$49,MATCH($D367,products!$A$1:$A$49,0),MATCH(orders!I$1,products!$A$1:$G$1,0))</f>
        <v>Lib</v>
      </c>
      <c r="J367" t="str">
        <f>INDEX(products!$A$1:$G$49,MATCH($D367,products!$A$1:$A$49,0),MATCH(orders!J$1,products!$A$1:$G$1,0))</f>
        <v>D</v>
      </c>
      <c r="K367" s="5">
        <f>INDEX(products!$A$1:$G$49,MATCH($D367,products!$A$1:$A$49,0),MATCH(orders!K$1,products!$A$1:$G$1,0))</f>
        <v>0.5</v>
      </c>
      <c r="L367">
        <f>INDEX(products!$A$1:$G$49,MATCH($D367,products!$A$1:$A$49,0),MATCH(orders!L$1,products!$A$1:$G$1,0))</f>
        <v>7.77</v>
      </c>
      <c r="M367">
        <f t="shared" si="10"/>
        <v>7.77</v>
      </c>
      <c r="N367" t="str" cm="1">
        <f t="array" ref="N367">_xlfn.XLOOKUP(I367,{"Rob","Exc","Ara","Lib"},{"Robusta","Excelsa","Arabica","Liberica"},"",0)</f>
        <v>Liberica</v>
      </c>
      <c r="O367" t="str">
        <f t="shared" si="11"/>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INDEX(products!$A$1:$G$49,MATCH($D368,products!$A$1:$A$49,0),MATCH(orders!I$1,products!$A$1:$G$1,0))</f>
        <v>Exc</v>
      </c>
      <c r="J368" t="str">
        <f>INDEX(products!$A$1:$G$49,MATCH($D368,products!$A$1:$A$49,0),MATCH(orders!J$1,products!$A$1:$G$1,0))</f>
        <v>D</v>
      </c>
      <c r="K368" s="5">
        <f>INDEX(products!$A$1:$G$49,MATCH($D368,products!$A$1:$A$49,0),MATCH(orders!K$1,products!$A$1:$G$1,0))</f>
        <v>0.5</v>
      </c>
      <c r="L368">
        <f>INDEX(products!$A$1:$G$49,MATCH($D368,products!$A$1:$A$49,0),MATCH(orders!L$1,products!$A$1:$G$1,0))</f>
        <v>7.29</v>
      </c>
      <c r="M368">
        <f t="shared" si="10"/>
        <v>43.74</v>
      </c>
      <c r="N368" t="str" cm="1">
        <f t="array" ref="N368">_xlfn.XLOOKUP(I368,{"Rob","Exc","Ara","Lib"},{"Robusta","Excelsa","Arabica","Liberica"},"",0)</f>
        <v>Excelsa</v>
      </c>
      <c r="O368" t="str">
        <f t="shared" si="11"/>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INDEX(products!$A$1:$G$49,MATCH($D369,products!$A$1:$A$49,0),MATCH(orders!I$1,products!$A$1:$G$1,0))</f>
        <v>Lib</v>
      </c>
      <c r="J369" t="str">
        <f>INDEX(products!$A$1:$G$49,MATCH($D369,products!$A$1:$A$49,0),MATCH(orders!J$1,products!$A$1:$G$1,0))</f>
        <v>M</v>
      </c>
      <c r="K369" s="5">
        <f>INDEX(products!$A$1:$G$49,MATCH($D369,products!$A$1:$A$49,0),MATCH(orders!K$1,products!$A$1:$G$1,0))</f>
        <v>0.2</v>
      </c>
      <c r="L369">
        <f>INDEX(products!$A$1:$G$49,MATCH($D369,products!$A$1:$A$49,0),MATCH(orders!L$1,products!$A$1:$G$1,0))</f>
        <v>4.3650000000000002</v>
      </c>
      <c r="M369">
        <f t="shared" si="10"/>
        <v>8.73</v>
      </c>
      <c r="N369" t="str" cm="1">
        <f t="array" ref="N369">_xlfn.XLOOKUP(I369,{"Rob","Exc","Ara","Lib"},{"Robusta","Excelsa","Arabica","Liberica"},"",0)</f>
        <v>Liberica</v>
      </c>
      <c r="O369" t="str">
        <f t="shared" si="11"/>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INDEX(products!$A$1:$G$49,MATCH($D370,products!$A$1:$A$49,0),MATCH(orders!I$1,products!$A$1:$G$1,0))</f>
        <v>Exc</v>
      </c>
      <c r="J370" t="str">
        <f>INDEX(products!$A$1:$G$49,MATCH($D370,products!$A$1:$A$49,0),MATCH(orders!J$1,products!$A$1:$G$1,0))</f>
        <v>M</v>
      </c>
      <c r="K370" s="5">
        <f>INDEX(products!$A$1:$G$49,MATCH($D370,products!$A$1:$A$49,0),MATCH(orders!K$1,products!$A$1:$G$1,0))</f>
        <v>2.5</v>
      </c>
      <c r="L370">
        <f>INDEX(products!$A$1:$G$49,MATCH($D370,products!$A$1:$A$49,0),MATCH(orders!L$1,products!$A$1:$G$1,0))</f>
        <v>31.624999999999996</v>
      </c>
      <c r="M370">
        <f t="shared" si="10"/>
        <v>63.249999999999993</v>
      </c>
      <c r="N370" t="str" cm="1">
        <f t="array" ref="N370">_xlfn.XLOOKUP(I370,{"Rob","Exc","Ara","Lib"},{"Robusta","Excelsa","Arabica","Liberica"},"",0)</f>
        <v>Excelsa</v>
      </c>
      <c r="O370" t="str">
        <f t="shared" si="11"/>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INDEX(products!$A$1:$G$49,MATCH($D371,products!$A$1:$A$49,0),MATCH(orders!I$1,products!$A$1:$G$1,0))</f>
        <v>Exc</v>
      </c>
      <c r="J371" t="str">
        <f>INDEX(products!$A$1:$G$49,MATCH($D371,products!$A$1:$A$49,0),MATCH(orders!J$1,products!$A$1:$G$1,0))</f>
        <v>L</v>
      </c>
      <c r="K371" s="5">
        <f>INDEX(products!$A$1:$G$49,MATCH($D371,products!$A$1:$A$49,0),MATCH(orders!K$1,products!$A$1:$G$1,0))</f>
        <v>0.5</v>
      </c>
      <c r="L371">
        <f>INDEX(products!$A$1:$G$49,MATCH($D371,products!$A$1:$A$49,0),MATCH(orders!L$1,products!$A$1:$G$1,0))</f>
        <v>8.91</v>
      </c>
      <c r="M371">
        <f t="shared" si="10"/>
        <v>8.91</v>
      </c>
      <c r="N371" t="str" cm="1">
        <f t="array" ref="N371">_xlfn.XLOOKUP(I371,{"Rob","Exc","Ara","Lib"},{"Robusta","Excelsa","Arabica","Liberica"},"",0)</f>
        <v>Excelsa</v>
      </c>
      <c r="O371" t="str">
        <f t="shared" si="11"/>
        <v>Large</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INDEX(products!$A$1:$G$49,MATCH($D372,products!$A$1:$A$49,0),MATCH(orders!I$1,products!$A$1:$G$1,0))</f>
        <v>Exc</v>
      </c>
      <c r="J372" t="str">
        <f>INDEX(products!$A$1:$G$49,MATCH($D372,products!$A$1:$A$49,0),MATCH(orders!J$1,products!$A$1:$G$1,0))</f>
        <v>D</v>
      </c>
      <c r="K372" s="5">
        <f>INDEX(products!$A$1:$G$49,MATCH($D372,products!$A$1:$A$49,0),MATCH(orders!K$1,products!$A$1:$G$1,0))</f>
        <v>1</v>
      </c>
      <c r="L372">
        <f>INDEX(products!$A$1:$G$49,MATCH($D372,products!$A$1:$A$49,0),MATCH(orders!L$1,products!$A$1:$G$1,0))</f>
        <v>12.15</v>
      </c>
      <c r="M372">
        <f t="shared" si="10"/>
        <v>24.3</v>
      </c>
      <c r="N372" t="str" cm="1">
        <f t="array" ref="N372">_xlfn.XLOOKUP(I372,{"Rob","Exc","Ara","Lib"},{"Robusta","Excelsa","Arabica","Liberica"},"",0)</f>
        <v>Excelsa</v>
      </c>
      <c r="O372" t="str">
        <f t="shared" si="11"/>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INDEX(products!$A$1:$G$49,MATCH($D373,products!$A$1:$A$49,0),MATCH(orders!I$1,products!$A$1:$G$1,0))</f>
        <v>Ara</v>
      </c>
      <c r="J373" t="str">
        <f>INDEX(products!$A$1:$G$49,MATCH($D373,products!$A$1:$A$49,0),MATCH(orders!J$1,products!$A$1:$G$1,0))</f>
        <v>L</v>
      </c>
      <c r="K373" s="5">
        <f>INDEX(products!$A$1:$G$49,MATCH($D373,products!$A$1:$A$49,0),MATCH(orders!K$1,products!$A$1:$G$1,0))</f>
        <v>0.5</v>
      </c>
      <c r="L373">
        <f>INDEX(products!$A$1:$G$49,MATCH($D373,products!$A$1:$A$49,0),MATCH(orders!L$1,products!$A$1:$G$1,0))</f>
        <v>7.77</v>
      </c>
      <c r="M373">
        <f t="shared" si="10"/>
        <v>46.62</v>
      </c>
      <c r="N373" t="str" cm="1">
        <f t="array" ref="N373">_xlfn.XLOOKUP(I373,{"Rob","Exc","Ara","Lib"},{"Robusta","Excelsa","Arabica","Liberica"},"",0)</f>
        <v>Arabica</v>
      </c>
      <c r="O373" t="str">
        <f t="shared" si="11"/>
        <v>Large</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INDEX(products!$A$1:$G$49,MATCH($D374,products!$A$1:$A$49,0),MATCH(orders!I$1,products!$A$1:$G$1,0))</f>
        <v>Rob</v>
      </c>
      <c r="J374" t="str">
        <f>INDEX(products!$A$1:$G$49,MATCH($D374,products!$A$1:$A$49,0),MATCH(orders!J$1,products!$A$1:$G$1,0))</f>
        <v>L</v>
      </c>
      <c r="K374" s="5">
        <f>INDEX(products!$A$1:$G$49,MATCH($D374,products!$A$1:$A$49,0),MATCH(orders!K$1,products!$A$1:$G$1,0))</f>
        <v>0.5</v>
      </c>
      <c r="L374">
        <f>INDEX(products!$A$1:$G$49,MATCH($D374,products!$A$1:$A$49,0),MATCH(orders!L$1,products!$A$1:$G$1,0))</f>
        <v>7.169999999999999</v>
      </c>
      <c r="M374">
        <f t="shared" si="10"/>
        <v>43.019999999999996</v>
      </c>
      <c r="N374" t="str" cm="1">
        <f t="array" ref="N374">_xlfn.XLOOKUP(I374,{"Rob","Exc","Ara","Lib"},{"Robusta","Excelsa","Arabica","Liberica"},"",0)</f>
        <v>Robusta</v>
      </c>
      <c r="O374" t="str">
        <f t="shared" si="11"/>
        <v>Large</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INDEX(products!$A$1:$G$49,MATCH($D375,products!$A$1:$A$49,0),MATCH(orders!I$1,products!$A$1:$G$1,0))</f>
        <v>Ara</v>
      </c>
      <c r="J375" t="str">
        <f>INDEX(products!$A$1:$G$49,MATCH($D375,products!$A$1:$A$49,0),MATCH(orders!J$1,products!$A$1:$G$1,0))</f>
        <v>D</v>
      </c>
      <c r="K375" s="5">
        <f>INDEX(products!$A$1:$G$49,MATCH($D375,products!$A$1:$A$49,0),MATCH(orders!K$1,products!$A$1:$G$1,0))</f>
        <v>0.5</v>
      </c>
      <c r="L375">
        <f>INDEX(products!$A$1:$G$49,MATCH($D375,products!$A$1:$A$49,0),MATCH(orders!L$1,products!$A$1:$G$1,0))</f>
        <v>5.97</v>
      </c>
      <c r="M375">
        <f t="shared" si="10"/>
        <v>17.91</v>
      </c>
      <c r="N375" t="str" cm="1">
        <f t="array" ref="N375">_xlfn.XLOOKUP(I375,{"Rob","Exc","Ara","Lib"},{"Robusta","Excelsa","Arabica","Liberica"},"",0)</f>
        <v>Arabica</v>
      </c>
      <c r="O375" t="str">
        <f t="shared" si="11"/>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INDEX(products!$A$1:$G$49,MATCH($D376,products!$A$1:$A$49,0),MATCH(orders!I$1,products!$A$1:$G$1,0))</f>
        <v>Lib</v>
      </c>
      <c r="J376" t="str">
        <f>INDEX(products!$A$1:$G$49,MATCH($D376,products!$A$1:$A$49,0),MATCH(orders!J$1,products!$A$1:$G$1,0))</f>
        <v>L</v>
      </c>
      <c r="K376" s="5">
        <f>INDEX(products!$A$1:$G$49,MATCH($D376,products!$A$1:$A$49,0),MATCH(orders!K$1,products!$A$1:$G$1,0))</f>
        <v>0.5</v>
      </c>
      <c r="L376">
        <f>INDEX(products!$A$1:$G$49,MATCH($D376,products!$A$1:$A$49,0),MATCH(orders!L$1,products!$A$1:$G$1,0))</f>
        <v>9.51</v>
      </c>
      <c r="M376">
        <f t="shared" si="10"/>
        <v>38.04</v>
      </c>
      <c r="N376" t="str" cm="1">
        <f t="array" ref="N376">_xlfn.XLOOKUP(I376,{"Rob","Exc","Ara","Lib"},{"Robusta","Excelsa","Arabica","Liberica"},"",0)</f>
        <v>Liberica</v>
      </c>
      <c r="O376" t="str">
        <f t="shared" si="11"/>
        <v>Large</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INDEX(products!$A$1:$G$49,MATCH($D377,products!$A$1:$A$49,0),MATCH(orders!I$1,products!$A$1:$G$1,0))</f>
        <v>Ara</v>
      </c>
      <c r="J377" t="str">
        <f>INDEX(products!$A$1:$G$49,MATCH($D377,products!$A$1:$A$49,0),MATCH(orders!J$1,products!$A$1:$G$1,0))</f>
        <v>M</v>
      </c>
      <c r="K377" s="5">
        <f>INDEX(products!$A$1:$G$49,MATCH($D377,products!$A$1:$A$49,0),MATCH(orders!K$1,products!$A$1:$G$1,0))</f>
        <v>0.2</v>
      </c>
      <c r="L377">
        <f>INDEX(products!$A$1:$G$49,MATCH($D377,products!$A$1:$A$49,0),MATCH(orders!L$1,products!$A$1:$G$1,0))</f>
        <v>3.375</v>
      </c>
      <c r="M377">
        <f t="shared" si="10"/>
        <v>6.75</v>
      </c>
      <c r="N377" t="str" cm="1">
        <f t="array" ref="N377">_xlfn.XLOOKUP(I377,{"Rob","Exc","Ara","Lib"},{"Robusta","Excelsa","Arabica","Liberica"},"",0)</f>
        <v>Arabica</v>
      </c>
      <c r="O377" t="str">
        <f t="shared" si="11"/>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INDEX(products!$A$1:$G$49,MATCH($D378,products!$A$1:$A$49,0),MATCH(orders!I$1,products!$A$1:$G$1,0))</f>
        <v>Rob</v>
      </c>
      <c r="J378" t="str">
        <f>INDEX(products!$A$1:$G$49,MATCH($D378,products!$A$1:$A$49,0),MATCH(orders!J$1,products!$A$1:$G$1,0))</f>
        <v>M</v>
      </c>
      <c r="K378" s="5">
        <f>INDEX(products!$A$1:$G$49,MATCH($D378,products!$A$1:$A$49,0),MATCH(orders!K$1,products!$A$1:$G$1,0))</f>
        <v>0.5</v>
      </c>
      <c r="L378">
        <f>INDEX(products!$A$1:$G$49,MATCH($D378,products!$A$1:$A$49,0),MATCH(orders!L$1,products!$A$1:$G$1,0))</f>
        <v>5.97</v>
      </c>
      <c r="M378">
        <f t="shared" si="10"/>
        <v>5.97</v>
      </c>
      <c r="N378" t="str" cm="1">
        <f t="array" ref="N378">_xlfn.XLOOKUP(I378,{"Rob","Exc","Ara","Lib"},{"Robusta","Excelsa","Arabica","Liberica"},"",0)</f>
        <v>Robusta</v>
      </c>
      <c r="O378" t="str">
        <f t="shared" si="11"/>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INDEX(products!$A$1:$G$49,MATCH($D379,products!$A$1:$A$49,0),MATCH(orders!I$1,products!$A$1:$G$1,0))</f>
        <v>Rob</v>
      </c>
      <c r="J379" t="str">
        <f>INDEX(products!$A$1:$G$49,MATCH($D379,products!$A$1:$A$49,0),MATCH(orders!J$1,products!$A$1:$G$1,0))</f>
        <v>D</v>
      </c>
      <c r="K379" s="5">
        <f>INDEX(products!$A$1:$G$49,MATCH($D379,products!$A$1:$A$49,0),MATCH(orders!K$1,products!$A$1:$G$1,0))</f>
        <v>0.2</v>
      </c>
      <c r="L379">
        <f>INDEX(products!$A$1:$G$49,MATCH($D379,products!$A$1:$A$49,0),MATCH(orders!L$1,products!$A$1:$G$1,0))</f>
        <v>2.6849999999999996</v>
      </c>
      <c r="M379">
        <f t="shared" si="10"/>
        <v>8.0549999999999997</v>
      </c>
      <c r="N379" t="str" cm="1">
        <f t="array" ref="N379">_xlfn.XLOOKUP(I379,{"Rob","Exc","Ara","Lib"},{"Robusta","Excelsa","Arabica","Liberica"},"",0)</f>
        <v>Robusta</v>
      </c>
      <c r="O379" t="str">
        <f t="shared" si="11"/>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INDEX(products!$A$1:$G$49,MATCH($D380,products!$A$1:$A$49,0),MATCH(orders!I$1,products!$A$1:$G$1,0))</f>
        <v>Ara</v>
      </c>
      <c r="J380" t="str">
        <f>INDEX(products!$A$1:$G$49,MATCH($D380,products!$A$1:$A$49,0),MATCH(orders!J$1,products!$A$1:$G$1,0))</f>
        <v>L</v>
      </c>
      <c r="K380" s="5">
        <f>INDEX(products!$A$1:$G$49,MATCH($D380,products!$A$1:$A$49,0),MATCH(orders!K$1,products!$A$1:$G$1,0))</f>
        <v>0.5</v>
      </c>
      <c r="L380">
        <f>INDEX(products!$A$1:$G$49,MATCH($D380,products!$A$1:$A$49,0),MATCH(orders!L$1,products!$A$1:$G$1,0))</f>
        <v>7.77</v>
      </c>
      <c r="M380">
        <f t="shared" si="10"/>
        <v>23.31</v>
      </c>
      <c r="N380" t="str" cm="1">
        <f t="array" ref="N380">_xlfn.XLOOKUP(I380,{"Rob","Exc","Ara","Lib"},{"Robusta","Excelsa","Arabica","Liberica"},"",0)</f>
        <v>Arabica</v>
      </c>
      <c r="O380" t="str">
        <f t="shared" si="11"/>
        <v>Large</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INDEX(products!$A$1:$G$49,MATCH($D381,products!$A$1:$A$49,0),MATCH(orders!I$1,products!$A$1:$G$1,0))</f>
        <v>Rob</v>
      </c>
      <c r="J381" t="str">
        <f>INDEX(products!$A$1:$G$49,MATCH($D381,products!$A$1:$A$49,0),MATCH(orders!J$1,products!$A$1:$G$1,0))</f>
        <v>L</v>
      </c>
      <c r="K381" s="5">
        <f>INDEX(products!$A$1:$G$49,MATCH($D381,products!$A$1:$A$49,0),MATCH(orders!K$1,products!$A$1:$G$1,0))</f>
        <v>0.5</v>
      </c>
      <c r="L381">
        <f>INDEX(products!$A$1:$G$49,MATCH($D381,products!$A$1:$A$49,0),MATCH(orders!L$1,products!$A$1:$G$1,0))</f>
        <v>7.169999999999999</v>
      </c>
      <c r="M381">
        <f t="shared" si="10"/>
        <v>43.019999999999996</v>
      </c>
      <c r="N381" t="str" cm="1">
        <f t="array" ref="N381">_xlfn.XLOOKUP(I381,{"Rob","Exc","Ara","Lib"},{"Robusta","Excelsa","Arabica","Liberica"},"",0)</f>
        <v>Robusta</v>
      </c>
      <c r="O381" t="str">
        <f t="shared" si="11"/>
        <v>Large</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INDEX(products!$A$1:$G$49,MATCH($D382,products!$A$1:$A$49,0),MATCH(orders!I$1,products!$A$1:$G$1,0))</f>
        <v>Lib</v>
      </c>
      <c r="J382" t="str">
        <f>INDEX(products!$A$1:$G$49,MATCH($D382,products!$A$1:$A$49,0),MATCH(orders!J$1,products!$A$1:$G$1,0))</f>
        <v>D</v>
      </c>
      <c r="K382" s="5">
        <f>INDEX(products!$A$1:$G$49,MATCH($D382,products!$A$1:$A$49,0),MATCH(orders!K$1,products!$A$1:$G$1,0))</f>
        <v>0.5</v>
      </c>
      <c r="L382">
        <f>INDEX(products!$A$1:$G$49,MATCH($D382,products!$A$1:$A$49,0),MATCH(orders!L$1,products!$A$1:$G$1,0))</f>
        <v>7.77</v>
      </c>
      <c r="M382">
        <f t="shared" si="10"/>
        <v>23.31</v>
      </c>
      <c r="N382" t="str" cm="1">
        <f t="array" ref="N382">_xlfn.XLOOKUP(I382,{"Rob","Exc","Ara","Lib"},{"Robusta","Excelsa","Arabica","Liberica"},"",0)</f>
        <v>Liberica</v>
      </c>
      <c r="O382" t="str">
        <f t="shared" si="11"/>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INDEX(products!$A$1:$G$49,MATCH($D383,products!$A$1:$A$49,0),MATCH(orders!I$1,products!$A$1:$G$1,0))</f>
        <v>Ara</v>
      </c>
      <c r="J383" t="str">
        <f>INDEX(products!$A$1:$G$49,MATCH($D383,products!$A$1:$A$49,0),MATCH(orders!J$1,products!$A$1:$G$1,0))</f>
        <v>D</v>
      </c>
      <c r="K383" s="5">
        <f>INDEX(products!$A$1:$G$49,MATCH($D383,products!$A$1:$A$49,0),MATCH(orders!K$1,products!$A$1:$G$1,0))</f>
        <v>0.2</v>
      </c>
      <c r="L383">
        <f>INDEX(products!$A$1:$G$49,MATCH($D383,products!$A$1:$A$49,0),MATCH(orders!L$1,products!$A$1:$G$1,0))</f>
        <v>2.9849999999999999</v>
      </c>
      <c r="M383">
        <f t="shared" si="10"/>
        <v>14.924999999999999</v>
      </c>
      <c r="N383" t="str" cm="1">
        <f t="array" ref="N383">_xlfn.XLOOKUP(I383,{"Rob","Exc","Ara","Lib"},{"Robusta","Excelsa","Arabica","Liberica"},"",0)</f>
        <v>Arabica</v>
      </c>
      <c r="O383" t="str">
        <f t="shared" si="11"/>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INDEX(products!$A$1:$G$49,MATCH($D384,products!$A$1:$A$49,0),MATCH(orders!I$1,products!$A$1:$G$1,0))</f>
        <v>Exc</v>
      </c>
      <c r="J384" t="str">
        <f>INDEX(products!$A$1:$G$49,MATCH($D384,products!$A$1:$A$49,0),MATCH(orders!J$1,products!$A$1:$G$1,0))</f>
        <v>D</v>
      </c>
      <c r="K384" s="5">
        <f>INDEX(products!$A$1:$G$49,MATCH($D384,products!$A$1:$A$49,0),MATCH(orders!K$1,products!$A$1:$G$1,0))</f>
        <v>0.5</v>
      </c>
      <c r="L384">
        <f>INDEX(products!$A$1:$G$49,MATCH($D384,products!$A$1:$A$49,0),MATCH(orders!L$1,products!$A$1:$G$1,0))</f>
        <v>7.29</v>
      </c>
      <c r="M384">
        <f t="shared" si="10"/>
        <v>21.87</v>
      </c>
      <c r="N384" t="str" cm="1">
        <f t="array" ref="N384">_xlfn.XLOOKUP(I384,{"Rob","Exc","Ara","Lib"},{"Robusta","Excelsa","Arabica","Liberica"},"",0)</f>
        <v>Excelsa</v>
      </c>
      <c r="O384" t="str">
        <f t="shared" si="11"/>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INDEX(products!$A$1:$G$49,MATCH($D385,products!$A$1:$A$49,0),MATCH(orders!I$1,products!$A$1:$G$1,0))</f>
        <v>Exc</v>
      </c>
      <c r="J385" t="str">
        <f>INDEX(products!$A$1:$G$49,MATCH($D385,products!$A$1:$A$49,0),MATCH(orders!J$1,products!$A$1:$G$1,0))</f>
        <v>L</v>
      </c>
      <c r="K385" s="5">
        <f>INDEX(products!$A$1:$G$49,MATCH($D385,products!$A$1:$A$49,0),MATCH(orders!K$1,products!$A$1:$G$1,0))</f>
        <v>0.5</v>
      </c>
      <c r="L385">
        <f>INDEX(products!$A$1:$G$49,MATCH($D385,products!$A$1:$A$49,0),MATCH(orders!L$1,products!$A$1:$G$1,0))</f>
        <v>8.91</v>
      </c>
      <c r="M385">
        <f t="shared" si="10"/>
        <v>53.46</v>
      </c>
      <c r="N385" t="str" cm="1">
        <f t="array" ref="N385">_xlfn.XLOOKUP(I385,{"Rob","Exc","Ara","Lib"},{"Robusta","Excelsa","Arabica","Liberica"},"",0)</f>
        <v>Excelsa</v>
      </c>
      <c r="O385" t="str">
        <f t="shared" si="11"/>
        <v>Large</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INDEX(products!$A$1:$G$49,MATCH($D386,products!$A$1:$A$49,0),MATCH(orders!I$1,products!$A$1:$G$1,0))</f>
        <v>Ara</v>
      </c>
      <c r="J386" t="str">
        <f>INDEX(products!$A$1:$G$49,MATCH($D386,products!$A$1:$A$49,0),MATCH(orders!J$1,products!$A$1:$G$1,0))</f>
        <v>L</v>
      </c>
      <c r="K386" s="5">
        <f>INDEX(products!$A$1:$G$49,MATCH($D386,products!$A$1:$A$49,0),MATCH(orders!K$1,products!$A$1:$G$1,0))</f>
        <v>2.5</v>
      </c>
      <c r="L386">
        <f>INDEX(products!$A$1:$G$49,MATCH($D386,products!$A$1:$A$49,0),MATCH(orders!L$1,products!$A$1:$G$1,0))</f>
        <v>29.784999999999997</v>
      </c>
      <c r="M386">
        <f t="shared" si="10"/>
        <v>119.13999999999999</v>
      </c>
      <c r="N386" t="str" cm="1">
        <f t="array" ref="N386">_xlfn.XLOOKUP(I386,{"Rob","Exc","Ara","Lib"},{"Robusta","Excelsa","Arabica","Liberica"},"",0)</f>
        <v>Arabica</v>
      </c>
      <c r="O386" t="str">
        <f t="shared" si="11"/>
        <v>Large</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INDEX(products!$A$1:$G$49,MATCH($D387,products!$A$1:$A$49,0),MATCH(orders!I$1,products!$A$1:$G$1,0))</f>
        <v>Lib</v>
      </c>
      <c r="J387" t="str">
        <f>INDEX(products!$A$1:$G$49,MATCH($D387,products!$A$1:$A$49,0),MATCH(orders!J$1,products!$A$1:$G$1,0))</f>
        <v>M</v>
      </c>
      <c r="K387" s="5">
        <f>INDEX(products!$A$1:$G$49,MATCH($D387,products!$A$1:$A$49,0),MATCH(orders!K$1,products!$A$1:$G$1,0))</f>
        <v>0.5</v>
      </c>
      <c r="L387">
        <f>INDEX(products!$A$1:$G$49,MATCH($D387,products!$A$1:$A$49,0),MATCH(orders!L$1,products!$A$1:$G$1,0))</f>
        <v>8.73</v>
      </c>
      <c r="M387">
        <f t="shared" ref="M387:M450" si="12">L387*E387</f>
        <v>43.650000000000006</v>
      </c>
      <c r="N387" t="str" cm="1">
        <f t="array" ref="N387">_xlfn.XLOOKUP(I387,{"Rob","Exc","Ara","Lib"},{"Robusta","Excelsa","Arabica","Liberica"},"",0)</f>
        <v>Liberica</v>
      </c>
      <c r="O387" t="str">
        <f t="shared" ref="O387:O450" si="13">IF(J387="M","Medium",IF(J387="L","Large",IF(J387="D","Dark","")))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INDEX(products!$A$1:$G$49,MATCH($D388,products!$A$1:$A$49,0),MATCH(orders!I$1,products!$A$1:$G$1,0))</f>
        <v>Ara</v>
      </c>
      <c r="J388" t="str">
        <f>INDEX(products!$A$1:$G$49,MATCH($D388,products!$A$1:$A$49,0),MATCH(orders!J$1,products!$A$1:$G$1,0))</f>
        <v>D</v>
      </c>
      <c r="K388" s="5">
        <f>INDEX(products!$A$1:$G$49,MATCH($D388,products!$A$1:$A$49,0),MATCH(orders!K$1,products!$A$1:$G$1,0))</f>
        <v>0.2</v>
      </c>
      <c r="L388">
        <f>INDEX(products!$A$1:$G$49,MATCH($D388,products!$A$1:$A$49,0),MATCH(orders!L$1,products!$A$1:$G$1,0))</f>
        <v>2.9849999999999999</v>
      </c>
      <c r="M388">
        <f t="shared" si="12"/>
        <v>17.91</v>
      </c>
      <c r="N388" t="str" cm="1">
        <f t="array" ref="N388">_xlfn.XLOOKUP(I388,{"Rob","Exc","Ara","Lib"},{"Robusta","Excelsa","Arabica","Liberica"},"",0)</f>
        <v>Arabica</v>
      </c>
      <c r="O388" t="str">
        <f t="shared" si="13"/>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INDEX(products!$A$1:$G$49,MATCH($D389,products!$A$1:$A$49,0),MATCH(orders!I$1,products!$A$1:$G$1,0))</f>
        <v>Exc</v>
      </c>
      <c r="J389" t="str">
        <f>INDEX(products!$A$1:$G$49,MATCH($D389,products!$A$1:$A$49,0),MATCH(orders!J$1,products!$A$1:$G$1,0))</f>
        <v>L</v>
      </c>
      <c r="K389" s="5">
        <f>INDEX(products!$A$1:$G$49,MATCH($D389,products!$A$1:$A$49,0),MATCH(orders!K$1,products!$A$1:$G$1,0))</f>
        <v>1</v>
      </c>
      <c r="L389">
        <f>INDEX(products!$A$1:$G$49,MATCH($D389,products!$A$1:$A$49,0),MATCH(orders!L$1,products!$A$1:$G$1,0))</f>
        <v>14.85</v>
      </c>
      <c r="M389">
        <f t="shared" si="12"/>
        <v>74.25</v>
      </c>
      <c r="N389" t="str" cm="1">
        <f t="array" ref="N389">_xlfn.XLOOKUP(I389,{"Rob","Exc","Ara","Lib"},{"Robusta","Excelsa","Arabica","Liberica"},"",0)</f>
        <v>Excelsa</v>
      </c>
      <c r="O389" t="str">
        <f t="shared" si="13"/>
        <v>Large</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INDEX(products!$A$1:$G$49,MATCH($D390,products!$A$1:$A$49,0),MATCH(orders!I$1,products!$A$1:$G$1,0))</f>
        <v>Lib</v>
      </c>
      <c r="J390" t="str">
        <f>INDEX(products!$A$1:$G$49,MATCH($D390,products!$A$1:$A$49,0),MATCH(orders!J$1,products!$A$1:$G$1,0))</f>
        <v>D</v>
      </c>
      <c r="K390" s="5">
        <f>INDEX(products!$A$1:$G$49,MATCH($D390,products!$A$1:$A$49,0),MATCH(orders!K$1,products!$A$1:$G$1,0))</f>
        <v>0.2</v>
      </c>
      <c r="L390">
        <f>INDEX(products!$A$1:$G$49,MATCH($D390,products!$A$1:$A$49,0),MATCH(orders!L$1,products!$A$1:$G$1,0))</f>
        <v>3.8849999999999998</v>
      </c>
      <c r="M390">
        <f t="shared" si="12"/>
        <v>11.654999999999999</v>
      </c>
      <c r="N390" t="str" cm="1">
        <f t="array" ref="N390">_xlfn.XLOOKUP(I390,{"Rob","Exc","Ara","Lib"},{"Robusta","Excelsa","Arabica","Liberica"},"",0)</f>
        <v>Liberica</v>
      </c>
      <c r="O390" t="str">
        <f t="shared" si="13"/>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INDEX(products!$A$1:$G$49,MATCH($D391,products!$A$1:$A$49,0),MATCH(orders!I$1,products!$A$1:$G$1,0))</f>
        <v>Lib</v>
      </c>
      <c r="J391" t="str">
        <f>INDEX(products!$A$1:$G$49,MATCH($D391,products!$A$1:$A$49,0),MATCH(orders!J$1,products!$A$1:$G$1,0))</f>
        <v>D</v>
      </c>
      <c r="K391" s="5">
        <f>INDEX(products!$A$1:$G$49,MATCH($D391,products!$A$1:$A$49,0),MATCH(orders!K$1,products!$A$1:$G$1,0))</f>
        <v>0.5</v>
      </c>
      <c r="L391">
        <f>INDEX(products!$A$1:$G$49,MATCH($D391,products!$A$1:$A$49,0),MATCH(orders!L$1,products!$A$1:$G$1,0))</f>
        <v>7.77</v>
      </c>
      <c r="M391">
        <f t="shared" si="12"/>
        <v>23.31</v>
      </c>
      <c r="N391" t="str" cm="1">
        <f t="array" ref="N391">_xlfn.XLOOKUP(I391,{"Rob","Exc","Ara","Lib"},{"Robusta","Excelsa","Arabica","Liberica"},"",0)</f>
        <v>Liberica</v>
      </c>
      <c r="O391" t="str">
        <f t="shared" si="13"/>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INDEX(products!$A$1:$G$49,MATCH($D392,products!$A$1:$A$49,0),MATCH(orders!I$1,products!$A$1:$G$1,0))</f>
        <v>Exc</v>
      </c>
      <c r="J392" t="str">
        <f>INDEX(products!$A$1:$G$49,MATCH($D392,products!$A$1:$A$49,0),MATCH(orders!J$1,products!$A$1:$G$1,0))</f>
        <v>D</v>
      </c>
      <c r="K392" s="5">
        <f>INDEX(products!$A$1:$G$49,MATCH($D392,products!$A$1:$A$49,0),MATCH(orders!K$1,products!$A$1:$G$1,0))</f>
        <v>0.5</v>
      </c>
      <c r="L392">
        <f>INDEX(products!$A$1:$G$49,MATCH($D392,products!$A$1:$A$49,0),MATCH(orders!L$1,products!$A$1:$G$1,0))</f>
        <v>7.29</v>
      </c>
      <c r="M392">
        <f t="shared" si="12"/>
        <v>14.58</v>
      </c>
      <c r="N392" t="str" cm="1">
        <f t="array" ref="N392">_xlfn.XLOOKUP(I392,{"Rob","Exc","Ara","Lib"},{"Robusta","Excelsa","Arabica","Liberica"},"",0)</f>
        <v>Excelsa</v>
      </c>
      <c r="O392" t="str">
        <f t="shared" si="13"/>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INDEX(products!$A$1:$G$49,MATCH($D393,products!$A$1:$A$49,0),MATCH(orders!I$1,products!$A$1:$G$1,0))</f>
        <v>Ara</v>
      </c>
      <c r="J393" t="str">
        <f>INDEX(products!$A$1:$G$49,MATCH($D393,products!$A$1:$A$49,0),MATCH(orders!J$1,products!$A$1:$G$1,0))</f>
        <v>M</v>
      </c>
      <c r="K393" s="5">
        <f>INDEX(products!$A$1:$G$49,MATCH($D393,products!$A$1:$A$49,0),MATCH(orders!K$1,products!$A$1:$G$1,0))</f>
        <v>0.5</v>
      </c>
      <c r="L393">
        <f>INDEX(products!$A$1:$G$49,MATCH($D393,products!$A$1:$A$49,0),MATCH(orders!L$1,products!$A$1:$G$1,0))</f>
        <v>6.75</v>
      </c>
      <c r="M393">
        <f t="shared" si="12"/>
        <v>13.5</v>
      </c>
      <c r="N393" t="str" cm="1">
        <f t="array" ref="N393">_xlfn.XLOOKUP(I393,{"Rob","Exc","Ara","Lib"},{"Robusta","Excelsa","Arabica","Liberica"},"",0)</f>
        <v>Arabica</v>
      </c>
      <c r="O393" t="str">
        <f t="shared" si="13"/>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INDEX(products!$A$1:$G$49,MATCH($D394,products!$A$1:$A$49,0),MATCH(orders!I$1,products!$A$1:$G$1,0))</f>
        <v>Exc</v>
      </c>
      <c r="J394" t="str">
        <f>INDEX(products!$A$1:$G$49,MATCH($D394,products!$A$1:$A$49,0),MATCH(orders!J$1,products!$A$1:$G$1,0))</f>
        <v>L</v>
      </c>
      <c r="K394" s="5">
        <f>INDEX(products!$A$1:$G$49,MATCH($D394,products!$A$1:$A$49,0),MATCH(orders!K$1,products!$A$1:$G$1,0))</f>
        <v>1</v>
      </c>
      <c r="L394">
        <f>INDEX(products!$A$1:$G$49,MATCH($D394,products!$A$1:$A$49,0),MATCH(orders!L$1,products!$A$1:$G$1,0))</f>
        <v>14.85</v>
      </c>
      <c r="M394">
        <f t="shared" si="12"/>
        <v>89.1</v>
      </c>
      <c r="N394" t="str" cm="1">
        <f t="array" ref="N394">_xlfn.XLOOKUP(I394,{"Rob","Exc","Ara","Lib"},{"Robusta","Excelsa","Arabica","Liberica"},"",0)</f>
        <v>Excelsa</v>
      </c>
      <c r="O394" t="str">
        <f t="shared" si="13"/>
        <v>Large</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INDEX(products!$A$1:$G$49,MATCH($D395,products!$A$1:$A$49,0),MATCH(orders!I$1,products!$A$1:$G$1,0))</f>
        <v>Ara</v>
      </c>
      <c r="J395" t="str">
        <f>INDEX(products!$A$1:$G$49,MATCH($D395,products!$A$1:$A$49,0),MATCH(orders!J$1,products!$A$1:$G$1,0))</f>
        <v>L</v>
      </c>
      <c r="K395" s="5">
        <f>INDEX(products!$A$1:$G$49,MATCH($D395,products!$A$1:$A$49,0),MATCH(orders!K$1,products!$A$1:$G$1,0))</f>
        <v>0.2</v>
      </c>
      <c r="L395">
        <f>INDEX(products!$A$1:$G$49,MATCH($D395,products!$A$1:$A$49,0),MATCH(orders!L$1,products!$A$1:$G$1,0))</f>
        <v>3.8849999999999998</v>
      </c>
      <c r="M395">
        <f t="shared" si="12"/>
        <v>3.8849999999999998</v>
      </c>
      <c r="N395" t="str" cm="1">
        <f t="array" ref="N395">_xlfn.XLOOKUP(I395,{"Rob","Exc","Ara","Lib"},{"Robusta","Excelsa","Arabica","Liberica"},"",0)</f>
        <v>Arabica</v>
      </c>
      <c r="O395" t="str">
        <f t="shared" si="13"/>
        <v>Large</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INDEX(products!$A$1:$G$49,MATCH($D396,products!$A$1:$A$49,0),MATCH(orders!I$1,products!$A$1:$G$1,0))</f>
        <v>Rob</v>
      </c>
      <c r="J396" t="str">
        <f>INDEX(products!$A$1:$G$49,MATCH($D396,products!$A$1:$A$49,0),MATCH(orders!J$1,products!$A$1:$G$1,0))</f>
        <v>L</v>
      </c>
      <c r="K396" s="5">
        <f>INDEX(products!$A$1:$G$49,MATCH($D396,products!$A$1:$A$49,0),MATCH(orders!K$1,products!$A$1:$G$1,0))</f>
        <v>2.5</v>
      </c>
      <c r="L396">
        <f>INDEX(products!$A$1:$G$49,MATCH($D396,products!$A$1:$A$49,0),MATCH(orders!L$1,products!$A$1:$G$1,0))</f>
        <v>27.484999999999996</v>
      </c>
      <c r="M396">
        <f t="shared" si="12"/>
        <v>109.93999999999998</v>
      </c>
      <c r="N396" t="str" cm="1">
        <f t="array" ref="N396">_xlfn.XLOOKUP(I396,{"Rob","Exc","Ara","Lib"},{"Robusta","Excelsa","Arabica","Liberica"},"",0)</f>
        <v>Robusta</v>
      </c>
      <c r="O396" t="str">
        <f t="shared" si="13"/>
        <v>Large</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INDEX(products!$A$1:$G$49,MATCH($D397,products!$A$1:$A$49,0),MATCH(orders!I$1,products!$A$1:$G$1,0))</f>
        <v>Lib</v>
      </c>
      <c r="J397" t="str">
        <f>INDEX(products!$A$1:$G$49,MATCH($D397,products!$A$1:$A$49,0),MATCH(orders!J$1,products!$A$1:$G$1,0))</f>
        <v>D</v>
      </c>
      <c r="K397" s="5">
        <f>INDEX(products!$A$1:$G$49,MATCH($D397,products!$A$1:$A$49,0),MATCH(orders!K$1,products!$A$1:$G$1,0))</f>
        <v>0.5</v>
      </c>
      <c r="L397">
        <f>INDEX(products!$A$1:$G$49,MATCH($D397,products!$A$1:$A$49,0),MATCH(orders!L$1,products!$A$1:$G$1,0))</f>
        <v>7.77</v>
      </c>
      <c r="M397">
        <f t="shared" si="12"/>
        <v>46.62</v>
      </c>
      <c r="N397" t="str" cm="1">
        <f t="array" ref="N397">_xlfn.XLOOKUP(I397,{"Rob","Exc","Ara","Lib"},{"Robusta","Excelsa","Arabica","Liberica"},"",0)</f>
        <v>Liberica</v>
      </c>
      <c r="O397" t="str">
        <f t="shared" si="13"/>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INDEX(products!$A$1:$G$49,MATCH($D398,products!$A$1:$A$49,0),MATCH(orders!I$1,products!$A$1:$G$1,0))</f>
        <v>Ara</v>
      </c>
      <c r="J398" t="str">
        <f>INDEX(products!$A$1:$G$49,MATCH($D398,products!$A$1:$A$49,0),MATCH(orders!J$1,products!$A$1:$G$1,0))</f>
        <v>L</v>
      </c>
      <c r="K398" s="5">
        <f>INDEX(products!$A$1:$G$49,MATCH($D398,products!$A$1:$A$49,0),MATCH(orders!K$1,products!$A$1:$G$1,0))</f>
        <v>0.5</v>
      </c>
      <c r="L398">
        <f>INDEX(products!$A$1:$G$49,MATCH($D398,products!$A$1:$A$49,0),MATCH(orders!L$1,products!$A$1:$G$1,0))</f>
        <v>7.77</v>
      </c>
      <c r="M398">
        <f t="shared" si="12"/>
        <v>38.849999999999994</v>
      </c>
      <c r="N398" t="str" cm="1">
        <f t="array" ref="N398">_xlfn.XLOOKUP(I398,{"Rob","Exc","Ara","Lib"},{"Robusta","Excelsa","Arabica","Liberica"},"",0)</f>
        <v>Arabica</v>
      </c>
      <c r="O398" t="str">
        <f t="shared" si="13"/>
        <v>Large</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INDEX(products!$A$1:$G$49,MATCH($D399,products!$A$1:$A$49,0),MATCH(orders!I$1,products!$A$1:$G$1,0))</f>
        <v>Lib</v>
      </c>
      <c r="J399" t="str">
        <f>INDEX(products!$A$1:$G$49,MATCH($D399,products!$A$1:$A$49,0),MATCH(orders!J$1,products!$A$1:$G$1,0))</f>
        <v>D</v>
      </c>
      <c r="K399" s="5">
        <f>INDEX(products!$A$1:$G$49,MATCH($D399,products!$A$1:$A$49,0),MATCH(orders!K$1,products!$A$1:$G$1,0))</f>
        <v>0.5</v>
      </c>
      <c r="L399">
        <f>INDEX(products!$A$1:$G$49,MATCH($D399,products!$A$1:$A$49,0),MATCH(orders!L$1,products!$A$1:$G$1,0))</f>
        <v>7.77</v>
      </c>
      <c r="M399">
        <f t="shared" si="12"/>
        <v>31.08</v>
      </c>
      <c r="N399" t="str" cm="1">
        <f t="array" ref="N399">_xlfn.XLOOKUP(I399,{"Rob","Exc","Ara","Lib"},{"Robusta","Excelsa","Arabica","Liberica"},"",0)</f>
        <v>Liberica</v>
      </c>
      <c r="O399" t="str">
        <f t="shared" si="13"/>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INDEX(products!$A$1:$G$49,MATCH($D400,products!$A$1:$A$49,0),MATCH(orders!I$1,products!$A$1:$G$1,0))</f>
        <v>Ara</v>
      </c>
      <c r="J400" t="str">
        <f>INDEX(products!$A$1:$G$49,MATCH($D400,products!$A$1:$A$49,0),MATCH(orders!J$1,products!$A$1:$G$1,0))</f>
        <v>D</v>
      </c>
      <c r="K400" s="5">
        <f>INDEX(products!$A$1:$G$49,MATCH($D400,products!$A$1:$A$49,0),MATCH(orders!K$1,products!$A$1:$G$1,0))</f>
        <v>0.2</v>
      </c>
      <c r="L400">
        <f>INDEX(products!$A$1:$G$49,MATCH($D400,products!$A$1:$A$49,0),MATCH(orders!L$1,products!$A$1:$G$1,0))</f>
        <v>2.9849999999999999</v>
      </c>
      <c r="M400">
        <f t="shared" si="12"/>
        <v>17.91</v>
      </c>
      <c r="N400" t="str" cm="1">
        <f t="array" ref="N400">_xlfn.XLOOKUP(I400,{"Rob","Exc","Ara","Lib"},{"Robusta","Excelsa","Arabica","Liberica"},"",0)</f>
        <v>Arabica</v>
      </c>
      <c r="O400" t="str">
        <f t="shared" si="13"/>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INDEX(products!$A$1:$G$49,MATCH($D401,products!$A$1:$A$49,0),MATCH(orders!I$1,products!$A$1:$G$1,0))</f>
        <v>Exc</v>
      </c>
      <c r="J401" t="str">
        <f>INDEX(products!$A$1:$G$49,MATCH($D401,products!$A$1:$A$49,0),MATCH(orders!J$1,products!$A$1:$G$1,0))</f>
        <v>D</v>
      </c>
      <c r="K401" s="5">
        <f>INDEX(products!$A$1:$G$49,MATCH($D401,products!$A$1:$A$49,0),MATCH(orders!K$1,products!$A$1:$G$1,0))</f>
        <v>2.5</v>
      </c>
      <c r="L401">
        <f>INDEX(products!$A$1:$G$49,MATCH($D401,products!$A$1:$A$49,0),MATCH(orders!L$1,products!$A$1:$G$1,0))</f>
        <v>27.945</v>
      </c>
      <c r="M401">
        <f t="shared" si="12"/>
        <v>167.67000000000002</v>
      </c>
      <c r="N401" t="str" cm="1">
        <f t="array" ref="N401">_xlfn.XLOOKUP(I401,{"Rob","Exc","Ara","Lib"},{"Robusta","Excelsa","Arabica","Liberica"},"",0)</f>
        <v>Excelsa</v>
      </c>
      <c r="O401" t="str">
        <f t="shared" si="13"/>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INDEX(products!$A$1:$G$49,MATCH($D402,products!$A$1:$A$49,0),MATCH(orders!I$1,products!$A$1:$G$1,0))</f>
        <v>Lib</v>
      </c>
      <c r="J402" t="str">
        <f>INDEX(products!$A$1:$G$49,MATCH($D402,products!$A$1:$A$49,0),MATCH(orders!J$1,products!$A$1:$G$1,0))</f>
        <v>L</v>
      </c>
      <c r="K402" s="5">
        <f>INDEX(products!$A$1:$G$49,MATCH($D402,products!$A$1:$A$49,0),MATCH(orders!K$1,products!$A$1:$G$1,0))</f>
        <v>1</v>
      </c>
      <c r="L402">
        <f>INDEX(products!$A$1:$G$49,MATCH($D402,products!$A$1:$A$49,0),MATCH(orders!L$1,products!$A$1:$G$1,0))</f>
        <v>15.85</v>
      </c>
      <c r="M402">
        <f t="shared" si="12"/>
        <v>63.4</v>
      </c>
      <c r="N402" t="str" cm="1">
        <f t="array" ref="N402">_xlfn.XLOOKUP(I402,{"Rob","Exc","Ara","Lib"},{"Robusta","Excelsa","Arabica","Liberica"},"",0)</f>
        <v>Liberica</v>
      </c>
      <c r="O402" t="str">
        <f t="shared" si="13"/>
        <v>Large</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INDEX(products!$A$1:$G$49,MATCH($D403,products!$A$1:$A$49,0),MATCH(orders!I$1,products!$A$1:$G$1,0))</f>
        <v>Lib</v>
      </c>
      <c r="J403" t="str">
        <f>INDEX(products!$A$1:$G$49,MATCH($D403,products!$A$1:$A$49,0),MATCH(orders!J$1,products!$A$1:$G$1,0))</f>
        <v>M</v>
      </c>
      <c r="K403" s="5">
        <f>INDEX(products!$A$1:$G$49,MATCH($D403,products!$A$1:$A$49,0),MATCH(orders!K$1,products!$A$1:$G$1,0))</f>
        <v>0.2</v>
      </c>
      <c r="L403">
        <f>INDEX(products!$A$1:$G$49,MATCH($D403,products!$A$1:$A$49,0),MATCH(orders!L$1,products!$A$1:$G$1,0))</f>
        <v>4.3650000000000002</v>
      </c>
      <c r="M403">
        <f t="shared" si="12"/>
        <v>8.73</v>
      </c>
      <c r="N403" t="str" cm="1">
        <f t="array" ref="N403">_xlfn.XLOOKUP(I403,{"Rob","Exc","Ara","Lib"},{"Robusta","Excelsa","Arabica","Liberica"},"",0)</f>
        <v>Liberica</v>
      </c>
      <c r="O403" t="str">
        <f t="shared" si="13"/>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INDEX(products!$A$1:$G$49,MATCH($D404,products!$A$1:$A$49,0),MATCH(orders!I$1,products!$A$1:$G$1,0))</f>
        <v>Rob</v>
      </c>
      <c r="J404" t="str">
        <f>INDEX(products!$A$1:$G$49,MATCH($D404,products!$A$1:$A$49,0),MATCH(orders!J$1,products!$A$1:$G$1,0))</f>
        <v>D</v>
      </c>
      <c r="K404" s="5">
        <f>INDEX(products!$A$1:$G$49,MATCH($D404,products!$A$1:$A$49,0),MATCH(orders!K$1,products!$A$1:$G$1,0))</f>
        <v>1</v>
      </c>
      <c r="L404">
        <f>INDEX(products!$A$1:$G$49,MATCH($D404,products!$A$1:$A$49,0),MATCH(orders!L$1,products!$A$1:$G$1,0))</f>
        <v>8.9499999999999993</v>
      </c>
      <c r="M404">
        <f t="shared" si="12"/>
        <v>26.849999999999998</v>
      </c>
      <c r="N404" t="str" cm="1">
        <f t="array" ref="N404">_xlfn.XLOOKUP(I404,{"Rob","Exc","Ara","Lib"},{"Robusta","Excelsa","Arabica","Liberica"},"",0)</f>
        <v>Robusta</v>
      </c>
      <c r="O404" t="str">
        <f t="shared" si="13"/>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INDEX(products!$A$1:$G$49,MATCH($D405,products!$A$1:$A$49,0),MATCH(orders!I$1,products!$A$1:$G$1,0))</f>
        <v>Lib</v>
      </c>
      <c r="J405" t="str">
        <f>INDEX(products!$A$1:$G$49,MATCH($D405,products!$A$1:$A$49,0),MATCH(orders!J$1,products!$A$1:$G$1,0))</f>
        <v>L</v>
      </c>
      <c r="K405" s="5">
        <f>INDEX(products!$A$1:$G$49,MATCH($D405,products!$A$1:$A$49,0),MATCH(orders!K$1,products!$A$1:$G$1,0))</f>
        <v>0.2</v>
      </c>
      <c r="L405">
        <f>INDEX(products!$A$1:$G$49,MATCH($D405,products!$A$1:$A$49,0),MATCH(orders!L$1,products!$A$1:$G$1,0))</f>
        <v>4.7549999999999999</v>
      </c>
      <c r="M405">
        <f t="shared" si="12"/>
        <v>9.51</v>
      </c>
      <c r="N405" t="str" cm="1">
        <f t="array" ref="N405">_xlfn.XLOOKUP(I405,{"Rob","Exc","Ara","Lib"},{"Robusta","Excelsa","Arabica","Liberica"},"",0)</f>
        <v>Liberica</v>
      </c>
      <c r="O405" t="str">
        <f t="shared" si="13"/>
        <v>Large</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INDEX(products!$A$1:$G$49,MATCH($D406,products!$A$1:$A$49,0),MATCH(orders!I$1,products!$A$1:$G$1,0))</f>
        <v>Ara</v>
      </c>
      <c r="J406" t="str">
        <f>INDEX(products!$A$1:$G$49,MATCH($D406,products!$A$1:$A$49,0),MATCH(orders!J$1,products!$A$1:$G$1,0))</f>
        <v>D</v>
      </c>
      <c r="K406" s="5">
        <f>INDEX(products!$A$1:$G$49,MATCH($D406,products!$A$1:$A$49,0),MATCH(orders!K$1,products!$A$1:$G$1,0))</f>
        <v>1</v>
      </c>
      <c r="L406">
        <f>INDEX(products!$A$1:$G$49,MATCH($D406,products!$A$1:$A$49,0),MATCH(orders!L$1,products!$A$1:$G$1,0))</f>
        <v>9.9499999999999993</v>
      </c>
      <c r="M406">
        <f t="shared" si="12"/>
        <v>39.799999999999997</v>
      </c>
      <c r="N406" t="str" cm="1">
        <f t="array" ref="N406">_xlfn.XLOOKUP(I406,{"Rob","Exc","Ara","Lib"},{"Robusta","Excelsa","Arabica","Liberica"},"",0)</f>
        <v>Arabica</v>
      </c>
      <c r="O406" t="str">
        <f t="shared" si="13"/>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INDEX(products!$A$1:$G$49,MATCH($D407,products!$A$1:$A$49,0),MATCH(orders!I$1,products!$A$1:$G$1,0))</f>
        <v>Exc</v>
      </c>
      <c r="J407" t="str">
        <f>INDEX(products!$A$1:$G$49,MATCH($D407,products!$A$1:$A$49,0),MATCH(orders!J$1,products!$A$1:$G$1,0))</f>
        <v>M</v>
      </c>
      <c r="K407" s="5">
        <f>INDEX(products!$A$1:$G$49,MATCH($D407,products!$A$1:$A$49,0),MATCH(orders!K$1,products!$A$1:$G$1,0))</f>
        <v>0.5</v>
      </c>
      <c r="L407">
        <f>INDEX(products!$A$1:$G$49,MATCH($D407,products!$A$1:$A$49,0),MATCH(orders!L$1,products!$A$1:$G$1,0))</f>
        <v>8.25</v>
      </c>
      <c r="M407">
        <f t="shared" si="12"/>
        <v>24.75</v>
      </c>
      <c r="N407" t="str" cm="1">
        <f t="array" ref="N407">_xlfn.XLOOKUP(I407,{"Rob","Exc","Ara","Lib"},{"Robusta","Excelsa","Arabica","Liberica"},"",0)</f>
        <v>Excelsa</v>
      </c>
      <c r="O407" t="str">
        <f t="shared" si="13"/>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INDEX(products!$A$1:$G$49,MATCH($D408,products!$A$1:$A$49,0),MATCH(orders!I$1,products!$A$1:$G$1,0))</f>
        <v>Exc</v>
      </c>
      <c r="J408" t="str">
        <f>INDEX(products!$A$1:$G$49,MATCH($D408,products!$A$1:$A$49,0),MATCH(orders!J$1,products!$A$1:$G$1,0))</f>
        <v>M</v>
      </c>
      <c r="K408" s="5">
        <f>INDEX(products!$A$1:$G$49,MATCH($D408,products!$A$1:$A$49,0),MATCH(orders!K$1,products!$A$1:$G$1,0))</f>
        <v>1</v>
      </c>
      <c r="L408">
        <f>INDEX(products!$A$1:$G$49,MATCH($D408,products!$A$1:$A$49,0),MATCH(orders!L$1,products!$A$1:$G$1,0))</f>
        <v>13.75</v>
      </c>
      <c r="M408">
        <f t="shared" si="12"/>
        <v>68.75</v>
      </c>
      <c r="N408" t="str" cm="1">
        <f t="array" ref="N408">_xlfn.XLOOKUP(I408,{"Rob","Exc","Ara","Lib"},{"Robusta","Excelsa","Arabica","Liberica"},"",0)</f>
        <v>Excelsa</v>
      </c>
      <c r="O408" t="str">
        <f t="shared" si="13"/>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INDEX(products!$A$1:$G$49,MATCH($D409,products!$A$1:$A$49,0),MATCH(orders!I$1,products!$A$1:$G$1,0))</f>
        <v>Exc</v>
      </c>
      <c r="J409" t="str">
        <f>INDEX(products!$A$1:$G$49,MATCH($D409,products!$A$1:$A$49,0),MATCH(orders!J$1,products!$A$1:$G$1,0))</f>
        <v>M</v>
      </c>
      <c r="K409" s="5">
        <f>INDEX(products!$A$1:$G$49,MATCH($D409,products!$A$1:$A$49,0),MATCH(orders!K$1,products!$A$1:$G$1,0))</f>
        <v>0.5</v>
      </c>
      <c r="L409">
        <f>INDEX(products!$A$1:$G$49,MATCH($D409,products!$A$1:$A$49,0),MATCH(orders!L$1,products!$A$1:$G$1,0))</f>
        <v>8.25</v>
      </c>
      <c r="M409">
        <f t="shared" si="12"/>
        <v>49.5</v>
      </c>
      <c r="N409" t="str" cm="1">
        <f t="array" ref="N409">_xlfn.XLOOKUP(I409,{"Rob","Exc","Ara","Lib"},{"Robusta","Excelsa","Arabica","Liberica"},"",0)</f>
        <v>Excelsa</v>
      </c>
      <c r="O409" t="str">
        <f t="shared" si="13"/>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INDEX(products!$A$1:$G$49,MATCH($D410,products!$A$1:$A$49,0),MATCH(orders!I$1,products!$A$1:$G$1,0))</f>
        <v>Ara</v>
      </c>
      <c r="J410" t="str">
        <f>INDEX(products!$A$1:$G$49,MATCH($D410,products!$A$1:$A$49,0),MATCH(orders!J$1,products!$A$1:$G$1,0))</f>
        <v>M</v>
      </c>
      <c r="K410" s="5">
        <f>INDEX(products!$A$1:$G$49,MATCH($D410,products!$A$1:$A$49,0),MATCH(orders!K$1,products!$A$1:$G$1,0))</f>
        <v>2.5</v>
      </c>
      <c r="L410">
        <f>INDEX(products!$A$1:$G$49,MATCH($D410,products!$A$1:$A$49,0),MATCH(orders!L$1,products!$A$1:$G$1,0))</f>
        <v>25.874999999999996</v>
      </c>
      <c r="M410">
        <f t="shared" si="12"/>
        <v>51.749999999999993</v>
      </c>
      <c r="N410" t="str" cm="1">
        <f t="array" ref="N410">_xlfn.XLOOKUP(I410,{"Rob","Exc","Ara","Lib"},{"Robusta","Excelsa","Arabica","Liberica"},"",0)</f>
        <v>Arabica</v>
      </c>
      <c r="O410" t="str">
        <f t="shared" si="13"/>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INDEX(products!$A$1:$G$49,MATCH($D411,products!$A$1:$A$49,0),MATCH(orders!I$1,products!$A$1:$G$1,0))</f>
        <v>Lib</v>
      </c>
      <c r="J411" t="str">
        <f>INDEX(products!$A$1:$G$49,MATCH($D411,products!$A$1:$A$49,0),MATCH(orders!J$1,products!$A$1:$G$1,0))</f>
        <v>L</v>
      </c>
      <c r="K411" s="5">
        <f>INDEX(products!$A$1:$G$49,MATCH($D411,products!$A$1:$A$49,0),MATCH(orders!K$1,products!$A$1:$G$1,0))</f>
        <v>1</v>
      </c>
      <c r="L411">
        <f>INDEX(products!$A$1:$G$49,MATCH($D411,products!$A$1:$A$49,0),MATCH(orders!L$1,products!$A$1:$G$1,0))</f>
        <v>15.85</v>
      </c>
      <c r="M411">
        <f t="shared" si="12"/>
        <v>47.55</v>
      </c>
      <c r="N411" t="str" cm="1">
        <f t="array" ref="N411">_xlfn.XLOOKUP(I411,{"Rob","Exc","Ara","Lib"},{"Robusta","Excelsa","Arabica","Liberica"},"",0)</f>
        <v>Liberica</v>
      </c>
      <c r="O411" t="str">
        <f t="shared" si="13"/>
        <v>Large</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INDEX(products!$A$1:$G$49,MATCH($D412,products!$A$1:$A$49,0),MATCH(orders!I$1,products!$A$1:$G$1,0))</f>
        <v>Ara</v>
      </c>
      <c r="J412" t="str">
        <f>INDEX(products!$A$1:$G$49,MATCH($D412,products!$A$1:$A$49,0),MATCH(orders!J$1,products!$A$1:$G$1,0))</f>
        <v>L</v>
      </c>
      <c r="K412" s="5">
        <f>INDEX(products!$A$1:$G$49,MATCH($D412,products!$A$1:$A$49,0),MATCH(orders!K$1,products!$A$1:$G$1,0))</f>
        <v>0.2</v>
      </c>
      <c r="L412">
        <f>INDEX(products!$A$1:$G$49,MATCH($D412,products!$A$1:$A$49,0),MATCH(orders!L$1,products!$A$1:$G$1,0))</f>
        <v>3.8849999999999998</v>
      </c>
      <c r="M412">
        <f t="shared" si="12"/>
        <v>15.54</v>
      </c>
      <c r="N412" t="str" cm="1">
        <f t="array" ref="N412">_xlfn.XLOOKUP(I412,{"Rob","Exc","Ara","Lib"},{"Robusta","Excelsa","Arabica","Liberica"},"",0)</f>
        <v>Arabica</v>
      </c>
      <c r="O412" t="str">
        <f t="shared" si="13"/>
        <v>Large</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INDEX(products!$A$1:$G$49,MATCH($D413,products!$A$1:$A$49,0),MATCH(orders!I$1,products!$A$1:$G$1,0))</f>
        <v>Lib</v>
      </c>
      <c r="J413" t="str">
        <f>INDEX(products!$A$1:$G$49,MATCH($D413,products!$A$1:$A$49,0),MATCH(orders!J$1,products!$A$1:$G$1,0))</f>
        <v>M</v>
      </c>
      <c r="K413" s="5">
        <f>INDEX(products!$A$1:$G$49,MATCH($D413,products!$A$1:$A$49,0),MATCH(orders!K$1,products!$A$1:$G$1,0))</f>
        <v>1</v>
      </c>
      <c r="L413">
        <f>INDEX(products!$A$1:$G$49,MATCH($D413,products!$A$1:$A$49,0),MATCH(orders!L$1,products!$A$1:$G$1,0))</f>
        <v>14.55</v>
      </c>
      <c r="M413">
        <f t="shared" si="12"/>
        <v>87.300000000000011</v>
      </c>
      <c r="N413" t="str" cm="1">
        <f t="array" ref="N413">_xlfn.XLOOKUP(I413,{"Rob","Exc","Ara","Lib"},{"Robusta","Excelsa","Arabica","Liberica"},"",0)</f>
        <v>Liberica</v>
      </c>
      <c r="O413" t="str">
        <f t="shared" si="13"/>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INDEX(products!$A$1:$G$49,MATCH($D414,products!$A$1:$A$49,0),MATCH(orders!I$1,products!$A$1:$G$1,0))</f>
        <v>Ara</v>
      </c>
      <c r="J414" t="str">
        <f>INDEX(products!$A$1:$G$49,MATCH($D414,products!$A$1:$A$49,0),MATCH(orders!J$1,products!$A$1:$G$1,0))</f>
        <v>M</v>
      </c>
      <c r="K414" s="5">
        <f>INDEX(products!$A$1:$G$49,MATCH($D414,products!$A$1:$A$49,0),MATCH(orders!K$1,products!$A$1:$G$1,0))</f>
        <v>1</v>
      </c>
      <c r="L414">
        <f>INDEX(products!$A$1:$G$49,MATCH($D414,products!$A$1:$A$49,0),MATCH(orders!L$1,products!$A$1:$G$1,0))</f>
        <v>11.25</v>
      </c>
      <c r="M414">
        <f t="shared" si="12"/>
        <v>56.25</v>
      </c>
      <c r="N414" t="str" cm="1">
        <f t="array" ref="N414">_xlfn.XLOOKUP(I414,{"Rob","Exc","Ara","Lib"},{"Robusta","Excelsa","Arabica","Liberica"},"",0)</f>
        <v>Arabica</v>
      </c>
      <c r="O414" t="str">
        <f t="shared" si="13"/>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INDEX(products!$A$1:$G$49,MATCH($D415,products!$A$1:$A$49,0),MATCH(orders!I$1,products!$A$1:$G$1,0))</f>
        <v>Lib</v>
      </c>
      <c r="J415" t="str">
        <f>INDEX(products!$A$1:$G$49,MATCH($D415,products!$A$1:$A$49,0),MATCH(orders!J$1,products!$A$1:$G$1,0))</f>
        <v>L</v>
      </c>
      <c r="K415" s="5">
        <f>INDEX(products!$A$1:$G$49,MATCH($D415,products!$A$1:$A$49,0),MATCH(orders!K$1,products!$A$1:$G$1,0))</f>
        <v>2.5</v>
      </c>
      <c r="L415">
        <f>INDEX(products!$A$1:$G$49,MATCH($D415,products!$A$1:$A$49,0),MATCH(orders!L$1,products!$A$1:$G$1,0))</f>
        <v>36.454999999999998</v>
      </c>
      <c r="M415">
        <f t="shared" si="12"/>
        <v>36.454999999999998</v>
      </c>
      <c r="N415" t="str" cm="1">
        <f t="array" ref="N415">_xlfn.XLOOKUP(I415,{"Rob","Exc","Ara","Lib"},{"Robusta","Excelsa","Arabica","Liberica"},"",0)</f>
        <v>Liberica</v>
      </c>
      <c r="O415" t="str">
        <f t="shared" si="13"/>
        <v>Large</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INDEX(products!$A$1:$G$49,MATCH($D416,products!$A$1:$A$49,0),MATCH(orders!I$1,products!$A$1:$G$1,0))</f>
        <v>Rob</v>
      </c>
      <c r="J416" t="str">
        <f>INDEX(products!$A$1:$G$49,MATCH($D416,products!$A$1:$A$49,0),MATCH(orders!J$1,products!$A$1:$G$1,0))</f>
        <v>L</v>
      </c>
      <c r="K416" s="5">
        <f>INDEX(products!$A$1:$G$49,MATCH($D416,products!$A$1:$A$49,0),MATCH(orders!K$1,products!$A$1:$G$1,0))</f>
        <v>0.2</v>
      </c>
      <c r="L416">
        <f>INDEX(products!$A$1:$G$49,MATCH($D416,products!$A$1:$A$49,0),MATCH(orders!L$1,products!$A$1:$G$1,0))</f>
        <v>3.5849999999999995</v>
      </c>
      <c r="M416">
        <f t="shared" si="12"/>
        <v>10.754999999999999</v>
      </c>
      <c r="N416" t="str" cm="1">
        <f t="array" ref="N416">_xlfn.XLOOKUP(I416,{"Rob","Exc","Ara","Lib"},{"Robusta","Excelsa","Arabica","Liberica"},"",0)</f>
        <v>Robusta</v>
      </c>
      <c r="O416" t="str">
        <f t="shared" si="13"/>
        <v>Large</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INDEX(products!$A$1:$G$49,MATCH($D417,products!$A$1:$A$49,0),MATCH(orders!I$1,products!$A$1:$G$1,0))</f>
        <v>Rob</v>
      </c>
      <c r="J417" t="str">
        <f>INDEX(products!$A$1:$G$49,MATCH($D417,products!$A$1:$A$49,0),MATCH(orders!J$1,products!$A$1:$G$1,0))</f>
        <v>M</v>
      </c>
      <c r="K417" s="5">
        <f>INDEX(products!$A$1:$G$49,MATCH($D417,products!$A$1:$A$49,0),MATCH(orders!K$1,products!$A$1:$G$1,0))</f>
        <v>0.2</v>
      </c>
      <c r="L417">
        <f>INDEX(products!$A$1:$G$49,MATCH($D417,products!$A$1:$A$49,0),MATCH(orders!L$1,products!$A$1:$G$1,0))</f>
        <v>2.9849999999999999</v>
      </c>
      <c r="M417">
        <f t="shared" si="12"/>
        <v>8.9550000000000001</v>
      </c>
      <c r="N417" t="str" cm="1">
        <f t="array" ref="N417">_xlfn.XLOOKUP(I417,{"Rob","Exc","Ara","Lib"},{"Robusta","Excelsa","Arabica","Liberica"},"",0)</f>
        <v>Robusta</v>
      </c>
      <c r="O417" t="str">
        <f t="shared" si="13"/>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INDEX(products!$A$1:$G$49,MATCH($D418,products!$A$1:$A$49,0),MATCH(orders!I$1,products!$A$1:$G$1,0))</f>
        <v>Ara</v>
      </c>
      <c r="J418" t="str">
        <f>INDEX(products!$A$1:$G$49,MATCH($D418,products!$A$1:$A$49,0),MATCH(orders!J$1,products!$A$1:$G$1,0))</f>
        <v>L</v>
      </c>
      <c r="K418" s="5">
        <f>INDEX(products!$A$1:$G$49,MATCH($D418,products!$A$1:$A$49,0),MATCH(orders!K$1,products!$A$1:$G$1,0))</f>
        <v>0.5</v>
      </c>
      <c r="L418">
        <f>INDEX(products!$A$1:$G$49,MATCH($D418,products!$A$1:$A$49,0),MATCH(orders!L$1,products!$A$1:$G$1,0))</f>
        <v>7.77</v>
      </c>
      <c r="M418">
        <f t="shared" si="12"/>
        <v>23.31</v>
      </c>
      <c r="N418" t="str" cm="1">
        <f t="array" ref="N418">_xlfn.XLOOKUP(I418,{"Rob","Exc","Ara","Lib"},{"Robusta","Excelsa","Arabica","Liberica"},"",0)</f>
        <v>Arabica</v>
      </c>
      <c r="O418" t="str">
        <f t="shared" si="13"/>
        <v>Large</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INDEX(products!$A$1:$G$49,MATCH($D419,products!$A$1:$A$49,0),MATCH(orders!I$1,products!$A$1:$G$1,0))</f>
        <v>Ara</v>
      </c>
      <c r="J419" t="str">
        <f>INDEX(products!$A$1:$G$49,MATCH($D419,products!$A$1:$A$49,0),MATCH(orders!J$1,products!$A$1:$G$1,0))</f>
        <v>L</v>
      </c>
      <c r="K419" s="5">
        <f>INDEX(products!$A$1:$G$49,MATCH($D419,products!$A$1:$A$49,0),MATCH(orders!K$1,products!$A$1:$G$1,0))</f>
        <v>2.5</v>
      </c>
      <c r="L419">
        <f>INDEX(products!$A$1:$G$49,MATCH($D419,products!$A$1:$A$49,0),MATCH(orders!L$1,products!$A$1:$G$1,0))</f>
        <v>29.784999999999997</v>
      </c>
      <c r="M419">
        <f t="shared" si="12"/>
        <v>29.784999999999997</v>
      </c>
      <c r="N419" t="str" cm="1">
        <f t="array" ref="N419">_xlfn.XLOOKUP(I419,{"Rob","Exc","Ara","Lib"},{"Robusta","Excelsa","Arabica","Liberica"},"",0)</f>
        <v>Arabica</v>
      </c>
      <c r="O419" t="str">
        <f t="shared" si="13"/>
        <v>Large</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INDEX(products!$A$1:$G$49,MATCH($D420,products!$A$1:$A$49,0),MATCH(orders!I$1,products!$A$1:$G$1,0))</f>
        <v>Ara</v>
      </c>
      <c r="J420" t="str">
        <f>INDEX(products!$A$1:$G$49,MATCH($D420,products!$A$1:$A$49,0),MATCH(orders!J$1,products!$A$1:$G$1,0))</f>
        <v>L</v>
      </c>
      <c r="K420" s="5">
        <f>INDEX(products!$A$1:$G$49,MATCH($D420,products!$A$1:$A$49,0),MATCH(orders!K$1,products!$A$1:$G$1,0))</f>
        <v>2.5</v>
      </c>
      <c r="L420">
        <f>INDEX(products!$A$1:$G$49,MATCH($D420,products!$A$1:$A$49,0),MATCH(orders!L$1,products!$A$1:$G$1,0))</f>
        <v>29.784999999999997</v>
      </c>
      <c r="M420">
        <f t="shared" si="12"/>
        <v>148.92499999999998</v>
      </c>
      <c r="N420" t="str" cm="1">
        <f t="array" ref="N420">_xlfn.XLOOKUP(I420,{"Rob","Exc","Ara","Lib"},{"Robusta","Excelsa","Arabica","Liberica"},"",0)</f>
        <v>Arabica</v>
      </c>
      <c r="O420" t="str">
        <f t="shared" si="13"/>
        <v>Large</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INDEX(products!$A$1:$G$49,MATCH($D421,products!$A$1:$A$49,0),MATCH(orders!I$1,products!$A$1:$G$1,0))</f>
        <v>Lib</v>
      </c>
      <c r="J421" t="str">
        <f>INDEX(products!$A$1:$G$49,MATCH($D421,products!$A$1:$A$49,0),MATCH(orders!J$1,products!$A$1:$G$1,0))</f>
        <v>M</v>
      </c>
      <c r="K421" s="5">
        <f>INDEX(products!$A$1:$G$49,MATCH($D421,products!$A$1:$A$49,0),MATCH(orders!K$1,products!$A$1:$G$1,0))</f>
        <v>0.5</v>
      </c>
      <c r="L421">
        <f>INDEX(products!$A$1:$G$49,MATCH($D421,products!$A$1:$A$49,0),MATCH(orders!L$1,products!$A$1:$G$1,0))</f>
        <v>8.73</v>
      </c>
      <c r="M421">
        <f t="shared" si="12"/>
        <v>8.73</v>
      </c>
      <c r="N421" t="str" cm="1">
        <f t="array" ref="N421">_xlfn.XLOOKUP(I421,{"Rob","Exc","Ara","Lib"},{"Robusta","Excelsa","Arabica","Liberica"},"",0)</f>
        <v>Liberica</v>
      </c>
      <c r="O421" t="str">
        <f t="shared" si="13"/>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INDEX(products!$A$1:$G$49,MATCH($D422,products!$A$1:$A$49,0),MATCH(orders!I$1,products!$A$1:$G$1,0))</f>
        <v>Lib</v>
      </c>
      <c r="J422" t="str">
        <f>INDEX(products!$A$1:$G$49,MATCH($D422,products!$A$1:$A$49,0),MATCH(orders!J$1,products!$A$1:$G$1,0))</f>
        <v>D</v>
      </c>
      <c r="K422" s="5">
        <f>INDEX(products!$A$1:$G$49,MATCH($D422,products!$A$1:$A$49,0),MATCH(orders!K$1,products!$A$1:$G$1,0))</f>
        <v>0.5</v>
      </c>
      <c r="L422">
        <f>INDEX(products!$A$1:$G$49,MATCH($D422,products!$A$1:$A$49,0),MATCH(orders!L$1,products!$A$1:$G$1,0))</f>
        <v>7.77</v>
      </c>
      <c r="M422">
        <f t="shared" si="12"/>
        <v>31.08</v>
      </c>
      <c r="N422" t="str" cm="1">
        <f t="array" ref="N422">_xlfn.XLOOKUP(I422,{"Rob","Exc","Ara","Lib"},{"Robusta","Excelsa","Arabica","Liberica"},"",0)</f>
        <v>Liberica</v>
      </c>
      <c r="O422" t="str">
        <f t="shared" si="13"/>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INDEX(products!$A$1:$G$49,MATCH($D423,products!$A$1:$A$49,0),MATCH(orders!I$1,products!$A$1:$G$1,0))</f>
        <v>Ara</v>
      </c>
      <c r="J423" t="str">
        <f>INDEX(products!$A$1:$G$49,MATCH($D423,products!$A$1:$A$49,0),MATCH(orders!J$1,products!$A$1:$G$1,0))</f>
        <v>D</v>
      </c>
      <c r="K423" s="5">
        <f>INDEX(products!$A$1:$G$49,MATCH($D423,products!$A$1:$A$49,0),MATCH(orders!K$1,products!$A$1:$G$1,0))</f>
        <v>2.5</v>
      </c>
      <c r="L423">
        <f>INDEX(products!$A$1:$G$49,MATCH($D423,products!$A$1:$A$49,0),MATCH(orders!L$1,products!$A$1:$G$1,0))</f>
        <v>22.884999999999998</v>
      </c>
      <c r="M423">
        <f t="shared" si="12"/>
        <v>137.31</v>
      </c>
      <c r="N423" t="str" cm="1">
        <f t="array" ref="N423">_xlfn.XLOOKUP(I423,{"Rob","Exc","Ara","Lib"},{"Robusta","Excelsa","Arabica","Liberica"},"",0)</f>
        <v>Arabica</v>
      </c>
      <c r="O423" t="str">
        <f t="shared" si="13"/>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INDEX(products!$A$1:$G$49,MATCH($D424,products!$A$1:$A$49,0),MATCH(orders!I$1,products!$A$1:$G$1,0))</f>
        <v>Ara</v>
      </c>
      <c r="J424" t="str">
        <f>INDEX(products!$A$1:$G$49,MATCH($D424,products!$A$1:$A$49,0),MATCH(orders!J$1,products!$A$1:$G$1,0))</f>
        <v>D</v>
      </c>
      <c r="K424" s="5">
        <f>INDEX(products!$A$1:$G$49,MATCH($D424,products!$A$1:$A$49,0),MATCH(orders!K$1,products!$A$1:$G$1,0))</f>
        <v>0.5</v>
      </c>
      <c r="L424">
        <f>INDEX(products!$A$1:$G$49,MATCH($D424,products!$A$1:$A$49,0),MATCH(orders!L$1,products!$A$1:$G$1,0))</f>
        <v>5.97</v>
      </c>
      <c r="M424">
        <f t="shared" si="12"/>
        <v>29.849999999999998</v>
      </c>
      <c r="N424" t="str" cm="1">
        <f t="array" ref="N424">_xlfn.XLOOKUP(I424,{"Rob","Exc","Ara","Lib"},{"Robusta","Excelsa","Arabica","Liberica"},"",0)</f>
        <v>Arabica</v>
      </c>
      <c r="O424" t="str">
        <f t="shared" si="13"/>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INDEX(products!$A$1:$G$49,MATCH($D425,products!$A$1:$A$49,0),MATCH(orders!I$1,products!$A$1:$G$1,0))</f>
        <v>Rob</v>
      </c>
      <c r="J425" t="str">
        <f>INDEX(products!$A$1:$G$49,MATCH($D425,products!$A$1:$A$49,0),MATCH(orders!J$1,products!$A$1:$G$1,0))</f>
        <v>M</v>
      </c>
      <c r="K425" s="5">
        <f>INDEX(products!$A$1:$G$49,MATCH($D425,products!$A$1:$A$49,0),MATCH(orders!K$1,products!$A$1:$G$1,0))</f>
        <v>0.5</v>
      </c>
      <c r="L425">
        <f>INDEX(products!$A$1:$G$49,MATCH($D425,products!$A$1:$A$49,0),MATCH(orders!L$1,products!$A$1:$G$1,0))</f>
        <v>5.97</v>
      </c>
      <c r="M425">
        <f t="shared" si="12"/>
        <v>17.91</v>
      </c>
      <c r="N425" t="str" cm="1">
        <f t="array" ref="N425">_xlfn.XLOOKUP(I425,{"Rob","Exc","Ara","Lib"},{"Robusta","Excelsa","Arabica","Liberica"},"",0)</f>
        <v>Robusta</v>
      </c>
      <c r="O425" t="str">
        <f t="shared" si="13"/>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INDEX(products!$A$1:$G$49,MATCH($D426,products!$A$1:$A$49,0),MATCH(orders!I$1,products!$A$1:$G$1,0))</f>
        <v>Exc</v>
      </c>
      <c r="J426" t="str">
        <f>INDEX(products!$A$1:$G$49,MATCH($D426,products!$A$1:$A$49,0),MATCH(orders!J$1,products!$A$1:$G$1,0))</f>
        <v>L</v>
      </c>
      <c r="K426" s="5">
        <f>INDEX(products!$A$1:$G$49,MATCH($D426,products!$A$1:$A$49,0),MATCH(orders!K$1,products!$A$1:$G$1,0))</f>
        <v>0.5</v>
      </c>
      <c r="L426">
        <f>INDEX(products!$A$1:$G$49,MATCH($D426,products!$A$1:$A$49,0),MATCH(orders!L$1,products!$A$1:$G$1,0))</f>
        <v>8.91</v>
      </c>
      <c r="M426">
        <f t="shared" si="12"/>
        <v>26.73</v>
      </c>
      <c r="N426" t="str" cm="1">
        <f t="array" ref="N426">_xlfn.XLOOKUP(I426,{"Rob","Exc","Ara","Lib"},{"Robusta","Excelsa","Arabica","Liberica"},"",0)</f>
        <v>Excelsa</v>
      </c>
      <c r="O426" t="str">
        <f t="shared" si="13"/>
        <v>Large</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INDEX(products!$A$1:$G$49,MATCH($D427,products!$A$1:$A$49,0),MATCH(orders!I$1,products!$A$1:$G$1,0))</f>
        <v>Rob</v>
      </c>
      <c r="J427" t="str">
        <f>INDEX(products!$A$1:$G$49,MATCH($D427,products!$A$1:$A$49,0),MATCH(orders!J$1,products!$A$1:$G$1,0))</f>
        <v>D</v>
      </c>
      <c r="K427" s="5">
        <f>INDEX(products!$A$1:$G$49,MATCH($D427,products!$A$1:$A$49,0),MATCH(orders!K$1,products!$A$1:$G$1,0))</f>
        <v>1</v>
      </c>
      <c r="L427">
        <f>INDEX(products!$A$1:$G$49,MATCH($D427,products!$A$1:$A$49,0),MATCH(orders!L$1,products!$A$1:$G$1,0))</f>
        <v>8.9499999999999993</v>
      </c>
      <c r="M427">
        <f t="shared" si="12"/>
        <v>17.899999999999999</v>
      </c>
      <c r="N427" t="str" cm="1">
        <f t="array" ref="N427">_xlfn.XLOOKUP(I427,{"Rob","Exc","Ara","Lib"},{"Robusta","Excelsa","Arabica","Liberica"},"",0)</f>
        <v>Robusta</v>
      </c>
      <c r="O427" t="str">
        <f t="shared" si="13"/>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INDEX(products!$A$1:$G$49,MATCH($D428,products!$A$1:$A$49,0),MATCH(orders!I$1,products!$A$1:$G$1,0))</f>
        <v>Rob</v>
      </c>
      <c r="J428" t="str">
        <f>INDEX(products!$A$1:$G$49,MATCH($D428,products!$A$1:$A$49,0),MATCH(orders!J$1,products!$A$1:$G$1,0))</f>
        <v>L</v>
      </c>
      <c r="K428" s="5">
        <f>INDEX(products!$A$1:$G$49,MATCH($D428,products!$A$1:$A$49,0),MATCH(orders!K$1,products!$A$1:$G$1,0))</f>
        <v>0.2</v>
      </c>
      <c r="L428">
        <f>INDEX(products!$A$1:$G$49,MATCH($D428,products!$A$1:$A$49,0),MATCH(orders!L$1,products!$A$1:$G$1,0))</f>
        <v>3.5849999999999995</v>
      </c>
      <c r="M428">
        <f t="shared" si="12"/>
        <v>14.339999999999998</v>
      </c>
      <c r="N428" t="str" cm="1">
        <f t="array" ref="N428">_xlfn.XLOOKUP(I428,{"Rob","Exc","Ara","Lib"},{"Robusta","Excelsa","Arabica","Liberica"},"",0)</f>
        <v>Robusta</v>
      </c>
      <c r="O428" t="str">
        <f t="shared" si="13"/>
        <v>Large</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INDEX(products!$A$1:$G$49,MATCH($D429,products!$A$1:$A$49,0),MATCH(orders!I$1,products!$A$1:$G$1,0))</f>
        <v>Ara</v>
      </c>
      <c r="J429" t="str">
        <f>INDEX(products!$A$1:$G$49,MATCH($D429,products!$A$1:$A$49,0),MATCH(orders!J$1,products!$A$1:$G$1,0))</f>
        <v>M</v>
      </c>
      <c r="K429" s="5">
        <f>INDEX(products!$A$1:$G$49,MATCH($D429,products!$A$1:$A$49,0),MATCH(orders!K$1,products!$A$1:$G$1,0))</f>
        <v>2.5</v>
      </c>
      <c r="L429">
        <f>INDEX(products!$A$1:$G$49,MATCH($D429,products!$A$1:$A$49,0),MATCH(orders!L$1,products!$A$1:$G$1,0))</f>
        <v>25.874999999999996</v>
      </c>
      <c r="M429">
        <f t="shared" si="12"/>
        <v>77.624999999999986</v>
      </c>
      <c r="N429" t="str" cm="1">
        <f t="array" ref="N429">_xlfn.XLOOKUP(I429,{"Rob","Exc","Ara","Lib"},{"Robusta","Excelsa","Arabica","Liberica"},"",0)</f>
        <v>Arabica</v>
      </c>
      <c r="O429" t="str">
        <f t="shared" si="13"/>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INDEX(products!$A$1:$G$49,MATCH($D430,products!$A$1:$A$49,0),MATCH(orders!I$1,products!$A$1:$G$1,0))</f>
        <v>Rob</v>
      </c>
      <c r="J430" t="str">
        <f>INDEX(products!$A$1:$G$49,MATCH($D430,products!$A$1:$A$49,0),MATCH(orders!J$1,products!$A$1:$G$1,0))</f>
        <v>L</v>
      </c>
      <c r="K430" s="5">
        <f>INDEX(products!$A$1:$G$49,MATCH($D430,products!$A$1:$A$49,0),MATCH(orders!K$1,products!$A$1:$G$1,0))</f>
        <v>1</v>
      </c>
      <c r="L430">
        <f>INDEX(products!$A$1:$G$49,MATCH($D430,products!$A$1:$A$49,0),MATCH(orders!L$1,products!$A$1:$G$1,0))</f>
        <v>11.95</v>
      </c>
      <c r="M430">
        <f t="shared" si="12"/>
        <v>59.75</v>
      </c>
      <c r="N430" t="str" cm="1">
        <f t="array" ref="N430">_xlfn.XLOOKUP(I430,{"Rob","Exc","Ara","Lib"},{"Robusta","Excelsa","Arabica","Liberica"},"",0)</f>
        <v>Robusta</v>
      </c>
      <c r="O430" t="str">
        <f t="shared" si="13"/>
        <v>Large</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INDEX(products!$A$1:$G$49,MATCH($D431,products!$A$1:$A$49,0),MATCH(orders!I$1,products!$A$1:$G$1,0))</f>
        <v>Ara</v>
      </c>
      <c r="J431" t="str">
        <f>INDEX(products!$A$1:$G$49,MATCH($D431,products!$A$1:$A$49,0),MATCH(orders!J$1,products!$A$1:$G$1,0))</f>
        <v>L</v>
      </c>
      <c r="K431" s="5">
        <f>INDEX(products!$A$1:$G$49,MATCH($D431,products!$A$1:$A$49,0),MATCH(orders!K$1,products!$A$1:$G$1,0))</f>
        <v>1</v>
      </c>
      <c r="L431">
        <f>INDEX(products!$A$1:$G$49,MATCH($D431,products!$A$1:$A$49,0),MATCH(orders!L$1,products!$A$1:$G$1,0))</f>
        <v>12.95</v>
      </c>
      <c r="M431">
        <f t="shared" si="12"/>
        <v>77.699999999999989</v>
      </c>
      <c r="N431" t="str" cm="1">
        <f t="array" ref="N431">_xlfn.XLOOKUP(I431,{"Rob","Exc","Ara","Lib"},{"Robusta","Excelsa","Arabica","Liberica"},"",0)</f>
        <v>Arabica</v>
      </c>
      <c r="O431" t="str">
        <f t="shared" si="13"/>
        <v>Large</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INDEX(products!$A$1:$G$49,MATCH($D432,products!$A$1:$A$49,0),MATCH(orders!I$1,products!$A$1:$G$1,0))</f>
        <v>Rob</v>
      </c>
      <c r="J432" t="str">
        <f>INDEX(products!$A$1:$G$49,MATCH($D432,products!$A$1:$A$49,0),MATCH(orders!J$1,products!$A$1:$G$1,0))</f>
        <v>D</v>
      </c>
      <c r="K432" s="5">
        <f>INDEX(products!$A$1:$G$49,MATCH($D432,products!$A$1:$A$49,0),MATCH(orders!K$1,products!$A$1:$G$1,0))</f>
        <v>0.2</v>
      </c>
      <c r="L432">
        <f>INDEX(products!$A$1:$G$49,MATCH($D432,products!$A$1:$A$49,0),MATCH(orders!L$1,products!$A$1:$G$1,0))</f>
        <v>2.6849999999999996</v>
      </c>
      <c r="M432">
        <f t="shared" si="12"/>
        <v>5.3699999999999992</v>
      </c>
      <c r="N432" t="str" cm="1">
        <f t="array" ref="N432">_xlfn.XLOOKUP(I432,{"Rob","Exc","Ara","Lib"},{"Robusta","Excelsa","Arabica","Liberica"},"",0)</f>
        <v>Robusta</v>
      </c>
      <c r="O432" t="str">
        <f t="shared" si="13"/>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INDEX(products!$A$1:$G$49,MATCH($D433,products!$A$1:$A$49,0),MATCH(orders!I$1,products!$A$1:$G$1,0))</f>
        <v>Exc</v>
      </c>
      <c r="J433" t="str">
        <f>INDEX(products!$A$1:$G$49,MATCH($D433,products!$A$1:$A$49,0),MATCH(orders!J$1,products!$A$1:$G$1,0))</f>
        <v>D</v>
      </c>
      <c r="K433" s="5">
        <f>INDEX(products!$A$1:$G$49,MATCH($D433,products!$A$1:$A$49,0),MATCH(orders!K$1,products!$A$1:$G$1,0))</f>
        <v>2.5</v>
      </c>
      <c r="L433">
        <f>INDEX(products!$A$1:$G$49,MATCH($D433,products!$A$1:$A$49,0),MATCH(orders!L$1,products!$A$1:$G$1,0))</f>
        <v>27.945</v>
      </c>
      <c r="M433">
        <f t="shared" si="12"/>
        <v>83.835000000000008</v>
      </c>
      <c r="N433" t="str" cm="1">
        <f t="array" ref="N433">_xlfn.XLOOKUP(I433,{"Rob","Exc","Ara","Lib"},{"Robusta","Excelsa","Arabica","Liberica"},"",0)</f>
        <v>Excelsa</v>
      </c>
      <c r="O433" t="str">
        <f t="shared" si="13"/>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INDEX(products!$A$1:$G$49,MATCH($D434,products!$A$1:$A$49,0),MATCH(orders!I$1,products!$A$1:$G$1,0))</f>
        <v>Ara</v>
      </c>
      <c r="J434" t="str">
        <f>INDEX(products!$A$1:$G$49,MATCH($D434,products!$A$1:$A$49,0),MATCH(orders!J$1,products!$A$1:$G$1,0))</f>
        <v>M</v>
      </c>
      <c r="K434" s="5">
        <f>INDEX(products!$A$1:$G$49,MATCH($D434,products!$A$1:$A$49,0),MATCH(orders!K$1,products!$A$1:$G$1,0))</f>
        <v>1</v>
      </c>
      <c r="L434">
        <f>INDEX(products!$A$1:$G$49,MATCH($D434,products!$A$1:$A$49,0),MATCH(orders!L$1,products!$A$1:$G$1,0))</f>
        <v>11.25</v>
      </c>
      <c r="M434">
        <f t="shared" si="12"/>
        <v>22.5</v>
      </c>
      <c r="N434" t="str" cm="1">
        <f t="array" ref="N434">_xlfn.XLOOKUP(I434,{"Rob","Exc","Ara","Lib"},{"Robusta","Excelsa","Arabica","Liberica"},"",0)</f>
        <v>Arabica</v>
      </c>
      <c r="O434" t="str">
        <f t="shared" si="13"/>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INDEX(products!$A$1:$G$49,MATCH($D435,products!$A$1:$A$49,0),MATCH(orders!I$1,products!$A$1:$G$1,0))</f>
        <v>Lib</v>
      </c>
      <c r="J435" t="str">
        <f>INDEX(products!$A$1:$G$49,MATCH($D435,products!$A$1:$A$49,0),MATCH(orders!J$1,products!$A$1:$G$1,0))</f>
        <v>M</v>
      </c>
      <c r="K435" s="5">
        <f>INDEX(products!$A$1:$G$49,MATCH($D435,products!$A$1:$A$49,0),MATCH(orders!K$1,products!$A$1:$G$1,0))</f>
        <v>2.5</v>
      </c>
      <c r="L435">
        <f>INDEX(products!$A$1:$G$49,MATCH($D435,products!$A$1:$A$49,0),MATCH(orders!L$1,products!$A$1:$G$1,0))</f>
        <v>33.464999999999996</v>
      </c>
      <c r="M435">
        <f t="shared" si="12"/>
        <v>200.78999999999996</v>
      </c>
      <c r="N435" t="str" cm="1">
        <f t="array" ref="N435">_xlfn.XLOOKUP(I435,{"Rob","Exc","Ara","Lib"},{"Robusta","Excelsa","Arabica","Liberica"},"",0)</f>
        <v>Liberica</v>
      </c>
      <c r="O435" t="str">
        <f t="shared" si="13"/>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INDEX(products!$A$1:$G$49,MATCH($D436,products!$A$1:$A$49,0),MATCH(orders!I$1,products!$A$1:$G$1,0))</f>
        <v>Ara</v>
      </c>
      <c r="J436" t="str">
        <f>INDEX(products!$A$1:$G$49,MATCH($D436,products!$A$1:$A$49,0),MATCH(orders!J$1,products!$A$1:$G$1,0))</f>
        <v>M</v>
      </c>
      <c r="K436" s="5">
        <f>INDEX(products!$A$1:$G$49,MATCH($D436,products!$A$1:$A$49,0),MATCH(orders!K$1,products!$A$1:$G$1,0))</f>
        <v>1</v>
      </c>
      <c r="L436">
        <f>INDEX(products!$A$1:$G$49,MATCH($D436,products!$A$1:$A$49,0),MATCH(orders!L$1,products!$A$1:$G$1,0))</f>
        <v>11.25</v>
      </c>
      <c r="M436">
        <f t="shared" si="12"/>
        <v>67.5</v>
      </c>
      <c r="N436" t="str" cm="1">
        <f t="array" ref="N436">_xlfn.XLOOKUP(I436,{"Rob","Exc","Ara","Lib"},{"Robusta","Excelsa","Arabica","Liberica"},"",0)</f>
        <v>Arabica</v>
      </c>
      <c r="O436" t="str">
        <f t="shared" si="13"/>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INDEX(products!$A$1:$G$49,MATCH($D437,products!$A$1:$A$49,0),MATCH(orders!I$1,products!$A$1:$G$1,0))</f>
        <v>Exc</v>
      </c>
      <c r="J437" t="str">
        <f>INDEX(products!$A$1:$G$49,MATCH($D437,products!$A$1:$A$49,0),MATCH(orders!J$1,products!$A$1:$G$1,0))</f>
        <v>M</v>
      </c>
      <c r="K437" s="5">
        <f>INDEX(products!$A$1:$G$49,MATCH($D437,products!$A$1:$A$49,0),MATCH(orders!K$1,products!$A$1:$G$1,0))</f>
        <v>0.5</v>
      </c>
      <c r="L437">
        <f>INDEX(products!$A$1:$G$49,MATCH($D437,products!$A$1:$A$49,0),MATCH(orders!L$1,products!$A$1:$G$1,0))</f>
        <v>8.25</v>
      </c>
      <c r="M437">
        <f t="shared" si="12"/>
        <v>8.25</v>
      </c>
      <c r="N437" t="str" cm="1">
        <f t="array" ref="N437">_xlfn.XLOOKUP(I437,{"Rob","Exc","Ara","Lib"},{"Robusta","Excelsa","Arabica","Liberica"},"",0)</f>
        <v>Excelsa</v>
      </c>
      <c r="O437" t="str">
        <f t="shared" si="13"/>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INDEX(products!$A$1:$G$49,MATCH($D438,products!$A$1:$A$49,0),MATCH(orders!I$1,products!$A$1:$G$1,0))</f>
        <v>Lib</v>
      </c>
      <c r="J438" t="str">
        <f>INDEX(products!$A$1:$G$49,MATCH($D438,products!$A$1:$A$49,0),MATCH(orders!J$1,products!$A$1:$G$1,0))</f>
        <v>L</v>
      </c>
      <c r="K438" s="5">
        <f>INDEX(products!$A$1:$G$49,MATCH($D438,products!$A$1:$A$49,0),MATCH(orders!K$1,products!$A$1:$G$1,0))</f>
        <v>0.2</v>
      </c>
      <c r="L438">
        <f>INDEX(products!$A$1:$G$49,MATCH($D438,products!$A$1:$A$49,0),MATCH(orders!L$1,products!$A$1:$G$1,0))</f>
        <v>4.7549999999999999</v>
      </c>
      <c r="M438">
        <f t="shared" si="12"/>
        <v>9.51</v>
      </c>
      <c r="N438" t="str" cm="1">
        <f t="array" ref="N438">_xlfn.XLOOKUP(I438,{"Rob","Exc","Ara","Lib"},{"Robusta","Excelsa","Arabica","Liberica"},"",0)</f>
        <v>Liberica</v>
      </c>
      <c r="O438" t="str">
        <f t="shared" si="13"/>
        <v>Large</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INDEX(products!$A$1:$G$49,MATCH($D439,products!$A$1:$A$49,0),MATCH(orders!I$1,products!$A$1:$G$1,0))</f>
        <v>Lib</v>
      </c>
      <c r="J439" t="str">
        <f>INDEX(products!$A$1:$G$49,MATCH($D439,products!$A$1:$A$49,0),MATCH(orders!J$1,products!$A$1:$G$1,0))</f>
        <v>D</v>
      </c>
      <c r="K439" s="5">
        <f>INDEX(products!$A$1:$G$49,MATCH($D439,products!$A$1:$A$49,0),MATCH(orders!K$1,products!$A$1:$G$1,0))</f>
        <v>2.5</v>
      </c>
      <c r="L439">
        <f>INDEX(products!$A$1:$G$49,MATCH($D439,products!$A$1:$A$49,0),MATCH(orders!L$1,products!$A$1:$G$1,0))</f>
        <v>29.784999999999997</v>
      </c>
      <c r="M439">
        <f t="shared" si="12"/>
        <v>29.784999999999997</v>
      </c>
      <c r="N439" t="str" cm="1">
        <f t="array" ref="N439">_xlfn.XLOOKUP(I439,{"Rob","Exc","Ara","Lib"},{"Robusta","Excelsa","Arabica","Liberica"},"",0)</f>
        <v>Liberica</v>
      </c>
      <c r="O439" t="str">
        <f t="shared" si="13"/>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INDEX(products!$A$1:$G$49,MATCH($D440,products!$A$1:$A$49,0),MATCH(orders!I$1,products!$A$1:$G$1,0))</f>
        <v>Lib</v>
      </c>
      <c r="J440" t="str">
        <f>INDEX(products!$A$1:$G$49,MATCH($D440,products!$A$1:$A$49,0),MATCH(orders!J$1,products!$A$1:$G$1,0))</f>
        <v>D</v>
      </c>
      <c r="K440" s="5">
        <f>INDEX(products!$A$1:$G$49,MATCH($D440,products!$A$1:$A$49,0),MATCH(orders!K$1,products!$A$1:$G$1,0))</f>
        <v>0.5</v>
      </c>
      <c r="L440">
        <f>INDEX(products!$A$1:$G$49,MATCH($D440,products!$A$1:$A$49,0),MATCH(orders!L$1,products!$A$1:$G$1,0))</f>
        <v>7.77</v>
      </c>
      <c r="M440">
        <f t="shared" si="12"/>
        <v>15.54</v>
      </c>
      <c r="N440" t="str" cm="1">
        <f t="array" ref="N440">_xlfn.XLOOKUP(I440,{"Rob","Exc","Ara","Lib"},{"Robusta","Excelsa","Arabica","Liberica"},"",0)</f>
        <v>Liberica</v>
      </c>
      <c r="O440" t="str">
        <f t="shared" si="13"/>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INDEX(products!$A$1:$G$49,MATCH($D441,products!$A$1:$A$49,0),MATCH(orders!I$1,products!$A$1:$G$1,0))</f>
        <v>Exc</v>
      </c>
      <c r="J441" t="str">
        <f>INDEX(products!$A$1:$G$49,MATCH($D441,products!$A$1:$A$49,0),MATCH(orders!J$1,products!$A$1:$G$1,0))</f>
        <v>L</v>
      </c>
      <c r="K441" s="5">
        <f>INDEX(products!$A$1:$G$49,MATCH($D441,products!$A$1:$A$49,0),MATCH(orders!K$1,products!$A$1:$G$1,0))</f>
        <v>0.5</v>
      </c>
      <c r="L441">
        <f>INDEX(products!$A$1:$G$49,MATCH($D441,products!$A$1:$A$49,0),MATCH(orders!L$1,products!$A$1:$G$1,0))</f>
        <v>8.91</v>
      </c>
      <c r="M441">
        <f t="shared" si="12"/>
        <v>35.64</v>
      </c>
      <c r="N441" t="str" cm="1">
        <f t="array" ref="N441">_xlfn.XLOOKUP(I441,{"Rob","Exc","Ara","Lib"},{"Robusta","Excelsa","Arabica","Liberica"},"",0)</f>
        <v>Excelsa</v>
      </c>
      <c r="O441" t="str">
        <f t="shared" si="13"/>
        <v>Large</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INDEX(products!$A$1:$G$49,MATCH($D442,products!$A$1:$A$49,0),MATCH(orders!I$1,products!$A$1:$G$1,0))</f>
        <v>Ara</v>
      </c>
      <c r="J442" t="str">
        <f>INDEX(products!$A$1:$G$49,MATCH($D442,products!$A$1:$A$49,0),MATCH(orders!J$1,products!$A$1:$G$1,0))</f>
        <v>M</v>
      </c>
      <c r="K442" s="5">
        <f>INDEX(products!$A$1:$G$49,MATCH($D442,products!$A$1:$A$49,0),MATCH(orders!K$1,products!$A$1:$G$1,0))</f>
        <v>2.5</v>
      </c>
      <c r="L442">
        <f>INDEX(products!$A$1:$G$49,MATCH($D442,products!$A$1:$A$49,0),MATCH(orders!L$1,products!$A$1:$G$1,0))</f>
        <v>25.874999999999996</v>
      </c>
      <c r="M442">
        <f t="shared" si="12"/>
        <v>103.49999999999999</v>
      </c>
      <c r="N442" t="str" cm="1">
        <f t="array" ref="N442">_xlfn.XLOOKUP(I442,{"Rob","Exc","Ara","Lib"},{"Robusta","Excelsa","Arabica","Liberica"},"",0)</f>
        <v>Arabica</v>
      </c>
      <c r="O442" t="str">
        <f t="shared" si="13"/>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INDEX(products!$A$1:$G$49,MATCH($D443,products!$A$1:$A$49,0),MATCH(orders!I$1,products!$A$1:$G$1,0))</f>
        <v>Exc</v>
      </c>
      <c r="J443" t="str">
        <f>INDEX(products!$A$1:$G$49,MATCH($D443,products!$A$1:$A$49,0),MATCH(orders!J$1,products!$A$1:$G$1,0))</f>
        <v>D</v>
      </c>
      <c r="K443" s="5">
        <f>INDEX(products!$A$1:$G$49,MATCH($D443,products!$A$1:$A$49,0),MATCH(orders!K$1,products!$A$1:$G$1,0))</f>
        <v>1</v>
      </c>
      <c r="L443">
        <f>INDEX(products!$A$1:$G$49,MATCH($D443,products!$A$1:$A$49,0),MATCH(orders!L$1,products!$A$1:$G$1,0))</f>
        <v>12.15</v>
      </c>
      <c r="M443">
        <f t="shared" si="12"/>
        <v>36.450000000000003</v>
      </c>
      <c r="N443" t="str" cm="1">
        <f t="array" ref="N443">_xlfn.XLOOKUP(I443,{"Rob","Exc","Ara","Lib"},{"Robusta","Excelsa","Arabica","Liberica"},"",0)</f>
        <v>Excelsa</v>
      </c>
      <c r="O443" t="str">
        <f t="shared" si="13"/>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INDEX(products!$A$1:$G$49,MATCH($D444,products!$A$1:$A$49,0),MATCH(orders!I$1,products!$A$1:$G$1,0))</f>
        <v>Rob</v>
      </c>
      <c r="J444" t="str">
        <f>INDEX(products!$A$1:$G$49,MATCH($D444,products!$A$1:$A$49,0),MATCH(orders!J$1,products!$A$1:$G$1,0))</f>
        <v>L</v>
      </c>
      <c r="K444" s="5">
        <f>INDEX(products!$A$1:$G$49,MATCH($D444,products!$A$1:$A$49,0),MATCH(orders!K$1,products!$A$1:$G$1,0))</f>
        <v>0.5</v>
      </c>
      <c r="L444">
        <f>INDEX(products!$A$1:$G$49,MATCH($D444,products!$A$1:$A$49,0),MATCH(orders!L$1,products!$A$1:$G$1,0))</f>
        <v>7.169999999999999</v>
      </c>
      <c r="M444">
        <f t="shared" si="12"/>
        <v>35.849999999999994</v>
      </c>
      <c r="N444" t="str" cm="1">
        <f t="array" ref="N444">_xlfn.XLOOKUP(I444,{"Rob","Exc","Ara","Lib"},{"Robusta","Excelsa","Arabica","Liberica"},"",0)</f>
        <v>Robusta</v>
      </c>
      <c r="O444" t="str">
        <f t="shared" si="13"/>
        <v>Large</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INDEX(products!$A$1:$G$49,MATCH($D445,products!$A$1:$A$49,0),MATCH(orders!I$1,products!$A$1:$G$1,0))</f>
        <v>Exc</v>
      </c>
      <c r="J445" t="str">
        <f>INDEX(products!$A$1:$G$49,MATCH($D445,products!$A$1:$A$49,0),MATCH(orders!J$1,products!$A$1:$G$1,0))</f>
        <v>L</v>
      </c>
      <c r="K445" s="5">
        <f>INDEX(products!$A$1:$G$49,MATCH($D445,products!$A$1:$A$49,0),MATCH(orders!K$1,products!$A$1:$G$1,0))</f>
        <v>0.2</v>
      </c>
      <c r="L445">
        <f>INDEX(products!$A$1:$G$49,MATCH($D445,products!$A$1:$A$49,0),MATCH(orders!L$1,products!$A$1:$G$1,0))</f>
        <v>4.4550000000000001</v>
      </c>
      <c r="M445">
        <f t="shared" si="12"/>
        <v>22.274999999999999</v>
      </c>
      <c r="N445" t="str" cm="1">
        <f t="array" ref="N445">_xlfn.XLOOKUP(I445,{"Rob","Exc","Ara","Lib"},{"Robusta","Excelsa","Arabica","Liberica"},"",0)</f>
        <v>Excelsa</v>
      </c>
      <c r="O445" t="str">
        <f t="shared" si="13"/>
        <v>Large</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INDEX(products!$A$1:$G$49,MATCH($D446,products!$A$1:$A$49,0),MATCH(orders!I$1,products!$A$1:$G$1,0))</f>
        <v>Exc</v>
      </c>
      <c r="J446" t="str">
        <f>INDEX(products!$A$1:$G$49,MATCH($D446,products!$A$1:$A$49,0),MATCH(orders!J$1,products!$A$1:$G$1,0))</f>
        <v>M</v>
      </c>
      <c r="K446" s="5">
        <f>INDEX(products!$A$1:$G$49,MATCH($D446,products!$A$1:$A$49,0),MATCH(orders!K$1,products!$A$1:$G$1,0))</f>
        <v>0.2</v>
      </c>
      <c r="L446">
        <f>INDEX(products!$A$1:$G$49,MATCH($D446,products!$A$1:$A$49,0),MATCH(orders!L$1,products!$A$1:$G$1,0))</f>
        <v>4.125</v>
      </c>
      <c r="M446">
        <f t="shared" si="12"/>
        <v>24.75</v>
      </c>
      <c r="N446" t="str" cm="1">
        <f t="array" ref="N446">_xlfn.XLOOKUP(I446,{"Rob","Exc","Ara","Lib"},{"Robusta","Excelsa","Arabica","Liberica"},"",0)</f>
        <v>Excelsa</v>
      </c>
      <c r="O446" t="str">
        <f t="shared" si="13"/>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INDEX(products!$A$1:$G$49,MATCH($D447,products!$A$1:$A$49,0),MATCH(orders!I$1,products!$A$1:$G$1,0))</f>
        <v>Lib</v>
      </c>
      <c r="J447" t="str">
        <f>INDEX(products!$A$1:$G$49,MATCH($D447,products!$A$1:$A$49,0),MATCH(orders!J$1,products!$A$1:$G$1,0))</f>
        <v>M</v>
      </c>
      <c r="K447" s="5">
        <f>INDEX(products!$A$1:$G$49,MATCH($D447,products!$A$1:$A$49,0),MATCH(orders!K$1,products!$A$1:$G$1,0))</f>
        <v>2.5</v>
      </c>
      <c r="L447">
        <f>INDEX(products!$A$1:$G$49,MATCH($D447,products!$A$1:$A$49,0),MATCH(orders!L$1,products!$A$1:$G$1,0))</f>
        <v>33.464999999999996</v>
      </c>
      <c r="M447">
        <f t="shared" si="12"/>
        <v>66.929999999999993</v>
      </c>
      <c r="N447" t="str" cm="1">
        <f t="array" ref="N447">_xlfn.XLOOKUP(I447,{"Rob","Exc","Ara","Lib"},{"Robusta","Excelsa","Arabica","Liberica"},"",0)</f>
        <v>Liberica</v>
      </c>
      <c r="O447" t="str">
        <f t="shared" si="13"/>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INDEX(products!$A$1:$G$49,MATCH($D448,products!$A$1:$A$49,0),MATCH(orders!I$1,products!$A$1:$G$1,0))</f>
        <v>Lib</v>
      </c>
      <c r="J448" t="str">
        <f>INDEX(products!$A$1:$G$49,MATCH($D448,products!$A$1:$A$49,0),MATCH(orders!J$1,products!$A$1:$G$1,0))</f>
        <v>M</v>
      </c>
      <c r="K448" s="5">
        <f>INDEX(products!$A$1:$G$49,MATCH($D448,products!$A$1:$A$49,0),MATCH(orders!K$1,products!$A$1:$G$1,0))</f>
        <v>0.5</v>
      </c>
      <c r="L448">
        <f>INDEX(products!$A$1:$G$49,MATCH($D448,products!$A$1:$A$49,0),MATCH(orders!L$1,products!$A$1:$G$1,0))</f>
        <v>8.73</v>
      </c>
      <c r="M448">
        <f t="shared" si="12"/>
        <v>8.73</v>
      </c>
      <c r="N448" t="str" cm="1">
        <f t="array" ref="N448">_xlfn.XLOOKUP(I448,{"Rob","Exc","Ara","Lib"},{"Robusta","Excelsa","Arabica","Liberica"},"",0)</f>
        <v>Liberica</v>
      </c>
      <c r="O448" t="str">
        <f t="shared" si="13"/>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INDEX(products!$A$1:$G$49,MATCH($D449,products!$A$1:$A$49,0),MATCH(orders!I$1,products!$A$1:$G$1,0))</f>
        <v>Rob</v>
      </c>
      <c r="J449" t="str">
        <f>INDEX(products!$A$1:$G$49,MATCH($D449,products!$A$1:$A$49,0),MATCH(orders!J$1,products!$A$1:$G$1,0))</f>
        <v>M</v>
      </c>
      <c r="K449" s="5">
        <f>INDEX(products!$A$1:$G$49,MATCH($D449,products!$A$1:$A$49,0),MATCH(orders!K$1,products!$A$1:$G$1,0))</f>
        <v>0.5</v>
      </c>
      <c r="L449">
        <f>INDEX(products!$A$1:$G$49,MATCH($D449,products!$A$1:$A$49,0),MATCH(orders!L$1,products!$A$1:$G$1,0))</f>
        <v>5.97</v>
      </c>
      <c r="M449">
        <f t="shared" si="12"/>
        <v>17.91</v>
      </c>
      <c r="N449" t="str" cm="1">
        <f t="array" ref="N449">_xlfn.XLOOKUP(I449,{"Rob","Exc","Ara","Lib"},{"Robusta","Excelsa","Arabica","Liberica"},"",0)</f>
        <v>Robusta</v>
      </c>
      <c r="O449" t="str">
        <f t="shared" si="13"/>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INDEX(products!$A$1:$G$49,MATCH($D450,products!$A$1:$A$49,0),MATCH(orders!I$1,products!$A$1:$G$1,0))</f>
        <v>Rob</v>
      </c>
      <c r="J450" t="str">
        <f>INDEX(products!$A$1:$G$49,MATCH($D450,products!$A$1:$A$49,0),MATCH(orders!J$1,products!$A$1:$G$1,0))</f>
        <v>L</v>
      </c>
      <c r="K450" s="5">
        <f>INDEX(products!$A$1:$G$49,MATCH($D450,products!$A$1:$A$49,0),MATCH(orders!K$1,products!$A$1:$G$1,0))</f>
        <v>0.5</v>
      </c>
      <c r="L450">
        <f>INDEX(products!$A$1:$G$49,MATCH($D450,products!$A$1:$A$49,0),MATCH(orders!L$1,products!$A$1:$G$1,0))</f>
        <v>7.169999999999999</v>
      </c>
      <c r="M450">
        <f t="shared" si="12"/>
        <v>7.169999999999999</v>
      </c>
      <c r="N450" t="str" cm="1">
        <f t="array" ref="N450">_xlfn.XLOOKUP(I450,{"Rob","Exc","Ara","Lib"},{"Robusta","Excelsa","Arabica","Liberica"},"",0)</f>
        <v>Robusta</v>
      </c>
      <c r="O450" t="str">
        <f t="shared" si="13"/>
        <v>Large</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INDEX(products!$A$1:$G$49,MATCH($D451,products!$A$1:$A$49,0),MATCH(orders!I$1,products!$A$1:$G$1,0))</f>
        <v>Rob</v>
      </c>
      <c r="J451" t="str">
        <f>INDEX(products!$A$1:$G$49,MATCH($D451,products!$A$1:$A$49,0),MATCH(orders!J$1,products!$A$1:$G$1,0))</f>
        <v>D</v>
      </c>
      <c r="K451" s="5">
        <f>INDEX(products!$A$1:$G$49,MATCH($D451,products!$A$1:$A$49,0),MATCH(orders!K$1,products!$A$1:$G$1,0))</f>
        <v>0.2</v>
      </c>
      <c r="L451">
        <f>INDEX(products!$A$1:$G$49,MATCH($D451,products!$A$1:$A$49,0),MATCH(orders!L$1,products!$A$1:$G$1,0))</f>
        <v>2.6849999999999996</v>
      </c>
      <c r="M451">
        <f t="shared" ref="M451:M514" si="14">L451*E451</f>
        <v>5.3699999999999992</v>
      </c>
      <c r="N451" t="str" cm="1">
        <f t="array" ref="N451">_xlfn.XLOOKUP(I451,{"Rob","Exc","Ara","Lib"},{"Robusta","Excelsa","Arabica","Liberica"},"",0)</f>
        <v>Robusta</v>
      </c>
      <c r="O451" t="str">
        <f t="shared" ref="O451:O514" si="15">IF(J451="M","Medium",IF(J451="L","Large",IF(J451="D","Dark","")))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INDEX(products!$A$1:$G$49,MATCH($D452,products!$A$1:$A$49,0),MATCH(orders!I$1,products!$A$1:$G$1,0))</f>
        <v>Lib</v>
      </c>
      <c r="J452" t="str">
        <f>INDEX(products!$A$1:$G$49,MATCH($D452,products!$A$1:$A$49,0),MATCH(orders!J$1,products!$A$1:$G$1,0))</f>
        <v>L</v>
      </c>
      <c r="K452" s="5">
        <f>INDEX(products!$A$1:$G$49,MATCH($D452,products!$A$1:$A$49,0),MATCH(orders!K$1,products!$A$1:$G$1,0))</f>
        <v>0.2</v>
      </c>
      <c r="L452">
        <f>INDEX(products!$A$1:$G$49,MATCH($D452,products!$A$1:$A$49,0),MATCH(orders!L$1,products!$A$1:$G$1,0))</f>
        <v>4.7549999999999999</v>
      </c>
      <c r="M452">
        <f t="shared" si="14"/>
        <v>23.774999999999999</v>
      </c>
      <c r="N452" t="str" cm="1">
        <f t="array" ref="N452">_xlfn.XLOOKUP(I452,{"Rob","Exc","Ara","Lib"},{"Robusta","Excelsa","Arabica","Liberica"},"",0)</f>
        <v>Liberica</v>
      </c>
      <c r="O452" t="str">
        <f t="shared" si="15"/>
        <v>Large</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INDEX(products!$A$1:$G$49,MATCH($D453,products!$A$1:$A$49,0),MATCH(orders!I$1,products!$A$1:$G$1,0))</f>
        <v>Rob</v>
      </c>
      <c r="J453" t="str">
        <f>INDEX(products!$A$1:$G$49,MATCH($D453,products!$A$1:$A$49,0),MATCH(orders!J$1,products!$A$1:$G$1,0))</f>
        <v>D</v>
      </c>
      <c r="K453" s="5">
        <f>INDEX(products!$A$1:$G$49,MATCH($D453,products!$A$1:$A$49,0),MATCH(orders!K$1,products!$A$1:$G$1,0))</f>
        <v>2.5</v>
      </c>
      <c r="L453">
        <f>INDEX(products!$A$1:$G$49,MATCH($D453,products!$A$1:$A$49,0),MATCH(orders!L$1,products!$A$1:$G$1,0))</f>
        <v>20.584999999999997</v>
      </c>
      <c r="M453">
        <f t="shared" si="14"/>
        <v>41.169999999999995</v>
      </c>
      <c r="N453" t="str" cm="1">
        <f t="array" ref="N453">_xlfn.XLOOKUP(I453,{"Rob","Exc","Ara","Lib"},{"Robusta","Excelsa","Arabica","Liberica"},"",0)</f>
        <v>Robusta</v>
      </c>
      <c r="O453" t="str">
        <f t="shared" si="15"/>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INDEX(products!$A$1:$G$49,MATCH($D454,products!$A$1:$A$49,0),MATCH(orders!I$1,products!$A$1:$G$1,0))</f>
        <v>Ara</v>
      </c>
      <c r="J454" t="str">
        <f>INDEX(products!$A$1:$G$49,MATCH($D454,products!$A$1:$A$49,0),MATCH(orders!J$1,products!$A$1:$G$1,0))</f>
        <v>L</v>
      </c>
      <c r="K454" s="5">
        <f>INDEX(products!$A$1:$G$49,MATCH($D454,products!$A$1:$A$49,0),MATCH(orders!K$1,products!$A$1:$G$1,0))</f>
        <v>0.2</v>
      </c>
      <c r="L454">
        <f>INDEX(products!$A$1:$G$49,MATCH($D454,products!$A$1:$A$49,0),MATCH(orders!L$1,products!$A$1:$G$1,0))</f>
        <v>3.8849999999999998</v>
      </c>
      <c r="M454">
        <f t="shared" si="14"/>
        <v>11.654999999999999</v>
      </c>
      <c r="N454" t="str" cm="1">
        <f t="array" ref="N454">_xlfn.XLOOKUP(I454,{"Rob","Exc","Ara","Lib"},{"Robusta","Excelsa","Arabica","Liberica"},"",0)</f>
        <v>Arabica</v>
      </c>
      <c r="O454" t="str">
        <f t="shared" si="15"/>
        <v>Large</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INDEX(products!$A$1:$G$49,MATCH($D455,products!$A$1:$A$49,0),MATCH(orders!I$1,products!$A$1:$G$1,0))</f>
        <v>Lib</v>
      </c>
      <c r="J455" t="str">
        <f>INDEX(products!$A$1:$G$49,MATCH($D455,products!$A$1:$A$49,0),MATCH(orders!J$1,products!$A$1:$G$1,0))</f>
        <v>L</v>
      </c>
      <c r="K455" s="5">
        <f>INDEX(products!$A$1:$G$49,MATCH($D455,products!$A$1:$A$49,0),MATCH(orders!K$1,products!$A$1:$G$1,0))</f>
        <v>0.5</v>
      </c>
      <c r="L455">
        <f>INDEX(products!$A$1:$G$49,MATCH($D455,products!$A$1:$A$49,0),MATCH(orders!L$1,products!$A$1:$G$1,0))</f>
        <v>9.51</v>
      </c>
      <c r="M455">
        <f t="shared" si="14"/>
        <v>38.04</v>
      </c>
      <c r="N455" t="str" cm="1">
        <f t="array" ref="N455">_xlfn.XLOOKUP(I455,{"Rob","Exc","Ara","Lib"},{"Robusta","Excelsa","Arabica","Liberica"},"",0)</f>
        <v>Liberica</v>
      </c>
      <c r="O455" t="str">
        <f t="shared" si="15"/>
        <v>Large</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INDEX(products!$A$1:$G$49,MATCH($D456,products!$A$1:$A$49,0),MATCH(orders!I$1,products!$A$1:$G$1,0))</f>
        <v>Rob</v>
      </c>
      <c r="J456" t="str">
        <f>INDEX(products!$A$1:$G$49,MATCH($D456,products!$A$1:$A$49,0),MATCH(orders!J$1,products!$A$1:$G$1,0))</f>
        <v>D</v>
      </c>
      <c r="K456" s="5">
        <f>INDEX(products!$A$1:$G$49,MATCH($D456,products!$A$1:$A$49,0),MATCH(orders!K$1,products!$A$1:$G$1,0))</f>
        <v>2.5</v>
      </c>
      <c r="L456">
        <f>INDEX(products!$A$1:$G$49,MATCH($D456,products!$A$1:$A$49,0),MATCH(orders!L$1,products!$A$1:$G$1,0))</f>
        <v>20.584999999999997</v>
      </c>
      <c r="M456">
        <f t="shared" si="14"/>
        <v>82.339999999999989</v>
      </c>
      <c r="N456" t="str" cm="1">
        <f t="array" ref="N456">_xlfn.XLOOKUP(I456,{"Rob","Exc","Ara","Lib"},{"Robusta","Excelsa","Arabica","Liberica"},"",0)</f>
        <v>Robusta</v>
      </c>
      <c r="O456" t="str">
        <f t="shared" si="15"/>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INDEX(products!$A$1:$G$49,MATCH($D457,products!$A$1:$A$49,0),MATCH(orders!I$1,products!$A$1:$G$1,0))</f>
        <v>Lib</v>
      </c>
      <c r="J457" t="str">
        <f>INDEX(products!$A$1:$G$49,MATCH($D457,products!$A$1:$A$49,0),MATCH(orders!J$1,products!$A$1:$G$1,0))</f>
        <v>L</v>
      </c>
      <c r="K457" s="5">
        <f>INDEX(products!$A$1:$G$49,MATCH($D457,products!$A$1:$A$49,0),MATCH(orders!K$1,products!$A$1:$G$1,0))</f>
        <v>0.2</v>
      </c>
      <c r="L457">
        <f>INDEX(products!$A$1:$G$49,MATCH($D457,products!$A$1:$A$49,0),MATCH(orders!L$1,products!$A$1:$G$1,0))</f>
        <v>4.7549999999999999</v>
      </c>
      <c r="M457">
        <f t="shared" si="14"/>
        <v>9.51</v>
      </c>
      <c r="N457" t="str" cm="1">
        <f t="array" ref="N457">_xlfn.XLOOKUP(I457,{"Rob","Exc","Ara","Lib"},{"Robusta","Excelsa","Arabica","Liberica"},"",0)</f>
        <v>Liberica</v>
      </c>
      <c r="O457" t="str">
        <f t="shared" si="15"/>
        <v>Large</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INDEX(products!$A$1:$G$49,MATCH($D458,products!$A$1:$A$49,0),MATCH(orders!I$1,products!$A$1:$G$1,0))</f>
        <v>Rob</v>
      </c>
      <c r="J458" t="str">
        <f>INDEX(products!$A$1:$G$49,MATCH($D458,products!$A$1:$A$49,0),MATCH(orders!J$1,products!$A$1:$G$1,0))</f>
        <v>D</v>
      </c>
      <c r="K458" s="5">
        <f>INDEX(products!$A$1:$G$49,MATCH($D458,products!$A$1:$A$49,0),MATCH(orders!K$1,products!$A$1:$G$1,0))</f>
        <v>2.5</v>
      </c>
      <c r="L458">
        <f>INDEX(products!$A$1:$G$49,MATCH($D458,products!$A$1:$A$49,0),MATCH(orders!L$1,products!$A$1:$G$1,0))</f>
        <v>20.584999999999997</v>
      </c>
      <c r="M458">
        <f t="shared" si="14"/>
        <v>41.169999999999995</v>
      </c>
      <c r="N458" t="str" cm="1">
        <f t="array" ref="N458">_xlfn.XLOOKUP(I458,{"Rob","Exc","Ara","Lib"},{"Robusta","Excelsa","Arabica","Liberica"},"",0)</f>
        <v>Robusta</v>
      </c>
      <c r="O458" t="str">
        <f t="shared" si="15"/>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INDEX(products!$A$1:$G$49,MATCH($D459,products!$A$1:$A$49,0),MATCH(orders!I$1,products!$A$1:$G$1,0))</f>
        <v>Lib</v>
      </c>
      <c r="J459" t="str">
        <f>INDEX(products!$A$1:$G$49,MATCH($D459,products!$A$1:$A$49,0),MATCH(orders!J$1,products!$A$1:$G$1,0))</f>
        <v>L</v>
      </c>
      <c r="K459" s="5">
        <f>INDEX(products!$A$1:$G$49,MATCH($D459,products!$A$1:$A$49,0),MATCH(orders!K$1,products!$A$1:$G$1,0))</f>
        <v>0.5</v>
      </c>
      <c r="L459">
        <f>INDEX(products!$A$1:$G$49,MATCH($D459,products!$A$1:$A$49,0),MATCH(orders!L$1,products!$A$1:$G$1,0))</f>
        <v>9.51</v>
      </c>
      <c r="M459">
        <f t="shared" si="14"/>
        <v>47.55</v>
      </c>
      <c r="N459" t="str" cm="1">
        <f t="array" ref="N459">_xlfn.XLOOKUP(I459,{"Rob","Exc","Ara","Lib"},{"Robusta","Excelsa","Arabica","Liberica"},"",0)</f>
        <v>Liberica</v>
      </c>
      <c r="O459" t="str">
        <f t="shared" si="15"/>
        <v>Large</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INDEX(products!$A$1:$G$49,MATCH($D460,products!$A$1:$A$49,0),MATCH(orders!I$1,products!$A$1:$G$1,0))</f>
        <v>Ara</v>
      </c>
      <c r="J460" t="str">
        <f>INDEX(products!$A$1:$G$49,MATCH($D460,products!$A$1:$A$49,0),MATCH(orders!J$1,products!$A$1:$G$1,0))</f>
        <v>M</v>
      </c>
      <c r="K460" s="5">
        <f>INDEX(products!$A$1:$G$49,MATCH($D460,products!$A$1:$A$49,0),MATCH(orders!K$1,products!$A$1:$G$1,0))</f>
        <v>1</v>
      </c>
      <c r="L460">
        <f>INDEX(products!$A$1:$G$49,MATCH($D460,products!$A$1:$A$49,0),MATCH(orders!L$1,products!$A$1:$G$1,0))</f>
        <v>11.25</v>
      </c>
      <c r="M460">
        <f t="shared" si="14"/>
        <v>45</v>
      </c>
      <c r="N460" t="str" cm="1">
        <f t="array" ref="N460">_xlfn.XLOOKUP(I460,{"Rob","Exc","Ara","Lib"},{"Robusta","Excelsa","Arabica","Liberica"},"",0)</f>
        <v>Arabica</v>
      </c>
      <c r="O460" t="str">
        <f t="shared" si="15"/>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INDEX(products!$A$1:$G$49,MATCH($D461,products!$A$1:$A$49,0),MATCH(orders!I$1,products!$A$1:$G$1,0))</f>
        <v>Lib</v>
      </c>
      <c r="J461" t="str">
        <f>INDEX(products!$A$1:$G$49,MATCH($D461,products!$A$1:$A$49,0),MATCH(orders!J$1,products!$A$1:$G$1,0))</f>
        <v>L</v>
      </c>
      <c r="K461" s="5">
        <f>INDEX(products!$A$1:$G$49,MATCH($D461,products!$A$1:$A$49,0),MATCH(orders!K$1,products!$A$1:$G$1,0))</f>
        <v>0.2</v>
      </c>
      <c r="L461">
        <f>INDEX(products!$A$1:$G$49,MATCH($D461,products!$A$1:$A$49,0),MATCH(orders!L$1,products!$A$1:$G$1,0))</f>
        <v>4.7549999999999999</v>
      </c>
      <c r="M461">
        <f t="shared" si="14"/>
        <v>23.774999999999999</v>
      </c>
      <c r="N461" t="str" cm="1">
        <f t="array" ref="N461">_xlfn.XLOOKUP(I461,{"Rob","Exc","Ara","Lib"},{"Robusta","Excelsa","Arabica","Liberica"},"",0)</f>
        <v>Liberica</v>
      </c>
      <c r="O461" t="str">
        <f t="shared" si="15"/>
        <v>Large</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INDEX(products!$A$1:$G$49,MATCH($D462,products!$A$1:$A$49,0),MATCH(orders!I$1,products!$A$1:$G$1,0))</f>
        <v>Rob</v>
      </c>
      <c r="J462" t="str">
        <f>INDEX(products!$A$1:$G$49,MATCH($D462,products!$A$1:$A$49,0),MATCH(orders!J$1,products!$A$1:$G$1,0))</f>
        <v>D</v>
      </c>
      <c r="K462" s="5">
        <f>INDEX(products!$A$1:$G$49,MATCH($D462,products!$A$1:$A$49,0),MATCH(orders!K$1,products!$A$1:$G$1,0))</f>
        <v>0.5</v>
      </c>
      <c r="L462">
        <f>INDEX(products!$A$1:$G$49,MATCH($D462,products!$A$1:$A$49,0),MATCH(orders!L$1,products!$A$1:$G$1,0))</f>
        <v>5.3699999999999992</v>
      </c>
      <c r="M462">
        <f t="shared" si="14"/>
        <v>16.11</v>
      </c>
      <c r="N462" t="str" cm="1">
        <f t="array" ref="N462">_xlfn.XLOOKUP(I462,{"Rob","Exc","Ara","Lib"},{"Robusta","Excelsa","Arabica","Liberica"},"",0)</f>
        <v>Robusta</v>
      </c>
      <c r="O462" t="str">
        <f t="shared" si="15"/>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INDEX(products!$A$1:$G$49,MATCH($D463,products!$A$1:$A$49,0),MATCH(orders!I$1,products!$A$1:$G$1,0))</f>
        <v>Rob</v>
      </c>
      <c r="J463" t="str">
        <f>INDEX(products!$A$1:$G$49,MATCH($D463,products!$A$1:$A$49,0),MATCH(orders!J$1,products!$A$1:$G$1,0))</f>
        <v>D</v>
      </c>
      <c r="K463" s="5">
        <f>INDEX(products!$A$1:$G$49,MATCH($D463,products!$A$1:$A$49,0),MATCH(orders!K$1,products!$A$1:$G$1,0))</f>
        <v>0.2</v>
      </c>
      <c r="L463">
        <f>INDEX(products!$A$1:$G$49,MATCH($D463,products!$A$1:$A$49,0),MATCH(orders!L$1,products!$A$1:$G$1,0))</f>
        <v>2.6849999999999996</v>
      </c>
      <c r="M463">
        <f t="shared" si="14"/>
        <v>10.739999999999998</v>
      </c>
      <c r="N463" t="str" cm="1">
        <f t="array" ref="N463">_xlfn.XLOOKUP(I463,{"Rob","Exc","Ara","Lib"},{"Robusta","Excelsa","Arabica","Liberica"},"",0)</f>
        <v>Robusta</v>
      </c>
      <c r="O463" t="str">
        <f t="shared" si="15"/>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INDEX(products!$A$1:$G$49,MATCH($D464,products!$A$1:$A$49,0),MATCH(orders!I$1,products!$A$1:$G$1,0))</f>
        <v>Ara</v>
      </c>
      <c r="J464" t="str">
        <f>INDEX(products!$A$1:$G$49,MATCH($D464,products!$A$1:$A$49,0),MATCH(orders!J$1,products!$A$1:$G$1,0))</f>
        <v>D</v>
      </c>
      <c r="K464" s="5">
        <f>INDEX(products!$A$1:$G$49,MATCH($D464,products!$A$1:$A$49,0),MATCH(orders!K$1,products!$A$1:$G$1,0))</f>
        <v>1</v>
      </c>
      <c r="L464">
        <f>INDEX(products!$A$1:$G$49,MATCH($D464,products!$A$1:$A$49,0),MATCH(orders!L$1,products!$A$1:$G$1,0))</f>
        <v>9.9499999999999993</v>
      </c>
      <c r="M464">
        <f t="shared" si="14"/>
        <v>49.75</v>
      </c>
      <c r="N464" t="str" cm="1">
        <f t="array" ref="N464">_xlfn.XLOOKUP(I464,{"Rob","Exc","Ara","Lib"},{"Robusta","Excelsa","Arabica","Liberica"},"",0)</f>
        <v>Arabica</v>
      </c>
      <c r="O464" t="str">
        <f t="shared" si="15"/>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INDEX(products!$A$1:$G$49,MATCH($D465,products!$A$1:$A$49,0),MATCH(orders!I$1,products!$A$1:$G$1,0))</f>
        <v>Exc</v>
      </c>
      <c r="J465" t="str">
        <f>INDEX(products!$A$1:$G$49,MATCH($D465,products!$A$1:$A$49,0),MATCH(orders!J$1,products!$A$1:$G$1,0))</f>
        <v>M</v>
      </c>
      <c r="K465" s="5">
        <f>INDEX(products!$A$1:$G$49,MATCH($D465,products!$A$1:$A$49,0),MATCH(orders!K$1,products!$A$1:$G$1,0))</f>
        <v>1</v>
      </c>
      <c r="L465">
        <f>INDEX(products!$A$1:$G$49,MATCH($D465,products!$A$1:$A$49,0),MATCH(orders!L$1,products!$A$1:$G$1,0))</f>
        <v>13.75</v>
      </c>
      <c r="M465">
        <f t="shared" si="14"/>
        <v>27.5</v>
      </c>
      <c r="N465" t="str" cm="1">
        <f t="array" ref="N465">_xlfn.XLOOKUP(I465,{"Rob","Exc","Ara","Lib"},{"Robusta","Excelsa","Arabica","Liberica"},"",0)</f>
        <v>Excelsa</v>
      </c>
      <c r="O465" t="str">
        <f t="shared" si="15"/>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INDEX(products!$A$1:$G$49,MATCH($D466,products!$A$1:$A$49,0),MATCH(orders!I$1,products!$A$1:$G$1,0))</f>
        <v>Lib</v>
      </c>
      <c r="J466" t="str">
        <f>INDEX(products!$A$1:$G$49,MATCH($D466,products!$A$1:$A$49,0),MATCH(orders!J$1,products!$A$1:$G$1,0))</f>
        <v>D</v>
      </c>
      <c r="K466" s="5">
        <f>INDEX(products!$A$1:$G$49,MATCH($D466,products!$A$1:$A$49,0),MATCH(orders!K$1,products!$A$1:$G$1,0))</f>
        <v>2.5</v>
      </c>
      <c r="L466">
        <f>INDEX(products!$A$1:$G$49,MATCH($D466,products!$A$1:$A$49,0),MATCH(orders!L$1,products!$A$1:$G$1,0))</f>
        <v>29.784999999999997</v>
      </c>
      <c r="M466">
        <f t="shared" si="14"/>
        <v>119.13999999999999</v>
      </c>
      <c r="N466" t="str" cm="1">
        <f t="array" ref="N466">_xlfn.XLOOKUP(I466,{"Rob","Exc","Ara","Lib"},{"Robusta","Excelsa","Arabica","Liberica"},"",0)</f>
        <v>Liberica</v>
      </c>
      <c r="O466" t="str">
        <f t="shared" si="15"/>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INDEX(products!$A$1:$G$49,MATCH($D467,products!$A$1:$A$49,0),MATCH(orders!I$1,products!$A$1:$G$1,0))</f>
        <v>Rob</v>
      </c>
      <c r="J467" t="str">
        <f>INDEX(products!$A$1:$G$49,MATCH($D467,products!$A$1:$A$49,0),MATCH(orders!J$1,products!$A$1:$G$1,0))</f>
        <v>D</v>
      </c>
      <c r="K467" s="5">
        <f>INDEX(products!$A$1:$G$49,MATCH($D467,products!$A$1:$A$49,0),MATCH(orders!K$1,products!$A$1:$G$1,0))</f>
        <v>2.5</v>
      </c>
      <c r="L467">
        <f>INDEX(products!$A$1:$G$49,MATCH($D467,products!$A$1:$A$49,0),MATCH(orders!L$1,products!$A$1:$G$1,0))</f>
        <v>20.584999999999997</v>
      </c>
      <c r="M467">
        <f t="shared" si="14"/>
        <v>20.584999999999997</v>
      </c>
      <c r="N467" t="str" cm="1">
        <f t="array" ref="N467">_xlfn.XLOOKUP(I467,{"Rob","Exc","Ara","Lib"},{"Robusta","Excelsa","Arabica","Liberica"},"",0)</f>
        <v>Robusta</v>
      </c>
      <c r="O467" t="str">
        <f t="shared" si="15"/>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INDEX(products!$A$1:$G$49,MATCH($D468,products!$A$1:$A$49,0),MATCH(orders!I$1,products!$A$1:$G$1,0))</f>
        <v>Ara</v>
      </c>
      <c r="J468" t="str">
        <f>INDEX(products!$A$1:$G$49,MATCH($D468,products!$A$1:$A$49,0),MATCH(orders!J$1,products!$A$1:$G$1,0))</f>
        <v>D</v>
      </c>
      <c r="K468" s="5">
        <f>INDEX(products!$A$1:$G$49,MATCH($D468,products!$A$1:$A$49,0),MATCH(orders!K$1,products!$A$1:$G$1,0))</f>
        <v>0.2</v>
      </c>
      <c r="L468">
        <f>INDEX(products!$A$1:$G$49,MATCH($D468,products!$A$1:$A$49,0),MATCH(orders!L$1,products!$A$1:$G$1,0))</f>
        <v>2.9849999999999999</v>
      </c>
      <c r="M468">
        <f t="shared" si="14"/>
        <v>8.9550000000000001</v>
      </c>
      <c r="N468" t="str" cm="1">
        <f t="array" ref="N468">_xlfn.XLOOKUP(I468,{"Rob","Exc","Ara","Lib"},{"Robusta","Excelsa","Arabica","Liberica"},"",0)</f>
        <v>Arabica</v>
      </c>
      <c r="O468" t="str">
        <f t="shared" si="15"/>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INDEX(products!$A$1:$G$49,MATCH($D469,products!$A$1:$A$49,0),MATCH(orders!I$1,products!$A$1:$G$1,0))</f>
        <v>Ara</v>
      </c>
      <c r="J469" t="str">
        <f>INDEX(products!$A$1:$G$49,MATCH($D469,products!$A$1:$A$49,0),MATCH(orders!J$1,products!$A$1:$G$1,0))</f>
        <v>D</v>
      </c>
      <c r="K469" s="5">
        <f>INDEX(products!$A$1:$G$49,MATCH($D469,products!$A$1:$A$49,0),MATCH(orders!K$1,products!$A$1:$G$1,0))</f>
        <v>0.5</v>
      </c>
      <c r="L469">
        <f>INDEX(products!$A$1:$G$49,MATCH($D469,products!$A$1:$A$49,0),MATCH(orders!L$1,products!$A$1:$G$1,0))</f>
        <v>5.97</v>
      </c>
      <c r="M469">
        <f t="shared" si="14"/>
        <v>5.97</v>
      </c>
      <c r="N469" t="str" cm="1">
        <f t="array" ref="N469">_xlfn.XLOOKUP(I469,{"Rob","Exc","Ara","Lib"},{"Robusta","Excelsa","Arabica","Liberica"},"",0)</f>
        <v>Arabica</v>
      </c>
      <c r="O469" t="str">
        <f t="shared" si="15"/>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INDEX(products!$A$1:$G$49,MATCH($D470,products!$A$1:$A$49,0),MATCH(orders!I$1,products!$A$1:$G$1,0))</f>
        <v>Exc</v>
      </c>
      <c r="J470" t="str">
        <f>INDEX(products!$A$1:$G$49,MATCH($D470,products!$A$1:$A$49,0),MATCH(orders!J$1,products!$A$1:$G$1,0))</f>
        <v>M</v>
      </c>
      <c r="K470" s="5">
        <f>INDEX(products!$A$1:$G$49,MATCH($D470,products!$A$1:$A$49,0),MATCH(orders!K$1,products!$A$1:$G$1,0))</f>
        <v>1</v>
      </c>
      <c r="L470">
        <f>INDEX(products!$A$1:$G$49,MATCH($D470,products!$A$1:$A$49,0),MATCH(orders!L$1,products!$A$1:$G$1,0))</f>
        <v>13.75</v>
      </c>
      <c r="M470">
        <f t="shared" si="14"/>
        <v>41.25</v>
      </c>
      <c r="N470" t="str" cm="1">
        <f t="array" ref="N470">_xlfn.XLOOKUP(I470,{"Rob","Exc","Ara","Lib"},{"Robusta","Excelsa","Arabica","Liberica"},"",0)</f>
        <v>Excelsa</v>
      </c>
      <c r="O470" t="str">
        <f t="shared" si="15"/>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INDEX(products!$A$1:$G$49,MATCH($D471,products!$A$1:$A$49,0),MATCH(orders!I$1,products!$A$1:$G$1,0))</f>
        <v>Exc</v>
      </c>
      <c r="J471" t="str">
        <f>INDEX(products!$A$1:$G$49,MATCH($D471,products!$A$1:$A$49,0),MATCH(orders!J$1,products!$A$1:$G$1,0))</f>
        <v>L</v>
      </c>
      <c r="K471" s="5">
        <f>INDEX(products!$A$1:$G$49,MATCH($D471,products!$A$1:$A$49,0),MATCH(orders!K$1,products!$A$1:$G$1,0))</f>
        <v>0.2</v>
      </c>
      <c r="L471">
        <f>INDEX(products!$A$1:$G$49,MATCH($D471,products!$A$1:$A$49,0),MATCH(orders!L$1,products!$A$1:$G$1,0))</f>
        <v>4.4550000000000001</v>
      </c>
      <c r="M471">
        <f t="shared" si="14"/>
        <v>22.274999999999999</v>
      </c>
      <c r="N471" t="str" cm="1">
        <f t="array" ref="N471">_xlfn.XLOOKUP(I471,{"Rob","Exc","Ara","Lib"},{"Robusta","Excelsa","Arabica","Liberica"},"",0)</f>
        <v>Excelsa</v>
      </c>
      <c r="O471" t="str">
        <f t="shared" si="15"/>
        <v>Large</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INDEX(products!$A$1:$G$49,MATCH($D472,products!$A$1:$A$49,0),MATCH(orders!I$1,products!$A$1:$G$1,0))</f>
        <v>Ara</v>
      </c>
      <c r="J472" t="str">
        <f>INDEX(products!$A$1:$G$49,MATCH($D472,products!$A$1:$A$49,0),MATCH(orders!J$1,products!$A$1:$G$1,0))</f>
        <v>M</v>
      </c>
      <c r="K472" s="5">
        <f>INDEX(products!$A$1:$G$49,MATCH($D472,products!$A$1:$A$49,0),MATCH(orders!K$1,products!$A$1:$G$1,0))</f>
        <v>0.5</v>
      </c>
      <c r="L472">
        <f>INDEX(products!$A$1:$G$49,MATCH($D472,products!$A$1:$A$49,0),MATCH(orders!L$1,products!$A$1:$G$1,0))</f>
        <v>6.75</v>
      </c>
      <c r="M472">
        <f t="shared" si="14"/>
        <v>6.75</v>
      </c>
      <c r="N472" t="str" cm="1">
        <f t="array" ref="N472">_xlfn.XLOOKUP(I472,{"Rob","Exc","Ara","Lib"},{"Robusta","Excelsa","Arabica","Liberica"},"",0)</f>
        <v>Arabica</v>
      </c>
      <c r="O472" t="str">
        <f t="shared" si="15"/>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INDEX(products!$A$1:$G$49,MATCH($D473,products!$A$1:$A$49,0),MATCH(orders!I$1,products!$A$1:$G$1,0))</f>
        <v>Lib</v>
      </c>
      <c r="J473" t="str">
        <f>INDEX(products!$A$1:$G$49,MATCH($D473,products!$A$1:$A$49,0),MATCH(orders!J$1,products!$A$1:$G$1,0))</f>
        <v>M</v>
      </c>
      <c r="K473" s="5">
        <f>INDEX(products!$A$1:$G$49,MATCH($D473,products!$A$1:$A$49,0),MATCH(orders!K$1,products!$A$1:$G$1,0))</f>
        <v>2.5</v>
      </c>
      <c r="L473">
        <f>INDEX(products!$A$1:$G$49,MATCH($D473,products!$A$1:$A$49,0),MATCH(orders!L$1,products!$A$1:$G$1,0))</f>
        <v>33.464999999999996</v>
      </c>
      <c r="M473">
        <f t="shared" si="14"/>
        <v>133.85999999999999</v>
      </c>
      <c r="N473" t="str" cm="1">
        <f t="array" ref="N473">_xlfn.XLOOKUP(I473,{"Rob","Exc","Ara","Lib"},{"Robusta","Excelsa","Arabica","Liberica"},"",0)</f>
        <v>Liberica</v>
      </c>
      <c r="O473" t="str">
        <f t="shared" si="15"/>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INDEX(products!$A$1:$G$49,MATCH($D474,products!$A$1:$A$49,0),MATCH(orders!I$1,products!$A$1:$G$1,0))</f>
        <v>Ara</v>
      </c>
      <c r="J474" t="str">
        <f>INDEX(products!$A$1:$G$49,MATCH($D474,products!$A$1:$A$49,0),MATCH(orders!J$1,products!$A$1:$G$1,0))</f>
        <v>D</v>
      </c>
      <c r="K474" s="5">
        <f>INDEX(products!$A$1:$G$49,MATCH($D474,products!$A$1:$A$49,0),MATCH(orders!K$1,products!$A$1:$G$1,0))</f>
        <v>0.2</v>
      </c>
      <c r="L474">
        <f>INDEX(products!$A$1:$G$49,MATCH($D474,products!$A$1:$A$49,0),MATCH(orders!L$1,products!$A$1:$G$1,0))</f>
        <v>2.9849999999999999</v>
      </c>
      <c r="M474">
        <f t="shared" si="14"/>
        <v>5.97</v>
      </c>
      <c r="N474" t="str" cm="1">
        <f t="array" ref="N474">_xlfn.XLOOKUP(I474,{"Rob","Exc","Ara","Lib"},{"Robusta","Excelsa","Arabica","Liberica"},"",0)</f>
        <v>Arabica</v>
      </c>
      <c r="O474" t="str">
        <f t="shared" si="15"/>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INDEX(products!$A$1:$G$49,MATCH($D475,products!$A$1:$A$49,0),MATCH(orders!I$1,products!$A$1:$G$1,0))</f>
        <v>Ara</v>
      </c>
      <c r="J475" t="str">
        <f>INDEX(products!$A$1:$G$49,MATCH($D475,products!$A$1:$A$49,0),MATCH(orders!J$1,products!$A$1:$G$1,0))</f>
        <v>L</v>
      </c>
      <c r="K475" s="5">
        <f>INDEX(products!$A$1:$G$49,MATCH($D475,products!$A$1:$A$49,0),MATCH(orders!K$1,products!$A$1:$G$1,0))</f>
        <v>1</v>
      </c>
      <c r="L475">
        <f>INDEX(products!$A$1:$G$49,MATCH($D475,products!$A$1:$A$49,0),MATCH(orders!L$1,products!$A$1:$G$1,0))</f>
        <v>12.95</v>
      </c>
      <c r="M475">
        <f t="shared" si="14"/>
        <v>25.9</v>
      </c>
      <c r="N475" t="str" cm="1">
        <f t="array" ref="N475">_xlfn.XLOOKUP(I475,{"Rob","Exc","Ara","Lib"},{"Robusta","Excelsa","Arabica","Liberica"},"",0)</f>
        <v>Arabica</v>
      </c>
      <c r="O475" t="str">
        <f t="shared" si="15"/>
        <v>Large</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INDEX(products!$A$1:$G$49,MATCH($D476,products!$A$1:$A$49,0),MATCH(orders!I$1,products!$A$1:$G$1,0))</f>
        <v>Exc</v>
      </c>
      <c r="J476" t="str">
        <f>INDEX(products!$A$1:$G$49,MATCH($D476,products!$A$1:$A$49,0),MATCH(orders!J$1,products!$A$1:$G$1,0))</f>
        <v>M</v>
      </c>
      <c r="K476" s="5">
        <f>INDEX(products!$A$1:$G$49,MATCH($D476,products!$A$1:$A$49,0),MATCH(orders!K$1,products!$A$1:$G$1,0))</f>
        <v>2.5</v>
      </c>
      <c r="L476">
        <f>INDEX(products!$A$1:$G$49,MATCH($D476,products!$A$1:$A$49,0),MATCH(orders!L$1,products!$A$1:$G$1,0))</f>
        <v>31.624999999999996</v>
      </c>
      <c r="M476">
        <f t="shared" si="14"/>
        <v>31.624999999999996</v>
      </c>
      <c r="N476" t="str" cm="1">
        <f t="array" ref="N476">_xlfn.XLOOKUP(I476,{"Rob","Exc","Ara","Lib"},{"Robusta","Excelsa","Arabica","Liberica"},"",0)</f>
        <v>Excelsa</v>
      </c>
      <c r="O476" t="str">
        <f t="shared" si="15"/>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INDEX(products!$A$1:$G$49,MATCH($D477,products!$A$1:$A$49,0),MATCH(orders!I$1,products!$A$1:$G$1,0))</f>
        <v>Lib</v>
      </c>
      <c r="J477" t="str">
        <f>INDEX(products!$A$1:$G$49,MATCH($D477,products!$A$1:$A$49,0),MATCH(orders!J$1,products!$A$1:$G$1,0))</f>
        <v>M</v>
      </c>
      <c r="K477" s="5">
        <f>INDEX(products!$A$1:$G$49,MATCH($D477,products!$A$1:$A$49,0),MATCH(orders!K$1,products!$A$1:$G$1,0))</f>
        <v>0.2</v>
      </c>
      <c r="L477">
        <f>INDEX(products!$A$1:$G$49,MATCH($D477,products!$A$1:$A$49,0),MATCH(orders!L$1,products!$A$1:$G$1,0))</f>
        <v>4.3650000000000002</v>
      </c>
      <c r="M477">
        <f t="shared" si="14"/>
        <v>8.73</v>
      </c>
      <c r="N477" t="str" cm="1">
        <f t="array" ref="N477">_xlfn.XLOOKUP(I477,{"Rob","Exc","Ara","Lib"},{"Robusta","Excelsa","Arabica","Liberica"},"",0)</f>
        <v>Liberica</v>
      </c>
      <c r="O477" t="str">
        <f t="shared" si="15"/>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INDEX(products!$A$1:$G$49,MATCH($D478,products!$A$1:$A$49,0),MATCH(orders!I$1,products!$A$1:$G$1,0))</f>
        <v>Exc</v>
      </c>
      <c r="J478" t="str">
        <f>INDEX(products!$A$1:$G$49,MATCH($D478,products!$A$1:$A$49,0),MATCH(orders!J$1,products!$A$1:$G$1,0))</f>
        <v>L</v>
      </c>
      <c r="K478" s="5">
        <f>INDEX(products!$A$1:$G$49,MATCH($D478,products!$A$1:$A$49,0),MATCH(orders!K$1,products!$A$1:$G$1,0))</f>
        <v>0.2</v>
      </c>
      <c r="L478">
        <f>INDEX(products!$A$1:$G$49,MATCH($D478,products!$A$1:$A$49,0),MATCH(orders!L$1,products!$A$1:$G$1,0))</f>
        <v>4.4550000000000001</v>
      </c>
      <c r="M478">
        <f t="shared" si="14"/>
        <v>26.73</v>
      </c>
      <c r="N478" t="str" cm="1">
        <f t="array" ref="N478">_xlfn.XLOOKUP(I478,{"Rob","Exc","Ara","Lib"},{"Robusta","Excelsa","Arabica","Liberica"},"",0)</f>
        <v>Excelsa</v>
      </c>
      <c r="O478" t="str">
        <f t="shared" si="15"/>
        <v>Large</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INDEX(products!$A$1:$G$49,MATCH($D479,products!$A$1:$A$49,0),MATCH(orders!I$1,products!$A$1:$G$1,0))</f>
        <v>Lib</v>
      </c>
      <c r="J479" t="str">
        <f>INDEX(products!$A$1:$G$49,MATCH($D479,products!$A$1:$A$49,0),MATCH(orders!J$1,products!$A$1:$G$1,0))</f>
        <v>M</v>
      </c>
      <c r="K479" s="5">
        <f>INDEX(products!$A$1:$G$49,MATCH($D479,products!$A$1:$A$49,0),MATCH(orders!K$1,products!$A$1:$G$1,0))</f>
        <v>0.2</v>
      </c>
      <c r="L479">
        <f>INDEX(products!$A$1:$G$49,MATCH($D479,products!$A$1:$A$49,0),MATCH(orders!L$1,products!$A$1:$G$1,0))</f>
        <v>4.3650000000000002</v>
      </c>
      <c r="M479">
        <f t="shared" si="14"/>
        <v>26.19</v>
      </c>
      <c r="N479" t="str" cm="1">
        <f t="array" ref="N479">_xlfn.XLOOKUP(I479,{"Rob","Exc","Ara","Lib"},{"Robusta","Excelsa","Arabica","Liberica"},"",0)</f>
        <v>Liberica</v>
      </c>
      <c r="O479" t="str">
        <f t="shared" si="15"/>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INDEX(products!$A$1:$G$49,MATCH($D480,products!$A$1:$A$49,0),MATCH(orders!I$1,products!$A$1:$G$1,0))</f>
        <v>Rob</v>
      </c>
      <c r="J480" t="str">
        <f>INDEX(products!$A$1:$G$49,MATCH($D480,products!$A$1:$A$49,0),MATCH(orders!J$1,products!$A$1:$G$1,0))</f>
        <v>D</v>
      </c>
      <c r="K480" s="5">
        <f>INDEX(products!$A$1:$G$49,MATCH($D480,products!$A$1:$A$49,0),MATCH(orders!K$1,products!$A$1:$G$1,0))</f>
        <v>1</v>
      </c>
      <c r="L480">
        <f>INDEX(products!$A$1:$G$49,MATCH($D480,products!$A$1:$A$49,0),MATCH(orders!L$1,products!$A$1:$G$1,0))</f>
        <v>8.9499999999999993</v>
      </c>
      <c r="M480">
        <f t="shared" si="14"/>
        <v>53.699999999999996</v>
      </c>
      <c r="N480" t="str" cm="1">
        <f t="array" ref="N480">_xlfn.XLOOKUP(I480,{"Rob","Exc","Ara","Lib"},{"Robusta","Excelsa","Arabica","Liberica"},"",0)</f>
        <v>Robusta</v>
      </c>
      <c r="O480" t="str">
        <f t="shared" si="15"/>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INDEX(products!$A$1:$G$49,MATCH($D481,products!$A$1:$A$49,0),MATCH(orders!I$1,products!$A$1:$G$1,0))</f>
        <v>Exc</v>
      </c>
      <c r="J481" t="str">
        <f>INDEX(products!$A$1:$G$49,MATCH($D481,products!$A$1:$A$49,0),MATCH(orders!J$1,products!$A$1:$G$1,0))</f>
        <v>M</v>
      </c>
      <c r="K481" s="5">
        <f>INDEX(products!$A$1:$G$49,MATCH($D481,products!$A$1:$A$49,0),MATCH(orders!K$1,products!$A$1:$G$1,0))</f>
        <v>2.5</v>
      </c>
      <c r="L481">
        <f>INDEX(products!$A$1:$G$49,MATCH($D481,products!$A$1:$A$49,0),MATCH(orders!L$1,products!$A$1:$G$1,0))</f>
        <v>31.624999999999996</v>
      </c>
      <c r="M481">
        <f t="shared" si="14"/>
        <v>126.49999999999999</v>
      </c>
      <c r="N481" t="str" cm="1">
        <f t="array" ref="N481">_xlfn.XLOOKUP(I481,{"Rob","Exc","Ara","Lib"},{"Robusta","Excelsa","Arabica","Liberica"},"",0)</f>
        <v>Excelsa</v>
      </c>
      <c r="O481" t="str">
        <f t="shared" si="15"/>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INDEX(products!$A$1:$G$49,MATCH($D482,products!$A$1:$A$49,0),MATCH(orders!I$1,products!$A$1:$G$1,0))</f>
        <v>Exc</v>
      </c>
      <c r="J482" t="str">
        <f>INDEX(products!$A$1:$G$49,MATCH($D482,products!$A$1:$A$49,0),MATCH(orders!J$1,products!$A$1:$G$1,0))</f>
        <v>M</v>
      </c>
      <c r="K482" s="5">
        <f>INDEX(products!$A$1:$G$49,MATCH($D482,products!$A$1:$A$49,0),MATCH(orders!K$1,products!$A$1:$G$1,0))</f>
        <v>0.2</v>
      </c>
      <c r="L482">
        <f>INDEX(products!$A$1:$G$49,MATCH($D482,products!$A$1:$A$49,0),MATCH(orders!L$1,products!$A$1:$G$1,0))</f>
        <v>4.125</v>
      </c>
      <c r="M482">
        <f t="shared" si="14"/>
        <v>4.125</v>
      </c>
      <c r="N482" t="str" cm="1">
        <f t="array" ref="N482">_xlfn.XLOOKUP(I482,{"Rob","Exc","Ara","Lib"},{"Robusta","Excelsa","Arabica","Liberica"},"",0)</f>
        <v>Excelsa</v>
      </c>
      <c r="O482" t="str">
        <f t="shared" si="15"/>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INDEX(products!$A$1:$G$49,MATCH($D483,products!$A$1:$A$49,0),MATCH(orders!I$1,products!$A$1:$G$1,0))</f>
        <v>Rob</v>
      </c>
      <c r="J483" t="str">
        <f>INDEX(products!$A$1:$G$49,MATCH($D483,products!$A$1:$A$49,0),MATCH(orders!J$1,products!$A$1:$G$1,0))</f>
        <v>L</v>
      </c>
      <c r="K483" s="5">
        <f>INDEX(products!$A$1:$G$49,MATCH($D483,products!$A$1:$A$49,0),MATCH(orders!K$1,products!$A$1:$G$1,0))</f>
        <v>1</v>
      </c>
      <c r="L483">
        <f>INDEX(products!$A$1:$G$49,MATCH($D483,products!$A$1:$A$49,0),MATCH(orders!L$1,products!$A$1:$G$1,0))</f>
        <v>11.95</v>
      </c>
      <c r="M483">
        <f t="shared" si="14"/>
        <v>23.9</v>
      </c>
      <c r="N483" t="str" cm="1">
        <f t="array" ref="N483">_xlfn.XLOOKUP(I483,{"Rob","Exc","Ara","Lib"},{"Robusta","Excelsa","Arabica","Liberica"},"",0)</f>
        <v>Robusta</v>
      </c>
      <c r="O483" t="str">
        <f t="shared" si="15"/>
        <v>Large</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INDEX(products!$A$1:$G$49,MATCH($D484,products!$A$1:$A$49,0),MATCH(orders!I$1,products!$A$1:$G$1,0))</f>
        <v>Exc</v>
      </c>
      <c r="J484" t="str">
        <f>INDEX(products!$A$1:$G$49,MATCH($D484,products!$A$1:$A$49,0),MATCH(orders!J$1,products!$A$1:$G$1,0))</f>
        <v>D</v>
      </c>
      <c r="K484" s="5">
        <f>INDEX(products!$A$1:$G$49,MATCH($D484,products!$A$1:$A$49,0),MATCH(orders!K$1,products!$A$1:$G$1,0))</f>
        <v>2.5</v>
      </c>
      <c r="L484">
        <f>INDEX(products!$A$1:$G$49,MATCH($D484,products!$A$1:$A$49,0),MATCH(orders!L$1,products!$A$1:$G$1,0))</f>
        <v>27.945</v>
      </c>
      <c r="M484">
        <f t="shared" si="14"/>
        <v>139.72499999999999</v>
      </c>
      <c r="N484" t="str" cm="1">
        <f t="array" ref="N484">_xlfn.XLOOKUP(I484,{"Rob","Exc","Ara","Lib"},{"Robusta","Excelsa","Arabica","Liberica"},"",0)</f>
        <v>Excelsa</v>
      </c>
      <c r="O484" t="str">
        <f t="shared" si="15"/>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INDEX(products!$A$1:$G$49,MATCH($D485,products!$A$1:$A$49,0),MATCH(orders!I$1,products!$A$1:$G$1,0))</f>
        <v>Lib</v>
      </c>
      <c r="J485" t="str">
        <f>INDEX(products!$A$1:$G$49,MATCH($D485,products!$A$1:$A$49,0),MATCH(orders!J$1,products!$A$1:$G$1,0))</f>
        <v>D</v>
      </c>
      <c r="K485" s="5">
        <f>INDEX(products!$A$1:$G$49,MATCH($D485,products!$A$1:$A$49,0),MATCH(orders!K$1,products!$A$1:$G$1,0))</f>
        <v>2.5</v>
      </c>
      <c r="L485">
        <f>INDEX(products!$A$1:$G$49,MATCH($D485,products!$A$1:$A$49,0),MATCH(orders!L$1,products!$A$1:$G$1,0))</f>
        <v>29.784999999999997</v>
      </c>
      <c r="M485">
        <f t="shared" si="14"/>
        <v>59.569999999999993</v>
      </c>
      <c r="N485" t="str" cm="1">
        <f t="array" ref="N485">_xlfn.XLOOKUP(I485,{"Rob","Exc","Ara","Lib"},{"Robusta","Excelsa","Arabica","Liberica"},"",0)</f>
        <v>Liberica</v>
      </c>
      <c r="O485" t="str">
        <f t="shared" si="15"/>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INDEX(products!$A$1:$G$49,MATCH($D486,products!$A$1:$A$49,0),MATCH(orders!I$1,products!$A$1:$G$1,0))</f>
        <v>Lib</v>
      </c>
      <c r="J486" t="str">
        <f>INDEX(products!$A$1:$G$49,MATCH($D486,products!$A$1:$A$49,0),MATCH(orders!J$1,products!$A$1:$G$1,0))</f>
        <v>L</v>
      </c>
      <c r="K486" s="5">
        <f>INDEX(products!$A$1:$G$49,MATCH($D486,products!$A$1:$A$49,0),MATCH(orders!K$1,products!$A$1:$G$1,0))</f>
        <v>0.5</v>
      </c>
      <c r="L486">
        <f>INDEX(products!$A$1:$G$49,MATCH($D486,products!$A$1:$A$49,0),MATCH(orders!L$1,products!$A$1:$G$1,0))</f>
        <v>9.51</v>
      </c>
      <c r="M486">
        <f t="shared" si="14"/>
        <v>57.06</v>
      </c>
      <c r="N486" t="str" cm="1">
        <f t="array" ref="N486">_xlfn.XLOOKUP(I486,{"Rob","Exc","Ara","Lib"},{"Robusta","Excelsa","Arabica","Liberica"},"",0)</f>
        <v>Liberica</v>
      </c>
      <c r="O486" t="str">
        <f t="shared" si="15"/>
        <v>Large</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INDEX(products!$A$1:$G$49,MATCH($D487,products!$A$1:$A$49,0),MATCH(orders!I$1,products!$A$1:$G$1,0))</f>
        <v>Rob</v>
      </c>
      <c r="J487" t="str">
        <f>INDEX(products!$A$1:$G$49,MATCH($D487,products!$A$1:$A$49,0),MATCH(orders!J$1,products!$A$1:$G$1,0))</f>
        <v>L</v>
      </c>
      <c r="K487" s="5">
        <f>INDEX(products!$A$1:$G$49,MATCH($D487,products!$A$1:$A$49,0),MATCH(orders!K$1,products!$A$1:$G$1,0))</f>
        <v>0.2</v>
      </c>
      <c r="L487">
        <f>INDEX(products!$A$1:$G$49,MATCH($D487,products!$A$1:$A$49,0),MATCH(orders!L$1,products!$A$1:$G$1,0))</f>
        <v>3.5849999999999995</v>
      </c>
      <c r="M487">
        <f t="shared" si="14"/>
        <v>21.509999999999998</v>
      </c>
      <c r="N487" t="str" cm="1">
        <f t="array" ref="N487">_xlfn.XLOOKUP(I487,{"Rob","Exc","Ara","Lib"},{"Robusta","Excelsa","Arabica","Liberica"},"",0)</f>
        <v>Robusta</v>
      </c>
      <c r="O487" t="str">
        <f t="shared" si="15"/>
        <v>Large</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INDEX(products!$A$1:$G$49,MATCH($D488,products!$A$1:$A$49,0),MATCH(orders!I$1,products!$A$1:$G$1,0))</f>
        <v>Lib</v>
      </c>
      <c r="J488" t="str">
        <f>INDEX(products!$A$1:$G$49,MATCH($D488,products!$A$1:$A$49,0),MATCH(orders!J$1,products!$A$1:$G$1,0))</f>
        <v>M</v>
      </c>
      <c r="K488" s="5">
        <f>INDEX(products!$A$1:$G$49,MATCH($D488,products!$A$1:$A$49,0),MATCH(orders!K$1,products!$A$1:$G$1,0))</f>
        <v>0.5</v>
      </c>
      <c r="L488">
        <f>INDEX(products!$A$1:$G$49,MATCH($D488,products!$A$1:$A$49,0),MATCH(orders!L$1,products!$A$1:$G$1,0))</f>
        <v>8.73</v>
      </c>
      <c r="M488">
        <f t="shared" si="14"/>
        <v>52.38</v>
      </c>
      <c r="N488" t="str" cm="1">
        <f t="array" ref="N488">_xlfn.XLOOKUP(I488,{"Rob","Exc","Ara","Lib"},{"Robusta","Excelsa","Arabica","Liberica"},"",0)</f>
        <v>Liberica</v>
      </c>
      <c r="O488" t="str">
        <f t="shared" si="15"/>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INDEX(products!$A$1:$G$49,MATCH($D489,products!$A$1:$A$49,0),MATCH(orders!I$1,products!$A$1:$G$1,0))</f>
        <v>Exc</v>
      </c>
      <c r="J489" t="str">
        <f>INDEX(products!$A$1:$G$49,MATCH($D489,products!$A$1:$A$49,0),MATCH(orders!J$1,products!$A$1:$G$1,0))</f>
        <v>D</v>
      </c>
      <c r="K489" s="5">
        <f>INDEX(products!$A$1:$G$49,MATCH($D489,products!$A$1:$A$49,0),MATCH(orders!K$1,products!$A$1:$G$1,0))</f>
        <v>1</v>
      </c>
      <c r="L489">
        <f>INDEX(products!$A$1:$G$49,MATCH($D489,products!$A$1:$A$49,0),MATCH(orders!L$1,products!$A$1:$G$1,0))</f>
        <v>12.15</v>
      </c>
      <c r="M489">
        <f t="shared" si="14"/>
        <v>72.900000000000006</v>
      </c>
      <c r="N489" t="str" cm="1">
        <f t="array" ref="N489">_xlfn.XLOOKUP(I489,{"Rob","Exc","Ara","Lib"},{"Robusta","Excelsa","Arabica","Liberica"},"",0)</f>
        <v>Excelsa</v>
      </c>
      <c r="O489" t="str">
        <f t="shared" si="15"/>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INDEX(products!$A$1:$G$49,MATCH($D490,products!$A$1:$A$49,0),MATCH(orders!I$1,products!$A$1:$G$1,0))</f>
        <v>Rob</v>
      </c>
      <c r="J490" t="str">
        <f>INDEX(products!$A$1:$G$49,MATCH($D490,products!$A$1:$A$49,0),MATCH(orders!J$1,products!$A$1:$G$1,0))</f>
        <v>M</v>
      </c>
      <c r="K490" s="5">
        <f>INDEX(products!$A$1:$G$49,MATCH($D490,products!$A$1:$A$49,0),MATCH(orders!K$1,products!$A$1:$G$1,0))</f>
        <v>0.2</v>
      </c>
      <c r="L490">
        <f>INDEX(products!$A$1:$G$49,MATCH($D490,products!$A$1:$A$49,0),MATCH(orders!L$1,products!$A$1:$G$1,0))</f>
        <v>2.9849999999999999</v>
      </c>
      <c r="M490">
        <f t="shared" si="14"/>
        <v>14.924999999999999</v>
      </c>
      <c r="N490" t="str" cm="1">
        <f t="array" ref="N490">_xlfn.XLOOKUP(I490,{"Rob","Exc","Ara","Lib"},{"Robusta","Excelsa","Arabica","Liberica"},"",0)</f>
        <v>Robusta</v>
      </c>
      <c r="O490" t="str">
        <f t="shared" si="15"/>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INDEX(products!$A$1:$G$49,MATCH($D491,products!$A$1:$A$49,0),MATCH(orders!I$1,products!$A$1:$G$1,0))</f>
        <v>Lib</v>
      </c>
      <c r="J491" t="str">
        <f>INDEX(products!$A$1:$G$49,MATCH($D491,products!$A$1:$A$49,0),MATCH(orders!J$1,products!$A$1:$G$1,0))</f>
        <v>L</v>
      </c>
      <c r="K491" s="5">
        <f>INDEX(products!$A$1:$G$49,MATCH($D491,products!$A$1:$A$49,0),MATCH(orders!K$1,products!$A$1:$G$1,0))</f>
        <v>1</v>
      </c>
      <c r="L491">
        <f>INDEX(products!$A$1:$G$49,MATCH($D491,products!$A$1:$A$49,0),MATCH(orders!L$1,products!$A$1:$G$1,0))</f>
        <v>15.85</v>
      </c>
      <c r="M491">
        <f t="shared" si="14"/>
        <v>95.1</v>
      </c>
      <c r="N491" t="str" cm="1">
        <f t="array" ref="N491">_xlfn.XLOOKUP(I491,{"Rob","Exc","Ara","Lib"},{"Robusta","Excelsa","Arabica","Liberica"},"",0)</f>
        <v>Liberica</v>
      </c>
      <c r="O491" t="str">
        <f t="shared" si="15"/>
        <v>Large</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INDEX(products!$A$1:$G$49,MATCH($D492,products!$A$1:$A$49,0),MATCH(orders!I$1,products!$A$1:$G$1,0))</f>
        <v>Lib</v>
      </c>
      <c r="J492" t="str">
        <f>INDEX(products!$A$1:$G$49,MATCH($D492,products!$A$1:$A$49,0),MATCH(orders!J$1,products!$A$1:$G$1,0))</f>
        <v>D</v>
      </c>
      <c r="K492" s="5">
        <f>INDEX(products!$A$1:$G$49,MATCH($D492,products!$A$1:$A$49,0),MATCH(orders!K$1,products!$A$1:$G$1,0))</f>
        <v>0.5</v>
      </c>
      <c r="L492">
        <f>INDEX(products!$A$1:$G$49,MATCH($D492,products!$A$1:$A$49,0),MATCH(orders!L$1,products!$A$1:$G$1,0))</f>
        <v>7.77</v>
      </c>
      <c r="M492">
        <f t="shared" si="14"/>
        <v>15.54</v>
      </c>
      <c r="N492" t="str" cm="1">
        <f t="array" ref="N492">_xlfn.XLOOKUP(I492,{"Rob","Exc","Ara","Lib"},{"Robusta","Excelsa","Arabica","Liberica"},"",0)</f>
        <v>Liberica</v>
      </c>
      <c r="O492" t="str">
        <f t="shared" si="15"/>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INDEX(products!$A$1:$G$49,MATCH($D493,products!$A$1:$A$49,0),MATCH(orders!I$1,products!$A$1:$G$1,0))</f>
        <v>Lib</v>
      </c>
      <c r="J493" t="str">
        <f>INDEX(products!$A$1:$G$49,MATCH($D493,products!$A$1:$A$49,0),MATCH(orders!J$1,products!$A$1:$G$1,0))</f>
        <v>D</v>
      </c>
      <c r="K493" s="5">
        <f>INDEX(products!$A$1:$G$49,MATCH($D493,products!$A$1:$A$49,0),MATCH(orders!K$1,products!$A$1:$G$1,0))</f>
        <v>0.2</v>
      </c>
      <c r="L493">
        <f>INDEX(products!$A$1:$G$49,MATCH($D493,products!$A$1:$A$49,0),MATCH(orders!L$1,products!$A$1:$G$1,0))</f>
        <v>3.8849999999999998</v>
      </c>
      <c r="M493">
        <f t="shared" si="14"/>
        <v>23.31</v>
      </c>
      <c r="N493" t="str" cm="1">
        <f t="array" ref="N493">_xlfn.XLOOKUP(I493,{"Rob","Exc","Ara","Lib"},{"Robusta","Excelsa","Arabica","Liberica"},"",0)</f>
        <v>Liberica</v>
      </c>
      <c r="O493" t="str">
        <f t="shared" si="15"/>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INDEX(products!$A$1:$G$49,MATCH($D494,products!$A$1:$A$49,0),MATCH(orders!I$1,products!$A$1:$G$1,0))</f>
        <v>Exc</v>
      </c>
      <c r="J494" t="str">
        <f>INDEX(products!$A$1:$G$49,MATCH($D494,products!$A$1:$A$49,0),MATCH(orders!J$1,products!$A$1:$G$1,0))</f>
        <v>M</v>
      </c>
      <c r="K494" s="5">
        <f>INDEX(products!$A$1:$G$49,MATCH($D494,products!$A$1:$A$49,0),MATCH(orders!K$1,products!$A$1:$G$1,0))</f>
        <v>0.2</v>
      </c>
      <c r="L494">
        <f>INDEX(products!$A$1:$G$49,MATCH($D494,products!$A$1:$A$49,0),MATCH(orders!L$1,products!$A$1:$G$1,0))</f>
        <v>4.125</v>
      </c>
      <c r="M494">
        <f t="shared" si="14"/>
        <v>4.125</v>
      </c>
      <c r="N494" t="str" cm="1">
        <f t="array" ref="N494">_xlfn.XLOOKUP(I494,{"Rob","Exc","Ara","Lib"},{"Robusta","Excelsa","Arabica","Liberica"},"",0)</f>
        <v>Excelsa</v>
      </c>
      <c r="O494" t="str">
        <f t="shared" si="15"/>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INDEX(products!$A$1:$G$49,MATCH($D495,products!$A$1:$A$49,0),MATCH(orders!I$1,products!$A$1:$G$1,0))</f>
        <v>Rob</v>
      </c>
      <c r="J495" t="str">
        <f>INDEX(products!$A$1:$G$49,MATCH($D495,products!$A$1:$A$49,0),MATCH(orders!J$1,products!$A$1:$G$1,0))</f>
        <v>M</v>
      </c>
      <c r="K495" s="5">
        <f>INDEX(products!$A$1:$G$49,MATCH($D495,products!$A$1:$A$49,0),MATCH(orders!K$1,products!$A$1:$G$1,0))</f>
        <v>0.5</v>
      </c>
      <c r="L495">
        <f>INDEX(products!$A$1:$G$49,MATCH($D495,products!$A$1:$A$49,0),MATCH(orders!L$1,products!$A$1:$G$1,0))</f>
        <v>5.97</v>
      </c>
      <c r="M495">
        <f t="shared" si="14"/>
        <v>35.82</v>
      </c>
      <c r="N495" t="str" cm="1">
        <f t="array" ref="N495">_xlfn.XLOOKUP(I495,{"Rob","Exc","Ara","Lib"},{"Robusta","Excelsa","Arabica","Liberica"},"",0)</f>
        <v>Robusta</v>
      </c>
      <c r="O495" t="str">
        <f t="shared" si="15"/>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INDEX(products!$A$1:$G$49,MATCH($D496,products!$A$1:$A$49,0),MATCH(orders!I$1,products!$A$1:$G$1,0))</f>
        <v>Lib</v>
      </c>
      <c r="J496" t="str">
        <f>INDEX(products!$A$1:$G$49,MATCH($D496,products!$A$1:$A$49,0),MATCH(orders!J$1,products!$A$1:$G$1,0))</f>
        <v>L</v>
      </c>
      <c r="K496" s="5">
        <f>INDEX(products!$A$1:$G$49,MATCH($D496,products!$A$1:$A$49,0),MATCH(orders!K$1,products!$A$1:$G$1,0))</f>
        <v>1</v>
      </c>
      <c r="L496">
        <f>INDEX(products!$A$1:$G$49,MATCH($D496,products!$A$1:$A$49,0),MATCH(orders!L$1,products!$A$1:$G$1,0))</f>
        <v>15.85</v>
      </c>
      <c r="M496">
        <f t="shared" si="14"/>
        <v>31.7</v>
      </c>
      <c r="N496" t="str" cm="1">
        <f t="array" ref="N496">_xlfn.XLOOKUP(I496,{"Rob","Exc","Ara","Lib"},{"Robusta","Excelsa","Arabica","Liberica"},"",0)</f>
        <v>Liberica</v>
      </c>
      <c r="O496" t="str">
        <f t="shared" si="15"/>
        <v>Large</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INDEX(products!$A$1:$G$49,MATCH($D497,products!$A$1:$A$49,0),MATCH(orders!I$1,products!$A$1:$G$1,0))</f>
        <v>Lib</v>
      </c>
      <c r="J497" t="str">
        <f>INDEX(products!$A$1:$G$49,MATCH($D497,products!$A$1:$A$49,0),MATCH(orders!J$1,products!$A$1:$G$1,0))</f>
        <v>L</v>
      </c>
      <c r="K497" s="5">
        <f>INDEX(products!$A$1:$G$49,MATCH($D497,products!$A$1:$A$49,0),MATCH(orders!K$1,products!$A$1:$G$1,0))</f>
        <v>1</v>
      </c>
      <c r="L497">
        <f>INDEX(products!$A$1:$G$49,MATCH($D497,products!$A$1:$A$49,0),MATCH(orders!L$1,products!$A$1:$G$1,0))</f>
        <v>15.85</v>
      </c>
      <c r="M497">
        <f t="shared" si="14"/>
        <v>79.25</v>
      </c>
      <c r="N497" t="str" cm="1">
        <f t="array" ref="N497">_xlfn.XLOOKUP(I497,{"Rob","Exc","Ara","Lib"},{"Robusta","Excelsa","Arabica","Liberica"},"",0)</f>
        <v>Liberica</v>
      </c>
      <c r="O497" t="str">
        <f t="shared" si="15"/>
        <v>Large</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INDEX(products!$A$1:$G$49,MATCH($D498,products!$A$1:$A$49,0),MATCH(orders!I$1,products!$A$1:$G$1,0))</f>
        <v>Exc</v>
      </c>
      <c r="J498" t="str">
        <f>INDEX(products!$A$1:$G$49,MATCH($D498,products!$A$1:$A$49,0),MATCH(orders!J$1,products!$A$1:$G$1,0))</f>
        <v>D</v>
      </c>
      <c r="K498" s="5">
        <f>INDEX(products!$A$1:$G$49,MATCH($D498,products!$A$1:$A$49,0),MATCH(orders!K$1,products!$A$1:$G$1,0))</f>
        <v>0.2</v>
      </c>
      <c r="L498">
        <f>INDEX(products!$A$1:$G$49,MATCH($D498,products!$A$1:$A$49,0),MATCH(orders!L$1,products!$A$1:$G$1,0))</f>
        <v>3.645</v>
      </c>
      <c r="M498">
        <f t="shared" si="14"/>
        <v>10.935</v>
      </c>
      <c r="N498" t="str" cm="1">
        <f t="array" ref="N498">_xlfn.XLOOKUP(I498,{"Rob","Exc","Ara","Lib"},{"Robusta","Excelsa","Arabica","Liberica"},"",0)</f>
        <v>Excelsa</v>
      </c>
      <c r="O498" t="str">
        <f t="shared" si="15"/>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INDEX(products!$A$1:$G$49,MATCH($D499,products!$A$1:$A$49,0),MATCH(orders!I$1,products!$A$1:$G$1,0))</f>
        <v>Ara</v>
      </c>
      <c r="J499" t="str">
        <f>INDEX(products!$A$1:$G$49,MATCH($D499,products!$A$1:$A$49,0),MATCH(orders!J$1,products!$A$1:$G$1,0))</f>
        <v>D</v>
      </c>
      <c r="K499" s="5">
        <f>INDEX(products!$A$1:$G$49,MATCH($D499,products!$A$1:$A$49,0),MATCH(orders!K$1,products!$A$1:$G$1,0))</f>
        <v>1</v>
      </c>
      <c r="L499">
        <f>INDEX(products!$A$1:$G$49,MATCH($D499,products!$A$1:$A$49,0),MATCH(orders!L$1,products!$A$1:$G$1,0))</f>
        <v>9.9499999999999993</v>
      </c>
      <c r="M499">
        <f t="shared" si="14"/>
        <v>39.799999999999997</v>
      </c>
      <c r="N499" t="str" cm="1">
        <f t="array" ref="N499">_xlfn.XLOOKUP(I499,{"Rob","Exc","Ara","Lib"},{"Robusta","Excelsa","Arabica","Liberica"},"",0)</f>
        <v>Arabica</v>
      </c>
      <c r="O499" t="str">
        <f t="shared" si="15"/>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INDEX(products!$A$1:$G$49,MATCH($D500,products!$A$1:$A$49,0),MATCH(orders!I$1,products!$A$1:$G$1,0))</f>
        <v>Rob</v>
      </c>
      <c r="J500" t="str">
        <f>INDEX(products!$A$1:$G$49,MATCH($D500,products!$A$1:$A$49,0),MATCH(orders!J$1,products!$A$1:$G$1,0))</f>
        <v>M</v>
      </c>
      <c r="K500" s="5">
        <f>INDEX(products!$A$1:$G$49,MATCH($D500,products!$A$1:$A$49,0),MATCH(orders!K$1,products!$A$1:$G$1,0))</f>
        <v>1</v>
      </c>
      <c r="L500">
        <f>INDEX(products!$A$1:$G$49,MATCH($D500,products!$A$1:$A$49,0),MATCH(orders!L$1,products!$A$1:$G$1,0))</f>
        <v>9.9499999999999993</v>
      </c>
      <c r="M500">
        <f t="shared" si="14"/>
        <v>49.75</v>
      </c>
      <c r="N500" t="str" cm="1">
        <f t="array" ref="N500">_xlfn.XLOOKUP(I500,{"Rob","Exc","Ara","Lib"},{"Robusta","Excelsa","Arabica","Liberica"},"",0)</f>
        <v>Robusta</v>
      </c>
      <c r="O500" t="str">
        <f t="shared" si="15"/>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INDEX(products!$A$1:$G$49,MATCH($D501,products!$A$1:$A$49,0),MATCH(orders!I$1,products!$A$1:$G$1,0))</f>
        <v>Rob</v>
      </c>
      <c r="J501" t="str">
        <f>INDEX(products!$A$1:$G$49,MATCH($D501,products!$A$1:$A$49,0),MATCH(orders!J$1,products!$A$1:$G$1,0))</f>
        <v>D</v>
      </c>
      <c r="K501" s="5">
        <f>INDEX(products!$A$1:$G$49,MATCH($D501,products!$A$1:$A$49,0),MATCH(orders!K$1,products!$A$1:$G$1,0))</f>
        <v>0.2</v>
      </c>
      <c r="L501">
        <f>INDEX(products!$A$1:$G$49,MATCH($D501,products!$A$1:$A$49,0),MATCH(orders!L$1,products!$A$1:$G$1,0))</f>
        <v>2.6849999999999996</v>
      </c>
      <c r="M501">
        <f t="shared" si="14"/>
        <v>8.0549999999999997</v>
      </c>
      <c r="N501" t="str" cm="1">
        <f t="array" ref="N501">_xlfn.XLOOKUP(I501,{"Rob","Exc","Ara","Lib"},{"Robusta","Excelsa","Arabica","Liberica"},"",0)</f>
        <v>Robusta</v>
      </c>
      <c r="O501" t="str">
        <f t="shared" si="15"/>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INDEX(products!$A$1:$G$49,MATCH($D502,products!$A$1:$A$49,0),MATCH(orders!I$1,products!$A$1:$G$1,0))</f>
        <v>Rob</v>
      </c>
      <c r="J502" t="str">
        <f>INDEX(products!$A$1:$G$49,MATCH($D502,products!$A$1:$A$49,0),MATCH(orders!J$1,products!$A$1:$G$1,0))</f>
        <v>L</v>
      </c>
      <c r="K502" s="5">
        <f>INDEX(products!$A$1:$G$49,MATCH($D502,products!$A$1:$A$49,0),MATCH(orders!K$1,products!$A$1:$G$1,0))</f>
        <v>1</v>
      </c>
      <c r="L502">
        <f>INDEX(products!$A$1:$G$49,MATCH($D502,products!$A$1:$A$49,0),MATCH(orders!L$1,products!$A$1:$G$1,0))</f>
        <v>11.95</v>
      </c>
      <c r="M502">
        <f t="shared" si="14"/>
        <v>47.8</v>
      </c>
      <c r="N502" t="str" cm="1">
        <f t="array" ref="N502">_xlfn.XLOOKUP(I502,{"Rob","Exc","Ara","Lib"},{"Robusta","Excelsa","Arabica","Liberica"},"",0)</f>
        <v>Robusta</v>
      </c>
      <c r="O502" t="str">
        <f t="shared" si="15"/>
        <v>Large</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INDEX(products!$A$1:$G$49,MATCH($D503,products!$A$1:$A$49,0),MATCH(orders!I$1,products!$A$1:$G$1,0))</f>
        <v>Rob</v>
      </c>
      <c r="J503" t="str">
        <f>INDEX(products!$A$1:$G$49,MATCH($D503,products!$A$1:$A$49,0),MATCH(orders!J$1,products!$A$1:$G$1,0))</f>
        <v>M</v>
      </c>
      <c r="K503" s="5">
        <f>INDEX(products!$A$1:$G$49,MATCH($D503,products!$A$1:$A$49,0),MATCH(orders!K$1,products!$A$1:$G$1,0))</f>
        <v>0.2</v>
      </c>
      <c r="L503">
        <f>INDEX(products!$A$1:$G$49,MATCH($D503,products!$A$1:$A$49,0),MATCH(orders!L$1,products!$A$1:$G$1,0))</f>
        <v>2.9849999999999999</v>
      </c>
      <c r="M503">
        <f t="shared" si="14"/>
        <v>11.94</v>
      </c>
      <c r="N503" t="str" cm="1">
        <f t="array" ref="N503">_xlfn.XLOOKUP(I503,{"Rob","Exc","Ara","Lib"},{"Robusta","Excelsa","Arabica","Liberica"},"",0)</f>
        <v>Robusta</v>
      </c>
      <c r="O503" t="str">
        <f t="shared" si="15"/>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INDEX(products!$A$1:$G$49,MATCH($D504,products!$A$1:$A$49,0),MATCH(orders!I$1,products!$A$1:$G$1,0))</f>
        <v>Exc</v>
      </c>
      <c r="J504" t="str">
        <f>INDEX(products!$A$1:$G$49,MATCH($D504,products!$A$1:$A$49,0),MATCH(orders!J$1,products!$A$1:$G$1,0))</f>
        <v>M</v>
      </c>
      <c r="K504" s="5">
        <f>INDEX(products!$A$1:$G$49,MATCH($D504,products!$A$1:$A$49,0),MATCH(orders!K$1,products!$A$1:$G$1,0))</f>
        <v>0.2</v>
      </c>
      <c r="L504">
        <f>INDEX(products!$A$1:$G$49,MATCH($D504,products!$A$1:$A$49,0),MATCH(orders!L$1,products!$A$1:$G$1,0))</f>
        <v>4.125</v>
      </c>
      <c r="M504">
        <f t="shared" si="14"/>
        <v>16.5</v>
      </c>
      <c r="N504" t="str" cm="1">
        <f t="array" ref="N504">_xlfn.XLOOKUP(I504,{"Rob","Exc","Ara","Lib"},{"Robusta","Excelsa","Arabica","Liberica"},"",0)</f>
        <v>Excelsa</v>
      </c>
      <c r="O504" t="str">
        <f t="shared" si="15"/>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INDEX(products!$A$1:$G$49,MATCH($D505,products!$A$1:$A$49,0),MATCH(orders!I$1,products!$A$1:$G$1,0))</f>
        <v>Lib</v>
      </c>
      <c r="J505" t="str">
        <f>INDEX(products!$A$1:$G$49,MATCH($D505,products!$A$1:$A$49,0),MATCH(orders!J$1,products!$A$1:$G$1,0))</f>
        <v>D</v>
      </c>
      <c r="K505" s="5">
        <f>INDEX(products!$A$1:$G$49,MATCH($D505,products!$A$1:$A$49,0),MATCH(orders!K$1,products!$A$1:$G$1,0))</f>
        <v>1</v>
      </c>
      <c r="L505">
        <f>INDEX(products!$A$1:$G$49,MATCH($D505,products!$A$1:$A$49,0),MATCH(orders!L$1,products!$A$1:$G$1,0))</f>
        <v>12.95</v>
      </c>
      <c r="M505">
        <f t="shared" si="14"/>
        <v>51.8</v>
      </c>
      <c r="N505" t="str" cm="1">
        <f t="array" ref="N505">_xlfn.XLOOKUP(I505,{"Rob","Exc","Ara","Lib"},{"Robusta","Excelsa","Arabica","Liberica"},"",0)</f>
        <v>Liberica</v>
      </c>
      <c r="O505" t="str">
        <f t="shared" si="15"/>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INDEX(products!$A$1:$G$49,MATCH($D506,products!$A$1:$A$49,0),MATCH(orders!I$1,products!$A$1:$G$1,0))</f>
        <v>Lib</v>
      </c>
      <c r="J506" t="str">
        <f>INDEX(products!$A$1:$G$49,MATCH($D506,products!$A$1:$A$49,0),MATCH(orders!J$1,products!$A$1:$G$1,0))</f>
        <v>L</v>
      </c>
      <c r="K506" s="5">
        <f>INDEX(products!$A$1:$G$49,MATCH($D506,products!$A$1:$A$49,0),MATCH(orders!K$1,products!$A$1:$G$1,0))</f>
        <v>0.2</v>
      </c>
      <c r="L506">
        <f>INDEX(products!$A$1:$G$49,MATCH($D506,products!$A$1:$A$49,0),MATCH(orders!L$1,products!$A$1:$G$1,0))</f>
        <v>4.7549999999999999</v>
      </c>
      <c r="M506">
        <f t="shared" si="14"/>
        <v>14.265000000000001</v>
      </c>
      <c r="N506" t="str" cm="1">
        <f t="array" ref="N506">_xlfn.XLOOKUP(I506,{"Rob","Exc","Ara","Lib"},{"Robusta","Excelsa","Arabica","Liberica"},"",0)</f>
        <v>Liberica</v>
      </c>
      <c r="O506" t="str">
        <f t="shared" si="15"/>
        <v>Large</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INDEX(products!$A$1:$G$49,MATCH($D507,products!$A$1:$A$49,0),MATCH(orders!I$1,products!$A$1:$G$1,0))</f>
        <v>Lib</v>
      </c>
      <c r="J507" t="str">
        <f>INDEX(products!$A$1:$G$49,MATCH($D507,products!$A$1:$A$49,0),MATCH(orders!J$1,products!$A$1:$G$1,0))</f>
        <v>M</v>
      </c>
      <c r="K507" s="5">
        <f>INDEX(products!$A$1:$G$49,MATCH($D507,products!$A$1:$A$49,0),MATCH(orders!K$1,products!$A$1:$G$1,0))</f>
        <v>0.2</v>
      </c>
      <c r="L507">
        <f>INDEX(products!$A$1:$G$49,MATCH($D507,products!$A$1:$A$49,0),MATCH(orders!L$1,products!$A$1:$G$1,0))</f>
        <v>4.3650000000000002</v>
      </c>
      <c r="M507">
        <f t="shared" si="14"/>
        <v>26.19</v>
      </c>
      <c r="N507" t="str" cm="1">
        <f t="array" ref="N507">_xlfn.XLOOKUP(I507,{"Rob","Exc","Ara","Lib"},{"Robusta","Excelsa","Arabica","Liberica"},"",0)</f>
        <v>Liberica</v>
      </c>
      <c r="O507" t="str">
        <f t="shared" si="15"/>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INDEX(products!$A$1:$G$49,MATCH($D508,products!$A$1:$A$49,0),MATCH(orders!I$1,products!$A$1:$G$1,0))</f>
        <v>Ara</v>
      </c>
      <c r="J508" t="str">
        <f>INDEX(products!$A$1:$G$49,MATCH($D508,products!$A$1:$A$49,0),MATCH(orders!J$1,products!$A$1:$G$1,0))</f>
        <v>L</v>
      </c>
      <c r="K508" s="5">
        <f>INDEX(products!$A$1:$G$49,MATCH($D508,products!$A$1:$A$49,0),MATCH(orders!K$1,products!$A$1:$G$1,0))</f>
        <v>1</v>
      </c>
      <c r="L508">
        <f>INDEX(products!$A$1:$G$49,MATCH($D508,products!$A$1:$A$49,0),MATCH(orders!L$1,products!$A$1:$G$1,0))</f>
        <v>12.95</v>
      </c>
      <c r="M508">
        <f t="shared" si="14"/>
        <v>25.9</v>
      </c>
      <c r="N508" t="str" cm="1">
        <f t="array" ref="N508">_xlfn.XLOOKUP(I508,{"Rob","Exc","Ara","Lib"},{"Robusta","Excelsa","Arabica","Liberica"},"",0)</f>
        <v>Arabica</v>
      </c>
      <c r="O508" t="str">
        <f t="shared" si="15"/>
        <v>Large</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INDEX(products!$A$1:$G$49,MATCH($D509,products!$A$1:$A$49,0),MATCH(orders!I$1,products!$A$1:$G$1,0))</f>
        <v>Ara</v>
      </c>
      <c r="J509" t="str">
        <f>INDEX(products!$A$1:$G$49,MATCH($D509,products!$A$1:$A$49,0),MATCH(orders!J$1,products!$A$1:$G$1,0))</f>
        <v>L</v>
      </c>
      <c r="K509" s="5">
        <f>INDEX(products!$A$1:$G$49,MATCH($D509,products!$A$1:$A$49,0),MATCH(orders!K$1,products!$A$1:$G$1,0))</f>
        <v>2.5</v>
      </c>
      <c r="L509">
        <f>INDEX(products!$A$1:$G$49,MATCH($D509,products!$A$1:$A$49,0),MATCH(orders!L$1,products!$A$1:$G$1,0))</f>
        <v>29.784999999999997</v>
      </c>
      <c r="M509">
        <f t="shared" si="14"/>
        <v>89.35499999999999</v>
      </c>
      <c r="N509" t="str" cm="1">
        <f t="array" ref="N509">_xlfn.XLOOKUP(I509,{"Rob","Exc","Ara","Lib"},{"Robusta","Excelsa","Arabica","Liberica"},"",0)</f>
        <v>Arabica</v>
      </c>
      <c r="O509" t="str">
        <f t="shared" si="15"/>
        <v>Large</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INDEX(products!$A$1:$G$49,MATCH($D510,products!$A$1:$A$49,0),MATCH(orders!I$1,products!$A$1:$G$1,0))</f>
        <v>Lib</v>
      </c>
      <c r="J510" t="str">
        <f>INDEX(products!$A$1:$G$49,MATCH($D510,products!$A$1:$A$49,0),MATCH(orders!J$1,products!$A$1:$G$1,0))</f>
        <v>D</v>
      </c>
      <c r="K510" s="5">
        <f>INDEX(products!$A$1:$G$49,MATCH($D510,products!$A$1:$A$49,0),MATCH(orders!K$1,products!$A$1:$G$1,0))</f>
        <v>0.5</v>
      </c>
      <c r="L510">
        <f>INDEX(products!$A$1:$G$49,MATCH($D510,products!$A$1:$A$49,0),MATCH(orders!L$1,products!$A$1:$G$1,0))</f>
        <v>7.77</v>
      </c>
      <c r="M510">
        <f t="shared" si="14"/>
        <v>46.62</v>
      </c>
      <c r="N510" t="str" cm="1">
        <f t="array" ref="N510">_xlfn.XLOOKUP(I510,{"Rob","Exc","Ara","Lib"},{"Robusta","Excelsa","Arabica","Liberica"},"",0)</f>
        <v>Liberica</v>
      </c>
      <c r="O510" t="str">
        <f t="shared" si="15"/>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INDEX(products!$A$1:$G$49,MATCH($D511,products!$A$1:$A$49,0),MATCH(orders!I$1,products!$A$1:$G$1,0))</f>
        <v>Ara</v>
      </c>
      <c r="J511" t="str">
        <f>INDEX(products!$A$1:$G$49,MATCH($D511,products!$A$1:$A$49,0),MATCH(orders!J$1,products!$A$1:$G$1,0))</f>
        <v>D</v>
      </c>
      <c r="K511" s="5">
        <f>INDEX(products!$A$1:$G$49,MATCH($D511,products!$A$1:$A$49,0),MATCH(orders!K$1,products!$A$1:$G$1,0))</f>
        <v>1</v>
      </c>
      <c r="L511">
        <f>INDEX(products!$A$1:$G$49,MATCH($D511,products!$A$1:$A$49,0),MATCH(orders!L$1,products!$A$1:$G$1,0))</f>
        <v>9.9499999999999993</v>
      </c>
      <c r="M511">
        <f t="shared" si="14"/>
        <v>29.849999999999998</v>
      </c>
      <c r="N511" t="str" cm="1">
        <f t="array" ref="N511">_xlfn.XLOOKUP(I511,{"Rob","Exc","Ara","Lib"},{"Robusta","Excelsa","Arabica","Liberica"},"",0)</f>
        <v>Arabica</v>
      </c>
      <c r="O511" t="str">
        <f t="shared" si="15"/>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INDEX(products!$A$1:$G$49,MATCH($D512,products!$A$1:$A$49,0),MATCH(orders!I$1,products!$A$1:$G$1,0))</f>
        <v>Rob</v>
      </c>
      <c r="J512" t="str">
        <f>INDEX(products!$A$1:$G$49,MATCH($D512,products!$A$1:$A$49,0),MATCH(orders!J$1,products!$A$1:$G$1,0))</f>
        <v>L</v>
      </c>
      <c r="K512" s="5">
        <f>INDEX(products!$A$1:$G$49,MATCH($D512,products!$A$1:$A$49,0),MATCH(orders!K$1,products!$A$1:$G$1,0))</f>
        <v>0.2</v>
      </c>
      <c r="L512">
        <f>INDEX(products!$A$1:$G$49,MATCH($D512,products!$A$1:$A$49,0),MATCH(orders!L$1,products!$A$1:$G$1,0))</f>
        <v>3.5849999999999995</v>
      </c>
      <c r="M512">
        <f t="shared" si="14"/>
        <v>10.754999999999999</v>
      </c>
      <c r="N512" t="str" cm="1">
        <f t="array" ref="N512">_xlfn.XLOOKUP(I512,{"Rob","Exc","Ara","Lib"},{"Robusta","Excelsa","Arabica","Liberica"},"",0)</f>
        <v>Robusta</v>
      </c>
      <c r="O512" t="str">
        <f t="shared" si="15"/>
        <v>Large</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INDEX(products!$A$1:$G$49,MATCH($D513,products!$A$1:$A$49,0),MATCH(orders!I$1,products!$A$1:$G$1,0))</f>
        <v>Ara</v>
      </c>
      <c r="J513" t="str">
        <f>INDEX(products!$A$1:$G$49,MATCH($D513,products!$A$1:$A$49,0),MATCH(orders!J$1,products!$A$1:$G$1,0))</f>
        <v>M</v>
      </c>
      <c r="K513" s="5">
        <f>INDEX(products!$A$1:$G$49,MATCH($D513,products!$A$1:$A$49,0),MATCH(orders!K$1,products!$A$1:$G$1,0))</f>
        <v>0.2</v>
      </c>
      <c r="L513">
        <f>INDEX(products!$A$1:$G$49,MATCH($D513,products!$A$1:$A$49,0),MATCH(orders!L$1,products!$A$1:$G$1,0))</f>
        <v>3.375</v>
      </c>
      <c r="M513">
        <f t="shared" si="14"/>
        <v>13.5</v>
      </c>
      <c r="N513" t="str" cm="1">
        <f t="array" ref="N513">_xlfn.XLOOKUP(I513,{"Rob","Exc","Ara","Lib"},{"Robusta","Excelsa","Arabica","Liberica"},"",0)</f>
        <v>Arabica</v>
      </c>
      <c r="O513" t="str">
        <f t="shared" si="15"/>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INDEX(products!$A$1:$G$49,MATCH($D514,products!$A$1:$A$49,0),MATCH(orders!I$1,products!$A$1:$G$1,0))</f>
        <v>Lib</v>
      </c>
      <c r="J514" t="str">
        <f>INDEX(products!$A$1:$G$49,MATCH($D514,products!$A$1:$A$49,0),MATCH(orders!J$1,products!$A$1:$G$1,0))</f>
        <v>L</v>
      </c>
      <c r="K514" s="5">
        <f>INDEX(products!$A$1:$G$49,MATCH($D514,products!$A$1:$A$49,0),MATCH(orders!K$1,products!$A$1:$G$1,0))</f>
        <v>1</v>
      </c>
      <c r="L514">
        <f>INDEX(products!$A$1:$G$49,MATCH($D514,products!$A$1:$A$49,0),MATCH(orders!L$1,products!$A$1:$G$1,0))</f>
        <v>15.85</v>
      </c>
      <c r="M514">
        <f t="shared" si="14"/>
        <v>47.55</v>
      </c>
      <c r="N514" t="str" cm="1">
        <f t="array" ref="N514">_xlfn.XLOOKUP(I514,{"Rob","Exc","Ara","Lib"},{"Robusta","Excelsa","Arabica","Liberica"},"",0)</f>
        <v>Liberica</v>
      </c>
      <c r="O514" t="str">
        <f t="shared" si="15"/>
        <v>Large</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INDEX(products!$A$1:$G$49,MATCH($D515,products!$A$1:$A$49,0),MATCH(orders!I$1,products!$A$1:$G$1,0))</f>
        <v>Lib</v>
      </c>
      <c r="J515" t="str">
        <f>INDEX(products!$A$1:$G$49,MATCH($D515,products!$A$1:$A$49,0),MATCH(orders!J$1,products!$A$1:$G$1,0))</f>
        <v>L</v>
      </c>
      <c r="K515" s="5">
        <f>INDEX(products!$A$1:$G$49,MATCH($D515,products!$A$1:$A$49,0),MATCH(orders!K$1,products!$A$1:$G$1,0))</f>
        <v>1</v>
      </c>
      <c r="L515">
        <f>INDEX(products!$A$1:$G$49,MATCH($D515,products!$A$1:$A$49,0),MATCH(orders!L$1,products!$A$1:$G$1,0))</f>
        <v>15.85</v>
      </c>
      <c r="M515">
        <f t="shared" ref="M515:M578" si="16">L515*E515</f>
        <v>79.25</v>
      </c>
      <c r="N515" t="str" cm="1">
        <f t="array" ref="N515">_xlfn.XLOOKUP(I515,{"Rob","Exc","Ara","Lib"},{"Robusta","Excelsa","Arabica","Liberica"},"",0)</f>
        <v>Liberica</v>
      </c>
      <c r="O515" t="str">
        <f t="shared" ref="O515:O578" si="17">IF(J515="M","Medium",IF(J515="L","Large",IF(J515="D","Dark","")))</f>
        <v>Large</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INDEX(products!$A$1:$G$49,MATCH($D516,products!$A$1:$A$49,0),MATCH(orders!I$1,products!$A$1:$G$1,0))</f>
        <v>Lib</v>
      </c>
      <c r="J516" t="str">
        <f>INDEX(products!$A$1:$G$49,MATCH($D516,products!$A$1:$A$49,0),MATCH(orders!J$1,products!$A$1:$G$1,0))</f>
        <v>M</v>
      </c>
      <c r="K516" s="5">
        <f>INDEX(products!$A$1:$G$49,MATCH($D516,products!$A$1:$A$49,0),MATCH(orders!K$1,products!$A$1:$G$1,0))</f>
        <v>0.2</v>
      </c>
      <c r="L516">
        <f>INDEX(products!$A$1:$G$49,MATCH($D516,products!$A$1:$A$49,0),MATCH(orders!L$1,products!$A$1:$G$1,0))</f>
        <v>4.3650000000000002</v>
      </c>
      <c r="M516">
        <f t="shared" si="16"/>
        <v>26.19</v>
      </c>
      <c r="N516" t="str" cm="1">
        <f t="array" ref="N516">_xlfn.XLOOKUP(I516,{"Rob","Exc","Ara","Lib"},{"Robusta","Excelsa","Arabica","Liberica"},"",0)</f>
        <v>Liberica</v>
      </c>
      <c r="O516" t="str">
        <f t="shared" si="17"/>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INDEX(products!$A$1:$G$49,MATCH($D517,products!$A$1:$A$49,0),MATCH(orders!I$1,products!$A$1:$G$1,0))</f>
        <v>Rob</v>
      </c>
      <c r="J517" t="str">
        <f>INDEX(products!$A$1:$G$49,MATCH($D517,products!$A$1:$A$49,0),MATCH(orders!J$1,products!$A$1:$G$1,0))</f>
        <v>L</v>
      </c>
      <c r="K517" s="5">
        <f>INDEX(products!$A$1:$G$49,MATCH($D517,products!$A$1:$A$49,0),MATCH(orders!K$1,products!$A$1:$G$1,0))</f>
        <v>0.5</v>
      </c>
      <c r="L517">
        <f>INDEX(products!$A$1:$G$49,MATCH($D517,products!$A$1:$A$49,0),MATCH(orders!L$1,products!$A$1:$G$1,0))</f>
        <v>7.169999999999999</v>
      </c>
      <c r="M517">
        <f t="shared" si="16"/>
        <v>21.509999999999998</v>
      </c>
      <c r="N517" t="str" cm="1">
        <f t="array" ref="N517">_xlfn.XLOOKUP(I517,{"Rob","Exc","Ara","Lib"},{"Robusta","Excelsa","Arabica","Liberica"},"",0)</f>
        <v>Robusta</v>
      </c>
      <c r="O517" t="str">
        <f t="shared" si="17"/>
        <v>Large</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INDEX(products!$A$1:$G$49,MATCH($D518,products!$A$1:$A$49,0),MATCH(orders!I$1,products!$A$1:$G$1,0))</f>
        <v>Rob</v>
      </c>
      <c r="J518" t="str">
        <f>INDEX(products!$A$1:$G$49,MATCH($D518,products!$A$1:$A$49,0),MATCH(orders!J$1,products!$A$1:$G$1,0))</f>
        <v>D</v>
      </c>
      <c r="K518" s="5">
        <f>INDEX(products!$A$1:$G$49,MATCH($D518,products!$A$1:$A$49,0),MATCH(orders!K$1,products!$A$1:$G$1,0))</f>
        <v>2.5</v>
      </c>
      <c r="L518">
        <f>INDEX(products!$A$1:$G$49,MATCH($D518,products!$A$1:$A$49,0),MATCH(orders!L$1,products!$A$1:$G$1,0))</f>
        <v>20.584999999999997</v>
      </c>
      <c r="M518">
        <f t="shared" si="16"/>
        <v>102.92499999999998</v>
      </c>
      <c r="N518" t="str" cm="1">
        <f t="array" ref="N518">_xlfn.XLOOKUP(I518,{"Rob","Exc","Ara","Lib"},{"Robusta","Excelsa","Arabica","Liberica"},"",0)</f>
        <v>Robusta</v>
      </c>
      <c r="O518" t="str">
        <f t="shared" si="17"/>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INDEX(products!$A$1:$G$49,MATCH($D519,products!$A$1:$A$49,0),MATCH(orders!I$1,products!$A$1:$G$1,0))</f>
        <v>Lib</v>
      </c>
      <c r="J519" t="str">
        <f>INDEX(products!$A$1:$G$49,MATCH($D519,products!$A$1:$A$49,0),MATCH(orders!J$1,products!$A$1:$G$1,0))</f>
        <v>D</v>
      </c>
      <c r="K519" s="5">
        <f>INDEX(products!$A$1:$G$49,MATCH($D519,products!$A$1:$A$49,0),MATCH(orders!K$1,products!$A$1:$G$1,0))</f>
        <v>0.2</v>
      </c>
      <c r="L519">
        <f>INDEX(products!$A$1:$G$49,MATCH($D519,products!$A$1:$A$49,0),MATCH(orders!L$1,products!$A$1:$G$1,0))</f>
        <v>3.8849999999999998</v>
      </c>
      <c r="M519">
        <f t="shared" si="16"/>
        <v>7.77</v>
      </c>
      <c r="N519" t="str" cm="1">
        <f t="array" ref="N519">_xlfn.XLOOKUP(I519,{"Rob","Exc","Ara","Lib"},{"Robusta","Excelsa","Arabica","Liberica"},"",0)</f>
        <v>Liberica</v>
      </c>
      <c r="O519" t="str">
        <f t="shared" si="17"/>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INDEX(products!$A$1:$G$49,MATCH($D520,products!$A$1:$A$49,0),MATCH(orders!I$1,products!$A$1:$G$1,0))</f>
        <v>Exc</v>
      </c>
      <c r="J520" t="str">
        <f>INDEX(products!$A$1:$G$49,MATCH($D520,products!$A$1:$A$49,0),MATCH(orders!J$1,products!$A$1:$G$1,0))</f>
        <v>D</v>
      </c>
      <c r="K520" s="5">
        <f>INDEX(products!$A$1:$G$49,MATCH($D520,products!$A$1:$A$49,0),MATCH(orders!K$1,products!$A$1:$G$1,0))</f>
        <v>2.5</v>
      </c>
      <c r="L520">
        <f>INDEX(products!$A$1:$G$49,MATCH($D520,products!$A$1:$A$49,0),MATCH(orders!L$1,products!$A$1:$G$1,0))</f>
        <v>27.945</v>
      </c>
      <c r="M520">
        <f t="shared" si="16"/>
        <v>139.72499999999999</v>
      </c>
      <c r="N520" t="str" cm="1">
        <f t="array" ref="N520">_xlfn.XLOOKUP(I520,{"Rob","Exc","Ara","Lib"},{"Robusta","Excelsa","Arabica","Liberica"},"",0)</f>
        <v>Excelsa</v>
      </c>
      <c r="O520" t="str">
        <f t="shared" si="17"/>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INDEX(products!$A$1:$G$49,MATCH($D521,products!$A$1:$A$49,0),MATCH(orders!I$1,products!$A$1:$G$1,0))</f>
        <v>Ara</v>
      </c>
      <c r="J521" t="str">
        <f>INDEX(products!$A$1:$G$49,MATCH($D521,products!$A$1:$A$49,0),MATCH(orders!J$1,products!$A$1:$G$1,0))</f>
        <v>D</v>
      </c>
      <c r="K521" s="5">
        <f>INDEX(products!$A$1:$G$49,MATCH($D521,products!$A$1:$A$49,0),MATCH(orders!K$1,products!$A$1:$G$1,0))</f>
        <v>0.5</v>
      </c>
      <c r="L521">
        <f>INDEX(products!$A$1:$G$49,MATCH($D521,products!$A$1:$A$49,0),MATCH(orders!L$1,products!$A$1:$G$1,0))</f>
        <v>5.97</v>
      </c>
      <c r="M521">
        <f t="shared" si="16"/>
        <v>11.94</v>
      </c>
      <c r="N521" t="str" cm="1">
        <f t="array" ref="N521">_xlfn.XLOOKUP(I521,{"Rob","Exc","Ara","Lib"},{"Robusta","Excelsa","Arabica","Liberica"},"",0)</f>
        <v>Arabica</v>
      </c>
      <c r="O521" t="str">
        <f t="shared" si="17"/>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INDEX(products!$A$1:$G$49,MATCH($D522,products!$A$1:$A$49,0),MATCH(orders!I$1,products!$A$1:$G$1,0))</f>
        <v>Lib</v>
      </c>
      <c r="J522" t="str">
        <f>INDEX(products!$A$1:$G$49,MATCH($D522,products!$A$1:$A$49,0),MATCH(orders!J$1,products!$A$1:$G$1,0))</f>
        <v>D</v>
      </c>
      <c r="K522" s="5">
        <f>INDEX(products!$A$1:$G$49,MATCH($D522,products!$A$1:$A$49,0),MATCH(orders!K$1,products!$A$1:$G$1,0))</f>
        <v>0.2</v>
      </c>
      <c r="L522">
        <f>INDEX(products!$A$1:$G$49,MATCH($D522,products!$A$1:$A$49,0),MATCH(orders!L$1,products!$A$1:$G$1,0))</f>
        <v>3.8849999999999998</v>
      </c>
      <c r="M522">
        <f t="shared" si="16"/>
        <v>3.8849999999999998</v>
      </c>
      <c r="N522" t="str" cm="1">
        <f t="array" ref="N522">_xlfn.XLOOKUP(I522,{"Rob","Exc","Ara","Lib"},{"Robusta","Excelsa","Arabica","Liberica"},"",0)</f>
        <v>Liberica</v>
      </c>
      <c r="O522" t="str">
        <f t="shared" si="17"/>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INDEX(products!$A$1:$G$49,MATCH($D523,products!$A$1:$A$49,0),MATCH(orders!I$1,products!$A$1:$G$1,0))</f>
        <v>Rob</v>
      </c>
      <c r="J523" t="str">
        <f>INDEX(products!$A$1:$G$49,MATCH($D523,products!$A$1:$A$49,0),MATCH(orders!J$1,products!$A$1:$G$1,0))</f>
        <v>M</v>
      </c>
      <c r="K523" s="5">
        <f>INDEX(products!$A$1:$G$49,MATCH($D523,products!$A$1:$A$49,0),MATCH(orders!K$1,products!$A$1:$G$1,0))</f>
        <v>1</v>
      </c>
      <c r="L523">
        <f>INDEX(products!$A$1:$G$49,MATCH($D523,products!$A$1:$A$49,0),MATCH(orders!L$1,products!$A$1:$G$1,0))</f>
        <v>9.9499999999999993</v>
      </c>
      <c r="M523">
        <f t="shared" si="16"/>
        <v>39.799999999999997</v>
      </c>
      <c r="N523" t="str" cm="1">
        <f t="array" ref="N523">_xlfn.XLOOKUP(I523,{"Rob","Exc","Ara","Lib"},{"Robusta","Excelsa","Arabica","Liberica"},"",0)</f>
        <v>Robusta</v>
      </c>
      <c r="O523" t="str">
        <f t="shared" si="17"/>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INDEX(products!$A$1:$G$49,MATCH($D524,products!$A$1:$A$49,0),MATCH(orders!I$1,products!$A$1:$G$1,0))</f>
        <v>Rob</v>
      </c>
      <c r="J524" t="str">
        <f>INDEX(products!$A$1:$G$49,MATCH($D524,products!$A$1:$A$49,0),MATCH(orders!J$1,products!$A$1:$G$1,0))</f>
        <v>M</v>
      </c>
      <c r="K524" s="5">
        <f>INDEX(products!$A$1:$G$49,MATCH($D524,products!$A$1:$A$49,0),MATCH(orders!K$1,products!$A$1:$G$1,0))</f>
        <v>0.5</v>
      </c>
      <c r="L524">
        <f>INDEX(products!$A$1:$G$49,MATCH($D524,products!$A$1:$A$49,0),MATCH(orders!L$1,products!$A$1:$G$1,0))</f>
        <v>5.97</v>
      </c>
      <c r="M524">
        <f t="shared" si="16"/>
        <v>29.849999999999998</v>
      </c>
      <c r="N524" t="str" cm="1">
        <f t="array" ref="N524">_xlfn.XLOOKUP(I524,{"Rob","Exc","Ara","Lib"},{"Robusta","Excelsa","Arabica","Liberica"},"",0)</f>
        <v>Robusta</v>
      </c>
      <c r="O524" t="str">
        <f t="shared" si="17"/>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INDEX(products!$A$1:$G$49,MATCH($D525,products!$A$1:$A$49,0),MATCH(orders!I$1,products!$A$1:$G$1,0))</f>
        <v>Lib</v>
      </c>
      <c r="J525" t="str">
        <f>INDEX(products!$A$1:$G$49,MATCH($D525,products!$A$1:$A$49,0),MATCH(orders!J$1,products!$A$1:$G$1,0))</f>
        <v>D</v>
      </c>
      <c r="K525" s="5">
        <f>INDEX(products!$A$1:$G$49,MATCH($D525,products!$A$1:$A$49,0),MATCH(orders!K$1,products!$A$1:$G$1,0))</f>
        <v>2.5</v>
      </c>
      <c r="L525">
        <f>INDEX(products!$A$1:$G$49,MATCH($D525,products!$A$1:$A$49,0),MATCH(orders!L$1,products!$A$1:$G$1,0))</f>
        <v>29.784999999999997</v>
      </c>
      <c r="M525">
        <f t="shared" si="16"/>
        <v>29.784999999999997</v>
      </c>
      <c r="N525" t="str" cm="1">
        <f t="array" ref="N525">_xlfn.XLOOKUP(I525,{"Rob","Exc","Ara","Lib"},{"Robusta","Excelsa","Arabica","Liberica"},"",0)</f>
        <v>Liberica</v>
      </c>
      <c r="O525" t="str">
        <f t="shared" si="17"/>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INDEX(products!$A$1:$G$49,MATCH($D526,products!$A$1:$A$49,0),MATCH(orders!I$1,products!$A$1:$G$1,0))</f>
        <v>Lib</v>
      </c>
      <c r="J526" t="str">
        <f>INDEX(products!$A$1:$G$49,MATCH($D526,products!$A$1:$A$49,0),MATCH(orders!J$1,products!$A$1:$G$1,0))</f>
        <v>L</v>
      </c>
      <c r="K526" s="5">
        <f>INDEX(products!$A$1:$G$49,MATCH($D526,products!$A$1:$A$49,0),MATCH(orders!K$1,products!$A$1:$G$1,0))</f>
        <v>2.5</v>
      </c>
      <c r="L526">
        <f>INDEX(products!$A$1:$G$49,MATCH($D526,products!$A$1:$A$49,0),MATCH(orders!L$1,products!$A$1:$G$1,0))</f>
        <v>36.454999999999998</v>
      </c>
      <c r="M526">
        <f t="shared" si="16"/>
        <v>72.91</v>
      </c>
      <c r="N526" t="str" cm="1">
        <f t="array" ref="N526">_xlfn.XLOOKUP(I526,{"Rob","Exc","Ara","Lib"},{"Robusta","Excelsa","Arabica","Liberica"},"",0)</f>
        <v>Liberica</v>
      </c>
      <c r="O526" t="str">
        <f t="shared" si="17"/>
        <v>Large</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INDEX(products!$A$1:$G$49,MATCH($D527,products!$A$1:$A$49,0),MATCH(orders!I$1,products!$A$1:$G$1,0))</f>
        <v>Rob</v>
      </c>
      <c r="J527" t="str">
        <f>INDEX(products!$A$1:$G$49,MATCH($D527,products!$A$1:$A$49,0),MATCH(orders!J$1,products!$A$1:$G$1,0))</f>
        <v>D</v>
      </c>
      <c r="K527" s="5">
        <f>INDEX(products!$A$1:$G$49,MATCH($D527,products!$A$1:$A$49,0),MATCH(orders!K$1,products!$A$1:$G$1,0))</f>
        <v>0.2</v>
      </c>
      <c r="L527">
        <f>INDEX(products!$A$1:$G$49,MATCH($D527,products!$A$1:$A$49,0),MATCH(orders!L$1,products!$A$1:$G$1,0))</f>
        <v>2.6849999999999996</v>
      </c>
      <c r="M527">
        <f t="shared" si="16"/>
        <v>13.424999999999997</v>
      </c>
      <c r="N527" t="str" cm="1">
        <f t="array" ref="N527">_xlfn.XLOOKUP(I527,{"Rob","Exc","Ara","Lib"},{"Robusta","Excelsa","Arabica","Liberica"},"",0)</f>
        <v>Robusta</v>
      </c>
      <c r="O527" t="str">
        <f t="shared" si="17"/>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INDEX(products!$A$1:$G$49,MATCH($D528,products!$A$1:$A$49,0),MATCH(orders!I$1,products!$A$1:$G$1,0))</f>
        <v>Exc</v>
      </c>
      <c r="J528" t="str">
        <f>INDEX(products!$A$1:$G$49,MATCH($D528,products!$A$1:$A$49,0),MATCH(orders!J$1,products!$A$1:$G$1,0))</f>
        <v>M</v>
      </c>
      <c r="K528" s="5">
        <f>INDEX(products!$A$1:$G$49,MATCH($D528,products!$A$1:$A$49,0),MATCH(orders!K$1,products!$A$1:$G$1,0))</f>
        <v>2.5</v>
      </c>
      <c r="L528">
        <f>INDEX(products!$A$1:$G$49,MATCH($D528,products!$A$1:$A$49,0),MATCH(orders!L$1,products!$A$1:$G$1,0))</f>
        <v>31.624999999999996</v>
      </c>
      <c r="M528">
        <f t="shared" si="16"/>
        <v>126.49999999999999</v>
      </c>
      <c r="N528" t="str" cm="1">
        <f t="array" ref="N528">_xlfn.XLOOKUP(I528,{"Rob","Exc","Ara","Lib"},{"Robusta","Excelsa","Arabica","Liberica"},"",0)</f>
        <v>Excelsa</v>
      </c>
      <c r="O528" t="str">
        <f t="shared" si="17"/>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INDEX(products!$A$1:$G$49,MATCH($D529,products!$A$1:$A$49,0),MATCH(orders!I$1,products!$A$1:$G$1,0))</f>
        <v>Exc</v>
      </c>
      <c r="J529" t="str">
        <f>INDEX(products!$A$1:$G$49,MATCH($D529,products!$A$1:$A$49,0),MATCH(orders!J$1,products!$A$1:$G$1,0))</f>
        <v>M</v>
      </c>
      <c r="K529" s="5">
        <f>INDEX(products!$A$1:$G$49,MATCH($D529,products!$A$1:$A$49,0),MATCH(orders!K$1,products!$A$1:$G$1,0))</f>
        <v>0.5</v>
      </c>
      <c r="L529">
        <f>INDEX(products!$A$1:$G$49,MATCH($D529,products!$A$1:$A$49,0),MATCH(orders!L$1,products!$A$1:$G$1,0))</f>
        <v>8.25</v>
      </c>
      <c r="M529">
        <f t="shared" si="16"/>
        <v>41.25</v>
      </c>
      <c r="N529" t="str" cm="1">
        <f t="array" ref="N529">_xlfn.XLOOKUP(I529,{"Rob","Exc","Ara","Lib"},{"Robusta","Excelsa","Arabica","Liberica"},"",0)</f>
        <v>Excelsa</v>
      </c>
      <c r="O529" t="str">
        <f t="shared" si="17"/>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INDEX(products!$A$1:$G$49,MATCH($D530,products!$A$1:$A$49,0),MATCH(orders!I$1,products!$A$1:$G$1,0))</f>
        <v>Exc</v>
      </c>
      <c r="J530" t="str">
        <f>INDEX(products!$A$1:$G$49,MATCH($D530,products!$A$1:$A$49,0),MATCH(orders!J$1,products!$A$1:$G$1,0))</f>
        <v>L</v>
      </c>
      <c r="K530" s="5">
        <f>INDEX(products!$A$1:$G$49,MATCH($D530,products!$A$1:$A$49,0),MATCH(orders!K$1,products!$A$1:$G$1,0))</f>
        <v>0.5</v>
      </c>
      <c r="L530">
        <f>INDEX(products!$A$1:$G$49,MATCH($D530,products!$A$1:$A$49,0),MATCH(orders!L$1,products!$A$1:$G$1,0))</f>
        <v>8.91</v>
      </c>
      <c r="M530">
        <f t="shared" si="16"/>
        <v>53.46</v>
      </c>
      <c r="N530" t="str" cm="1">
        <f t="array" ref="N530">_xlfn.XLOOKUP(I530,{"Rob","Exc","Ara","Lib"},{"Robusta","Excelsa","Arabica","Liberica"},"",0)</f>
        <v>Excelsa</v>
      </c>
      <c r="O530" t="str">
        <f t="shared" si="17"/>
        <v>Large</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INDEX(products!$A$1:$G$49,MATCH($D531,products!$A$1:$A$49,0),MATCH(orders!I$1,products!$A$1:$G$1,0))</f>
        <v>Rob</v>
      </c>
      <c r="J531" t="str">
        <f>INDEX(products!$A$1:$G$49,MATCH($D531,products!$A$1:$A$49,0),MATCH(orders!J$1,products!$A$1:$G$1,0))</f>
        <v>M</v>
      </c>
      <c r="K531" s="5">
        <f>INDEX(products!$A$1:$G$49,MATCH($D531,products!$A$1:$A$49,0),MATCH(orders!K$1,products!$A$1:$G$1,0))</f>
        <v>1</v>
      </c>
      <c r="L531">
        <f>INDEX(products!$A$1:$G$49,MATCH($D531,products!$A$1:$A$49,0),MATCH(orders!L$1,products!$A$1:$G$1,0))</f>
        <v>9.9499999999999993</v>
      </c>
      <c r="M531">
        <f t="shared" si="16"/>
        <v>59.699999999999996</v>
      </c>
      <c r="N531" t="str" cm="1">
        <f t="array" ref="N531">_xlfn.XLOOKUP(I531,{"Rob","Exc","Ara","Lib"},{"Robusta","Excelsa","Arabica","Liberica"},"",0)</f>
        <v>Robusta</v>
      </c>
      <c r="O531" t="str">
        <f t="shared" si="17"/>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INDEX(products!$A$1:$G$49,MATCH($D532,products!$A$1:$A$49,0),MATCH(orders!I$1,products!$A$1:$G$1,0))</f>
        <v>Rob</v>
      </c>
      <c r="J532" t="str">
        <f>INDEX(products!$A$1:$G$49,MATCH($D532,products!$A$1:$A$49,0),MATCH(orders!J$1,products!$A$1:$G$1,0))</f>
        <v>M</v>
      </c>
      <c r="K532" s="5">
        <f>INDEX(products!$A$1:$G$49,MATCH($D532,products!$A$1:$A$49,0),MATCH(orders!K$1,products!$A$1:$G$1,0))</f>
        <v>1</v>
      </c>
      <c r="L532">
        <f>INDEX(products!$A$1:$G$49,MATCH($D532,products!$A$1:$A$49,0),MATCH(orders!L$1,products!$A$1:$G$1,0))</f>
        <v>9.9499999999999993</v>
      </c>
      <c r="M532">
        <f t="shared" si="16"/>
        <v>59.699999999999996</v>
      </c>
      <c r="N532" t="str" cm="1">
        <f t="array" ref="N532">_xlfn.XLOOKUP(I532,{"Rob","Exc","Ara","Lib"},{"Robusta","Excelsa","Arabica","Liberica"},"",0)</f>
        <v>Robusta</v>
      </c>
      <c r="O532" t="str">
        <f t="shared" si="17"/>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INDEX(products!$A$1:$G$49,MATCH($D533,products!$A$1:$A$49,0),MATCH(orders!I$1,products!$A$1:$G$1,0))</f>
        <v>Rob</v>
      </c>
      <c r="J533" t="str">
        <f>INDEX(products!$A$1:$G$49,MATCH($D533,products!$A$1:$A$49,0),MATCH(orders!J$1,products!$A$1:$G$1,0))</f>
        <v>D</v>
      </c>
      <c r="K533" s="5">
        <f>INDEX(products!$A$1:$G$49,MATCH($D533,products!$A$1:$A$49,0),MATCH(orders!K$1,products!$A$1:$G$1,0))</f>
        <v>1</v>
      </c>
      <c r="L533">
        <f>INDEX(products!$A$1:$G$49,MATCH($D533,products!$A$1:$A$49,0),MATCH(orders!L$1,products!$A$1:$G$1,0))</f>
        <v>8.9499999999999993</v>
      </c>
      <c r="M533">
        <f t="shared" si="16"/>
        <v>44.75</v>
      </c>
      <c r="N533" t="str" cm="1">
        <f t="array" ref="N533">_xlfn.XLOOKUP(I533,{"Rob","Exc","Ara","Lib"},{"Robusta","Excelsa","Arabica","Liberica"},"",0)</f>
        <v>Robusta</v>
      </c>
      <c r="O533" t="str">
        <f t="shared" si="17"/>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INDEX(products!$A$1:$G$49,MATCH($D534,products!$A$1:$A$49,0),MATCH(orders!I$1,products!$A$1:$G$1,0))</f>
        <v>Exc</v>
      </c>
      <c r="J534" t="str">
        <f>INDEX(products!$A$1:$G$49,MATCH($D534,products!$A$1:$A$49,0),MATCH(orders!J$1,products!$A$1:$G$1,0))</f>
        <v>M</v>
      </c>
      <c r="K534" s="5">
        <f>INDEX(products!$A$1:$G$49,MATCH($D534,products!$A$1:$A$49,0),MATCH(orders!K$1,products!$A$1:$G$1,0))</f>
        <v>0.5</v>
      </c>
      <c r="L534">
        <f>INDEX(products!$A$1:$G$49,MATCH($D534,products!$A$1:$A$49,0),MATCH(orders!L$1,products!$A$1:$G$1,0))</f>
        <v>8.25</v>
      </c>
      <c r="M534">
        <f t="shared" si="16"/>
        <v>16.5</v>
      </c>
      <c r="N534" t="str" cm="1">
        <f t="array" ref="N534">_xlfn.XLOOKUP(I534,{"Rob","Exc","Ara","Lib"},{"Robusta","Excelsa","Arabica","Liberica"},"",0)</f>
        <v>Excelsa</v>
      </c>
      <c r="O534" t="str">
        <f t="shared" si="17"/>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INDEX(products!$A$1:$G$49,MATCH($D535,products!$A$1:$A$49,0),MATCH(orders!I$1,products!$A$1:$G$1,0))</f>
        <v>Rob</v>
      </c>
      <c r="J535" t="str">
        <f>INDEX(products!$A$1:$G$49,MATCH($D535,products!$A$1:$A$49,0),MATCH(orders!J$1,products!$A$1:$G$1,0))</f>
        <v>D</v>
      </c>
      <c r="K535" s="5">
        <f>INDEX(products!$A$1:$G$49,MATCH($D535,products!$A$1:$A$49,0),MATCH(orders!K$1,products!$A$1:$G$1,0))</f>
        <v>0.5</v>
      </c>
      <c r="L535">
        <f>INDEX(products!$A$1:$G$49,MATCH($D535,products!$A$1:$A$49,0),MATCH(orders!L$1,products!$A$1:$G$1,0))</f>
        <v>5.3699999999999992</v>
      </c>
      <c r="M535">
        <f t="shared" si="16"/>
        <v>21.479999999999997</v>
      </c>
      <c r="N535" t="str" cm="1">
        <f t="array" ref="N535">_xlfn.XLOOKUP(I535,{"Rob","Exc","Ara","Lib"},{"Robusta","Excelsa","Arabica","Liberica"},"",0)</f>
        <v>Robusta</v>
      </c>
      <c r="O535" t="str">
        <f t="shared" si="17"/>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INDEX(products!$A$1:$G$49,MATCH($D536,products!$A$1:$A$49,0),MATCH(orders!I$1,products!$A$1:$G$1,0))</f>
        <v>Rob</v>
      </c>
      <c r="J536" t="str">
        <f>INDEX(products!$A$1:$G$49,MATCH($D536,products!$A$1:$A$49,0),MATCH(orders!J$1,products!$A$1:$G$1,0))</f>
        <v>M</v>
      </c>
      <c r="K536" s="5">
        <f>INDEX(products!$A$1:$G$49,MATCH($D536,products!$A$1:$A$49,0),MATCH(orders!K$1,products!$A$1:$G$1,0))</f>
        <v>2.5</v>
      </c>
      <c r="L536">
        <f>INDEX(products!$A$1:$G$49,MATCH($D536,products!$A$1:$A$49,0),MATCH(orders!L$1,products!$A$1:$G$1,0))</f>
        <v>22.884999999999998</v>
      </c>
      <c r="M536">
        <f t="shared" si="16"/>
        <v>45.769999999999996</v>
      </c>
      <c r="N536" t="str" cm="1">
        <f t="array" ref="N536">_xlfn.XLOOKUP(I536,{"Rob","Exc","Ara","Lib"},{"Robusta","Excelsa","Arabica","Liberica"},"",0)</f>
        <v>Robusta</v>
      </c>
      <c r="O536" t="str">
        <f t="shared" si="17"/>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INDEX(products!$A$1:$G$49,MATCH($D537,products!$A$1:$A$49,0),MATCH(orders!I$1,products!$A$1:$G$1,0))</f>
        <v>Lib</v>
      </c>
      <c r="J537" t="str">
        <f>INDEX(products!$A$1:$G$49,MATCH($D537,products!$A$1:$A$49,0),MATCH(orders!J$1,products!$A$1:$G$1,0))</f>
        <v>L</v>
      </c>
      <c r="K537" s="5">
        <f>INDEX(products!$A$1:$G$49,MATCH($D537,products!$A$1:$A$49,0),MATCH(orders!K$1,products!$A$1:$G$1,0))</f>
        <v>0.2</v>
      </c>
      <c r="L537">
        <f>INDEX(products!$A$1:$G$49,MATCH($D537,products!$A$1:$A$49,0),MATCH(orders!L$1,products!$A$1:$G$1,0))</f>
        <v>4.7549999999999999</v>
      </c>
      <c r="M537">
        <f t="shared" si="16"/>
        <v>9.51</v>
      </c>
      <c r="N537" t="str" cm="1">
        <f t="array" ref="N537">_xlfn.XLOOKUP(I537,{"Rob","Exc","Ara","Lib"},{"Robusta","Excelsa","Arabica","Liberica"},"",0)</f>
        <v>Liberica</v>
      </c>
      <c r="O537" t="str">
        <f t="shared" si="17"/>
        <v>Large</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INDEX(products!$A$1:$G$49,MATCH($D538,products!$A$1:$A$49,0),MATCH(orders!I$1,products!$A$1:$G$1,0))</f>
        <v>Rob</v>
      </c>
      <c r="J538" t="str">
        <f>INDEX(products!$A$1:$G$49,MATCH($D538,products!$A$1:$A$49,0),MATCH(orders!J$1,products!$A$1:$G$1,0))</f>
        <v>D</v>
      </c>
      <c r="K538" s="5">
        <f>INDEX(products!$A$1:$G$49,MATCH($D538,products!$A$1:$A$49,0),MATCH(orders!K$1,products!$A$1:$G$1,0))</f>
        <v>0.2</v>
      </c>
      <c r="L538">
        <f>INDEX(products!$A$1:$G$49,MATCH($D538,products!$A$1:$A$49,0),MATCH(orders!L$1,products!$A$1:$G$1,0))</f>
        <v>2.6849999999999996</v>
      </c>
      <c r="M538">
        <f t="shared" si="16"/>
        <v>8.0549999999999997</v>
      </c>
      <c r="N538" t="str" cm="1">
        <f t="array" ref="N538">_xlfn.XLOOKUP(I538,{"Rob","Exc","Ara","Lib"},{"Robusta","Excelsa","Arabica","Liberica"},"",0)</f>
        <v>Robusta</v>
      </c>
      <c r="O538" t="str">
        <f t="shared" si="17"/>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INDEX(products!$A$1:$G$49,MATCH($D539,products!$A$1:$A$49,0),MATCH(orders!I$1,products!$A$1:$G$1,0))</f>
        <v>Exc</v>
      </c>
      <c r="J539" t="str">
        <f>INDEX(products!$A$1:$G$49,MATCH($D539,products!$A$1:$A$49,0),MATCH(orders!J$1,products!$A$1:$G$1,0))</f>
        <v>D</v>
      </c>
      <c r="K539" s="5">
        <f>INDEX(products!$A$1:$G$49,MATCH($D539,products!$A$1:$A$49,0),MATCH(orders!K$1,products!$A$1:$G$1,0))</f>
        <v>2.5</v>
      </c>
      <c r="L539">
        <f>INDEX(products!$A$1:$G$49,MATCH($D539,products!$A$1:$A$49,0),MATCH(orders!L$1,products!$A$1:$G$1,0))</f>
        <v>27.945</v>
      </c>
      <c r="M539">
        <f t="shared" si="16"/>
        <v>111.78</v>
      </c>
      <c r="N539" t="str" cm="1">
        <f t="array" ref="N539">_xlfn.XLOOKUP(I539,{"Rob","Exc","Ara","Lib"},{"Robusta","Excelsa","Arabica","Liberica"},"",0)</f>
        <v>Excelsa</v>
      </c>
      <c r="O539" t="str">
        <f t="shared" si="17"/>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INDEX(products!$A$1:$G$49,MATCH($D540,products!$A$1:$A$49,0),MATCH(orders!I$1,products!$A$1:$G$1,0))</f>
        <v>Rob</v>
      </c>
      <c r="J540" t="str">
        <f>INDEX(products!$A$1:$G$49,MATCH($D540,products!$A$1:$A$49,0),MATCH(orders!J$1,products!$A$1:$G$1,0))</f>
        <v>D</v>
      </c>
      <c r="K540" s="5">
        <f>INDEX(products!$A$1:$G$49,MATCH($D540,products!$A$1:$A$49,0),MATCH(orders!K$1,products!$A$1:$G$1,0))</f>
        <v>0.2</v>
      </c>
      <c r="L540">
        <f>INDEX(products!$A$1:$G$49,MATCH($D540,products!$A$1:$A$49,0),MATCH(orders!L$1,products!$A$1:$G$1,0))</f>
        <v>2.6849999999999996</v>
      </c>
      <c r="M540">
        <f t="shared" si="16"/>
        <v>10.739999999999998</v>
      </c>
      <c r="N540" t="str" cm="1">
        <f t="array" ref="N540">_xlfn.XLOOKUP(I540,{"Rob","Exc","Ara","Lib"},{"Robusta","Excelsa","Arabica","Liberica"},"",0)</f>
        <v>Robusta</v>
      </c>
      <c r="O540" t="str">
        <f t="shared" si="17"/>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INDEX(products!$A$1:$G$49,MATCH($D541,products!$A$1:$A$49,0),MATCH(orders!I$1,products!$A$1:$G$1,0))</f>
        <v>Rob</v>
      </c>
      <c r="J541" t="str">
        <f>INDEX(products!$A$1:$G$49,MATCH($D541,products!$A$1:$A$49,0),MATCH(orders!J$1,products!$A$1:$G$1,0))</f>
        <v>D</v>
      </c>
      <c r="K541" s="5">
        <f>INDEX(products!$A$1:$G$49,MATCH($D541,products!$A$1:$A$49,0),MATCH(orders!K$1,products!$A$1:$G$1,0))</f>
        <v>0.5</v>
      </c>
      <c r="L541">
        <f>INDEX(products!$A$1:$G$49,MATCH($D541,products!$A$1:$A$49,0),MATCH(orders!L$1,products!$A$1:$G$1,0))</f>
        <v>5.3699999999999992</v>
      </c>
      <c r="M541">
        <f t="shared" si="16"/>
        <v>26.849999999999994</v>
      </c>
      <c r="N541" t="str" cm="1">
        <f t="array" ref="N541">_xlfn.XLOOKUP(I541,{"Rob","Exc","Ara","Lib"},{"Robusta","Excelsa","Arabica","Liberica"},"",0)</f>
        <v>Robusta</v>
      </c>
      <c r="O541" t="str">
        <f t="shared" si="17"/>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INDEX(products!$A$1:$G$49,MATCH($D542,products!$A$1:$A$49,0),MATCH(orders!I$1,products!$A$1:$G$1,0))</f>
        <v>Lib</v>
      </c>
      <c r="J542" t="str">
        <f>INDEX(products!$A$1:$G$49,MATCH($D542,products!$A$1:$A$49,0),MATCH(orders!J$1,products!$A$1:$G$1,0))</f>
        <v>L</v>
      </c>
      <c r="K542" s="5">
        <f>INDEX(products!$A$1:$G$49,MATCH($D542,products!$A$1:$A$49,0),MATCH(orders!K$1,products!$A$1:$G$1,0))</f>
        <v>1</v>
      </c>
      <c r="L542">
        <f>INDEX(products!$A$1:$G$49,MATCH($D542,products!$A$1:$A$49,0),MATCH(orders!L$1,products!$A$1:$G$1,0))</f>
        <v>15.85</v>
      </c>
      <c r="M542">
        <f t="shared" si="16"/>
        <v>63.4</v>
      </c>
      <c r="N542" t="str" cm="1">
        <f t="array" ref="N542">_xlfn.XLOOKUP(I542,{"Rob","Exc","Ara","Lib"},{"Robusta","Excelsa","Arabica","Liberica"},"",0)</f>
        <v>Liberica</v>
      </c>
      <c r="O542" t="str">
        <f t="shared" si="17"/>
        <v>Large</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INDEX(products!$A$1:$G$49,MATCH($D543,products!$A$1:$A$49,0),MATCH(orders!I$1,products!$A$1:$G$1,0))</f>
        <v>Ara</v>
      </c>
      <c r="J543" t="str">
        <f>INDEX(products!$A$1:$G$49,MATCH($D543,products!$A$1:$A$49,0),MATCH(orders!J$1,products!$A$1:$G$1,0))</f>
        <v>D</v>
      </c>
      <c r="K543" s="5">
        <f>INDEX(products!$A$1:$G$49,MATCH($D543,products!$A$1:$A$49,0),MATCH(orders!K$1,products!$A$1:$G$1,0))</f>
        <v>2.5</v>
      </c>
      <c r="L543">
        <f>INDEX(products!$A$1:$G$49,MATCH($D543,products!$A$1:$A$49,0),MATCH(orders!L$1,products!$A$1:$G$1,0))</f>
        <v>22.884999999999998</v>
      </c>
      <c r="M543">
        <f t="shared" si="16"/>
        <v>22.884999999999998</v>
      </c>
      <c r="N543" t="str" cm="1">
        <f t="array" ref="N543">_xlfn.XLOOKUP(I543,{"Rob","Exc","Ara","Lib"},{"Robusta","Excelsa","Arabica","Liberica"},"",0)</f>
        <v>Arabica</v>
      </c>
      <c r="O543" t="str">
        <f t="shared" si="17"/>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INDEX(products!$A$1:$G$49,MATCH($D544,products!$A$1:$A$49,0),MATCH(orders!I$1,products!$A$1:$G$1,0))</f>
        <v>Ara</v>
      </c>
      <c r="J544" t="str">
        <f>INDEX(products!$A$1:$G$49,MATCH($D544,products!$A$1:$A$49,0),MATCH(orders!J$1,products!$A$1:$G$1,0))</f>
        <v>M</v>
      </c>
      <c r="K544" s="5">
        <f>INDEX(products!$A$1:$G$49,MATCH($D544,products!$A$1:$A$49,0),MATCH(orders!K$1,products!$A$1:$G$1,0))</f>
        <v>2.5</v>
      </c>
      <c r="L544">
        <f>INDEX(products!$A$1:$G$49,MATCH($D544,products!$A$1:$A$49,0),MATCH(orders!L$1,products!$A$1:$G$1,0))</f>
        <v>25.874999999999996</v>
      </c>
      <c r="M544">
        <f t="shared" si="16"/>
        <v>103.49999999999999</v>
      </c>
      <c r="N544" t="str" cm="1">
        <f t="array" ref="N544">_xlfn.XLOOKUP(I544,{"Rob","Exc","Ara","Lib"},{"Robusta","Excelsa","Arabica","Liberica"},"",0)</f>
        <v>Arabica</v>
      </c>
      <c r="O544" t="str">
        <f t="shared" si="17"/>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INDEX(products!$A$1:$G$49,MATCH($D545,products!$A$1:$A$49,0),MATCH(orders!I$1,products!$A$1:$G$1,0))</f>
        <v>Rob</v>
      </c>
      <c r="J545" t="str">
        <f>INDEX(products!$A$1:$G$49,MATCH($D545,products!$A$1:$A$49,0),MATCH(orders!J$1,products!$A$1:$G$1,0))</f>
        <v>L</v>
      </c>
      <c r="K545" s="5">
        <f>INDEX(products!$A$1:$G$49,MATCH($D545,products!$A$1:$A$49,0),MATCH(orders!K$1,products!$A$1:$G$1,0))</f>
        <v>2.5</v>
      </c>
      <c r="L545">
        <f>INDEX(products!$A$1:$G$49,MATCH($D545,products!$A$1:$A$49,0),MATCH(orders!L$1,products!$A$1:$G$1,0))</f>
        <v>27.484999999999996</v>
      </c>
      <c r="M545">
        <f t="shared" si="16"/>
        <v>54.969999999999992</v>
      </c>
      <c r="N545" t="str" cm="1">
        <f t="array" ref="N545">_xlfn.XLOOKUP(I545,{"Rob","Exc","Ara","Lib"},{"Robusta","Excelsa","Arabica","Liberica"},"",0)</f>
        <v>Robusta</v>
      </c>
      <c r="O545" t="str">
        <f t="shared" si="17"/>
        <v>Large</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INDEX(products!$A$1:$G$49,MATCH($D546,products!$A$1:$A$49,0),MATCH(orders!I$1,products!$A$1:$G$1,0))</f>
        <v>Ara</v>
      </c>
      <c r="J546" t="str">
        <f>INDEX(products!$A$1:$G$49,MATCH($D546,products!$A$1:$A$49,0),MATCH(orders!J$1,products!$A$1:$G$1,0))</f>
        <v>L</v>
      </c>
      <c r="K546" s="5">
        <f>INDEX(products!$A$1:$G$49,MATCH($D546,products!$A$1:$A$49,0),MATCH(orders!K$1,products!$A$1:$G$1,0))</f>
        <v>0.5</v>
      </c>
      <c r="L546">
        <f>INDEX(products!$A$1:$G$49,MATCH($D546,products!$A$1:$A$49,0),MATCH(orders!L$1,products!$A$1:$G$1,0))</f>
        <v>7.77</v>
      </c>
      <c r="M546">
        <f t="shared" si="16"/>
        <v>15.54</v>
      </c>
      <c r="N546" t="str" cm="1">
        <f t="array" ref="N546">_xlfn.XLOOKUP(I546,{"Rob","Exc","Ara","Lib"},{"Robusta","Excelsa","Arabica","Liberica"},"",0)</f>
        <v>Arabica</v>
      </c>
      <c r="O546" t="str">
        <f t="shared" si="17"/>
        <v>Large</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INDEX(products!$A$1:$G$49,MATCH($D547,products!$A$1:$A$49,0),MATCH(orders!I$1,products!$A$1:$G$1,0))</f>
        <v>Lib</v>
      </c>
      <c r="J547" t="str">
        <f>INDEX(products!$A$1:$G$49,MATCH($D547,products!$A$1:$A$49,0),MATCH(orders!J$1,products!$A$1:$G$1,0))</f>
        <v>D</v>
      </c>
      <c r="K547" s="5">
        <f>INDEX(products!$A$1:$G$49,MATCH($D547,products!$A$1:$A$49,0),MATCH(orders!K$1,products!$A$1:$G$1,0))</f>
        <v>0.2</v>
      </c>
      <c r="L547">
        <f>INDEX(products!$A$1:$G$49,MATCH($D547,products!$A$1:$A$49,0),MATCH(orders!L$1,products!$A$1:$G$1,0))</f>
        <v>3.8849999999999998</v>
      </c>
      <c r="M547">
        <f t="shared" si="16"/>
        <v>15.54</v>
      </c>
      <c r="N547" t="str" cm="1">
        <f t="array" ref="N547">_xlfn.XLOOKUP(I547,{"Rob","Exc","Ara","Lib"},{"Robusta","Excelsa","Arabica","Liberica"},"",0)</f>
        <v>Liberica</v>
      </c>
      <c r="O547" t="str">
        <f t="shared" si="17"/>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INDEX(products!$A$1:$G$49,MATCH($D548,products!$A$1:$A$49,0),MATCH(orders!I$1,products!$A$1:$G$1,0))</f>
        <v>Exc</v>
      </c>
      <c r="J548" t="str">
        <f>INDEX(products!$A$1:$G$49,MATCH($D548,products!$A$1:$A$49,0),MATCH(orders!J$1,products!$A$1:$G$1,0))</f>
        <v>D</v>
      </c>
      <c r="K548" s="5">
        <f>INDEX(products!$A$1:$G$49,MATCH($D548,products!$A$1:$A$49,0),MATCH(orders!K$1,products!$A$1:$G$1,0))</f>
        <v>2.5</v>
      </c>
      <c r="L548">
        <f>INDEX(products!$A$1:$G$49,MATCH($D548,products!$A$1:$A$49,0),MATCH(orders!L$1,products!$A$1:$G$1,0))</f>
        <v>27.945</v>
      </c>
      <c r="M548">
        <f t="shared" si="16"/>
        <v>83.835000000000008</v>
      </c>
      <c r="N548" t="str" cm="1">
        <f t="array" ref="N548">_xlfn.XLOOKUP(I548,{"Rob","Exc","Ara","Lib"},{"Robusta","Excelsa","Arabica","Liberica"},"",0)</f>
        <v>Excelsa</v>
      </c>
      <c r="O548" t="str">
        <f t="shared" si="17"/>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INDEX(products!$A$1:$G$49,MATCH($D549,products!$A$1:$A$49,0),MATCH(orders!I$1,products!$A$1:$G$1,0))</f>
        <v>Rob</v>
      </c>
      <c r="J549" t="str">
        <f>INDEX(products!$A$1:$G$49,MATCH($D549,products!$A$1:$A$49,0),MATCH(orders!J$1,products!$A$1:$G$1,0))</f>
        <v>L</v>
      </c>
      <c r="K549" s="5">
        <f>INDEX(products!$A$1:$G$49,MATCH($D549,products!$A$1:$A$49,0),MATCH(orders!K$1,products!$A$1:$G$1,0))</f>
        <v>0.2</v>
      </c>
      <c r="L549">
        <f>INDEX(products!$A$1:$G$49,MATCH($D549,products!$A$1:$A$49,0),MATCH(orders!L$1,products!$A$1:$G$1,0))</f>
        <v>3.5849999999999995</v>
      </c>
      <c r="M549">
        <f t="shared" si="16"/>
        <v>10.754999999999999</v>
      </c>
      <c r="N549" t="str" cm="1">
        <f t="array" ref="N549">_xlfn.XLOOKUP(I549,{"Rob","Exc","Ara","Lib"},{"Robusta","Excelsa","Arabica","Liberica"},"",0)</f>
        <v>Robusta</v>
      </c>
      <c r="O549" t="str">
        <f t="shared" si="17"/>
        <v>Large</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INDEX(products!$A$1:$G$49,MATCH($D550,products!$A$1:$A$49,0),MATCH(orders!I$1,products!$A$1:$G$1,0))</f>
        <v>Exc</v>
      </c>
      <c r="J550" t="str">
        <f>INDEX(products!$A$1:$G$49,MATCH($D550,products!$A$1:$A$49,0),MATCH(orders!J$1,products!$A$1:$G$1,0))</f>
        <v>L</v>
      </c>
      <c r="K550" s="5">
        <f>INDEX(products!$A$1:$G$49,MATCH($D550,products!$A$1:$A$49,0),MATCH(orders!K$1,products!$A$1:$G$1,0))</f>
        <v>0.2</v>
      </c>
      <c r="L550">
        <f>INDEX(products!$A$1:$G$49,MATCH($D550,products!$A$1:$A$49,0),MATCH(orders!L$1,products!$A$1:$G$1,0))</f>
        <v>4.4550000000000001</v>
      </c>
      <c r="M550">
        <f t="shared" si="16"/>
        <v>13.365</v>
      </c>
      <c r="N550" t="str" cm="1">
        <f t="array" ref="N550">_xlfn.XLOOKUP(I550,{"Rob","Exc","Ara","Lib"},{"Robusta","Excelsa","Arabica","Liberica"},"",0)</f>
        <v>Excelsa</v>
      </c>
      <c r="O550" t="str">
        <f t="shared" si="17"/>
        <v>Large</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INDEX(products!$A$1:$G$49,MATCH($D551,products!$A$1:$A$49,0),MATCH(orders!I$1,products!$A$1:$G$1,0))</f>
        <v>Exc</v>
      </c>
      <c r="J551" t="str">
        <f>INDEX(products!$A$1:$G$49,MATCH($D551,products!$A$1:$A$49,0),MATCH(orders!J$1,products!$A$1:$G$1,0))</f>
        <v>L</v>
      </c>
      <c r="K551" s="5">
        <f>INDEX(products!$A$1:$G$49,MATCH($D551,products!$A$1:$A$49,0),MATCH(orders!K$1,products!$A$1:$G$1,0))</f>
        <v>0.2</v>
      </c>
      <c r="L551">
        <f>INDEX(products!$A$1:$G$49,MATCH($D551,products!$A$1:$A$49,0),MATCH(orders!L$1,products!$A$1:$G$1,0))</f>
        <v>4.4550000000000001</v>
      </c>
      <c r="M551">
        <f t="shared" si="16"/>
        <v>17.82</v>
      </c>
      <c r="N551" t="str" cm="1">
        <f t="array" ref="N551">_xlfn.XLOOKUP(I551,{"Rob","Exc","Ara","Lib"},{"Robusta","Excelsa","Arabica","Liberica"},"",0)</f>
        <v>Excelsa</v>
      </c>
      <c r="O551" t="str">
        <f t="shared" si="17"/>
        <v>Large</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INDEX(products!$A$1:$G$49,MATCH($D552,products!$A$1:$A$49,0),MATCH(orders!I$1,products!$A$1:$G$1,0))</f>
        <v>Lib</v>
      </c>
      <c r="J552" t="str">
        <f>INDEX(products!$A$1:$G$49,MATCH($D552,products!$A$1:$A$49,0),MATCH(orders!J$1,products!$A$1:$G$1,0))</f>
        <v>D</v>
      </c>
      <c r="K552" s="5">
        <f>INDEX(products!$A$1:$G$49,MATCH($D552,products!$A$1:$A$49,0),MATCH(orders!K$1,products!$A$1:$G$1,0))</f>
        <v>0.2</v>
      </c>
      <c r="L552">
        <f>INDEX(products!$A$1:$G$49,MATCH($D552,products!$A$1:$A$49,0),MATCH(orders!L$1,products!$A$1:$G$1,0))</f>
        <v>3.8849999999999998</v>
      </c>
      <c r="M552">
        <f t="shared" si="16"/>
        <v>23.31</v>
      </c>
      <c r="N552" t="str" cm="1">
        <f t="array" ref="N552">_xlfn.XLOOKUP(I552,{"Rob","Exc","Ara","Lib"},{"Robusta","Excelsa","Arabica","Liberica"},"",0)</f>
        <v>Liberica</v>
      </c>
      <c r="O552" t="str">
        <f t="shared" si="17"/>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INDEX(products!$A$1:$G$49,MATCH($D553,products!$A$1:$A$49,0),MATCH(orders!I$1,products!$A$1:$G$1,0))</f>
        <v>Exc</v>
      </c>
      <c r="J553" t="str">
        <f>INDEX(products!$A$1:$G$49,MATCH($D553,products!$A$1:$A$49,0),MATCH(orders!J$1,products!$A$1:$G$1,0))</f>
        <v>D</v>
      </c>
      <c r="K553" s="5">
        <f>INDEX(products!$A$1:$G$49,MATCH($D553,products!$A$1:$A$49,0),MATCH(orders!K$1,products!$A$1:$G$1,0))</f>
        <v>0.2</v>
      </c>
      <c r="L553">
        <f>INDEX(products!$A$1:$G$49,MATCH($D553,products!$A$1:$A$49,0),MATCH(orders!L$1,products!$A$1:$G$1,0))</f>
        <v>3.645</v>
      </c>
      <c r="M553">
        <f t="shared" si="16"/>
        <v>7.29</v>
      </c>
      <c r="N553" t="str" cm="1">
        <f t="array" ref="N553">_xlfn.XLOOKUP(I553,{"Rob","Exc","Ara","Lib"},{"Robusta","Excelsa","Arabica","Liberica"},"",0)</f>
        <v>Excelsa</v>
      </c>
      <c r="O553" t="str">
        <f t="shared" si="17"/>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INDEX(products!$A$1:$G$49,MATCH($D554,products!$A$1:$A$49,0),MATCH(orders!I$1,products!$A$1:$G$1,0))</f>
        <v>Exc</v>
      </c>
      <c r="J554" t="str">
        <f>INDEX(products!$A$1:$G$49,MATCH($D554,products!$A$1:$A$49,0),MATCH(orders!J$1,products!$A$1:$G$1,0))</f>
        <v>L</v>
      </c>
      <c r="K554" s="5">
        <f>INDEX(products!$A$1:$G$49,MATCH($D554,products!$A$1:$A$49,0),MATCH(orders!K$1,products!$A$1:$G$1,0))</f>
        <v>0.2</v>
      </c>
      <c r="L554">
        <f>INDEX(products!$A$1:$G$49,MATCH($D554,products!$A$1:$A$49,0),MATCH(orders!L$1,products!$A$1:$G$1,0))</f>
        <v>4.4550000000000001</v>
      </c>
      <c r="M554">
        <f t="shared" si="16"/>
        <v>17.82</v>
      </c>
      <c r="N554" t="str" cm="1">
        <f t="array" ref="N554">_xlfn.XLOOKUP(I554,{"Rob","Exc","Ara","Lib"},{"Robusta","Excelsa","Arabica","Liberica"},"",0)</f>
        <v>Excelsa</v>
      </c>
      <c r="O554" t="str">
        <f t="shared" si="17"/>
        <v>Large</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INDEX(products!$A$1:$G$49,MATCH($D555,products!$A$1:$A$49,0),MATCH(orders!I$1,products!$A$1:$G$1,0))</f>
        <v>Exc</v>
      </c>
      <c r="J555" t="str">
        <f>INDEX(products!$A$1:$G$49,MATCH($D555,products!$A$1:$A$49,0),MATCH(orders!J$1,products!$A$1:$G$1,0))</f>
        <v>M</v>
      </c>
      <c r="K555" s="5">
        <f>INDEX(products!$A$1:$G$49,MATCH($D555,products!$A$1:$A$49,0),MATCH(orders!K$1,products!$A$1:$G$1,0))</f>
        <v>1</v>
      </c>
      <c r="L555">
        <f>INDEX(products!$A$1:$G$49,MATCH($D555,products!$A$1:$A$49,0),MATCH(orders!L$1,products!$A$1:$G$1,0))</f>
        <v>13.75</v>
      </c>
      <c r="M555">
        <f t="shared" si="16"/>
        <v>68.75</v>
      </c>
      <c r="N555" t="str" cm="1">
        <f t="array" ref="N555">_xlfn.XLOOKUP(I555,{"Rob","Exc","Ara","Lib"},{"Robusta","Excelsa","Arabica","Liberica"},"",0)</f>
        <v>Excelsa</v>
      </c>
      <c r="O555" t="str">
        <f t="shared" si="17"/>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INDEX(products!$A$1:$G$49,MATCH($D556,products!$A$1:$A$49,0),MATCH(orders!I$1,products!$A$1:$G$1,0))</f>
        <v>Rob</v>
      </c>
      <c r="J556" t="str">
        <f>INDEX(products!$A$1:$G$49,MATCH($D556,products!$A$1:$A$49,0),MATCH(orders!J$1,products!$A$1:$G$1,0))</f>
        <v>L</v>
      </c>
      <c r="K556" s="5">
        <f>INDEX(products!$A$1:$G$49,MATCH($D556,products!$A$1:$A$49,0),MATCH(orders!K$1,products!$A$1:$G$1,0))</f>
        <v>2.5</v>
      </c>
      <c r="L556">
        <f>INDEX(products!$A$1:$G$49,MATCH($D556,products!$A$1:$A$49,0),MATCH(orders!L$1,products!$A$1:$G$1,0))</f>
        <v>27.484999999999996</v>
      </c>
      <c r="M556">
        <f t="shared" si="16"/>
        <v>54.969999999999992</v>
      </c>
      <c r="N556" t="str" cm="1">
        <f t="array" ref="N556">_xlfn.XLOOKUP(I556,{"Rob","Exc","Ara","Lib"},{"Robusta","Excelsa","Arabica","Liberica"},"",0)</f>
        <v>Robusta</v>
      </c>
      <c r="O556" t="str">
        <f t="shared" si="17"/>
        <v>Large</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INDEX(products!$A$1:$G$49,MATCH($D557,products!$A$1:$A$49,0),MATCH(orders!I$1,products!$A$1:$G$1,0))</f>
        <v>Exc</v>
      </c>
      <c r="J557" t="str">
        <f>INDEX(products!$A$1:$G$49,MATCH($D557,products!$A$1:$A$49,0),MATCH(orders!J$1,products!$A$1:$G$1,0))</f>
        <v>M</v>
      </c>
      <c r="K557" s="5">
        <f>INDEX(products!$A$1:$G$49,MATCH($D557,products!$A$1:$A$49,0),MATCH(orders!K$1,products!$A$1:$G$1,0))</f>
        <v>1</v>
      </c>
      <c r="L557">
        <f>INDEX(products!$A$1:$G$49,MATCH($D557,products!$A$1:$A$49,0),MATCH(orders!L$1,products!$A$1:$G$1,0))</f>
        <v>13.75</v>
      </c>
      <c r="M557">
        <f t="shared" si="16"/>
        <v>82.5</v>
      </c>
      <c r="N557" t="str" cm="1">
        <f t="array" ref="N557">_xlfn.XLOOKUP(I557,{"Rob","Exc","Ara","Lib"},{"Robusta","Excelsa","Arabica","Liberica"},"",0)</f>
        <v>Excelsa</v>
      </c>
      <c r="O557" t="str">
        <f t="shared" si="17"/>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INDEX(products!$A$1:$G$49,MATCH($D558,products!$A$1:$A$49,0),MATCH(orders!I$1,products!$A$1:$G$1,0))</f>
        <v>Lib</v>
      </c>
      <c r="J558" t="str">
        <f>INDEX(products!$A$1:$G$49,MATCH($D558,products!$A$1:$A$49,0),MATCH(orders!J$1,products!$A$1:$G$1,0))</f>
        <v>M</v>
      </c>
      <c r="K558" s="5">
        <f>INDEX(products!$A$1:$G$49,MATCH($D558,products!$A$1:$A$49,0),MATCH(orders!K$1,products!$A$1:$G$1,0))</f>
        <v>0.2</v>
      </c>
      <c r="L558">
        <f>INDEX(products!$A$1:$G$49,MATCH($D558,products!$A$1:$A$49,0),MATCH(orders!L$1,products!$A$1:$G$1,0))</f>
        <v>4.3650000000000002</v>
      </c>
      <c r="M558">
        <f t="shared" si="16"/>
        <v>8.73</v>
      </c>
      <c r="N558" t="str" cm="1">
        <f t="array" ref="N558">_xlfn.XLOOKUP(I558,{"Rob","Exc","Ara","Lib"},{"Robusta","Excelsa","Arabica","Liberica"},"",0)</f>
        <v>Liberica</v>
      </c>
      <c r="O558" t="str">
        <f t="shared" si="17"/>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INDEX(products!$A$1:$G$49,MATCH($D559,products!$A$1:$A$49,0),MATCH(orders!I$1,products!$A$1:$G$1,0))</f>
        <v>Exc</v>
      </c>
      <c r="J559" t="str">
        <f>INDEX(products!$A$1:$G$49,MATCH($D559,products!$A$1:$A$49,0),MATCH(orders!J$1,products!$A$1:$G$1,0))</f>
        <v>L</v>
      </c>
      <c r="K559" s="5">
        <f>INDEX(products!$A$1:$G$49,MATCH($D559,products!$A$1:$A$49,0),MATCH(orders!K$1,products!$A$1:$G$1,0))</f>
        <v>1</v>
      </c>
      <c r="L559">
        <f>INDEX(products!$A$1:$G$49,MATCH($D559,products!$A$1:$A$49,0),MATCH(orders!L$1,products!$A$1:$G$1,0))</f>
        <v>14.85</v>
      </c>
      <c r="M559">
        <f t="shared" si="16"/>
        <v>59.4</v>
      </c>
      <c r="N559" t="str" cm="1">
        <f t="array" ref="N559">_xlfn.XLOOKUP(I559,{"Rob","Exc","Ara","Lib"},{"Robusta","Excelsa","Arabica","Liberica"},"",0)</f>
        <v>Excelsa</v>
      </c>
      <c r="O559" t="str">
        <f t="shared" si="17"/>
        <v>Large</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INDEX(products!$A$1:$G$49,MATCH($D560,products!$A$1:$A$49,0),MATCH(orders!I$1,products!$A$1:$G$1,0))</f>
        <v>Lib</v>
      </c>
      <c r="J560" t="str">
        <f>INDEX(products!$A$1:$G$49,MATCH($D560,products!$A$1:$A$49,0),MATCH(orders!J$1,products!$A$1:$G$1,0))</f>
        <v>D</v>
      </c>
      <c r="K560" s="5">
        <f>INDEX(products!$A$1:$G$49,MATCH($D560,products!$A$1:$A$49,0),MATCH(orders!K$1,products!$A$1:$G$1,0))</f>
        <v>0.2</v>
      </c>
      <c r="L560">
        <f>INDEX(products!$A$1:$G$49,MATCH($D560,products!$A$1:$A$49,0),MATCH(orders!L$1,products!$A$1:$G$1,0))</f>
        <v>3.8849999999999998</v>
      </c>
      <c r="M560">
        <f t="shared" si="16"/>
        <v>15.54</v>
      </c>
      <c r="N560" t="str" cm="1">
        <f t="array" ref="N560">_xlfn.XLOOKUP(I560,{"Rob","Exc","Ara","Lib"},{"Robusta","Excelsa","Arabica","Liberica"},"",0)</f>
        <v>Liberica</v>
      </c>
      <c r="O560" t="str">
        <f t="shared" si="17"/>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INDEX(products!$A$1:$G$49,MATCH($D561,products!$A$1:$A$49,0),MATCH(orders!I$1,products!$A$1:$G$1,0))</f>
        <v>Ara</v>
      </c>
      <c r="J561" t="str">
        <f>INDEX(products!$A$1:$G$49,MATCH($D561,products!$A$1:$A$49,0),MATCH(orders!J$1,products!$A$1:$G$1,0))</f>
        <v>L</v>
      </c>
      <c r="K561" s="5">
        <f>INDEX(products!$A$1:$G$49,MATCH($D561,products!$A$1:$A$49,0),MATCH(orders!K$1,products!$A$1:$G$1,0))</f>
        <v>1</v>
      </c>
      <c r="L561">
        <f>INDEX(products!$A$1:$G$49,MATCH($D561,products!$A$1:$A$49,0),MATCH(orders!L$1,products!$A$1:$G$1,0))</f>
        <v>12.95</v>
      </c>
      <c r="M561">
        <f t="shared" si="16"/>
        <v>38.849999999999994</v>
      </c>
      <c r="N561" t="str" cm="1">
        <f t="array" ref="N561">_xlfn.XLOOKUP(I561,{"Rob","Exc","Ara","Lib"},{"Robusta","Excelsa","Arabica","Liberica"},"",0)</f>
        <v>Arabica</v>
      </c>
      <c r="O561" t="str">
        <f t="shared" si="17"/>
        <v>Large</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INDEX(products!$A$1:$G$49,MATCH($D562,products!$A$1:$A$49,0),MATCH(orders!I$1,products!$A$1:$G$1,0))</f>
        <v>Exc</v>
      </c>
      <c r="J562" t="str">
        <f>INDEX(products!$A$1:$G$49,MATCH($D562,products!$A$1:$A$49,0),MATCH(orders!J$1,products!$A$1:$G$1,0))</f>
        <v>M</v>
      </c>
      <c r="K562" s="5">
        <f>INDEX(products!$A$1:$G$49,MATCH($D562,products!$A$1:$A$49,0),MATCH(orders!K$1,products!$A$1:$G$1,0))</f>
        <v>2.5</v>
      </c>
      <c r="L562">
        <f>INDEX(products!$A$1:$G$49,MATCH($D562,products!$A$1:$A$49,0),MATCH(orders!L$1,products!$A$1:$G$1,0))</f>
        <v>31.624999999999996</v>
      </c>
      <c r="M562">
        <f t="shared" si="16"/>
        <v>189.74999999999997</v>
      </c>
      <c r="N562" t="str" cm="1">
        <f t="array" ref="N562">_xlfn.XLOOKUP(I562,{"Rob","Exc","Ara","Lib"},{"Robusta","Excelsa","Arabica","Liberica"},"",0)</f>
        <v>Excelsa</v>
      </c>
      <c r="O562" t="str">
        <f t="shared" si="17"/>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INDEX(products!$A$1:$G$49,MATCH($D563,products!$A$1:$A$49,0),MATCH(orders!I$1,products!$A$1:$G$1,0))</f>
        <v>Ara</v>
      </c>
      <c r="J563" t="str">
        <f>INDEX(products!$A$1:$G$49,MATCH($D563,products!$A$1:$A$49,0),MATCH(orders!J$1,products!$A$1:$G$1,0))</f>
        <v>D</v>
      </c>
      <c r="K563" s="5">
        <f>INDEX(products!$A$1:$G$49,MATCH($D563,products!$A$1:$A$49,0),MATCH(orders!K$1,products!$A$1:$G$1,0))</f>
        <v>0.2</v>
      </c>
      <c r="L563">
        <f>INDEX(products!$A$1:$G$49,MATCH($D563,products!$A$1:$A$49,0),MATCH(orders!L$1,products!$A$1:$G$1,0))</f>
        <v>2.9849999999999999</v>
      </c>
      <c r="M563">
        <f t="shared" si="16"/>
        <v>17.91</v>
      </c>
      <c r="N563" t="str" cm="1">
        <f t="array" ref="N563">_xlfn.XLOOKUP(I563,{"Rob","Exc","Ara","Lib"},{"Robusta","Excelsa","Arabica","Liberica"},"",0)</f>
        <v>Arabica</v>
      </c>
      <c r="O563" t="str">
        <f t="shared" si="17"/>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INDEX(products!$A$1:$G$49,MATCH($D564,products!$A$1:$A$49,0),MATCH(orders!I$1,products!$A$1:$G$1,0))</f>
        <v>Lib</v>
      </c>
      <c r="J564" t="str">
        <f>INDEX(products!$A$1:$G$49,MATCH($D564,products!$A$1:$A$49,0),MATCH(orders!J$1,products!$A$1:$G$1,0))</f>
        <v>L</v>
      </c>
      <c r="K564" s="5">
        <f>INDEX(products!$A$1:$G$49,MATCH($D564,products!$A$1:$A$49,0),MATCH(orders!K$1,products!$A$1:$G$1,0))</f>
        <v>0.2</v>
      </c>
      <c r="L564">
        <f>INDEX(products!$A$1:$G$49,MATCH($D564,products!$A$1:$A$49,0),MATCH(orders!L$1,products!$A$1:$G$1,0))</f>
        <v>4.7549999999999999</v>
      </c>
      <c r="M564">
        <f t="shared" si="16"/>
        <v>28.53</v>
      </c>
      <c r="N564" t="str" cm="1">
        <f t="array" ref="N564">_xlfn.XLOOKUP(I564,{"Rob","Exc","Ara","Lib"},{"Robusta","Excelsa","Arabica","Liberica"},"",0)</f>
        <v>Liberica</v>
      </c>
      <c r="O564" t="str">
        <f t="shared" si="17"/>
        <v>Large</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INDEX(products!$A$1:$G$49,MATCH($D565,products!$A$1:$A$49,0),MATCH(orders!I$1,products!$A$1:$G$1,0))</f>
        <v>Exc</v>
      </c>
      <c r="J565" t="str">
        <f>INDEX(products!$A$1:$G$49,MATCH($D565,products!$A$1:$A$49,0),MATCH(orders!J$1,products!$A$1:$G$1,0))</f>
        <v>M</v>
      </c>
      <c r="K565" s="5">
        <f>INDEX(products!$A$1:$G$49,MATCH($D565,products!$A$1:$A$49,0),MATCH(orders!K$1,products!$A$1:$G$1,0))</f>
        <v>1</v>
      </c>
      <c r="L565">
        <f>INDEX(products!$A$1:$G$49,MATCH($D565,products!$A$1:$A$49,0),MATCH(orders!L$1,products!$A$1:$G$1,0))</f>
        <v>13.75</v>
      </c>
      <c r="M565">
        <f t="shared" si="16"/>
        <v>82.5</v>
      </c>
      <c r="N565" t="str" cm="1">
        <f t="array" ref="N565">_xlfn.XLOOKUP(I565,{"Rob","Exc","Ara","Lib"},{"Robusta","Excelsa","Arabica","Liberica"},"",0)</f>
        <v>Excelsa</v>
      </c>
      <c r="O565" t="str">
        <f t="shared" si="17"/>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INDEX(products!$A$1:$G$49,MATCH($D566,products!$A$1:$A$49,0),MATCH(orders!I$1,products!$A$1:$G$1,0))</f>
        <v>Rob</v>
      </c>
      <c r="J566" t="str">
        <f>INDEX(products!$A$1:$G$49,MATCH($D566,products!$A$1:$A$49,0),MATCH(orders!J$1,products!$A$1:$G$1,0))</f>
        <v>L</v>
      </c>
      <c r="K566" s="5">
        <f>INDEX(products!$A$1:$G$49,MATCH($D566,products!$A$1:$A$49,0),MATCH(orders!K$1,products!$A$1:$G$1,0))</f>
        <v>0.5</v>
      </c>
      <c r="L566">
        <f>INDEX(products!$A$1:$G$49,MATCH($D566,products!$A$1:$A$49,0),MATCH(orders!L$1,products!$A$1:$G$1,0))</f>
        <v>7.169999999999999</v>
      </c>
      <c r="M566">
        <f t="shared" si="16"/>
        <v>14.339999999999998</v>
      </c>
      <c r="N566" t="str" cm="1">
        <f t="array" ref="N566">_xlfn.XLOOKUP(I566,{"Rob","Exc","Ara","Lib"},{"Robusta","Excelsa","Arabica","Liberica"},"",0)</f>
        <v>Robusta</v>
      </c>
      <c r="O566" t="str">
        <f t="shared" si="17"/>
        <v>Large</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INDEX(products!$A$1:$G$49,MATCH($D567,products!$A$1:$A$49,0),MATCH(orders!I$1,products!$A$1:$G$1,0))</f>
        <v>Rob</v>
      </c>
      <c r="J567" t="str">
        <f>INDEX(products!$A$1:$G$49,MATCH($D567,products!$A$1:$A$49,0),MATCH(orders!J$1,products!$A$1:$G$1,0))</f>
        <v>D</v>
      </c>
      <c r="K567" s="5">
        <f>INDEX(products!$A$1:$G$49,MATCH($D567,products!$A$1:$A$49,0),MATCH(orders!K$1,products!$A$1:$G$1,0))</f>
        <v>2.5</v>
      </c>
      <c r="L567">
        <f>INDEX(products!$A$1:$G$49,MATCH($D567,products!$A$1:$A$49,0),MATCH(orders!L$1,products!$A$1:$G$1,0))</f>
        <v>20.584999999999997</v>
      </c>
      <c r="M567">
        <f t="shared" si="16"/>
        <v>82.339999999999989</v>
      </c>
      <c r="N567" t="str" cm="1">
        <f t="array" ref="N567">_xlfn.XLOOKUP(I567,{"Rob","Exc","Ara","Lib"},{"Robusta","Excelsa","Arabica","Liberica"},"",0)</f>
        <v>Robusta</v>
      </c>
      <c r="O567" t="str">
        <f t="shared" si="17"/>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INDEX(products!$A$1:$G$49,MATCH($D568,products!$A$1:$A$49,0),MATCH(orders!I$1,products!$A$1:$G$1,0))</f>
        <v>Ara</v>
      </c>
      <c r="J568" t="str">
        <f>INDEX(products!$A$1:$G$49,MATCH($D568,products!$A$1:$A$49,0),MATCH(orders!J$1,products!$A$1:$G$1,0))</f>
        <v>M</v>
      </c>
      <c r="K568" s="5">
        <f>INDEX(products!$A$1:$G$49,MATCH($D568,products!$A$1:$A$49,0),MATCH(orders!K$1,products!$A$1:$G$1,0))</f>
        <v>0.2</v>
      </c>
      <c r="L568">
        <f>INDEX(products!$A$1:$G$49,MATCH($D568,products!$A$1:$A$49,0),MATCH(orders!L$1,products!$A$1:$G$1,0))</f>
        <v>3.375</v>
      </c>
      <c r="M568">
        <f t="shared" si="16"/>
        <v>20.25</v>
      </c>
      <c r="N568" t="str" cm="1">
        <f t="array" ref="N568">_xlfn.XLOOKUP(I568,{"Rob","Exc","Ara","Lib"},{"Robusta","Excelsa","Arabica","Liberica"},"",0)</f>
        <v>Arabica</v>
      </c>
      <c r="O568" t="str">
        <f t="shared" si="17"/>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INDEX(products!$A$1:$G$49,MATCH($D569,products!$A$1:$A$49,0),MATCH(orders!I$1,products!$A$1:$G$1,0))</f>
        <v>Rob</v>
      </c>
      <c r="J569" t="str">
        <f>INDEX(products!$A$1:$G$49,MATCH($D569,products!$A$1:$A$49,0),MATCH(orders!J$1,products!$A$1:$G$1,0))</f>
        <v>L</v>
      </c>
      <c r="K569" s="5">
        <f>INDEX(products!$A$1:$G$49,MATCH($D569,products!$A$1:$A$49,0),MATCH(orders!K$1,products!$A$1:$G$1,0))</f>
        <v>2.5</v>
      </c>
      <c r="L569">
        <f>INDEX(products!$A$1:$G$49,MATCH($D569,products!$A$1:$A$49,0),MATCH(orders!L$1,products!$A$1:$G$1,0))</f>
        <v>27.484999999999996</v>
      </c>
      <c r="M569">
        <f t="shared" si="16"/>
        <v>164.90999999999997</v>
      </c>
      <c r="N569" t="str" cm="1">
        <f t="array" ref="N569">_xlfn.XLOOKUP(I569,{"Rob","Exc","Ara","Lib"},{"Robusta","Excelsa","Arabica","Liberica"},"",0)</f>
        <v>Robusta</v>
      </c>
      <c r="O569" t="str">
        <f t="shared" si="17"/>
        <v>Large</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INDEX(products!$A$1:$G$49,MATCH($D570,products!$A$1:$A$49,0),MATCH(orders!I$1,products!$A$1:$G$1,0))</f>
        <v>Lib</v>
      </c>
      <c r="J570" t="str">
        <f>INDEX(products!$A$1:$G$49,MATCH($D570,products!$A$1:$A$49,0),MATCH(orders!J$1,products!$A$1:$G$1,0))</f>
        <v>L</v>
      </c>
      <c r="K570" s="5">
        <f>INDEX(products!$A$1:$G$49,MATCH($D570,products!$A$1:$A$49,0),MATCH(orders!K$1,products!$A$1:$G$1,0))</f>
        <v>0.2</v>
      </c>
      <c r="L570">
        <f>INDEX(products!$A$1:$G$49,MATCH($D570,products!$A$1:$A$49,0),MATCH(orders!L$1,products!$A$1:$G$1,0))</f>
        <v>4.7549999999999999</v>
      </c>
      <c r="M570">
        <f t="shared" si="16"/>
        <v>19.02</v>
      </c>
      <c r="N570" t="str" cm="1">
        <f t="array" ref="N570">_xlfn.XLOOKUP(I570,{"Rob","Exc","Ara","Lib"},{"Robusta","Excelsa","Arabica","Liberica"},"",0)</f>
        <v>Liberica</v>
      </c>
      <c r="O570" t="str">
        <f t="shared" si="17"/>
        <v>Large</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INDEX(products!$A$1:$G$49,MATCH($D571,products!$A$1:$A$49,0),MATCH(orders!I$1,products!$A$1:$G$1,0))</f>
        <v>Ara</v>
      </c>
      <c r="J571" t="str">
        <f>INDEX(products!$A$1:$G$49,MATCH($D571,products!$A$1:$A$49,0),MATCH(orders!J$1,products!$A$1:$G$1,0))</f>
        <v>D</v>
      </c>
      <c r="K571" s="5">
        <f>INDEX(products!$A$1:$G$49,MATCH($D571,products!$A$1:$A$49,0),MATCH(orders!K$1,products!$A$1:$G$1,0))</f>
        <v>2.5</v>
      </c>
      <c r="L571">
        <f>INDEX(products!$A$1:$G$49,MATCH($D571,products!$A$1:$A$49,0),MATCH(orders!L$1,products!$A$1:$G$1,0))</f>
        <v>22.884999999999998</v>
      </c>
      <c r="M571">
        <f t="shared" si="16"/>
        <v>137.31</v>
      </c>
      <c r="N571" t="str" cm="1">
        <f t="array" ref="N571">_xlfn.XLOOKUP(I571,{"Rob","Exc","Ara","Lib"},{"Robusta","Excelsa","Arabica","Liberica"},"",0)</f>
        <v>Arabica</v>
      </c>
      <c r="O571" t="str">
        <f t="shared" si="17"/>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INDEX(products!$A$1:$G$49,MATCH($D572,products!$A$1:$A$49,0),MATCH(orders!I$1,products!$A$1:$G$1,0))</f>
        <v>Ara</v>
      </c>
      <c r="J572" t="str">
        <f>INDEX(products!$A$1:$G$49,MATCH($D572,products!$A$1:$A$49,0),MATCH(orders!J$1,products!$A$1:$G$1,0))</f>
        <v>M</v>
      </c>
      <c r="K572" s="5">
        <f>INDEX(products!$A$1:$G$49,MATCH($D572,products!$A$1:$A$49,0),MATCH(orders!K$1,products!$A$1:$G$1,0))</f>
        <v>0.5</v>
      </c>
      <c r="L572">
        <f>INDEX(products!$A$1:$G$49,MATCH($D572,products!$A$1:$A$49,0),MATCH(orders!L$1,products!$A$1:$G$1,0))</f>
        <v>6.75</v>
      </c>
      <c r="M572">
        <f t="shared" si="16"/>
        <v>27</v>
      </c>
      <c r="N572" t="str" cm="1">
        <f t="array" ref="N572">_xlfn.XLOOKUP(I572,{"Rob","Exc","Ara","Lib"},{"Robusta","Excelsa","Arabica","Liberica"},"",0)</f>
        <v>Arabica</v>
      </c>
      <c r="O572" t="str">
        <f t="shared" si="17"/>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INDEX(products!$A$1:$G$49,MATCH($D573,products!$A$1:$A$49,0),MATCH(orders!I$1,products!$A$1:$G$1,0))</f>
        <v>Exc</v>
      </c>
      <c r="J573" t="str">
        <f>INDEX(products!$A$1:$G$49,MATCH($D573,products!$A$1:$A$49,0),MATCH(orders!J$1,products!$A$1:$G$1,0))</f>
        <v>L</v>
      </c>
      <c r="K573" s="5">
        <f>INDEX(products!$A$1:$G$49,MATCH($D573,products!$A$1:$A$49,0),MATCH(orders!K$1,products!$A$1:$G$1,0))</f>
        <v>0.5</v>
      </c>
      <c r="L573">
        <f>INDEX(products!$A$1:$G$49,MATCH($D573,products!$A$1:$A$49,0),MATCH(orders!L$1,products!$A$1:$G$1,0))</f>
        <v>8.91</v>
      </c>
      <c r="M573">
        <f t="shared" si="16"/>
        <v>35.64</v>
      </c>
      <c r="N573" t="str" cm="1">
        <f t="array" ref="N573">_xlfn.XLOOKUP(I573,{"Rob","Exc","Ara","Lib"},{"Robusta","Excelsa","Arabica","Liberica"},"",0)</f>
        <v>Excelsa</v>
      </c>
      <c r="O573" t="str">
        <f t="shared" si="17"/>
        <v>Large</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INDEX(products!$A$1:$G$49,MATCH($D574,products!$A$1:$A$49,0),MATCH(orders!I$1,products!$A$1:$G$1,0))</f>
        <v>Ara</v>
      </c>
      <c r="J574" t="str">
        <f>INDEX(products!$A$1:$G$49,MATCH($D574,products!$A$1:$A$49,0),MATCH(orders!J$1,products!$A$1:$G$1,0))</f>
        <v>D</v>
      </c>
      <c r="K574" s="5">
        <f>INDEX(products!$A$1:$G$49,MATCH($D574,products!$A$1:$A$49,0),MATCH(orders!K$1,products!$A$1:$G$1,0))</f>
        <v>0.2</v>
      </c>
      <c r="L574">
        <f>INDEX(products!$A$1:$G$49,MATCH($D574,products!$A$1:$A$49,0),MATCH(orders!L$1,products!$A$1:$G$1,0))</f>
        <v>2.9849999999999999</v>
      </c>
      <c r="M574">
        <f t="shared" si="16"/>
        <v>5.97</v>
      </c>
      <c r="N574" t="str" cm="1">
        <f t="array" ref="N574">_xlfn.XLOOKUP(I574,{"Rob","Exc","Ara","Lib"},{"Robusta","Excelsa","Arabica","Liberica"},"",0)</f>
        <v>Arabica</v>
      </c>
      <c r="O574" t="str">
        <f t="shared" si="17"/>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INDEX(products!$A$1:$G$49,MATCH($D575,products!$A$1:$A$49,0),MATCH(orders!I$1,products!$A$1:$G$1,0))</f>
        <v>Ara</v>
      </c>
      <c r="J575" t="str">
        <f>INDEX(products!$A$1:$G$49,MATCH($D575,products!$A$1:$A$49,0),MATCH(orders!J$1,products!$A$1:$G$1,0))</f>
        <v>M</v>
      </c>
      <c r="K575" s="5">
        <f>INDEX(products!$A$1:$G$49,MATCH($D575,products!$A$1:$A$49,0),MATCH(orders!K$1,products!$A$1:$G$1,0))</f>
        <v>1</v>
      </c>
      <c r="L575">
        <f>INDEX(products!$A$1:$G$49,MATCH($D575,products!$A$1:$A$49,0),MATCH(orders!L$1,products!$A$1:$G$1,0))</f>
        <v>11.25</v>
      </c>
      <c r="M575">
        <f t="shared" si="16"/>
        <v>67.5</v>
      </c>
      <c r="N575" t="str" cm="1">
        <f t="array" ref="N575">_xlfn.XLOOKUP(I575,{"Rob","Exc","Ara","Lib"},{"Robusta","Excelsa","Arabica","Liberica"},"",0)</f>
        <v>Arabica</v>
      </c>
      <c r="O575" t="str">
        <f t="shared" si="17"/>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INDEX(products!$A$1:$G$49,MATCH($D576,products!$A$1:$A$49,0),MATCH(orders!I$1,products!$A$1:$G$1,0))</f>
        <v>Rob</v>
      </c>
      <c r="J576" t="str">
        <f>INDEX(products!$A$1:$G$49,MATCH($D576,products!$A$1:$A$49,0),MATCH(orders!J$1,products!$A$1:$G$1,0))</f>
        <v>L</v>
      </c>
      <c r="K576" s="5">
        <f>INDEX(products!$A$1:$G$49,MATCH($D576,products!$A$1:$A$49,0),MATCH(orders!K$1,products!$A$1:$G$1,0))</f>
        <v>0.2</v>
      </c>
      <c r="L576">
        <f>INDEX(products!$A$1:$G$49,MATCH($D576,products!$A$1:$A$49,0),MATCH(orders!L$1,products!$A$1:$G$1,0))</f>
        <v>3.5849999999999995</v>
      </c>
      <c r="M576">
        <f t="shared" si="16"/>
        <v>21.509999999999998</v>
      </c>
      <c r="N576" t="str" cm="1">
        <f t="array" ref="N576">_xlfn.XLOOKUP(I576,{"Rob","Exc","Ara","Lib"},{"Robusta","Excelsa","Arabica","Liberica"},"",0)</f>
        <v>Robusta</v>
      </c>
      <c r="O576" t="str">
        <f t="shared" si="17"/>
        <v>Large</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INDEX(products!$A$1:$G$49,MATCH($D577,products!$A$1:$A$49,0),MATCH(orders!I$1,products!$A$1:$G$1,0))</f>
        <v>Lib</v>
      </c>
      <c r="J577" t="str">
        <f>INDEX(products!$A$1:$G$49,MATCH($D577,products!$A$1:$A$49,0),MATCH(orders!J$1,products!$A$1:$G$1,0))</f>
        <v>M</v>
      </c>
      <c r="K577" s="5">
        <f>INDEX(products!$A$1:$G$49,MATCH($D577,products!$A$1:$A$49,0),MATCH(orders!K$1,products!$A$1:$G$1,0))</f>
        <v>2.5</v>
      </c>
      <c r="L577">
        <f>INDEX(products!$A$1:$G$49,MATCH($D577,products!$A$1:$A$49,0),MATCH(orders!L$1,products!$A$1:$G$1,0))</f>
        <v>33.464999999999996</v>
      </c>
      <c r="M577">
        <f t="shared" si="16"/>
        <v>66.929999999999993</v>
      </c>
      <c r="N577" t="str" cm="1">
        <f t="array" ref="N577">_xlfn.XLOOKUP(I577,{"Rob","Exc","Ara","Lib"},{"Robusta","Excelsa","Arabica","Liberica"},"",0)</f>
        <v>Liberica</v>
      </c>
      <c r="O577" t="str">
        <f t="shared" si="17"/>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INDEX(products!$A$1:$G$49,MATCH($D578,products!$A$1:$A$49,0),MATCH(orders!I$1,products!$A$1:$G$1,0))</f>
        <v>Ara</v>
      </c>
      <c r="J578" t="str">
        <f>INDEX(products!$A$1:$G$49,MATCH($D578,products!$A$1:$A$49,0),MATCH(orders!J$1,products!$A$1:$G$1,0))</f>
        <v>D</v>
      </c>
      <c r="K578" s="5">
        <f>INDEX(products!$A$1:$G$49,MATCH($D578,products!$A$1:$A$49,0),MATCH(orders!K$1,products!$A$1:$G$1,0))</f>
        <v>0.2</v>
      </c>
      <c r="L578">
        <f>INDEX(products!$A$1:$G$49,MATCH($D578,products!$A$1:$A$49,0),MATCH(orders!L$1,products!$A$1:$G$1,0))</f>
        <v>2.9849999999999999</v>
      </c>
      <c r="M578">
        <f t="shared" si="16"/>
        <v>17.91</v>
      </c>
      <c r="N578" t="str" cm="1">
        <f t="array" ref="N578">_xlfn.XLOOKUP(I578,{"Rob","Exc","Ara","Lib"},{"Robusta","Excelsa","Arabica","Liberica"},"",0)</f>
        <v>Arabica</v>
      </c>
      <c r="O578" t="str">
        <f t="shared" si="17"/>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INDEX(products!$A$1:$G$49,MATCH($D579,products!$A$1:$A$49,0),MATCH(orders!I$1,products!$A$1:$G$1,0))</f>
        <v>Lib</v>
      </c>
      <c r="J579" t="str">
        <f>INDEX(products!$A$1:$G$49,MATCH($D579,products!$A$1:$A$49,0),MATCH(orders!J$1,products!$A$1:$G$1,0))</f>
        <v>M</v>
      </c>
      <c r="K579" s="5">
        <f>INDEX(products!$A$1:$G$49,MATCH($D579,products!$A$1:$A$49,0),MATCH(orders!K$1,products!$A$1:$G$1,0))</f>
        <v>1</v>
      </c>
      <c r="L579">
        <f>INDEX(products!$A$1:$G$49,MATCH($D579,products!$A$1:$A$49,0),MATCH(orders!L$1,products!$A$1:$G$1,0))</f>
        <v>14.55</v>
      </c>
      <c r="M579">
        <f t="shared" ref="M579:M642" si="18">L579*E579</f>
        <v>58.2</v>
      </c>
      <c r="N579" t="str" cm="1">
        <f t="array" ref="N579">_xlfn.XLOOKUP(I579,{"Rob","Exc","Ara","Lib"},{"Robusta","Excelsa","Arabica","Liberica"},"",0)</f>
        <v>Liberica</v>
      </c>
      <c r="O579" t="str">
        <f t="shared" ref="O579:O642" si="19">IF(J579="M","Medium",IF(J579="L","Large",IF(J579="D","Dark","")))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INDEX(products!$A$1:$G$49,MATCH($D580,products!$A$1:$A$49,0),MATCH(orders!I$1,products!$A$1:$G$1,0))</f>
        <v>Exc</v>
      </c>
      <c r="J580" t="str">
        <f>INDEX(products!$A$1:$G$49,MATCH($D580,products!$A$1:$A$49,0),MATCH(orders!J$1,products!$A$1:$G$1,0))</f>
        <v>L</v>
      </c>
      <c r="K580" s="5">
        <f>INDEX(products!$A$1:$G$49,MATCH($D580,products!$A$1:$A$49,0),MATCH(orders!K$1,products!$A$1:$G$1,0))</f>
        <v>0.2</v>
      </c>
      <c r="L580">
        <f>INDEX(products!$A$1:$G$49,MATCH($D580,products!$A$1:$A$49,0),MATCH(orders!L$1,products!$A$1:$G$1,0))</f>
        <v>4.4550000000000001</v>
      </c>
      <c r="M580">
        <f t="shared" si="18"/>
        <v>13.365</v>
      </c>
      <c r="N580" t="str" cm="1">
        <f t="array" ref="N580">_xlfn.XLOOKUP(I580,{"Rob","Exc","Ara","Lib"},{"Robusta","Excelsa","Arabica","Liberica"},"",0)</f>
        <v>Excelsa</v>
      </c>
      <c r="O580" t="str">
        <f t="shared" si="19"/>
        <v>Large</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INDEX(products!$A$1:$G$49,MATCH($D581,products!$A$1:$A$49,0),MATCH(orders!I$1,products!$A$1:$G$1,0))</f>
        <v>Ara</v>
      </c>
      <c r="J581" t="str">
        <f>INDEX(products!$A$1:$G$49,MATCH($D581,products!$A$1:$A$49,0),MATCH(orders!J$1,products!$A$1:$G$1,0))</f>
        <v>M</v>
      </c>
      <c r="K581" s="5">
        <f>INDEX(products!$A$1:$G$49,MATCH($D581,products!$A$1:$A$49,0),MATCH(orders!K$1,products!$A$1:$G$1,0))</f>
        <v>0.5</v>
      </c>
      <c r="L581">
        <f>INDEX(products!$A$1:$G$49,MATCH($D581,products!$A$1:$A$49,0),MATCH(orders!L$1,products!$A$1:$G$1,0))</f>
        <v>6.75</v>
      </c>
      <c r="M581">
        <f t="shared" si="18"/>
        <v>33.75</v>
      </c>
      <c r="N581" t="str" cm="1">
        <f t="array" ref="N581">_xlfn.XLOOKUP(I581,{"Rob","Exc","Ara","Lib"},{"Robusta","Excelsa","Arabica","Liberica"},"",0)</f>
        <v>Arabica</v>
      </c>
      <c r="O581" t="str">
        <f t="shared" si="1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INDEX(products!$A$1:$G$49,MATCH($D582,products!$A$1:$A$49,0),MATCH(orders!I$1,products!$A$1:$G$1,0))</f>
        <v>Exc</v>
      </c>
      <c r="J582" t="str">
        <f>INDEX(products!$A$1:$G$49,MATCH($D582,products!$A$1:$A$49,0),MATCH(orders!J$1,products!$A$1:$G$1,0))</f>
        <v>L</v>
      </c>
      <c r="K582" s="5">
        <f>INDEX(products!$A$1:$G$49,MATCH($D582,products!$A$1:$A$49,0),MATCH(orders!K$1,products!$A$1:$G$1,0))</f>
        <v>1</v>
      </c>
      <c r="L582">
        <f>INDEX(products!$A$1:$G$49,MATCH($D582,products!$A$1:$A$49,0),MATCH(orders!L$1,products!$A$1:$G$1,0))</f>
        <v>14.85</v>
      </c>
      <c r="M582">
        <f t="shared" si="18"/>
        <v>44.55</v>
      </c>
      <c r="N582" t="str" cm="1">
        <f t="array" ref="N582">_xlfn.XLOOKUP(I582,{"Rob","Exc","Ara","Lib"},{"Robusta","Excelsa","Arabica","Liberica"},"",0)</f>
        <v>Excelsa</v>
      </c>
      <c r="O582" t="str">
        <f t="shared" si="19"/>
        <v>Large</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INDEX(products!$A$1:$G$49,MATCH($D583,products!$A$1:$A$49,0),MATCH(orders!I$1,products!$A$1:$G$1,0))</f>
        <v>Exc</v>
      </c>
      <c r="J583" t="str">
        <f>INDEX(products!$A$1:$G$49,MATCH($D583,products!$A$1:$A$49,0),MATCH(orders!J$1,products!$A$1:$G$1,0))</f>
        <v>L</v>
      </c>
      <c r="K583" s="5">
        <f>INDEX(products!$A$1:$G$49,MATCH($D583,products!$A$1:$A$49,0),MATCH(orders!K$1,products!$A$1:$G$1,0))</f>
        <v>0.5</v>
      </c>
      <c r="L583">
        <f>INDEX(products!$A$1:$G$49,MATCH($D583,products!$A$1:$A$49,0),MATCH(orders!L$1,products!$A$1:$G$1,0))</f>
        <v>8.91</v>
      </c>
      <c r="M583">
        <f t="shared" si="18"/>
        <v>44.55</v>
      </c>
      <c r="N583" t="str" cm="1">
        <f t="array" ref="N583">_xlfn.XLOOKUP(I583,{"Rob","Exc","Ara","Lib"},{"Robusta","Excelsa","Arabica","Liberica"},"",0)</f>
        <v>Excelsa</v>
      </c>
      <c r="O583" t="str">
        <f t="shared" si="19"/>
        <v>Large</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INDEX(products!$A$1:$G$49,MATCH($D584,products!$A$1:$A$49,0),MATCH(orders!I$1,products!$A$1:$G$1,0))</f>
        <v>Exc</v>
      </c>
      <c r="J584" t="str">
        <f>INDEX(products!$A$1:$G$49,MATCH($D584,products!$A$1:$A$49,0),MATCH(orders!J$1,products!$A$1:$G$1,0))</f>
        <v>D</v>
      </c>
      <c r="K584" s="5">
        <f>INDEX(products!$A$1:$G$49,MATCH($D584,products!$A$1:$A$49,0),MATCH(orders!K$1,products!$A$1:$G$1,0))</f>
        <v>1</v>
      </c>
      <c r="L584">
        <f>INDEX(products!$A$1:$G$49,MATCH($D584,products!$A$1:$A$49,0),MATCH(orders!L$1,products!$A$1:$G$1,0))</f>
        <v>12.15</v>
      </c>
      <c r="M584">
        <f t="shared" si="18"/>
        <v>60.75</v>
      </c>
      <c r="N584" t="str" cm="1">
        <f t="array" ref="N584">_xlfn.XLOOKUP(I584,{"Rob","Exc","Ara","Lib"},{"Robusta","Excelsa","Arabica","Liberica"},"",0)</f>
        <v>Excelsa</v>
      </c>
      <c r="O584" t="str">
        <f t="shared" si="1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INDEX(products!$A$1:$G$49,MATCH($D585,products!$A$1:$A$49,0),MATCH(orders!I$1,products!$A$1:$G$1,0))</f>
        <v>Rob</v>
      </c>
      <c r="J585" t="str">
        <f>INDEX(products!$A$1:$G$49,MATCH($D585,products!$A$1:$A$49,0),MATCH(orders!J$1,products!$A$1:$G$1,0))</f>
        <v>L</v>
      </c>
      <c r="K585" s="5">
        <f>INDEX(products!$A$1:$G$49,MATCH($D585,products!$A$1:$A$49,0),MATCH(orders!K$1,products!$A$1:$G$1,0))</f>
        <v>0.2</v>
      </c>
      <c r="L585">
        <f>INDEX(products!$A$1:$G$49,MATCH($D585,products!$A$1:$A$49,0),MATCH(orders!L$1,products!$A$1:$G$1,0))</f>
        <v>3.5849999999999995</v>
      </c>
      <c r="M585">
        <f t="shared" si="18"/>
        <v>3.5849999999999995</v>
      </c>
      <c r="N585" t="str" cm="1">
        <f t="array" ref="N585">_xlfn.XLOOKUP(I585,{"Rob","Exc","Ara","Lib"},{"Robusta","Excelsa","Arabica","Liberica"},"",0)</f>
        <v>Robusta</v>
      </c>
      <c r="O585" t="str">
        <f t="shared" si="19"/>
        <v>Large</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INDEX(products!$A$1:$G$49,MATCH($D586,products!$A$1:$A$49,0),MATCH(orders!I$1,products!$A$1:$G$1,0))</f>
        <v>Rob</v>
      </c>
      <c r="J586" t="str">
        <f>INDEX(products!$A$1:$G$49,MATCH($D586,products!$A$1:$A$49,0),MATCH(orders!J$1,products!$A$1:$G$1,0))</f>
        <v>L</v>
      </c>
      <c r="K586" s="5">
        <f>INDEX(products!$A$1:$G$49,MATCH($D586,products!$A$1:$A$49,0),MATCH(orders!K$1,products!$A$1:$G$1,0))</f>
        <v>0.2</v>
      </c>
      <c r="L586">
        <f>INDEX(products!$A$1:$G$49,MATCH($D586,products!$A$1:$A$49,0),MATCH(orders!L$1,products!$A$1:$G$1,0))</f>
        <v>3.5849999999999995</v>
      </c>
      <c r="M586">
        <f t="shared" si="18"/>
        <v>21.509999999999998</v>
      </c>
      <c r="N586" t="str" cm="1">
        <f t="array" ref="N586">_xlfn.XLOOKUP(I586,{"Rob","Exc","Ara","Lib"},{"Robusta","Excelsa","Arabica","Liberica"},"",0)</f>
        <v>Robusta</v>
      </c>
      <c r="O586" t="str">
        <f t="shared" si="19"/>
        <v>Large</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INDEX(products!$A$1:$G$49,MATCH($D587,products!$A$1:$A$49,0),MATCH(orders!I$1,products!$A$1:$G$1,0))</f>
        <v>Exc</v>
      </c>
      <c r="J587" t="str">
        <f>INDEX(products!$A$1:$G$49,MATCH($D587,products!$A$1:$A$49,0),MATCH(orders!J$1,products!$A$1:$G$1,0))</f>
        <v>M</v>
      </c>
      <c r="K587" s="5">
        <f>INDEX(products!$A$1:$G$49,MATCH($D587,products!$A$1:$A$49,0),MATCH(orders!K$1,products!$A$1:$G$1,0))</f>
        <v>0.5</v>
      </c>
      <c r="L587">
        <f>INDEX(products!$A$1:$G$49,MATCH($D587,products!$A$1:$A$49,0),MATCH(orders!L$1,products!$A$1:$G$1,0))</f>
        <v>8.25</v>
      </c>
      <c r="M587">
        <f t="shared" si="18"/>
        <v>16.5</v>
      </c>
      <c r="N587" t="str" cm="1">
        <f t="array" ref="N587">_xlfn.XLOOKUP(I587,{"Rob","Exc","Ara","Lib"},{"Robusta","Excelsa","Arabica","Liberica"},"",0)</f>
        <v>Excelsa</v>
      </c>
      <c r="O587" t="str">
        <f t="shared" si="1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INDEX(products!$A$1:$G$49,MATCH($D588,products!$A$1:$A$49,0),MATCH(orders!I$1,products!$A$1:$G$1,0))</f>
        <v>Rob</v>
      </c>
      <c r="J588" t="str">
        <f>INDEX(products!$A$1:$G$49,MATCH($D588,products!$A$1:$A$49,0),MATCH(orders!J$1,products!$A$1:$G$1,0))</f>
        <v>L</v>
      </c>
      <c r="K588" s="5">
        <f>INDEX(products!$A$1:$G$49,MATCH($D588,products!$A$1:$A$49,0),MATCH(orders!K$1,products!$A$1:$G$1,0))</f>
        <v>2.5</v>
      </c>
      <c r="L588">
        <f>INDEX(products!$A$1:$G$49,MATCH($D588,products!$A$1:$A$49,0),MATCH(orders!L$1,products!$A$1:$G$1,0))</f>
        <v>27.484999999999996</v>
      </c>
      <c r="M588">
        <f t="shared" si="18"/>
        <v>82.454999999999984</v>
      </c>
      <c r="N588" t="str" cm="1">
        <f t="array" ref="N588">_xlfn.XLOOKUP(I588,{"Rob","Exc","Ara","Lib"},{"Robusta","Excelsa","Arabica","Liberica"},"",0)</f>
        <v>Robusta</v>
      </c>
      <c r="O588" t="str">
        <f t="shared" si="19"/>
        <v>Large</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INDEX(products!$A$1:$G$49,MATCH($D589,products!$A$1:$A$49,0),MATCH(orders!I$1,products!$A$1:$G$1,0))</f>
        <v>Lib</v>
      </c>
      <c r="J589" t="str">
        <f>INDEX(products!$A$1:$G$49,MATCH($D589,products!$A$1:$A$49,0),MATCH(orders!J$1,products!$A$1:$G$1,0))</f>
        <v>D</v>
      </c>
      <c r="K589" s="5">
        <f>INDEX(products!$A$1:$G$49,MATCH($D589,products!$A$1:$A$49,0),MATCH(orders!K$1,products!$A$1:$G$1,0))</f>
        <v>0.5</v>
      </c>
      <c r="L589">
        <f>INDEX(products!$A$1:$G$49,MATCH($D589,products!$A$1:$A$49,0),MATCH(orders!L$1,products!$A$1:$G$1,0))</f>
        <v>7.77</v>
      </c>
      <c r="M589">
        <f t="shared" si="18"/>
        <v>7.77</v>
      </c>
      <c r="N589" t="str" cm="1">
        <f t="array" ref="N589">_xlfn.XLOOKUP(I589,{"Rob","Exc","Ara","Lib"},{"Robusta","Excelsa","Arabica","Liberica"},"",0)</f>
        <v>Liberica</v>
      </c>
      <c r="O589" t="str">
        <f t="shared" si="1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INDEX(products!$A$1:$G$49,MATCH($D590,products!$A$1:$A$49,0),MATCH(orders!I$1,products!$A$1:$G$1,0))</f>
        <v>Rob</v>
      </c>
      <c r="J590" t="str">
        <f>INDEX(products!$A$1:$G$49,MATCH($D590,products!$A$1:$A$49,0),MATCH(orders!J$1,products!$A$1:$G$1,0))</f>
        <v>M</v>
      </c>
      <c r="K590" s="5">
        <f>INDEX(products!$A$1:$G$49,MATCH($D590,products!$A$1:$A$49,0),MATCH(orders!K$1,products!$A$1:$G$1,0))</f>
        <v>0.5</v>
      </c>
      <c r="L590">
        <f>INDEX(products!$A$1:$G$49,MATCH($D590,products!$A$1:$A$49,0),MATCH(orders!L$1,products!$A$1:$G$1,0))</f>
        <v>5.97</v>
      </c>
      <c r="M590">
        <f t="shared" si="18"/>
        <v>11.94</v>
      </c>
      <c r="N590" t="str" cm="1">
        <f t="array" ref="N590">_xlfn.XLOOKUP(I590,{"Rob","Exc","Ara","Lib"},{"Robusta","Excelsa","Arabica","Liberica"},"",0)</f>
        <v>Robusta</v>
      </c>
      <c r="O590" t="str">
        <f t="shared" si="1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INDEX(products!$A$1:$G$49,MATCH($D591,products!$A$1:$A$49,0),MATCH(orders!I$1,products!$A$1:$G$1,0))</f>
        <v>Exc</v>
      </c>
      <c r="J591" t="str">
        <f>INDEX(products!$A$1:$G$49,MATCH($D591,products!$A$1:$A$49,0),MATCH(orders!J$1,products!$A$1:$G$1,0))</f>
        <v>L</v>
      </c>
      <c r="K591" s="5">
        <f>INDEX(products!$A$1:$G$49,MATCH($D591,products!$A$1:$A$49,0),MATCH(orders!K$1,products!$A$1:$G$1,0))</f>
        <v>2.5</v>
      </c>
      <c r="L591">
        <f>INDEX(products!$A$1:$G$49,MATCH($D591,products!$A$1:$A$49,0),MATCH(orders!L$1,products!$A$1:$G$1,0))</f>
        <v>34.154999999999994</v>
      </c>
      <c r="M591">
        <f t="shared" si="18"/>
        <v>204.92999999999995</v>
      </c>
      <c r="N591" t="str" cm="1">
        <f t="array" ref="N591">_xlfn.XLOOKUP(I591,{"Rob","Exc","Ara","Lib"},{"Robusta","Excelsa","Arabica","Liberica"},"",0)</f>
        <v>Excelsa</v>
      </c>
      <c r="O591" t="str">
        <f t="shared" si="19"/>
        <v>Large</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INDEX(products!$A$1:$G$49,MATCH($D592,products!$A$1:$A$49,0),MATCH(orders!I$1,products!$A$1:$G$1,0))</f>
        <v>Exc</v>
      </c>
      <c r="J592" t="str">
        <f>INDEX(products!$A$1:$G$49,MATCH($D592,products!$A$1:$A$49,0),MATCH(orders!J$1,products!$A$1:$G$1,0))</f>
        <v>M</v>
      </c>
      <c r="K592" s="5">
        <f>INDEX(products!$A$1:$G$49,MATCH($D592,products!$A$1:$A$49,0),MATCH(orders!K$1,products!$A$1:$G$1,0))</f>
        <v>2.5</v>
      </c>
      <c r="L592">
        <f>INDEX(products!$A$1:$G$49,MATCH($D592,products!$A$1:$A$49,0),MATCH(orders!L$1,products!$A$1:$G$1,0))</f>
        <v>31.624999999999996</v>
      </c>
      <c r="M592">
        <f t="shared" si="18"/>
        <v>63.249999999999993</v>
      </c>
      <c r="N592" t="str" cm="1">
        <f t="array" ref="N592">_xlfn.XLOOKUP(I592,{"Rob","Exc","Ara","Lib"},{"Robusta","Excelsa","Arabica","Liberica"},"",0)</f>
        <v>Excelsa</v>
      </c>
      <c r="O592" t="str">
        <f t="shared" si="1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INDEX(products!$A$1:$G$49,MATCH($D593,products!$A$1:$A$49,0),MATCH(orders!I$1,products!$A$1:$G$1,0))</f>
        <v>Rob</v>
      </c>
      <c r="J593" t="str">
        <f>INDEX(products!$A$1:$G$49,MATCH($D593,products!$A$1:$A$49,0),MATCH(orders!J$1,products!$A$1:$G$1,0))</f>
        <v>D</v>
      </c>
      <c r="K593" s="5">
        <f>INDEX(products!$A$1:$G$49,MATCH($D593,products!$A$1:$A$49,0),MATCH(orders!K$1,products!$A$1:$G$1,0))</f>
        <v>0.2</v>
      </c>
      <c r="L593">
        <f>INDEX(products!$A$1:$G$49,MATCH($D593,products!$A$1:$A$49,0),MATCH(orders!L$1,products!$A$1:$G$1,0))</f>
        <v>2.6849999999999996</v>
      </c>
      <c r="M593">
        <f t="shared" si="18"/>
        <v>8.0549999999999997</v>
      </c>
      <c r="N593" t="str" cm="1">
        <f t="array" ref="N593">_xlfn.XLOOKUP(I593,{"Rob","Exc","Ara","Lib"},{"Robusta","Excelsa","Arabica","Liberica"},"",0)</f>
        <v>Robusta</v>
      </c>
      <c r="O593" t="str">
        <f t="shared" si="1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INDEX(products!$A$1:$G$49,MATCH($D594,products!$A$1:$A$49,0),MATCH(orders!I$1,products!$A$1:$G$1,0))</f>
        <v>Ara</v>
      </c>
      <c r="J594" t="str">
        <f>INDEX(products!$A$1:$G$49,MATCH($D594,products!$A$1:$A$49,0),MATCH(orders!J$1,products!$A$1:$G$1,0))</f>
        <v>M</v>
      </c>
      <c r="K594" s="5">
        <f>INDEX(products!$A$1:$G$49,MATCH($D594,products!$A$1:$A$49,0),MATCH(orders!K$1,products!$A$1:$G$1,0))</f>
        <v>2.5</v>
      </c>
      <c r="L594">
        <f>INDEX(products!$A$1:$G$49,MATCH($D594,products!$A$1:$A$49,0),MATCH(orders!L$1,products!$A$1:$G$1,0))</f>
        <v>25.874999999999996</v>
      </c>
      <c r="M594">
        <f t="shared" si="18"/>
        <v>51.749999999999993</v>
      </c>
      <c r="N594" t="str" cm="1">
        <f t="array" ref="N594">_xlfn.XLOOKUP(I594,{"Rob","Exc","Ara","Lib"},{"Robusta","Excelsa","Arabica","Liberica"},"",0)</f>
        <v>Arabica</v>
      </c>
      <c r="O594" t="str">
        <f t="shared" si="1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INDEX(products!$A$1:$G$49,MATCH($D595,products!$A$1:$A$49,0),MATCH(orders!I$1,products!$A$1:$G$1,0))</f>
        <v>Exc</v>
      </c>
      <c r="J595" t="str">
        <f>INDEX(products!$A$1:$G$49,MATCH($D595,products!$A$1:$A$49,0),MATCH(orders!J$1,products!$A$1:$G$1,0))</f>
        <v>D</v>
      </c>
      <c r="K595" s="5">
        <f>INDEX(products!$A$1:$G$49,MATCH($D595,products!$A$1:$A$49,0),MATCH(orders!K$1,products!$A$1:$G$1,0))</f>
        <v>2.5</v>
      </c>
      <c r="L595">
        <f>INDEX(products!$A$1:$G$49,MATCH($D595,products!$A$1:$A$49,0),MATCH(orders!L$1,products!$A$1:$G$1,0))</f>
        <v>27.945</v>
      </c>
      <c r="M595">
        <f t="shared" si="18"/>
        <v>27.945</v>
      </c>
      <c r="N595" t="str" cm="1">
        <f t="array" ref="N595">_xlfn.XLOOKUP(I595,{"Rob","Exc","Ara","Lib"},{"Robusta","Excelsa","Arabica","Liberica"},"",0)</f>
        <v>Excelsa</v>
      </c>
      <c r="O595" t="str">
        <f t="shared" si="1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INDEX(products!$A$1:$G$49,MATCH($D596,products!$A$1:$A$49,0),MATCH(orders!I$1,products!$A$1:$G$1,0))</f>
        <v>Ara</v>
      </c>
      <c r="J596" t="str">
        <f>INDEX(products!$A$1:$G$49,MATCH($D596,products!$A$1:$A$49,0),MATCH(orders!J$1,products!$A$1:$G$1,0))</f>
        <v>L</v>
      </c>
      <c r="K596" s="5">
        <f>INDEX(products!$A$1:$G$49,MATCH($D596,products!$A$1:$A$49,0),MATCH(orders!K$1,products!$A$1:$G$1,0))</f>
        <v>2.5</v>
      </c>
      <c r="L596">
        <f>INDEX(products!$A$1:$G$49,MATCH($D596,products!$A$1:$A$49,0),MATCH(orders!L$1,products!$A$1:$G$1,0))</f>
        <v>29.784999999999997</v>
      </c>
      <c r="M596">
        <f t="shared" si="18"/>
        <v>59.569999999999993</v>
      </c>
      <c r="N596" t="str" cm="1">
        <f t="array" ref="N596">_xlfn.XLOOKUP(I596,{"Rob","Exc","Ara","Lib"},{"Robusta","Excelsa","Arabica","Liberica"},"",0)</f>
        <v>Arabica</v>
      </c>
      <c r="O596" t="str">
        <f t="shared" si="19"/>
        <v>Large</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INDEX(products!$A$1:$G$49,MATCH($D597,products!$A$1:$A$49,0),MATCH(orders!I$1,products!$A$1:$G$1,0))</f>
        <v>Exc</v>
      </c>
      <c r="J597" t="str">
        <f>INDEX(products!$A$1:$G$49,MATCH($D597,products!$A$1:$A$49,0),MATCH(orders!J$1,products!$A$1:$G$1,0))</f>
        <v>L</v>
      </c>
      <c r="K597" s="5">
        <f>INDEX(products!$A$1:$G$49,MATCH($D597,products!$A$1:$A$49,0),MATCH(orders!K$1,products!$A$1:$G$1,0))</f>
        <v>1</v>
      </c>
      <c r="L597">
        <f>INDEX(products!$A$1:$G$49,MATCH($D597,products!$A$1:$A$49,0),MATCH(orders!L$1,products!$A$1:$G$1,0))</f>
        <v>14.85</v>
      </c>
      <c r="M597">
        <f t="shared" si="18"/>
        <v>14.85</v>
      </c>
      <c r="N597" t="str" cm="1">
        <f t="array" ref="N597">_xlfn.XLOOKUP(I597,{"Rob","Exc","Ara","Lib"},{"Robusta","Excelsa","Arabica","Liberica"},"",0)</f>
        <v>Excelsa</v>
      </c>
      <c r="O597" t="str">
        <f t="shared" si="19"/>
        <v>Large</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INDEX(products!$A$1:$G$49,MATCH($D598,products!$A$1:$A$49,0),MATCH(orders!I$1,products!$A$1:$G$1,0))</f>
        <v>Ara</v>
      </c>
      <c r="J598" t="str">
        <f>INDEX(products!$A$1:$G$49,MATCH($D598,products!$A$1:$A$49,0),MATCH(orders!J$1,products!$A$1:$G$1,0))</f>
        <v>M</v>
      </c>
      <c r="K598" s="5">
        <f>INDEX(products!$A$1:$G$49,MATCH($D598,products!$A$1:$A$49,0),MATCH(orders!K$1,products!$A$1:$G$1,0))</f>
        <v>0.5</v>
      </c>
      <c r="L598">
        <f>INDEX(products!$A$1:$G$49,MATCH($D598,products!$A$1:$A$49,0),MATCH(orders!L$1,products!$A$1:$G$1,0))</f>
        <v>6.75</v>
      </c>
      <c r="M598">
        <f t="shared" si="18"/>
        <v>33.75</v>
      </c>
      <c r="N598" t="str" cm="1">
        <f t="array" ref="N598">_xlfn.XLOOKUP(I598,{"Rob","Exc","Ara","Lib"},{"Robusta","Excelsa","Arabica","Liberica"},"",0)</f>
        <v>Arabica</v>
      </c>
      <c r="O598" t="str">
        <f t="shared" si="1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INDEX(products!$A$1:$G$49,MATCH($D599,products!$A$1:$A$49,0),MATCH(orders!I$1,products!$A$1:$G$1,0))</f>
        <v>Lib</v>
      </c>
      <c r="J599" t="str">
        <f>INDEX(products!$A$1:$G$49,MATCH($D599,products!$A$1:$A$49,0),MATCH(orders!J$1,products!$A$1:$G$1,0))</f>
        <v>L</v>
      </c>
      <c r="K599" s="5">
        <f>INDEX(products!$A$1:$G$49,MATCH($D599,products!$A$1:$A$49,0),MATCH(orders!K$1,products!$A$1:$G$1,0))</f>
        <v>2.5</v>
      </c>
      <c r="L599">
        <f>INDEX(products!$A$1:$G$49,MATCH($D599,products!$A$1:$A$49,0),MATCH(orders!L$1,products!$A$1:$G$1,0))</f>
        <v>36.454999999999998</v>
      </c>
      <c r="M599">
        <f t="shared" si="18"/>
        <v>145.82</v>
      </c>
      <c r="N599" t="str" cm="1">
        <f t="array" ref="N599">_xlfn.XLOOKUP(I599,{"Rob","Exc","Ara","Lib"},{"Robusta","Excelsa","Arabica","Liberica"},"",0)</f>
        <v>Liberica</v>
      </c>
      <c r="O599" t="str">
        <f t="shared" si="19"/>
        <v>Large</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INDEX(products!$A$1:$G$49,MATCH($D600,products!$A$1:$A$49,0),MATCH(orders!I$1,products!$A$1:$G$1,0))</f>
        <v>Rob</v>
      </c>
      <c r="J600" t="str">
        <f>INDEX(products!$A$1:$G$49,MATCH($D600,products!$A$1:$A$49,0),MATCH(orders!J$1,products!$A$1:$G$1,0))</f>
        <v>M</v>
      </c>
      <c r="K600" s="5">
        <f>INDEX(products!$A$1:$G$49,MATCH($D600,products!$A$1:$A$49,0),MATCH(orders!K$1,products!$A$1:$G$1,0))</f>
        <v>0.2</v>
      </c>
      <c r="L600">
        <f>INDEX(products!$A$1:$G$49,MATCH($D600,products!$A$1:$A$49,0),MATCH(orders!L$1,products!$A$1:$G$1,0))</f>
        <v>2.9849999999999999</v>
      </c>
      <c r="M600">
        <f t="shared" si="18"/>
        <v>11.94</v>
      </c>
      <c r="N600" t="str" cm="1">
        <f t="array" ref="N600">_xlfn.XLOOKUP(I600,{"Rob","Exc","Ara","Lib"},{"Robusta","Excelsa","Arabica","Liberica"},"",0)</f>
        <v>Robusta</v>
      </c>
      <c r="O600" t="str">
        <f t="shared" si="1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INDEX(products!$A$1:$G$49,MATCH($D601,products!$A$1:$A$49,0),MATCH(orders!I$1,products!$A$1:$G$1,0))</f>
        <v>Ara</v>
      </c>
      <c r="J601" t="str">
        <f>INDEX(products!$A$1:$G$49,MATCH($D601,products!$A$1:$A$49,0),MATCH(orders!J$1,products!$A$1:$G$1,0))</f>
        <v>D</v>
      </c>
      <c r="K601" s="5">
        <f>INDEX(products!$A$1:$G$49,MATCH($D601,products!$A$1:$A$49,0),MATCH(orders!K$1,products!$A$1:$G$1,0))</f>
        <v>0.2</v>
      </c>
      <c r="L601">
        <f>INDEX(products!$A$1:$G$49,MATCH($D601,products!$A$1:$A$49,0),MATCH(orders!L$1,products!$A$1:$G$1,0))</f>
        <v>2.9849999999999999</v>
      </c>
      <c r="M601">
        <f t="shared" si="18"/>
        <v>11.94</v>
      </c>
      <c r="N601" t="str" cm="1">
        <f t="array" ref="N601">_xlfn.XLOOKUP(I601,{"Rob","Exc","Ara","Lib"},{"Robusta","Excelsa","Arabica","Liberica"},"",0)</f>
        <v>Arabica</v>
      </c>
      <c r="O601" t="str">
        <f t="shared" si="1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INDEX(products!$A$1:$G$49,MATCH($D602,products!$A$1:$A$49,0),MATCH(orders!I$1,products!$A$1:$G$1,0))</f>
        <v>Lib</v>
      </c>
      <c r="J602" t="str">
        <f>INDEX(products!$A$1:$G$49,MATCH($D602,products!$A$1:$A$49,0),MATCH(orders!J$1,products!$A$1:$G$1,0))</f>
        <v>D</v>
      </c>
      <c r="K602" s="5">
        <f>INDEX(products!$A$1:$G$49,MATCH($D602,products!$A$1:$A$49,0),MATCH(orders!K$1,products!$A$1:$G$1,0))</f>
        <v>0.5</v>
      </c>
      <c r="L602">
        <f>INDEX(products!$A$1:$G$49,MATCH($D602,products!$A$1:$A$49,0),MATCH(orders!L$1,products!$A$1:$G$1,0))</f>
        <v>7.77</v>
      </c>
      <c r="M602">
        <f t="shared" si="18"/>
        <v>7.77</v>
      </c>
      <c r="N602" t="str" cm="1">
        <f t="array" ref="N602">_xlfn.XLOOKUP(I602,{"Rob","Exc","Ara","Lib"},{"Robusta","Excelsa","Arabica","Liberica"},"",0)</f>
        <v>Liberica</v>
      </c>
      <c r="O602" t="str">
        <f t="shared" si="1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INDEX(products!$A$1:$G$49,MATCH($D603,products!$A$1:$A$49,0),MATCH(orders!I$1,products!$A$1:$G$1,0))</f>
        <v>Rob</v>
      </c>
      <c r="J603" t="str">
        <f>INDEX(products!$A$1:$G$49,MATCH($D603,products!$A$1:$A$49,0),MATCH(orders!J$1,products!$A$1:$G$1,0))</f>
        <v>L</v>
      </c>
      <c r="K603" s="5">
        <f>INDEX(products!$A$1:$G$49,MATCH($D603,products!$A$1:$A$49,0),MATCH(orders!K$1,products!$A$1:$G$1,0))</f>
        <v>2.5</v>
      </c>
      <c r="L603">
        <f>INDEX(products!$A$1:$G$49,MATCH($D603,products!$A$1:$A$49,0),MATCH(orders!L$1,products!$A$1:$G$1,0))</f>
        <v>27.484999999999996</v>
      </c>
      <c r="M603">
        <f t="shared" si="18"/>
        <v>109.93999999999998</v>
      </c>
      <c r="N603" t="str" cm="1">
        <f t="array" ref="N603">_xlfn.XLOOKUP(I603,{"Rob","Exc","Ara","Lib"},{"Robusta","Excelsa","Arabica","Liberica"},"",0)</f>
        <v>Robusta</v>
      </c>
      <c r="O603" t="str">
        <f t="shared" si="19"/>
        <v>Large</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INDEX(products!$A$1:$G$49,MATCH($D604,products!$A$1:$A$49,0),MATCH(orders!I$1,products!$A$1:$G$1,0))</f>
        <v>Exc</v>
      </c>
      <c r="J604" t="str">
        <f>INDEX(products!$A$1:$G$49,MATCH($D604,products!$A$1:$A$49,0),MATCH(orders!J$1,products!$A$1:$G$1,0))</f>
        <v>L</v>
      </c>
      <c r="K604" s="5">
        <f>INDEX(products!$A$1:$G$49,MATCH($D604,products!$A$1:$A$49,0),MATCH(orders!K$1,products!$A$1:$G$1,0))</f>
        <v>0.2</v>
      </c>
      <c r="L604">
        <f>INDEX(products!$A$1:$G$49,MATCH($D604,products!$A$1:$A$49,0),MATCH(orders!L$1,products!$A$1:$G$1,0))</f>
        <v>4.4550000000000001</v>
      </c>
      <c r="M604">
        <f t="shared" si="18"/>
        <v>22.274999999999999</v>
      </c>
      <c r="N604" t="str" cm="1">
        <f t="array" ref="N604">_xlfn.XLOOKUP(I604,{"Rob","Exc","Ara","Lib"},{"Robusta","Excelsa","Arabica","Liberica"},"",0)</f>
        <v>Excelsa</v>
      </c>
      <c r="O604" t="str">
        <f t="shared" si="19"/>
        <v>Large</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INDEX(products!$A$1:$G$49,MATCH($D605,products!$A$1:$A$49,0),MATCH(orders!I$1,products!$A$1:$G$1,0))</f>
        <v>Rob</v>
      </c>
      <c r="J605" t="str">
        <f>INDEX(products!$A$1:$G$49,MATCH($D605,products!$A$1:$A$49,0),MATCH(orders!J$1,products!$A$1:$G$1,0))</f>
        <v>M</v>
      </c>
      <c r="K605" s="5">
        <f>INDEX(products!$A$1:$G$49,MATCH($D605,products!$A$1:$A$49,0),MATCH(orders!K$1,products!$A$1:$G$1,0))</f>
        <v>0.2</v>
      </c>
      <c r="L605">
        <f>INDEX(products!$A$1:$G$49,MATCH($D605,products!$A$1:$A$49,0),MATCH(orders!L$1,products!$A$1:$G$1,0))</f>
        <v>2.9849999999999999</v>
      </c>
      <c r="M605">
        <f t="shared" si="18"/>
        <v>8.9550000000000001</v>
      </c>
      <c r="N605" t="str" cm="1">
        <f t="array" ref="N605">_xlfn.XLOOKUP(I605,{"Rob","Exc","Ara","Lib"},{"Robusta","Excelsa","Arabica","Liberica"},"",0)</f>
        <v>Robusta</v>
      </c>
      <c r="O605" t="str">
        <f t="shared" si="1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INDEX(products!$A$1:$G$49,MATCH($D606,products!$A$1:$A$49,0),MATCH(orders!I$1,products!$A$1:$G$1,0))</f>
        <v>Lib</v>
      </c>
      <c r="J606" t="str">
        <f>INDEX(products!$A$1:$G$49,MATCH($D606,products!$A$1:$A$49,0),MATCH(orders!J$1,products!$A$1:$G$1,0))</f>
        <v>D</v>
      </c>
      <c r="K606" s="5">
        <f>INDEX(products!$A$1:$G$49,MATCH($D606,products!$A$1:$A$49,0),MATCH(orders!K$1,products!$A$1:$G$1,0))</f>
        <v>2.5</v>
      </c>
      <c r="L606">
        <f>INDEX(products!$A$1:$G$49,MATCH($D606,products!$A$1:$A$49,0),MATCH(orders!L$1,products!$A$1:$G$1,0))</f>
        <v>29.784999999999997</v>
      </c>
      <c r="M606">
        <f t="shared" si="18"/>
        <v>119.13999999999999</v>
      </c>
      <c r="N606" t="str" cm="1">
        <f t="array" ref="N606">_xlfn.XLOOKUP(I606,{"Rob","Exc","Ara","Lib"},{"Robusta","Excelsa","Arabica","Liberica"},"",0)</f>
        <v>Liberica</v>
      </c>
      <c r="O606" t="str">
        <f t="shared" si="1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INDEX(products!$A$1:$G$49,MATCH($D607,products!$A$1:$A$49,0),MATCH(orders!I$1,products!$A$1:$G$1,0))</f>
        <v>Ara</v>
      </c>
      <c r="J607" t="str">
        <f>INDEX(products!$A$1:$G$49,MATCH($D607,products!$A$1:$A$49,0),MATCH(orders!J$1,products!$A$1:$G$1,0))</f>
        <v>L</v>
      </c>
      <c r="K607" s="5">
        <f>INDEX(products!$A$1:$G$49,MATCH($D607,products!$A$1:$A$49,0),MATCH(orders!K$1,products!$A$1:$G$1,0))</f>
        <v>2.5</v>
      </c>
      <c r="L607">
        <f>INDEX(products!$A$1:$G$49,MATCH($D607,products!$A$1:$A$49,0),MATCH(orders!L$1,products!$A$1:$G$1,0))</f>
        <v>29.784999999999997</v>
      </c>
      <c r="M607">
        <f t="shared" si="18"/>
        <v>148.92499999999998</v>
      </c>
      <c r="N607" t="str" cm="1">
        <f t="array" ref="N607">_xlfn.XLOOKUP(I607,{"Rob","Exc","Ara","Lib"},{"Robusta","Excelsa","Arabica","Liberica"},"",0)</f>
        <v>Arabica</v>
      </c>
      <c r="O607" t="str">
        <f t="shared" si="19"/>
        <v>Large</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INDEX(products!$A$1:$G$49,MATCH($D608,products!$A$1:$A$49,0),MATCH(orders!I$1,products!$A$1:$G$1,0))</f>
        <v>Lib</v>
      </c>
      <c r="J608" t="str">
        <f>INDEX(products!$A$1:$G$49,MATCH($D608,products!$A$1:$A$49,0),MATCH(orders!J$1,products!$A$1:$G$1,0))</f>
        <v>L</v>
      </c>
      <c r="K608" s="5">
        <f>INDEX(products!$A$1:$G$49,MATCH($D608,products!$A$1:$A$49,0),MATCH(orders!K$1,products!$A$1:$G$1,0))</f>
        <v>2.5</v>
      </c>
      <c r="L608">
        <f>INDEX(products!$A$1:$G$49,MATCH($D608,products!$A$1:$A$49,0),MATCH(orders!L$1,products!$A$1:$G$1,0))</f>
        <v>36.454999999999998</v>
      </c>
      <c r="M608">
        <f t="shared" si="18"/>
        <v>109.36499999999999</v>
      </c>
      <c r="N608" t="str" cm="1">
        <f t="array" ref="N608">_xlfn.XLOOKUP(I608,{"Rob","Exc","Ara","Lib"},{"Robusta","Excelsa","Arabica","Liberica"},"",0)</f>
        <v>Liberica</v>
      </c>
      <c r="O608" t="str">
        <f t="shared" si="19"/>
        <v>Large</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INDEX(products!$A$1:$G$49,MATCH($D609,products!$A$1:$A$49,0),MATCH(orders!I$1,products!$A$1:$G$1,0))</f>
        <v>Exc</v>
      </c>
      <c r="J609" t="str">
        <f>INDEX(products!$A$1:$G$49,MATCH($D609,products!$A$1:$A$49,0),MATCH(orders!J$1,products!$A$1:$G$1,0))</f>
        <v>D</v>
      </c>
      <c r="K609" s="5">
        <f>INDEX(products!$A$1:$G$49,MATCH($D609,products!$A$1:$A$49,0),MATCH(orders!K$1,products!$A$1:$G$1,0))</f>
        <v>0.2</v>
      </c>
      <c r="L609">
        <f>INDEX(products!$A$1:$G$49,MATCH($D609,products!$A$1:$A$49,0),MATCH(orders!L$1,products!$A$1:$G$1,0))</f>
        <v>3.645</v>
      </c>
      <c r="M609">
        <f t="shared" si="18"/>
        <v>3.645</v>
      </c>
      <c r="N609" t="str" cm="1">
        <f t="array" ref="N609">_xlfn.XLOOKUP(I609,{"Rob","Exc","Ara","Lib"},{"Robusta","Excelsa","Arabica","Liberica"},"",0)</f>
        <v>Excelsa</v>
      </c>
      <c r="O609" t="str">
        <f t="shared" si="1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INDEX(products!$A$1:$G$49,MATCH($D610,products!$A$1:$A$49,0),MATCH(orders!I$1,products!$A$1:$G$1,0))</f>
        <v>Exc</v>
      </c>
      <c r="J610" t="str">
        <f>INDEX(products!$A$1:$G$49,MATCH($D610,products!$A$1:$A$49,0),MATCH(orders!J$1,products!$A$1:$G$1,0))</f>
        <v>D</v>
      </c>
      <c r="K610" s="5">
        <f>INDEX(products!$A$1:$G$49,MATCH($D610,products!$A$1:$A$49,0),MATCH(orders!K$1,products!$A$1:$G$1,0))</f>
        <v>2.5</v>
      </c>
      <c r="L610">
        <f>INDEX(products!$A$1:$G$49,MATCH($D610,products!$A$1:$A$49,0),MATCH(orders!L$1,products!$A$1:$G$1,0))</f>
        <v>27.945</v>
      </c>
      <c r="M610">
        <f t="shared" si="18"/>
        <v>55.89</v>
      </c>
      <c r="N610" t="str" cm="1">
        <f t="array" ref="N610">_xlfn.XLOOKUP(I610,{"Rob","Exc","Ara","Lib"},{"Robusta","Excelsa","Arabica","Liberica"},"",0)</f>
        <v>Excelsa</v>
      </c>
      <c r="O610" t="str">
        <f t="shared" si="1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INDEX(products!$A$1:$G$49,MATCH($D611,products!$A$1:$A$49,0),MATCH(orders!I$1,products!$A$1:$G$1,0))</f>
        <v>Lib</v>
      </c>
      <c r="J611" t="str">
        <f>INDEX(products!$A$1:$G$49,MATCH($D611,products!$A$1:$A$49,0),MATCH(orders!J$1,products!$A$1:$G$1,0))</f>
        <v>M</v>
      </c>
      <c r="K611" s="5">
        <f>INDEX(products!$A$1:$G$49,MATCH($D611,products!$A$1:$A$49,0),MATCH(orders!K$1,products!$A$1:$G$1,0))</f>
        <v>0.2</v>
      </c>
      <c r="L611">
        <f>INDEX(products!$A$1:$G$49,MATCH($D611,products!$A$1:$A$49,0),MATCH(orders!L$1,products!$A$1:$G$1,0))</f>
        <v>4.3650000000000002</v>
      </c>
      <c r="M611">
        <f t="shared" si="18"/>
        <v>26.19</v>
      </c>
      <c r="N611" t="str" cm="1">
        <f t="array" ref="N611">_xlfn.XLOOKUP(I611,{"Rob","Exc","Ara","Lib"},{"Robusta","Excelsa","Arabica","Liberica"},"",0)</f>
        <v>Liberica</v>
      </c>
      <c r="O611" t="str">
        <f t="shared" si="1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INDEX(products!$A$1:$G$49,MATCH($D612,products!$A$1:$A$49,0),MATCH(orders!I$1,products!$A$1:$G$1,0))</f>
        <v>Rob</v>
      </c>
      <c r="J612" t="str">
        <f>INDEX(products!$A$1:$G$49,MATCH($D612,products!$A$1:$A$49,0),MATCH(orders!J$1,products!$A$1:$G$1,0))</f>
        <v>M</v>
      </c>
      <c r="K612" s="5">
        <f>INDEX(products!$A$1:$G$49,MATCH($D612,products!$A$1:$A$49,0),MATCH(orders!K$1,products!$A$1:$G$1,0))</f>
        <v>1</v>
      </c>
      <c r="L612">
        <f>INDEX(products!$A$1:$G$49,MATCH($D612,products!$A$1:$A$49,0),MATCH(orders!L$1,products!$A$1:$G$1,0))</f>
        <v>9.9499999999999993</v>
      </c>
      <c r="M612">
        <f t="shared" si="18"/>
        <v>39.799999999999997</v>
      </c>
      <c r="N612" t="str" cm="1">
        <f t="array" ref="N612">_xlfn.XLOOKUP(I612,{"Rob","Exc","Ara","Lib"},{"Robusta","Excelsa","Arabica","Liberica"},"",0)</f>
        <v>Robusta</v>
      </c>
      <c r="O612" t="str">
        <f t="shared" si="1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INDEX(products!$A$1:$G$49,MATCH($D613,products!$A$1:$A$49,0),MATCH(orders!I$1,products!$A$1:$G$1,0))</f>
        <v>Exc</v>
      </c>
      <c r="J613" t="str">
        <f>INDEX(products!$A$1:$G$49,MATCH($D613,products!$A$1:$A$49,0),MATCH(orders!J$1,products!$A$1:$G$1,0))</f>
        <v>L</v>
      </c>
      <c r="K613" s="5">
        <f>INDEX(products!$A$1:$G$49,MATCH($D613,products!$A$1:$A$49,0),MATCH(orders!K$1,products!$A$1:$G$1,0))</f>
        <v>2.5</v>
      </c>
      <c r="L613">
        <f>INDEX(products!$A$1:$G$49,MATCH($D613,products!$A$1:$A$49,0),MATCH(orders!L$1,products!$A$1:$G$1,0))</f>
        <v>34.154999999999994</v>
      </c>
      <c r="M613">
        <f t="shared" si="18"/>
        <v>68.309999999999988</v>
      </c>
      <c r="N613" t="str" cm="1">
        <f t="array" ref="N613">_xlfn.XLOOKUP(I613,{"Rob","Exc","Ara","Lib"},{"Robusta","Excelsa","Arabica","Liberica"},"",0)</f>
        <v>Excelsa</v>
      </c>
      <c r="O613" t="str">
        <f t="shared" si="19"/>
        <v>Large</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INDEX(products!$A$1:$G$49,MATCH($D614,products!$A$1:$A$49,0),MATCH(orders!I$1,products!$A$1:$G$1,0))</f>
        <v>Ara</v>
      </c>
      <c r="J614" t="str">
        <f>INDEX(products!$A$1:$G$49,MATCH($D614,products!$A$1:$A$49,0),MATCH(orders!J$1,products!$A$1:$G$1,0))</f>
        <v>M</v>
      </c>
      <c r="K614" s="5">
        <f>INDEX(products!$A$1:$G$49,MATCH($D614,products!$A$1:$A$49,0),MATCH(orders!K$1,products!$A$1:$G$1,0))</f>
        <v>0.2</v>
      </c>
      <c r="L614">
        <f>INDEX(products!$A$1:$G$49,MATCH($D614,products!$A$1:$A$49,0),MATCH(orders!L$1,products!$A$1:$G$1,0))</f>
        <v>3.375</v>
      </c>
      <c r="M614">
        <f t="shared" si="18"/>
        <v>13.5</v>
      </c>
      <c r="N614" t="str" cm="1">
        <f t="array" ref="N614">_xlfn.XLOOKUP(I614,{"Rob","Exc","Ara","Lib"},{"Robusta","Excelsa","Arabica","Liberica"},"",0)</f>
        <v>Arabica</v>
      </c>
      <c r="O614" t="str">
        <f t="shared" si="1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INDEX(products!$A$1:$G$49,MATCH($D615,products!$A$1:$A$49,0),MATCH(orders!I$1,products!$A$1:$G$1,0))</f>
        <v>Rob</v>
      </c>
      <c r="J615" t="str">
        <f>INDEX(products!$A$1:$G$49,MATCH($D615,products!$A$1:$A$49,0),MATCH(orders!J$1,products!$A$1:$G$1,0))</f>
        <v>M</v>
      </c>
      <c r="K615" s="5">
        <f>INDEX(products!$A$1:$G$49,MATCH($D615,products!$A$1:$A$49,0),MATCH(orders!K$1,products!$A$1:$G$1,0))</f>
        <v>0.5</v>
      </c>
      <c r="L615">
        <f>INDEX(products!$A$1:$G$49,MATCH($D615,products!$A$1:$A$49,0),MATCH(orders!L$1,products!$A$1:$G$1,0))</f>
        <v>5.97</v>
      </c>
      <c r="M615">
        <f t="shared" si="18"/>
        <v>5.97</v>
      </c>
      <c r="N615" t="str" cm="1">
        <f t="array" ref="N615">_xlfn.XLOOKUP(I615,{"Rob","Exc","Ara","Lib"},{"Robusta","Excelsa","Arabica","Liberica"},"",0)</f>
        <v>Robusta</v>
      </c>
      <c r="O615" t="str">
        <f t="shared" si="1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INDEX(products!$A$1:$G$49,MATCH($D616,products!$A$1:$A$49,0),MATCH(orders!I$1,products!$A$1:$G$1,0))</f>
        <v>Rob</v>
      </c>
      <c r="J616" t="str">
        <f>INDEX(products!$A$1:$G$49,MATCH($D616,products!$A$1:$A$49,0),MATCH(orders!J$1,products!$A$1:$G$1,0))</f>
        <v>M</v>
      </c>
      <c r="K616" s="5">
        <f>INDEX(products!$A$1:$G$49,MATCH($D616,products!$A$1:$A$49,0),MATCH(orders!K$1,products!$A$1:$G$1,0))</f>
        <v>0.5</v>
      </c>
      <c r="L616">
        <f>INDEX(products!$A$1:$G$49,MATCH($D616,products!$A$1:$A$49,0),MATCH(orders!L$1,products!$A$1:$G$1,0))</f>
        <v>5.97</v>
      </c>
      <c r="M616">
        <f t="shared" si="18"/>
        <v>29.849999999999998</v>
      </c>
      <c r="N616" t="str" cm="1">
        <f t="array" ref="N616">_xlfn.XLOOKUP(I616,{"Rob","Exc","Ara","Lib"},{"Robusta","Excelsa","Arabica","Liberica"},"",0)</f>
        <v>Robusta</v>
      </c>
      <c r="O616" t="str">
        <f t="shared" si="1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INDEX(products!$A$1:$G$49,MATCH($D617,products!$A$1:$A$49,0),MATCH(orders!I$1,products!$A$1:$G$1,0))</f>
        <v>Lib</v>
      </c>
      <c r="J617" t="str">
        <f>INDEX(products!$A$1:$G$49,MATCH($D617,products!$A$1:$A$49,0),MATCH(orders!J$1,products!$A$1:$G$1,0))</f>
        <v>L</v>
      </c>
      <c r="K617" s="5">
        <f>INDEX(products!$A$1:$G$49,MATCH($D617,products!$A$1:$A$49,0),MATCH(orders!K$1,products!$A$1:$G$1,0))</f>
        <v>2.5</v>
      </c>
      <c r="L617">
        <f>INDEX(products!$A$1:$G$49,MATCH($D617,products!$A$1:$A$49,0),MATCH(orders!L$1,products!$A$1:$G$1,0))</f>
        <v>36.454999999999998</v>
      </c>
      <c r="M617">
        <f t="shared" si="18"/>
        <v>72.91</v>
      </c>
      <c r="N617" t="str" cm="1">
        <f t="array" ref="N617">_xlfn.XLOOKUP(I617,{"Rob","Exc","Ara","Lib"},{"Robusta","Excelsa","Arabica","Liberica"},"",0)</f>
        <v>Liberica</v>
      </c>
      <c r="O617" t="str">
        <f t="shared" si="19"/>
        <v>Large</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INDEX(products!$A$1:$G$49,MATCH($D618,products!$A$1:$A$49,0),MATCH(orders!I$1,products!$A$1:$G$1,0))</f>
        <v>Exc</v>
      </c>
      <c r="J618" t="str">
        <f>INDEX(products!$A$1:$G$49,MATCH($D618,products!$A$1:$A$49,0),MATCH(orders!J$1,products!$A$1:$G$1,0))</f>
        <v>M</v>
      </c>
      <c r="K618" s="5">
        <f>INDEX(products!$A$1:$G$49,MATCH($D618,products!$A$1:$A$49,0),MATCH(orders!K$1,products!$A$1:$G$1,0))</f>
        <v>2.5</v>
      </c>
      <c r="L618">
        <f>INDEX(products!$A$1:$G$49,MATCH($D618,products!$A$1:$A$49,0),MATCH(orders!L$1,products!$A$1:$G$1,0))</f>
        <v>31.624999999999996</v>
      </c>
      <c r="M618">
        <f t="shared" si="18"/>
        <v>126.49999999999999</v>
      </c>
      <c r="N618" t="str" cm="1">
        <f t="array" ref="N618">_xlfn.XLOOKUP(I618,{"Rob","Exc","Ara","Lib"},{"Robusta","Excelsa","Arabica","Liberica"},"",0)</f>
        <v>Excelsa</v>
      </c>
      <c r="O618" t="str">
        <f t="shared" si="1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INDEX(products!$A$1:$G$49,MATCH($D619,products!$A$1:$A$49,0),MATCH(orders!I$1,products!$A$1:$G$1,0))</f>
        <v>Lib</v>
      </c>
      <c r="J619" t="str">
        <f>INDEX(products!$A$1:$G$49,MATCH($D619,products!$A$1:$A$49,0),MATCH(orders!J$1,products!$A$1:$G$1,0))</f>
        <v>M</v>
      </c>
      <c r="K619" s="5">
        <f>INDEX(products!$A$1:$G$49,MATCH($D619,products!$A$1:$A$49,0),MATCH(orders!K$1,products!$A$1:$G$1,0))</f>
        <v>2.5</v>
      </c>
      <c r="L619">
        <f>INDEX(products!$A$1:$G$49,MATCH($D619,products!$A$1:$A$49,0),MATCH(orders!L$1,products!$A$1:$G$1,0))</f>
        <v>33.464999999999996</v>
      </c>
      <c r="M619">
        <f t="shared" si="18"/>
        <v>33.464999999999996</v>
      </c>
      <c r="N619" t="str" cm="1">
        <f t="array" ref="N619">_xlfn.XLOOKUP(I619,{"Rob","Exc","Ara","Lib"},{"Robusta","Excelsa","Arabica","Liberica"},"",0)</f>
        <v>Liberica</v>
      </c>
      <c r="O619" t="str">
        <f t="shared" si="1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INDEX(products!$A$1:$G$49,MATCH($D620,products!$A$1:$A$49,0),MATCH(orders!I$1,products!$A$1:$G$1,0))</f>
        <v>Exc</v>
      </c>
      <c r="J620" t="str">
        <f>INDEX(products!$A$1:$G$49,MATCH($D620,products!$A$1:$A$49,0),MATCH(orders!J$1,products!$A$1:$G$1,0))</f>
        <v>D</v>
      </c>
      <c r="K620" s="5">
        <f>INDEX(products!$A$1:$G$49,MATCH($D620,products!$A$1:$A$49,0),MATCH(orders!K$1,products!$A$1:$G$1,0))</f>
        <v>1</v>
      </c>
      <c r="L620">
        <f>INDEX(products!$A$1:$G$49,MATCH($D620,products!$A$1:$A$49,0),MATCH(orders!L$1,products!$A$1:$G$1,0))</f>
        <v>12.15</v>
      </c>
      <c r="M620">
        <f t="shared" si="18"/>
        <v>72.900000000000006</v>
      </c>
      <c r="N620" t="str" cm="1">
        <f t="array" ref="N620">_xlfn.XLOOKUP(I620,{"Rob","Exc","Ara","Lib"},{"Robusta","Excelsa","Arabica","Liberica"},"",0)</f>
        <v>Excelsa</v>
      </c>
      <c r="O620" t="str">
        <f t="shared" si="1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INDEX(products!$A$1:$G$49,MATCH($D621,products!$A$1:$A$49,0),MATCH(orders!I$1,products!$A$1:$G$1,0))</f>
        <v>Lib</v>
      </c>
      <c r="J621" t="str">
        <f>INDEX(products!$A$1:$G$49,MATCH($D621,products!$A$1:$A$49,0),MATCH(orders!J$1,products!$A$1:$G$1,0))</f>
        <v>D</v>
      </c>
      <c r="K621" s="5">
        <f>INDEX(products!$A$1:$G$49,MATCH($D621,products!$A$1:$A$49,0),MATCH(orders!K$1,products!$A$1:$G$1,0))</f>
        <v>0.5</v>
      </c>
      <c r="L621">
        <f>INDEX(products!$A$1:$G$49,MATCH($D621,products!$A$1:$A$49,0),MATCH(orders!L$1,products!$A$1:$G$1,0))</f>
        <v>7.77</v>
      </c>
      <c r="M621">
        <f t="shared" si="18"/>
        <v>15.54</v>
      </c>
      <c r="N621" t="str" cm="1">
        <f t="array" ref="N621">_xlfn.XLOOKUP(I621,{"Rob","Exc","Ara","Lib"},{"Robusta","Excelsa","Arabica","Liberica"},"",0)</f>
        <v>Liberica</v>
      </c>
      <c r="O621" t="str">
        <f t="shared" si="1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INDEX(products!$A$1:$G$49,MATCH($D622,products!$A$1:$A$49,0),MATCH(orders!I$1,products!$A$1:$G$1,0))</f>
        <v>Ara</v>
      </c>
      <c r="J622" t="str">
        <f>INDEX(products!$A$1:$G$49,MATCH($D622,products!$A$1:$A$49,0),MATCH(orders!J$1,products!$A$1:$G$1,0))</f>
        <v>M</v>
      </c>
      <c r="K622" s="5">
        <f>INDEX(products!$A$1:$G$49,MATCH($D622,products!$A$1:$A$49,0),MATCH(orders!K$1,products!$A$1:$G$1,0))</f>
        <v>0.2</v>
      </c>
      <c r="L622">
        <f>INDEX(products!$A$1:$G$49,MATCH($D622,products!$A$1:$A$49,0),MATCH(orders!L$1,products!$A$1:$G$1,0))</f>
        <v>3.375</v>
      </c>
      <c r="M622">
        <f t="shared" si="18"/>
        <v>20.25</v>
      </c>
      <c r="N622" t="str" cm="1">
        <f t="array" ref="N622">_xlfn.XLOOKUP(I622,{"Rob","Exc","Ara","Lib"},{"Robusta","Excelsa","Arabica","Liberica"},"",0)</f>
        <v>Arabica</v>
      </c>
      <c r="O622" t="str">
        <f t="shared" si="1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INDEX(products!$A$1:$G$49,MATCH($D623,products!$A$1:$A$49,0),MATCH(orders!I$1,products!$A$1:$G$1,0))</f>
        <v>Ara</v>
      </c>
      <c r="J623" t="str">
        <f>INDEX(products!$A$1:$G$49,MATCH($D623,products!$A$1:$A$49,0),MATCH(orders!J$1,products!$A$1:$G$1,0))</f>
        <v>L</v>
      </c>
      <c r="K623" s="5">
        <f>INDEX(products!$A$1:$G$49,MATCH($D623,products!$A$1:$A$49,0),MATCH(orders!K$1,products!$A$1:$G$1,0))</f>
        <v>1</v>
      </c>
      <c r="L623">
        <f>INDEX(products!$A$1:$G$49,MATCH($D623,products!$A$1:$A$49,0),MATCH(orders!L$1,products!$A$1:$G$1,0))</f>
        <v>12.95</v>
      </c>
      <c r="M623">
        <f t="shared" si="18"/>
        <v>77.699999999999989</v>
      </c>
      <c r="N623" t="str" cm="1">
        <f t="array" ref="N623">_xlfn.XLOOKUP(I623,{"Rob","Exc","Ara","Lib"},{"Robusta","Excelsa","Arabica","Liberica"},"",0)</f>
        <v>Arabica</v>
      </c>
      <c r="O623" t="str">
        <f t="shared" si="19"/>
        <v>Large</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INDEX(products!$A$1:$G$49,MATCH($D624,products!$A$1:$A$49,0),MATCH(orders!I$1,products!$A$1:$G$1,0))</f>
        <v>Lib</v>
      </c>
      <c r="J624" t="str">
        <f>INDEX(products!$A$1:$G$49,MATCH($D624,products!$A$1:$A$49,0),MATCH(orders!J$1,products!$A$1:$G$1,0))</f>
        <v>M</v>
      </c>
      <c r="K624" s="5">
        <f>INDEX(products!$A$1:$G$49,MATCH($D624,products!$A$1:$A$49,0),MATCH(orders!K$1,products!$A$1:$G$1,0))</f>
        <v>2.5</v>
      </c>
      <c r="L624">
        <f>INDEX(products!$A$1:$G$49,MATCH($D624,products!$A$1:$A$49,0),MATCH(orders!L$1,products!$A$1:$G$1,0))</f>
        <v>33.464999999999996</v>
      </c>
      <c r="M624">
        <f t="shared" si="18"/>
        <v>133.85999999999999</v>
      </c>
      <c r="N624" t="str" cm="1">
        <f t="array" ref="N624">_xlfn.XLOOKUP(I624,{"Rob","Exc","Ara","Lib"},{"Robusta","Excelsa","Arabica","Liberica"},"",0)</f>
        <v>Liberica</v>
      </c>
      <c r="O624" t="str">
        <f t="shared" si="1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INDEX(products!$A$1:$G$49,MATCH($D625,products!$A$1:$A$49,0),MATCH(orders!I$1,products!$A$1:$G$1,0))</f>
        <v>Exc</v>
      </c>
      <c r="J625" t="str">
        <f>INDEX(products!$A$1:$G$49,MATCH($D625,products!$A$1:$A$49,0),MATCH(orders!J$1,products!$A$1:$G$1,0))</f>
        <v>D</v>
      </c>
      <c r="K625" s="5">
        <f>INDEX(products!$A$1:$G$49,MATCH($D625,products!$A$1:$A$49,0),MATCH(orders!K$1,products!$A$1:$G$1,0))</f>
        <v>1</v>
      </c>
      <c r="L625">
        <f>INDEX(products!$A$1:$G$49,MATCH($D625,products!$A$1:$A$49,0),MATCH(orders!L$1,products!$A$1:$G$1,0))</f>
        <v>12.15</v>
      </c>
      <c r="M625">
        <f t="shared" si="18"/>
        <v>12.15</v>
      </c>
      <c r="N625" t="str" cm="1">
        <f t="array" ref="N625">_xlfn.XLOOKUP(I625,{"Rob","Exc","Ara","Lib"},{"Robusta","Excelsa","Arabica","Liberica"},"",0)</f>
        <v>Excelsa</v>
      </c>
      <c r="O625" t="str">
        <f t="shared" si="1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INDEX(products!$A$1:$G$49,MATCH($D626,products!$A$1:$A$49,0),MATCH(orders!I$1,products!$A$1:$G$1,0))</f>
        <v>Exc</v>
      </c>
      <c r="J626" t="str">
        <f>INDEX(products!$A$1:$G$49,MATCH($D626,products!$A$1:$A$49,0),MATCH(orders!J$1,products!$A$1:$G$1,0))</f>
        <v>M</v>
      </c>
      <c r="K626" s="5">
        <f>INDEX(products!$A$1:$G$49,MATCH($D626,products!$A$1:$A$49,0),MATCH(orders!K$1,products!$A$1:$G$1,0))</f>
        <v>2.5</v>
      </c>
      <c r="L626">
        <f>INDEX(products!$A$1:$G$49,MATCH($D626,products!$A$1:$A$49,0),MATCH(orders!L$1,products!$A$1:$G$1,0))</f>
        <v>31.624999999999996</v>
      </c>
      <c r="M626">
        <f t="shared" si="18"/>
        <v>63.249999999999993</v>
      </c>
      <c r="N626" t="str" cm="1">
        <f t="array" ref="N626">_xlfn.XLOOKUP(I626,{"Rob","Exc","Ara","Lib"},{"Robusta","Excelsa","Arabica","Liberica"},"",0)</f>
        <v>Excelsa</v>
      </c>
      <c r="O626" t="str">
        <f t="shared" si="1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INDEX(products!$A$1:$G$49,MATCH($D627,products!$A$1:$A$49,0),MATCH(orders!I$1,products!$A$1:$G$1,0))</f>
        <v>Rob</v>
      </c>
      <c r="J627" t="str">
        <f>INDEX(products!$A$1:$G$49,MATCH($D627,products!$A$1:$A$49,0),MATCH(orders!J$1,products!$A$1:$G$1,0))</f>
        <v>L</v>
      </c>
      <c r="K627" s="5">
        <f>INDEX(products!$A$1:$G$49,MATCH($D627,products!$A$1:$A$49,0),MATCH(orders!K$1,products!$A$1:$G$1,0))</f>
        <v>0.5</v>
      </c>
      <c r="L627">
        <f>INDEX(products!$A$1:$G$49,MATCH($D627,products!$A$1:$A$49,0),MATCH(orders!L$1,products!$A$1:$G$1,0))</f>
        <v>7.169999999999999</v>
      </c>
      <c r="M627">
        <f t="shared" si="18"/>
        <v>35.849999999999994</v>
      </c>
      <c r="N627" t="str" cm="1">
        <f t="array" ref="N627">_xlfn.XLOOKUP(I627,{"Rob","Exc","Ara","Lib"},{"Robusta","Excelsa","Arabica","Liberica"},"",0)</f>
        <v>Robusta</v>
      </c>
      <c r="O627" t="str">
        <f t="shared" si="19"/>
        <v>Large</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INDEX(products!$A$1:$G$49,MATCH($D628,products!$A$1:$A$49,0),MATCH(orders!I$1,products!$A$1:$G$1,0))</f>
        <v>Ara</v>
      </c>
      <c r="J628" t="str">
        <f>INDEX(products!$A$1:$G$49,MATCH($D628,products!$A$1:$A$49,0),MATCH(orders!J$1,products!$A$1:$G$1,0))</f>
        <v>M</v>
      </c>
      <c r="K628" s="5">
        <f>INDEX(products!$A$1:$G$49,MATCH($D628,products!$A$1:$A$49,0),MATCH(orders!K$1,products!$A$1:$G$1,0))</f>
        <v>2.5</v>
      </c>
      <c r="L628">
        <f>INDEX(products!$A$1:$G$49,MATCH($D628,products!$A$1:$A$49,0),MATCH(orders!L$1,products!$A$1:$G$1,0))</f>
        <v>25.874999999999996</v>
      </c>
      <c r="M628">
        <f t="shared" si="18"/>
        <v>77.624999999999986</v>
      </c>
      <c r="N628" t="str" cm="1">
        <f t="array" ref="N628">_xlfn.XLOOKUP(I628,{"Rob","Exc","Ara","Lib"},{"Robusta","Excelsa","Arabica","Liberica"},"",0)</f>
        <v>Arabica</v>
      </c>
      <c r="O628" t="str">
        <f t="shared" si="1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INDEX(products!$A$1:$G$49,MATCH($D629,products!$A$1:$A$49,0),MATCH(orders!I$1,products!$A$1:$G$1,0))</f>
        <v>Exc</v>
      </c>
      <c r="J629" t="str">
        <f>INDEX(products!$A$1:$G$49,MATCH($D629,products!$A$1:$A$49,0),MATCH(orders!J$1,products!$A$1:$G$1,0))</f>
        <v>M</v>
      </c>
      <c r="K629" s="5">
        <f>INDEX(products!$A$1:$G$49,MATCH($D629,products!$A$1:$A$49,0),MATCH(orders!K$1,products!$A$1:$G$1,0))</f>
        <v>2.5</v>
      </c>
      <c r="L629">
        <f>INDEX(products!$A$1:$G$49,MATCH($D629,products!$A$1:$A$49,0),MATCH(orders!L$1,products!$A$1:$G$1,0))</f>
        <v>31.624999999999996</v>
      </c>
      <c r="M629">
        <f t="shared" si="18"/>
        <v>63.249999999999993</v>
      </c>
      <c r="N629" t="str" cm="1">
        <f t="array" ref="N629">_xlfn.XLOOKUP(I629,{"Rob","Exc","Ara","Lib"},{"Robusta","Excelsa","Arabica","Liberica"},"",0)</f>
        <v>Excelsa</v>
      </c>
      <c r="O629" t="str">
        <f t="shared" si="1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INDEX(products!$A$1:$G$49,MATCH($D630,products!$A$1:$A$49,0),MATCH(orders!I$1,products!$A$1:$G$1,0))</f>
        <v>Exc</v>
      </c>
      <c r="J630" t="str">
        <f>INDEX(products!$A$1:$G$49,MATCH($D630,products!$A$1:$A$49,0),MATCH(orders!J$1,products!$A$1:$G$1,0))</f>
        <v>L</v>
      </c>
      <c r="K630" s="5">
        <f>INDEX(products!$A$1:$G$49,MATCH($D630,products!$A$1:$A$49,0),MATCH(orders!K$1,products!$A$1:$G$1,0))</f>
        <v>0.2</v>
      </c>
      <c r="L630">
        <f>INDEX(products!$A$1:$G$49,MATCH($D630,products!$A$1:$A$49,0),MATCH(orders!L$1,products!$A$1:$G$1,0))</f>
        <v>4.4550000000000001</v>
      </c>
      <c r="M630">
        <f t="shared" si="18"/>
        <v>26.73</v>
      </c>
      <c r="N630" t="str" cm="1">
        <f t="array" ref="N630">_xlfn.XLOOKUP(I630,{"Rob","Exc","Ara","Lib"},{"Robusta","Excelsa","Arabica","Liberica"},"",0)</f>
        <v>Excelsa</v>
      </c>
      <c r="O630" t="str">
        <f t="shared" si="19"/>
        <v>Large</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INDEX(products!$A$1:$G$49,MATCH($D631,products!$A$1:$A$49,0),MATCH(orders!I$1,products!$A$1:$G$1,0))</f>
        <v>Lib</v>
      </c>
      <c r="J631" t="str">
        <f>INDEX(products!$A$1:$G$49,MATCH($D631,products!$A$1:$A$49,0),MATCH(orders!J$1,products!$A$1:$G$1,0))</f>
        <v>D</v>
      </c>
      <c r="K631" s="5">
        <f>INDEX(products!$A$1:$G$49,MATCH($D631,products!$A$1:$A$49,0),MATCH(orders!K$1,products!$A$1:$G$1,0))</f>
        <v>0.5</v>
      </c>
      <c r="L631">
        <f>INDEX(products!$A$1:$G$49,MATCH($D631,products!$A$1:$A$49,0),MATCH(orders!L$1,products!$A$1:$G$1,0))</f>
        <v>7.77</v>
      </c>
      <c r="M631">
        <f t="shared" si="18"/>
        <v>31.08</v>
      </c>
      <c r="N631" t="str" cm="1">
        <f t="array" ref="N631">_xlfn.XLOOKUP(I631,{"Rob","Exc","Ara","Lib"},{"Robusta","Excelsa","Arabica","Liberica"},"",0)</f>
        <v>Liberica</v>
      </c>
      <c r="O631" t="str">
        <f t="shared" si="1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INDEX(products!$A$1:$G$49,MATCH($D632,products!$A$1:$A$49,0),MATCH(orders!I$1,products!$A$1:$G$1,0))</f>
        <v>Ara</v>
      </c>
      <c r="J632" t="str">
        <f>INDEX(products!$A$1:$G$49,MATCH($D632,products!$A$1:$A$49,0),MATCH(orders!J$1,products!$A$1:$G$1,0))</f>
        <v>D</v>
      </c>
      <c r="K632" s="5">
        <f>INDEX(products!$A$1:$G$49,MATCH($D632,products!$A$1:$A$49,0),MATCH(orders!K$1,products!$A$1:$G$1,0))</f>
        <v>0.2</v>
      </c>
      <c r="L632">
        <f>INDEX(products!$A$1:$G$49,MATCH($D632,products!$A$1:$A$49,0),MATCH(orders!L$1,products!$A$1:$G$1,0))</f>
        <v>2.9849999999999999</v>
      </c>
      <c r="M632">
        <f t="shared" si="18"/>
        <v>2.9849999999999999</v>
      </c>
      <c r="N632" t="str" cm="1">
        <f t="array" ref="N632">_xlfn.XLOOKUP(I632,{"Rob","Exc","Ara","Lib"},{"Robusta","Excelsa","Arabica","Liberica"},"",0)</f>
        <v>Arabica</v>
      </c>
      <c r="O632" t="str">
        <f t="shared" si="1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INDEX(products!$A$1:$G$49,MATCH($D633,products!$A$1:$A$49,0),MATCH(orders!I$1,products!$A$1:$G$1,0))</f>
        <v>Rob</v>
      </c>
      <c r="J633" t="str">
        <f>INDEX(products!$A$1:$G$49,MATCH($D633,products!$A$1:$A$49,0),MATCH(orders!J$1,products!$A$1:$G$1,0))</f>
        <v>D</v>
      </c>
      <c r="K633" s="5">
        <f>INDEX(products!$A$1:$G$49,MATCH($D633,products!$A$1:$A$49,0),MATCH(orders!K$1,products!$A$1:$G$1,0))</f>
        <v>2.5</v>
      </c>
      <c r="L633">
        <f>INDEX(products!$A$1:$G$49,MATCH($D633,products!$A$1:$A$49,0),MATCH(orders!L$1,products!$A$1:$G$1,0))</f>
        <v>20.584999999999997</v>
      </c>
      <c r="M633">
        <f t="shared" si="18"/>
        <v>102.92499999999998</v>
      </c>
      <c r="N633" t="str" cm="1">
        <f t="array" ref="N633">_xlfn.XLOOKUP(I633,{"Rob","Exc","Ara","Lib"},{"Robusta","Excelsa","Arabica","Liberica"},"",0)</f>
        <v>Robusta</v>
      </c>
      <c r="O633" t="str">
        <f t="shared" si="1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INDEX(products!$A$1:$G$49,MATCH($D634,products!$A$1:$A$49,0),MATCH(orders!I$1,products!$A$1:$G$1,0))</f>
        <v>Exc</v>
      </c>
      <c r="J634" t="str">
        <f>INDEX(products!$A$1:$G$49,MATCH($D634,products!$A$1:$A$49,0),MATCH(orders!J$1,products!$A$1:$G$1,0))</f>
        <v>L</v>
      </c>
      <c r="K634" s="5">
        <f>INDEX(products!$A$1:$G$49,MATCH($D634,products!$A$1:$A$49,0),MATCH(orders!K$1,products!$A$1:$G$1,0))</f>
        <v>0.5</v>
      </c>
      <c r="L634">
        <f>INDEX(products!$A$1:$G$49,MATCH($D634,products!$A$1:$A$49,0),MATCH(orders!L$1,products!$A$1:$G$1,0))</f>
        <v>8.91</v>
      </c>
      <c r="M634">
        <f t="shared" si="18"/>
        <v>35.64</v>
      </c>
      <c r="N634" t="str" cm="1">
        <f t="array" ref="N634">_xlfn.XLOOKUP(I634,{"Rob","Exc","Ara","Lib"},{"Robusta","Excelsa","Arabica","Liberica"},"",0)</f>
        <v>Excelsa</v>
      </c>
      <c r="O634" t="str">
        <f t="shared" si="19"/>
        <v>Large</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INDEX(products!$A$1:$G$49,MATCH($D635,products!$A$1:$A$49,0),MATCH(orders!I$1,products!$A$1:$G$1,0))</f>
        <v>Rob</v>
      </c>
      <c r="J635" t="str">
        <f>INDEX(products!$A$1:$G$49,MATCH($D635,products!$A$1:$A$49,0),MATCH(orders!J$1,products!$A$1:$G$1,0))</f>
        <v>L</v>
      </c>
      <c r="K635" s="5">
        <f>INDEX(products!$A$1:$G$49,MATCH($D635,products!$A$1:$A$49,0),MATCH(orders!K$1,products!$A$1:$G$1,0))</f>
        <v>1</v>
      </c>
      <c r="L635">
        <f>INDEX(products!$A$1:$G$49,MATCH($D635,products!$A$1:$A$49,0),MATCH(orders!L$1,products!$A$1:$G$1,0))</f>
        <v>11.95</v>
      </c>
      <c r="M635">
        <f t="shared" si="18"/>
        <v>47.8</v>
      </c>
      <c r="N635" t="str" cm="1">
        <f t="array" ref="N635">_xlfn.XLOOKUP(I635,{"Rob","Exc","Ara","Lib"},{"Robusta","Excelsa","Arabica","Liberica"},"",0)</f>
        <v>Robusta</v>
      </c>
      <c r="O635" t="str">
        <f t="shared" si="19"/>
        <v>Large</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INDEX(products!$A$1:$G$49,MATCH($D636,products!$A$1:$A$49,0),MATCH(orders!I$1,products!$A$1:$G$1,0))</f>
        <v>Lib</v>
      </c>
      <c r="J636" t="str">
        <f>INDEX(products!$A$1:$G$49,MATCH($D636,products!$A$1:$A$49,0),MATCH(orders!J$1,products!$A$1:$G$1,0))</f>
        <v>M</v>
      </c>
      <c r="K636" s="5">
        <f>INDEX(products!$A$1:$G$49,MATCH($D636,products!$A$1:$A$49,0),MATCH(orders!K$1,products!$A$1:$G$1,0))</f>
        <v>1</v>
      </c>
      <c r="L636">
        <f>INDEX(products!$A$1:$G$49,MATCH($D636,products!$A$1:$A$49,0),MATCH(orders!L$1,products!$A$1:$G$1,0))</f>
        <v>14.55</v>
      </c>
      <c r="M636">
        <f t="shared" si="18"/>
        <v>43.650000000000006</v>
      </c>
      <c r="N636" t="str" cm="1">
        <f t="array" ref="N636">_xlfn.XLOOKUP(I636,{"Rob","Exc","Ara","Lib"},{"Robusta","Excelsa","Arabica","Liberica"},"",0)</f>
        <v>Liberica</v>
      </c>
      <c r="O636" t="str">
        <f t="shared" si="1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INDEX(products!$A$1:$G$49,MATCH($D637,products!$A$1:$A$49,0),MATCH(orders!I$1,products!$A$1:$G$1,0))</f>
        <v>Exc</v>
      </c>
      <c r="J637" t="str">
        <f>INDEX(products!$A$1:$G$49,MATCH($D637,products!$A$1:$A$49,0),MATCH(orders!J$1,products!$A$1:$G$1,0))</f>
        <v>L</v>
      </c>
      <c r="K637" s="5">
        <f>INDEX(products!$A$1:$G$49,MATCH($D637,products!$A$1:$A$49,0),MATCH(orders!K$1,products!$A$1:$G$1,0))</f>
        <v>0.5</v>
      </c>
      <c r="L637">
        <f>INDEX(products!$A$1:$G$49,MATCH($D637,products!$A$1:$A$49,0),MATCH(orders!L$1,products!$A$1:$G$1,0))</f>
        <v>8.91</v>
      </c>
      <c r="M637">
        <f t="shared" si="18"/>
        <v>35.64</v>
      </c>
      <c r="N637" t="str" cm="1">
        <f t="array" ref="N637">_xlfn.XLOOKUP(I637,{"Rob","Exc","Ara","Lib"},{"Robusta","Excelsa","Arabica","Liberica"},"",0)</f>
        <v>Excelsa</v>
      </c>
      <c r="O637" t="str">
        <f t="shared" si="19"/>
        <v>Large</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INDEX(products!$A$1:$G$49,MATCH($D638,products!$A$1:$A$49,0),MATCH(orders!I$1,products!$A$1:$G$1,0))</f>
        <v>Lib</v>
      </c>
      <c r="J638" t="str">
        <f>INDEX(products!$A$1:$G$49,MATCH($D638,products!$A$1:$A$49,0),MATCH(orders!J$1,products!$A$1:$G$1,0))</f>
        <v>L</v>
      </c>
      <c r="K638" s="5">
        <f>INDEX(products!$A$1:$G$49,MATCH($D638,products!$A$1:$A$49,0),MATCH(orders!K$1,products!$A$1:$G$1,0))</f>
        <v>1</v>
      </c>
      <c r="L638">
        <f>INDEX(products!$A$1:$G$49,MATCH($D638,products!$A$1:$A$49,0),MATCH(orders!L$1,products!$A$1:$G$1,0))</f>
        <v>15.85</v>
      </c>
      <c r="M638">
        <f t="shared" si="18"/>
        <v>95.1</v>
      </c>
      <c r="N638" t="str" cm="1">
        <f t="array" ref="N638">_xlfn.XLOOKUP(I638,{"Rob","Exc","Ara","Lib"},{"Robusta","Excelsa","Arabica","Liberica"},"",0)</f>
        <v>Liberica</v>
      </c>
      <c r="O638" t="str">
        <f t="shared" si="19"/>
        <v>Large</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INDEX(products!$A$1:$G$49,MATCH($D639,products!$A$1:$A$49,0),MATCH(orders!I$1,products!$A$1:$G$1,0))</f>
        <v>Exc</v>
      </c>
      <c r="J639" t="str">
        <f>INDEX(products!$A$1:$G$49,MATCH($D639,products!$A$1:$A$49,0),MATCH(orders!J$1,products!$A$1:$G$1,0))</f>
        <v>M</v>
      </c>
      <c r="K639" s="5">
        <f>INDEX(products!$A$1:$G$49,MATCH($D639,products!$A$1:$A$49,0),MATCH(orders!K$1,products!$A$1:$G$1,0))</f>
        <v>2.5</v>
      </c>
      <c r="L639">
        <f>INDEX(products!$A$1:$G$49,MATCH($D639,products!$A$1:$A$49,0),MATCH(orders!L$1,products!$A$1:$G$1,0))</f>
        <v>31.624999999999996</v>
      </c>
      <c r="M639">
        <f t="shared" si="18"/>
        <v>31.624999999999996</v>
      </c>
      <c r="N639" t="str" cm="1">
        <f t="array" ref="N639">_xlfn.XLOOKUP(I639,{"Rob","Exc","Ara","Lib"},{"Robusta","Excelsa","Arabica","Liberica"},"",0)</f>
        <v>Excelsa</v>
      </c>
      <c r="O639" t="str">
        <f t="shared" si="1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INDEX(products!$A$1:$G$49,MATCH($D640,products!$A$1:$A$49,0),MATCH(orders!I$1,products!$A$1:$G$1,0))</f>
        <v>Ara</v>
      </c>
      <c r="J640" t="str">
        <f>INDEX(products!$A$1:$G$49,MATCH($D640,products!$A$1:$A$49,0),MATCH(orders!J$1,products!$A$1:$G$1,0))</f>
        <v>M</v>
      </c>
      <c r="K640" s="5">
        <f>INDEX(products!$A$1:$G$49,MATCH($D640,products!$A$1:$A$49,0),MATCH(orders!K$1,products!$A$1:$G$1,0))</f>
        <v>2.5</v>
      </c>
      <c r="L640">
        <f>INDEX(products!$A$1:$G$49,MATCH($D640,products!$A$1:$A$49,0),MATCH(orders!L$1,products!$A$1:$G$1,0))</f>
        <v>25.874999999999996</v>
      </c>
      <c r="M640">
        <f t="shared" si="18"/>
        <v>77.624999999999986</v>
      </c>
      <c r="N640" t="str" cm="1">
        <f t="array" ref="N640">_xlfn.XLOOKUP(I640,{"Rob","Exc","Ara","Lib"},{"Robusta","Excelsa","Arabica","Liberica"},"",0)</f>
        <v>Arabica</v>
      </c>
      <c r="O640" t="str">
        <f t="shared" si="1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INDEX(products!$A$1:$G$49,MATCH($D641,products!$A$1:$A$49,0),MATCH(orders!I$1,products!$A$1:$G$1,0))</f>
        <v>Lib</v>
      </c>
      <c r="J641" t="str">
        <f>INDEX(products!$A$1:$G$49,MATCH($D641,products!$A$1:$A$49,0),MATCH(orders!J$1,products!$A$1:$G$1,0))</f>
        <v>D</v>
      </c>
      <c r="K641" s="5">
        <f>INDEX(products!$A$1:$G$49,MATCH($D641,products!$A$1:$A$49,0),MATCH(orders!K$1,products!$A$1:$G$1,0))</f>
        <v>0.2</v>
      </c>
      <c r="L641">
        <f>INDEX(products!$A$1:$G$49,MATCH($D641,products!$A$1:$A$49,0),MATCH(orders!L$1,products!$A$1:$G$1,0))</f>
        <v>3.8849999999999998</v>
      </c>
      <c r="M641">
        <f t="shared" si="18"/>
        <v>3.8849999999999998</v>
      </c>
      <c r="N641" t="str" cm="1">
        <f t="array" ref="N641">_xlfn.XLOOKUP(I641,{"Rob","Exc","Ara","Lib"},{"Robusta","Excelsa","Arabica","Liberica"},"",0)</f>
        <v>Liberica</v>
      </c>
      <c r="O641" t="str">
        <f t="shared" si="1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INDEX(products!$A$1:$G$49,MATCH($D642,products!$A$1:$A$49,0),MATCH(orders!I$1,products!$A$1:$G$1,0))</f>
        <v>Rob</v>
      </c>
      <c r="J642" t="str">
        <f>INDEX(products!$A$1:$G$49,MATCH($D642,products!$A$1:$A$49,0),MATCH(orders!J$1,products!$A$1:$G$1,0))</f>
        <v>L</v>
      </c>
      <c r="K642" s="5">
        <f>INDEX(products!$A$1:$G$49,MATCH($D642,products!$A$1:$A$49,0),MATCH(orders!K$1,products!$A$1:$G$1,0))</f>
        <v>2.5</v>
      </c>
      <c r="L642">
        <f>INDEX(products!$A$1:$G$49,MATCH($D642,products!$A$1:$A$49,0),MATCH(orders!L$1,products!$A$1:$G$1,0))</f>
        <v>27.484999999999996</v>
      </c>
      <c r="M642">
        <f t="shared" si="18"/>
        <v>137.42499999999998</v>
      </c>
      <c r="N642" t="str" cm="1">
        <f t="array" ref="N642">_xlfn.XLOOKUP(I642,{"Rob","Exc","Ara","Lib"},{"Robusta","Excelsa","Arabica","Liberica"},"",0)</f>
        <v>Robusta</v>
      </c>
      <c r="O642" t="str">
        <f t="shared" si="19"/>
        <v>Large</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INDEX(products!$A$1:$G$49,MATCH($D643,products!$A$1:$A$49,0),MATCH(orders!I$1,products!$A$1:$G$1,0))</f>
        <v>Rob</v>
      </c>
      <c r="J643" t="str">
        <f>INDEX(products!$A$1:$G$49,MATCH($D643,products!$A$1:$A$49,0),MATCH(orders!J$1,products!$A$1:$G$1,0))</f>
        <v>L</v>
      </c>
      <c r="K643" s="5">
        <f>INDEX(products!$A$1:$G$49,MATCH($D643,products!$A$1:$A$49,0),MATCH(orders!K$1,products!$A$1:$G$1,0))</f>
        <v>1</v>
      </c>
      <c r="L643">
        <f>INDEX(products!$A$1:$G$49,MATCH($D643,products!$A$1:$A$49,0),MATCH(orders!L$1,products!$A$1:$G$1,0))</f>
        <v>11.95</v>
      </c>
      <c r="M643">
        <f t="shared" ref="M643:M706" si="20">L643*E643</f>
        <v>35.849999999999994</v>
      </c>
      <c r="N643" t="str" cm="1">
        <f t="array" ref="N643">_xlfn.XLOOKUP(I643,{"Rob","Exc","Ara","Lib"},{"Robusta","Excelsa","Arabica","Liberica"},"",0)</f>
        <v>Robusta</v>
      </c>
      <c r="O643" t="str">
        <f t="shared" ref="O643:O706" si="21">IF(J643="M","Medium",IF(J643="L","Large",IF(J643="D","Dark","")))</f>
        <v>Large</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INDEX(products!$A$1:$G$49,MATCH($D644,products!$A$1:$A$49,0),MATCH(orders!I$1,products!$A$1:$G$1,0))</f>
        <v>Exc</v>
      </c>
      <c r="J644" t="str">
        <f>INDEX(products!$A$1:$G$49,MATCH($D644,products!$A$1:$A$49,0),MATCH(orders!J$1,products!$A$1:$G$1,0))</f>
        <v>M</v>
      </c>
      <c r="K644" s="5">
        <f>INDEX(products!$A$1:$G$49,MATCH($D644,products!$A$1:$A$49,0),MATCH(orders!K$1,products!$A$1:$G$1,0))</f>
        <v>0.2</v>
      </c>
      <c r="L644">
        <f>INDEX(products!$A$1:$G$49,MATCH($D644,products!$A$1:$A$49,0),MATCH(orders!L$1,products!$A$1:$G$1,0))</f>
        <v>4.125</v>
      </c>
      <c r="M644">
        <f t="shared" si="20"/>
        <v>8.25</v>
      </c>
      <c r="N644" t="str" cm="1">
        <f t="array" ref="N644">_xlfn.XLOOKUP(I644,{"Rob","Exc","Ara","Lib"},{"Robusta","Excelsa","Arabica","Liberica"},"",0)</f>
        <v>Excelsa</v>
      </c>
      <c r="O644" t="str">
        <f t="shared" si="21"/>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INDEX(products!$A$1:$G$49,MATCH($D645,products!$A$1:$A$49,0),MATCH(orders!I$1,products!$A$1:$G$1,0))</f>
        <v>Exc</v>
      </c>
      <c r="J645" t="str">
        <f>INDEX(products!$A$1:$G$49,MATCH($D645,products!$A$1:$A$49,0),MATCH(orders!J$1,products!$A$1:$G$1,0))</f>
        <v>L</v>
      </c>
      <c r="K645" s="5">
        <f>INDEX(products!$A$1:$G$49,MATCH($D645,products!$A$1:$A$49,0),MATCH(orders!K$1,products!$A$1:$G$1,0))</f>
        <v>2.5</v>
      </c>
      <c r="L645">
        <f>INDEX(products!$A$1:$G$49,MATCH($D645,products!$A$1:$A$49,0),MATCH(orders!L$1,products!$A$1:$G$1,0))</f>
        <v>34.154999999999994</v>
      </c>
      <c r="M645">
        <f t="shared" si="20"/>
        <v>102.46499999999997</v>
      </c>
      <c r="N645" t="str" cm="1">
        <f t="array" ref="N645">_xlfn.XLOOKUP(I645,{"Rob","Exc","Ara","Lib"},{"Robusta","Excelsa","Arabica","Liberica"},"",0)</f>
        <v>Excelsa</v>
      </c>
      <c r="O645" t="str">
        <f t="shared" si="21"/>
        <v>Large</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INDEX(products!$A$1:$G$49,MATCH($D646,products!$A$1:$A$49,0),MATCH(orders!I$1,products!$A$1:$G$1,0))</f>
        <v>Rob</v>
      </c>
      <c r="J646" t="str">
        <f>INDEX(products!$A$1:$G$49,MATCH($D646,products!$A$1:$A$49,0),MATCH(orders!J$1,products!$A$1:$G$1,0))</f>
        <v>D</v>
      </c>
      <c r="K646" s="5">
        <f>INDEX(products!$A$1:$G$49,MATCH($D646,products!$A$1:$A$49,0),MATCH(orders!K$1,products!$A$1:$G$1,0))</f>
        <v>2.5</v>
      </c>
      <c r="L646">
        <f>INDEX(products!$A$1:$G$49,MATCH($D646,products!$A$1:$A$49,0),MATCH(orders!L$1,products!$A$1:$G$1,0))</f>
        <v>20.584999999999997</v>
      </c>
      <c r="M646">
        <f t="shared" si="20"/>
        <v>41.169999999999995</v>
      </c>
      <c r="N646" t="str" cm="1">
        <f t="array" ref="N646">_xlfn.XLOOKUP(I646,{"Rob","Exc","Ara","Lib"},{"Robusta","Excelsa","Arabica","Liberica"},"",0)</f>
        <v>Robusta</v>
      </c>
      <c r="O646" t="str">
        <f t="shared" si="21"/>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INDEX(products!$A$1:$G$49,MATCH($D647,products!$A$1:$A$49,0),MATCH(orders!I$1,products!$A$1:$G$1,0))</f>
        <v>Ara</v>
      </c>
      <c r="J647" t="str">
        <f>INDEX(products!$A$1:$G$49,MATCH($D647,products!$A$1:$A$49,0),MATCH(orders!J$1,products!$A$1:$G$1,0))</f>
        <v>D</v>
      </c>
      <c r="K647" s="5">
        <f>INDEX(products!$A$1:$G$49,MATCH($D647,products!$A$1:$A$49,0),MATCH(orders!K$1,products!$A$1:$G$1,0))</f>
        <v>2.5</v>
      </c>
      <c r="L647">
        <f>INDEX(products!$A$1:$G$49,MATCH($D647,products!$A$1:$A$49,0),MATCH(orders!L$1,products!$A$1:$G$1,0))</f>
        <v>22.884999999999998</v>
      </c>
      <c r="M647">
        <f t="shared" si="20"/>
        <v>68.655000000000001</v>
      </c>
      <c r="N647" t="str" cm="1">
        <f t="array" ref="N647">_xlfn.XLOOKUP(I647,{"Rob","Exc","Ara","Lib"},{"Robusta","Excelsa","Arabica","Liberica"},"",0)</f>
        <v>Arabica</v>
      </c>
      <c r="O647" t="str">
        <f t="shared" si="21"/>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INDEX(products!$A$1:$G$49,MATCH($D648,products!$A$1:$A$49,0),MATCH(orders!I$1,products!$A$1:$G$1,0))</f>
        <v>Ara</v>
      </c>
      <c r="J648" t="str">
        <f>INDEX(products!$A$1:$G$49,MATCH($D648,products!$A$1:$A$49,0),MATCH(orders!J$1,products!$A$1:$G$1,0))</f>
        <v>D</v>
      </c>
      <c r="K648" s="5">
        <f>INDEX(products!$A$1:$G$49,MATCH($D648,products!$A$1:$A$49,0),MATCH(orders!K$1,products!$A$1:$G$1,0))</f>
        <v>1</v>
      </c>
      <c r="L648">
        <f>INDEX(products!$A$1:$G$49,MATCH($D648,products!$A$1:$A$49,0),MATCH(orders!L$1,products!$A$1:$G$1,0))</f>
        <v>9.9499999999999993</v>
      </c>
      <c r="M648">
        <f t="shared" si="20"/>
        <v>9.9499999999999993</v>
      </c>
      <c r="N648" t="str" cm="1">
        <f t="array" ref="N648">_xlfn.XLOOKUP(I648,{"Rob","Exc","Ara","Lib"},{"Robusta","Excelsa","Arabica","Liberica"},"",0)</f>
        <v>Arabica</v>
      </c>
      <c r="O648" t="str">
        <f t="shared" si="21"/>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INDEX(products!$A$1:$G$49,MATCH($D649,products!$A$1:$A$49,0),MATCH(orders!I$1,products!$A$1:$G$1,0))</f>
        <v>Lib</v>
      </c>
      <c r="J649" t="str">
        <f>INDEX(products!$A$1:$G$49,MATCH($D649,products!$A$1:$A$49,0),MATCH(orders!J$1,products!$A$1:$G$1,0))</f>
        <v>L</v>
      </c>
      <c r="K649" s="5">
        <f>INDEX(products!$A$1:$G$49,MATCH($D649,products!$A$1:$A$49,0),MATCH(orders!K$1,products!$A$1:$G$1,0))</f>
        <v>0.5</v>
      </c>
      <c r="L649">
        <f>INDEX(products!$A$1:$G$49,MATCH($D649,products!$A$1:$A$49,0),MATCH(orders!L$1,products!$A$1:$G$1,0))</f>
        <v>9.51</v>
      </c>
      <c r="M649">
        <f t="shared" si="20"/>
        <v>28.53</v>
      </c>
      <c r="N649" t="str" cm="1">
        <f t="array" ref="N649">_xlfn.XLOOKUP(I649,{"Rob","Exc","Ara","Lib"},{"Robusta","Excelsa","Arabica","Liberica"},"",0)</f>
        <v>Liberica</v>
      </c>
      <c r="O649" t="str">
        <f t="shared" si="21"/>
        <v>Large</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INDEX(products!$A$1:$G$49,MATCH($D650,products!$A$1:$A$49,0),MATCH(orders!I$1,products!$A$1:$G$1,0))</f>
        <v>Rob</v>
      </c>
      <c r="J650" t="str">
        <f>INDEX(products!$A$1:$G$49,MATCH($D650,products!$A$1:$A$49,0),MATCH(orders!J$1,products!$A$1:$G$1,0))</f>
        <v>D</v>
      </c>
      <c r="K650" s="5">
        <f>INDEX(products!$A$1:$G$49,MATCH($D650,products!$A$1:$A$49,0),MATCH(orders!K$1,products!$A$1:$G$1,0))</f>
        <v>0.2</v>
      </c>
      <c r="L650">
        <f>INDEX(products!$A$1:$G$49,MATCH($D650,products!$A$1:$A$49,0),MATCH(orders!L$1,products!$A$1:$G$1,0))</f>
        <v>2.6849999999999996</v>
      </c>
      <c r="M650">
        <f t="shared" si="20"/>
        <v>16.11</v>
      </c>
      <c r="N650" t="str" cm="1">
        <f t="array" ref="N650">_xlfn.XLOOKUP(I650,{"Rob","Exc","Ara","Lib"},{"Robusta","Excelsa","Arabica","Liberica"},"",0)</f>
        <v>Robusta</v>
      </c>
      <c r="O650" t="str">
        <f t="shared" si="21"/>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INDEX(products!$A$1:$G$49,MATCH($D651,products!$A$1:$A$49,0),MATCH(orders!I$1,products!$A$1:$G$1,0))</f>
        <v>Lib</v>
      </c>
      <c r="J651" t="str">
        <f>INDEX(products!$A$1:$G$49,MATCH($D651,products!$A$1:$A$49,0),MATCH(orders!J$1,products!$A$1:$G$1,0))</f>
        <v>L</v>
      </c>
      <c r="K651" s="5">
        <f>INDEX(products!$A$1:$G$49,MATCH($D651,products!$A$1:$A$49,0),MATCH(orders!K$1,products!$A$1:$G$1,0))</f>
        <v>1</v>
      </c>
      <c r="L651">
        <f>INDEX(products!$A$1:$G$49,MATCH($D651,products!$A$1:$A$49,0),MATCH(orders!L$1,products!$A$1:$G$1,0))</f>
        <v>15.85</v>
      </c>
      <c r="M651">
        <f t="shared" si="20"/>
        <v>95.1</v>
      </c>
      <c r="N651" t="str" cm="1">
        <f t="array" ref="N651">_xlfn.XLOOKUP(I651,{"Rob","Exc","Ara","Lib"},{"Robusta","Excelsa","Arabica","Liberica"},"",0)</f>
        <v>Liberica</v>
      </c>
      <c r="O651" t="str">
        <f t="shared" si="21"/>
        <v>Large</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INDEX(products!$A$1:$G$49,MATCH($D652,products!$A$1:$A$49,0),MATCH(orders!I$1,products!$A$1:$G$1,0))</f>
        <v>Rob</v>
      </c>
      <c r="J652" t="str">
        <f>INDEX(products!$A$1:$G$49,MATCH($D652,products!$A$1:$A$49,0),MATCH(orders!J$1,products!$A$1:$G$1,0))</f>
        <v>D</v>
      </c>
      <c r="K652" s="5">
        <f>INDEX(products!$A$1:$G$49,MATCH($D652,products!$A$1:$A$49,0),MATCH(orders!K$1,products!$A$1:$G$1,0))</f>
        <v>0.5</v>
      </c>
      <c r="L652">
        <f>INDEX(products!$A$1:$G$49,MATCH($D652,products!$A$1:$A$49,0),MATCH(orders!L$1,products!$A$1:$G$1,0))</f>
        <v>5.3699999999999992</v>
      </c>
      <c r="M652">
        <f t="shared" si="20"/>
        <v>5.3699999999999992</v>
      </c>
      <c r="N652" t="str" cm="1">
        <f t="array" ref="N652">_xlfn.XLOOKUP(I652,{"Rob","Exc","Ara","Lib"},{"Robusta","Excelsa","Arabica","Liberica"},"",0)</f>
        <v>Robusta</v>
      </c>
      <c r="O652" t="str">
        <f t="shared" si="21"/>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INDEX(products!$A$1:$G$49,MATCH($D653,products!$A$1:$A$49,0),MATCH(orders!I$1,products!$A$1:$G$1,0))</f>
        <v>Rob</v>
      </c>
      <c r="J653" t="str">
        <f>INDEX(products!$A$1:$G$49,MATCH($D653,products!$A$1:$A$49,0),MATCH(orders!J$1,products!$A$1:$G$1,0))</f>
        <v>L</v>
      </c>
      <c r="K653" s="5">
        <f>INDEX(products!$A$1:$G$49,MATCH($D653,products!$A$1:$A$49,0),MATCH(orders!K$1,products!$A$1:$G$1,0))</f>
        <v>1</v>
      </c>
      <c r="L653">
        <f>INDEX(products!$A$1:$G$49,MATCH($D653,products!$A$1:$A$49,0),MATCH(orders!L$1,products!$A$1:$G$1,0))</f>
        <v>11.95</v>
      </c>
      <c r="M653">
        <f t="shared" si="20"/>
        <v>47.8</v>
      </c>
      <c r="N653" t="str" cm="1">
        <f t="array" ref="N653">_xlfn.XLOOKUP(I653,{"Rob","Exc","Ara","Lib"},{"Robusta","Excelsa","Arabica","Liberica"},"",0)</f>
        <v>Robusta</v>
      </c>
      <c r="O653" t="str">
        <f t="shared" si="21"/>
        <v>Large</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INDEX(products!$A$1:$G$49,MATCH($D654,products!$A$1:$A$49,0),MATCH(orders!I$1,products!$A$1:$G$1,0))</f>
        <v>Lib</v>
      </c>
      <c r="J654" t="str">
        <f>INDEX(products!$A$1:$G$49,MATCH($D654,products!$A$1:$A$49,0),MATCH(orders!J$1,products!$A$1:$G$1,0))</f>
        <v>L</v>
      </c>
      <c r="K654" s="5">
        <f>INDEX(products!$A$1:$G$49,MATCH($D654,products!$A$1:$A$49,0),MATCH(orders!K$1,products!$A$1:$G$1,0))</f>
        <v>1</v>
      </c>
      <c r="L654">
        <f>INDEX(products!$A$1:$G$49,MATCH($D654,products!$A$1:$A$49,0),MATCH(orders!L$1,products!$A$1:$G$1,0))</f>
        <v>15.85</v>
      </c>
      <c r="M654">
        <f t="shared" si="20"/>
        <v>63.4</v>
      </c>
      <c r="N654" t="str" cm="1">
        <f t="array" ref="N654">_xlfn.XLOOKUP(I654,{"Rob","Exc","Ara","Lib"},{"Robusta","Excelsa","Arabica","Liberica"},"",0)</f>
        <v>Liberica</v>
      </c>
      <c r="O654" t="str">
        <f t="shared" si="21"/>
        <v>Large</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INDEX(products!$A$1:$G$49,MATCH($D655,products!$A$1:$A$49,0),MATCH(orders!I$1,products!$A$1:$G$1,0))</f>
        <v>Ara</v>
      </c>
      <c r="J655" t="str">
        <f>INDEX(products!$A$1:$G$49,MATCH($D655,products!$A$1:$A$49,0),MATCH(orders!J$1,products!$A$1:$G$1,0))</f>
        <v>M</v>
      </c>
      <c r="K655" s="5">
        <f>INDEX(products!$A$1:$G$49,MATCH($D655,products!$A$1:$A$49,0),MATCH(orders!K$1,products!$A$1:$G$1,0))</f>
        <v>2.5</v>
      </c>
      <c r="L655">
        <f>INDEX(products!$A$1:$G$49,MATCH($D655,products!$A$1:$A$49,0),MATCH(orders!L$1,products!$A$1:$G$1,0))</f>
        <v>25.874999999999996</v>
      </c>
      <c r="M655">
        <f t="shared" si="20"/>
        <v>103.49999999999999</v>
      </c>
      <c r="N655" t="str" cm="1">
        <f t="array" ref="N655">_xlfn.XLOOKUP(I655,{"Rob","Exc","Ara","Lib"},{"Robusta","Excelsa","Arabica","Liberica"},"",0)</f>
        <v>Arabica</v>
      </c>
      <c r="O655" t="str">
        <f t="shared" si="21"/>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INDEX(products!$A$1:$G$49,MATCH($D656,products!$A$1:$A$49,0),MATCH(orders!I$1,products!$A$1:$G$1,0))</f>
        <v>Ara</v>
      </c>
      <c r="J656" t="str">
        <f>INDEX(products!$A$1:$G$49,MATCH($D656,products!$A$1:$A$49,0),MATCH(orders!J$1,products!$A$1:$G$1,0))</f>
        <v>D</v>
      </c>
      <c r="K656" s="5">
        <f>INDEX(products!$A$1:$G$49,MATCH($D656,products!$A$1:$A$49,0),MATCH(orders!K$1,products!$A$1:$G$1,0))</f>
        <v>2.5</v>
      </c>
      <c r="L656">
        <f>INDEX(products!$A$1:$G$49,MATCH($D656,products!$A$1:$A$49,0),MATCH(orders!L$1,products!$A$1:$G$1,0))</f>
        <v>22.884999999999998</v>
      </c>
      <c r="M656">
        <f t="shared" si="20"/>
        <v>68.655000000000001</v>
      </c>
      <c r="N656" t="str" cm="1">
        <f t="array" ref="N656">_xlfn.XLOOKUP(I656,{"Rob","Exc","Ara","Lib"},{"Robusta","Excelsa","Arabica","Liberica"},"",0)</f>
        <v>Arabica</v>
      </c>
      <c r="O656" t="str">
        <f t="shared" si="21"/>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INDEX(products!$A$1:$G$49,MATCH($D657,products!$A$1:$A$49,0),MATCH(orders!I$1,products!$A$1:$G$1,0))</f>
        <v>Rob</v>
      </c>
      <c r="J657" t="str">
        <f>INDEX(products!$A$1:$G$49,MATCH($D657,products!$A$1:$A$49,0),MATCH(orders!J$1,products!$A$1:$G$1,0))</f>
        <v>M</v>
      </c>
      <c r="K657" s="5">
        <f>INDEX(products!$A$1:$G$49,MATCH($D657,products!$A$1:$A$49,0),MATCH(orders!K$1,products!$A$1:$G$1,0))</f>
        <v>2.5</v>
      </c>
      <c r="L657">
        <f>INDEX(products!$A$1:$G$49,MATCH($D657,products!$A$1:$A$49,0),MATCH(orders!L$1,products!$A$1:$G$1,0))</f>
        <v>22.884999999999998</v>
      </c>
      <c r="M657">
        <f t="shared" si="20"/>
        <v>45.769999999999996</v>
      </c>
      <c r="N657" t="str" cm="1">
        <f t="array" ref="N657">_xlfn.XLOOKUP(I657,{"Rob","Exc","Ara","Lib"},{"Robusta","Excelsa","Arabica","Liberica"},"",0)</f>
        <v>Robusta</v>
      </c>
      <c r="O657" t="str">
        <f t="shared" si="21"/>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INDEX(products!$A$1:$G$49,MATCH($D658,products!$A$1:$A$49,0),MATCH(orders!I$1,products!$A$1:$G$1,0))</f>
        <v>Lib</v>
      </c>
      <c r="J658" t="str">
        <f>INDEX(products!$A$1:$G$49,MATCH($D658,products!$A$1:$A$49,0),MATCH(orders!J$1,products!$A$1:$G$1,0))</f>
        <v>D</v>
      </c>
      <c r="K658" s="5">
        <f>INDEX(products!$A$1:$G$49,MATCH($D658,products!$A$1:$A$49,0),MATCH(orders!K$1,products!$A$1:$G$1,0))</f>
        <v>1</v>
      </c>
      <c r="L658">
        <f>INDEX(products!$A$1:$G$49,MATCH($D658,products!$A$1:$A$49,0),MATCH(orders!L$1,products!$A$1:$G$1,0))</f>
        <v>12.95</v>
      </c>
      <c r="M658">
        <f t="shared" si="20"/>
        <v>51.8</v>
      </c>
      <c r="N658" t="str" cm="1">
        <f t="array" ref="N658">_xlfn.XLOOKUP(I658,{"Rob","Exc","Ara","Lib"},{"Robusta","Excelsa","Arabica","Liberica"},"",0)</f>
        <v>Liberica</v>
      </c>
      <c r="O658" t="str">
        <f t="shared" si="21"/>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INDEX(products!$A$1:$G$49,MATCH($D659,products!$A$1:$A$49,0),MATCH(orders!I$1,products!$A$1:$G$1,0))</f>
        <v>Ara</v>
      </c>
      <c r="J659" t="str">
        <f>INDEX(products!$A$1:$G$49,MATCH($D659,products!$A$1:$A$49,0),MATCH(orders!J$1,products!$A$1:$G$1,0))</f>
        <v>M</v>
      </c>
      <c r="K659" s="5">
        <f>INDEX(products!$A$1:$G$49,MATCH($D659,products!$A$1:$A$49,0),MATCH(orders!K$1,products!$A$1:$G$1,0))</f>
        <v>0.5</v>
      </c>
      <c r="L659">
        <f>INDEX(products!$A$1:$G$49,MATCH($D659,products!$A$1:$A$49,0),MATCH(orders!L$1,products!$A$1:$G$1,0))</f>
        <v>6.75</v>
      </c>
      <c r="M659">
        <f t="shared" si="20"/>
        <v>13.5</v>
      </c>
      <c r="N659" t="str" cm="1">
        <f t="array" ref="N659">_xlfn.XLOOKUP(I659,{"Rob","Exc","Ara","Lib"},{"Robusta","Excelsa","Arabica","Liberica"},"",0)</f>
        <v>Arabica</v>
      </c>
      <c r="O659" t="str">
        <f t="shared" si="21"/>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INDEX(products!$A$1:$G$49,MATCH($D660,products!$A$1:$A$49,0),MATCH(orders!I$1,products!$A$1:$G$1,0))</f>
        <v>Exc</v>
      </c>
      <c r="J660" t="str">
        <f>INDEX(products!$A$1:$G$49,MATCH($D660,products!$A$1:$A$49,0),MATCH(orders!J$1,products!$A$1:$G$1,0))</f>
        <v>M</v>
      </c>
      <c r="K660" s="5">
        <f>INDEX(products!$A$1:$G$49,MATCH($D660,products!$A$1:$A$49,0),MATCH(orders!K$1,products!$A$1:$G$1,0))</f>
        <v>0.5</v>
      </c>
      <c r="L660">
        <f>INDEX(products!$A$1:$G$49,MATCH($D660,products!$A$1:$A$49,0),MATCH(orders!L$1,products!$A$1:$G$1,0))</f>
        <v>8.25</v>
      </c>
      <c r="M660">
        <f t="shared" si="20"/>
        <v>24.75</v>
      </c>
      <c r="N660" t="str" cm="1">
        <f t="array" ref="N660">_xlfn.XLOOKUP(I660,{"Rob","Exc","Ara","Lib"},{"Robusta","Excelsa","Arabica","Liberica"},"",0)</f>
        <v>Excelsa</v>
      </c>
      <c r="O660" t="str">
        <f t="shared" si="21"/>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INDEX(products!$A$1:$G$49,MATCH($D661,products!$A$1:$A$49,0),MATCH(orders!I$1,products!$A$1:$G$1,0))</f>
        <v>Ara</v>
      </c>
      <c r="J661" t="str">
        <f>INDEX(products!$A$1:$G$49,MATCH($D661,products!$A$1:$A$49,0),MATCH(orders!J$1,products!$A$1:$G$1,0))</f>
        <v>D</v>
      </c>
      <c r="K661" s="5">
        <f>INDEX(products!$A$1:$G$49,MATCH($D661,products!$A$1:$A$49,0),MATCH(orders!K$1,products!$A$1:$G$1,0))</f>
        <v>2.5</v>
      </c>
      <c r="L661">
        <f>INDEX(products!$A$1:$G$49,MATCH($D661,products!$A$1:$A$49,0),MATCH(orders!L$1,products!$A$1:$G$1,0))</f>
        <v>22.884999999999998</v>
      </c>
      <c r="M661">
        <f t="shared" si="20"/>
        <v>45.769999999999996</v>
      </c>
      <c r="N661" t="str" cm="1">
        <f t="array" ref="N661">_xlfn.XLOOKUP(I661,{"Rob","Exc","Ara","Lib"},{"Robusta","Excelsa","Arabica","Liberica"},"",0)</f>
        <v>Arabica</v>
      </c>
      <c r="O661" t="str">
        <f t="shared" si="21"/>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INDEX(products!$A$1:$G$49,MATCH($D662,products!$A$1:$A$49,0),MATCH(orders!I$1,products!$A$1:$G$1,0))</f>
        <v>Exc</v>
      </c>
      <c r="J662" t="str">
        <f>INDEX(products!$A$1:$G$49,MATCH($D662,products!$A$1:$A$49,0),MATCH(orders!J$1,products!$A$1:$G$1,0))</f>
        <v>L</v>
      </c>
      <c r="K662" s="5">
        <f>INDEX(products!$A$1:$G$49,MATCH($D662,products!$A$1:$A$49,0),MATCH(orders!K$1,products!$A$1:$G$1,0))</f>
        <v>0.5</v>
      </c>
      <c r="L662">
        <f>INDEX(products!$A$1:$G$49,MATCH($D662,products!$A$1:$A$49,0),MATCH(orders!L$1,products!$A$1:$G$1,0))</f>
        <v>8.91</v>
      </c>
      <c r="M662">
        <f t="shared" si="20"/>
        <v>53.46</v>
      </c>
      <c r="N662" t="str" cm="1">
        <f t="array" ref="N662">_xlfn.XLOOKUP(I662,{"Rob","Exc","Ara","Lib"},{"Robusta","Excelsa","Arabica","Liberica"},"",0)</f>
        <v>Excelsa</v>
      </c>
      <c r="O662" t="str">
        <f t="shared" si="21"/>
        <v>Large</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INDEX(products!$A$1:$G$49,MATCH($D663,products!$A$1:$A$49,0),MATCH(orders!I$1,products!$A$1:$G$1,0))</f>
        <v>Ara</v>
      </c>
      <c r="J663" t="str">
        <f>INDEX(products!$A$1:$G$49,MATCH($D663,products!$A$1:$A$49,0),MATCH(orders!J$1,products!$A$1:$G$1,0))</f>
        <v>M</v>
      </c>
      <c r="K663" s="5">
        <f>INDEX(products!$A$1:$G$49,MATCH($D663,products!$A$1:$A$49,0),MATCH(orders!K$1,products!$A$1:$G$1,0))</f>
        <v>0.2</v>
      </c>
      <c r="L663">
        <f>INDEX(products!$A$1:$G$49,MATCH($D663,products!$A$1:$A$49,0),MATCH(orders!L$1,products!$A$1:$G$1,0))</f>
        <v>3.375</v>
      </c>
      <c r="M663">
        <f t="shared" si="20"/>
        <v>20.25</v>
      </c>
      <c r="N663" t="str" cm="1">
        <f t="array" ref="N663">_xlfn.XLOOKUP(I663,{"Rob","Exc","Ara","Lib"},{"Robusta","Excelsa","Arabica","Liberica"},"",0)</f>
        <v>Arabica</v>
      </c>
      <c r="O663" t="str">
        <f t="shared" si="21"/>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INDEX(products!$A$1:$G$49,MATCH($D664,products!$A$1:$A$49,0),MATCH(orders!I$1,products!$A$1:$G$1,0))</f>
        <v>Lib</v>
      </c>
      <c r="J664" t="str">
        <f>INDEX(products!$A$1:$G$49,MATCH($D664,products!$A$1:$A$49,0),MATCH(orders!J$1,products!$A$1:$G$1,0))</f>
        <v>D</v>
      </c>
      <c r="K664" s="5">
        <f>INDEX(products!$A$1:$G$49,MATCH($D664,products!$A$1:$A$49,0),MATCH(orders!K$1,products!$A$1:$G$1,0))</f>
        <v>2.5</v>
      </c>
      <c r="L664">
        <f>INDEX(products!$A$1:$G$49,MATCH($D664,products!$A$1:$A$49,0),MATCH(orders!L$1,products!$A$1:$G$1,0))</f>
        <v>29.784999999999997</v>
      </c>
      <c r="M664">
        <f t="shared" si="20"/>
        <v>148.92499999999998</v>
      </c>
      <c r="N664" t="str" cm="1">
        <f t="array" ref="N664">_xlfn.XLOOKUP(I664,{"Rob","Exc","Ara","Lib"},{"Robusta","Excelsa","Arabica","Liberica"},"",0)</f>
        <v>Liberica</v>
      </c>
      <c r="O664" t="str">
        <f t="shared" si="21"/>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INDEX(products!$A$1:$G$49,MATCH($D665,products!$A$1:$A$49,0),MATCH(orders!I$1,products!$A$1:$G$1,0))</f>
        <v>Ara</v>
      </c>
      <c r="J665" t="str">
        <f>INDEX(products!$A$1:$G$49,MATCH($D665,products!$A$1:$A$49,0),MATCH(orders!J$1,products!$A$1:$G$1,0))</f>
        <v>M</v>
      </c>
      <c r="K665" s="5">
        <f>INDEX(products!$A$1:$G$49,MATCH($D665,products!$A$1:$A$49,0),MATCH(orders!K$1,products!$A$1:$G$1,0))</f>
        <v>1</v>
      </c>
      <c r="L665">
        <f>INDEX(products!$A$1:$G$49,MATCH($D665,products!$A$1:$A$49,0),MATCH(orders!L$1,products!$A$1:$G$1,0))</f>
        <v>11.25</v>
      </c>
      <c r="M665">
        <f t="shared" si="20"/>
        <v>67.5</v>
      </c>
      <c r="N665" t="str" cm="1">
        <f t="array" ref="N665">_xlfn.XLOOKUP(I665,{"Rob","Exc","Ara","Lib"},{"Robusta","Excelsa","Arabica","Liberica"},"",0)</f>
        <v>Arabica</v>
      </c>
      <c r="O665" t="str">
        <f t="shared" si="21"/>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INDEX(products!$A$1:$G$49,MATCH($D666,products!$A$1:$A$49,0),MATCH(orders!I$1,products!$A$1:$G$1,0))</f>
        <v>Exc</v>
      </c>
      <c r="J666" t="str">
        <f>INDEX(products!$A$1:$G$49,MATCH($D666,products!$A$1:$A$49,0),MATCH(orders!J$1,products!$A$1:$G$1,0))</f>
        <v>D</v>
      </c>
      <c r="K666" s="5">
        <f>INDEX(products!$A$1:$G$49,MATCH($D666,products!$A$1:$A$49,0),MATCH(orders!K$1,products!$A$1:$G$1,0))</f>
        <v>1</v>
      </c>
      <c r="L666">
        <f>INDEX(products!$A$1:$G$49,MATCH($D666,products!$A$1:$A$49,0),MATCH(orders!L$1,products!$A$1:$G$1,0))</f>
        <v>12.15</v>
      </c>
      <c r="M666">
        <f t="shared" si="20"/>
        <v>72.900000000000006</v>
      </c>
      <c r="N666" t="str" cm="1">
        <f t="array" ref="N666">_xlfn.XLOOKUP(I666,{"Rob","Exc","Ara","Lib"},{"Robusta","Excelsa","Arabica","Liberica"},"",0)</f>
        <v>Excelsa</v>
      </c>
      <c r="O666" t="str">
        <f t="shared" si="21"/>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INDEX(products!$A$1:$G$49,MATCH($D667,products!$A$1:$A$49,0),MATCH(orders!I$1,products!$A$1:$G$1,0))</f>
        <v>Lib</v>
      </c>
      <c r="J667" t="str">
        <f>INDEX(products!$A$1:$G$49,MATCH($D667,products!$A$1:$A$49,0),MATCH(orders!J$1,products!$A$1:$G$1,0))</f>
        <v>D</v>
      </c>
      <c r="K667" s="5">
        <f>INDEX(products!$A$1:$G$49,MATCH($D667,products!$A$1:$A$49,0),MATCH(orders!K$1,products!$A$1:$G$1,0))</f>
        <v>0.2</v>
      </c>
      <c r="L667">
        <f>INDEX(products!$A$1:$G$49,MATCH($D667,products!$A$1:$A$49,0),MATCH(orders!L$1,products!$A$1:$G$1,0))</f>
        <v>3.8849999999999998</v>
      </c>
      <c r="M667">
        <f t="shared" si="20"/>
        <v>7.77</v>
      </c>
      <c r="N667" t="str" cm="1">
        <f t="array" ref="N667">_xlfn.XLOOKUP(I667,{"Rob","Exc","Ara","Lib"},{"Robusta","Excelsa","Arabica","Liberica"},"",0)</f>
        <v>Liberica</v>
      </c>
      <c r="O667" t="str">
        <f t="shared" si="21"/>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INDEX(products!$A$1:$G$49,MATCH($D668,products!$A$1:$A$49,0),MATCH(orders!I$1,products!$A$1:$G$1,0))</f>
        <v>Ara</v>
      </c>
      <c r="J668" t="str">
        <f>INDEX(products!$A$1:$G$49,MATCH($D668,products!$A$1:$A$49,0),MATCH(orders!J$1,products!$A$1:$G$1,0))</f>
        <v>D</v>
      </c>
      <c r="K668" s="5">
        <f>INDEX(products!$A$1:$G$49,MATCH($D668,products!$A$1:$A$49,0),MATCH(orders!K$1,products!$A$1:$G$1,0))</f>
        <v>2.5</v>
      </c>
      <c r="L668">
        <f>INDEX(products!$A$1:$G$49,MATCH($D668,products!$A$1:$A$49,0),MATCH(orders!L$1,products!$A$1:$G$1,0))</f>
        <v>22.884999999999998</v>
      </c>
      <c r="M668">
        <f t="shared" si="20"/>
        <v>91.539999999999992</v>
      </c>
      <c r="N668" t="str" cm="1">
        <f t="array" ref="N668">_xlfn.XLOOKUP(I668,{"Rob","Exc","Ara","Lib"},{"Robusta","Excelsa","Arabica","Liberica"},"",0)</f>
        <v>Arabica</v>
      </c>
      <c r="O668" t="str">
        <f t="shared" si="21"/>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INDEX(products!$A$1:$G$49,MATCH($D669,products!$A$1:$A$49,0),MATCH(orders!I$1,products!$A$1:$G$1,0))</f>
        <v>Ara</v>
      </c>
      <c r="J669" t="str">
        <f>INDEX(products!$A$1:$G$49,MATCH($D669,products!$A$1:$A$49,0),MATCH(orders!J$1,products!$A$1:$G$1,0))</f>
        <v>D</v>
      </c>
      <c r="K669" s="5">
        <f>INDEX(products!$A$1:$G$49,MATCH($D669,products!$A$1:$A$49,0),MATCH(orders!K$1,products!$A$1:$G$1,0))</f>
        <v>1</v>
      </c>
      <c r="L669">
        <f>INDEX(products!$A$1:$G$49,MATCH($D669,products!$A$1:$A$49,0),MATCH(orders!L$1,products!$A$1:$G$1,0))</f>
        <v>9.9499999999999993</v>
      </c>
      <c r="M669">
        <f t="shared" si="20"/>
        <v>59.699999999999996</v>
      </c>
      <c r="N669" t="str" cm="1">
        <f t="array" ref="N669">_xlfn.XLOOKUP(I669,{"Rob","Exc","Ara","Lib"},{"Robusta","Excelsa","Arabica","Liberica"},"",0)</f>
        <v>Arabica</v>
      </c>
      <c r="O669" t="str">
        <f t="shared" si="21"/>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INDEX(products!$A$1:$G$49,MATCH($D670,products!$A$1:$A$49,0),MATCH(orders!I$1,products!$A$1:$G$1,0))</f>
        <v>Rob</v>
      </c>
      <c r="J670" t="str">
        <f>INDEX(products!$A$1:$G$49,MATCH($D670,products!$A$1:$A$49,0),MATCH(orders!J$1,products!$A$1:$G$1,0))</f>
        <v>L</v>
      </c>
      <c r="K670" s="5">
        <f>INDEX(products!$A$1:$G$49,MATCH($D670,products!$A$1:$A$49,0),MATCH(orders!K$1,products!$A$1:$G$1,0))</f>
        <v>2.5</v>
      </c>
      <c r="L670">
        <f>INDEX(products!$A$1:$G$49,MATCH($D670,products!$A$1:$A$49,0),MATCH(orders!L$1,products!$A$1:$G$1,0))</f>
        <v>27.484999999999996</v>
      </c>
      <c r="M670">
        <f t="shared" si="20"/>
        <v>137.42499999999998</v>
      </c>
      <c r="N670" t="str" cm="1">
        <f t="array" ref="N670">_xlfn.XLOOKUP(I670,{"Rob","Exc","Ara","Lib"},{"Robusta","Excelsa","Arabica","Liberica"},"",0)</f>
        <v>Robusta</v>
      </c>
      <c r="O670" t="str">
        <f t="shared" si="21"/>
        <v>Large</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INDEX(products!$A$1:$G$49,MATCH($D671,products!$A$1:$A$49,0),MATCH(orders!I$1,products!$A$1:$G$1,0))</f>
        <v>Lib</v>
      </c>
      <c r="J671" t="str">
        <f>INDEX(products!$A$1:$G$49,MATCH($D671,products!$A$1:$A$49,0),MATCH(orders!J$1,products!$A$1:$G$1,0))</f>
        <v>M</v>
      </c>
      <c r="K671" s="5">
        <f>INDEX(products!$A$1:$G$49,MATCH($D671,products!$A$1:$A$49,0),MATCH(orders!K$1,products!$A$1:$G$1,0))</f>
        <v>2.5</v>
      </c>
      <c r="L671">
        <f>INDEX(products!$A$1:$G$49,MATCH($D671,products!$A$1:$A$49,0),MATCH(orders!L$1,products!$A$1:$G$1,0))</f>
        <v>33.464999999999996</v>
      </c>
      <c r="M671">
        <f t="shared" si="20"/>
        <v>66.929999999999993</v>
      </c>
      <c r="N671" t="str" cm="1">
        <f t="array" ref="N671">_xlfn.XLOOKUP(I671,{"Rob","Exc","Ara","Lib"},{"Robusta","Excelsa","Arabica","Liberica"},"",0)</f>
        <v>Liberica</v>
      </c>
      <c r="O671" t="str">
        <f t="shared" si="21"/>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INDEX(products!$A$1:$G$49,MATCH($D672,products!$A$1:$A$49,0),MATCH(orders!I$1,products!$A$1:$G$1,0))</f>
        <v>Lib</v>
      </c>
      <c r="J672" t="str">
        <f>INDEX(products!$A$1:$G$49,MATCH($D672,products!$A$1:$A$49,0),MATCH(orders!J$1,products!$A$1:$G$1,0))</f>
        <v>M</v>
      </c>
      <c r="K672" s="5">
        <f>INDEX(products!$A$1:$G$49,MATCH($D672,products!$A$1:$A$49,0),MATCH(orders!K$1,products!$A$1:$G$1,0))</f>
        <v>0.2</v>
      </c>
      <c r="L672">
        <f>INDEX(products!$A$1:$G$49,MATCH($D672,products!$A$1:$A$49,0),MATCH(orders!L$1,products!$A$1:$G$1,0))</f>
        <v>4.3650000000000002</v>
      </c>
      <c r="M672">
        <f t="shared" si="20"/>
        <v>13.095000000000001</v>
      </c>
      <c r="N672" t="str" cm="1">
        <f t="array" ref="N672">_xlfn.XLOOKUP(I672,{"Rob","Exc","Ara","Lib"},{"Robusta","Excelsa","Arabica","Liberica"},"",0)</f>
        <v>Liberica</v>
      </c>
      <c r="O672" t="str">
        <f t="shared" si="21"/>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INDEX(products!$A$1:$G$49,MATCH($D673,products!$A$1:$A$49,0),MATCH(orders!I$1,products!$A$1:$G$1,0))</f>
        <v>Rob</v>
      </c>
      <c r="J673" t="str">
        <f>INDEX(products!$A$1:$G$49,MATCH($D673,products!$A$1:$A$49,0),MATCH(orders!J$1,products!$A$1:$G$1,0))</f>
        <v>L</v>
      </c>
      <c r="K673" s="5">
        <f>INDEX(products!$A$1:$G$49,MATCH($D673,products!$A$1:$A$49,0),MATCH(orders!K$1,products!$A$1:$G$1,0))</f>
        <v>1</v>
      </c>
      <c r="L673">
        <f>INDEX(products!$A$1:$G$49,MATCH($D673,products!$A$1:$A$49,0),MATCH(orders!L$1,products!$A$1:$G$1,0))</f>
        <v>11.95</v>
      </c>
      <c r="M673">
        <f t="shared" si="20"/>
        <v>59.75</v>
      </c>
      <c r="N673" t="str" cm="1">
        <f t="array" ref="N673">_xlfn.XLOOKUP(I673,{"Rob","Exc","Ara","Lib"},{"Robusta","Excelsa","Arabica","Liberica"},"",0)</f>
        <v>Robusta</v>
      </c>
      <c r="O673" t="str">
        <f t="shared" si="21"/>
        <v>Large</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INDEX(products!$A$1:$G$49,MATCH($D674,products!$A$1:$A$49,0),MATCH(orders!I$1,products!$A$1:$G$1,0))</f>
        <v>Lib</v>
      </c>
      <c r="J674" t="str">
        <f>INDEX(products!$A$1:$G$49,MATCH($D674,products!$A$1:$A$49,0),MATCH(orders!J$1,products!$A$1:$G$1,0))</f>
        <v>M</v>
      </c>
      <c r="K674" s="5">
        <f>INDEX(products!$A$1:$G$49,MATCH($D674,products!$A$1:$A$49,0),MATCH(orders!K$1,products!$A$1:$G$1,0))</f>
        <v>0.5</v>
      </c>
      <c r="L674">
        <f>INDEX(products!$A$1:$G$49,MATCH($D674,products!$A$1:$A$49,0),MATCH(orders!L$1,products!$A$1:$G$1,0))</f>
        <v>8.73</v>
      </c>
      <c r="M674">
        <f t="shared" si="20"/>
        <v>43.650000000000006</v>
      </c>
      <c r="N674" t="str" cm="1">
        <f t="array" ref="N674">_xlfn.XLOOKUP(I674,{"Rob","Exc","Ara","Lib"},{"Robusta","Excelsa","Arabica","Liberica"},"",0)</f>
        <v>Liberica</v>
      </c>
      <c r="O674" t="str">
        <f t="shared" si="21"/>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INDEX(products!$A$1:$G$49,MATCH($D675,products!$A$1:$A$49,0),MATCH(orders!I$1,products!$A$1:$G$1,0))</f>
        <v>Exc</v>
      </c>
      <c r="J675" t="str">
        <f>INDEX(products!$A$1:$G$49,MATCH($D675,products!$A$1:$A$49,0),MATCH(orders!J$1,products!$A$1:$G$1,0))</f>
        <v>M</v>
      </c>
      <c r="K675" s="5">
        <f>INDEX(products!$A$1:$G$49,MATCH($D675,products!$A$1:$A$49,0),MATCH(orders!K$1,products!$A$1:$G$1,0))</f>
        <v>1</v>
      </c>
      <c r="L675">
        <f>INDEX(products!$A$1:$G$49,MATCH($D675,products!$A$1:$A$49,0),MATCH(orders!L$1,products!$A$1:$G$1,0))</f>
        <v>13.75</v>
      </c>
      <c r="M675">
        <f t="shared" si="20"/>
        <v>82.5</v>
      </c>
      <c r="N675" t="str" cm="1">
        <f t="array" ref="N675">_xlfn.XLOOKUP(I675,{"Rob","Exc","Ara","Lib"},{"Robusta","Excelsa","Arabica","Liberica"},"",0)</f>
        <v>Excelsa</v>
      </c>
      <c r="O675" t="str">
        <f t="shared" si="21"/>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INDEX(products!$A$1:$G$49,MATCH($D676,products!$A$1:$A$49,0),MATCH(orders!I$1,products!$A$1:$G$1,0))</f>
        <v>Ara</v>
      </c>
      <c r="J676" t="str">
        <f>INDEX(products!$A$1:$G$49,MATCH($D676,products!$A$1:$A$49,0),MATCH(orders!J$1,products!$A$1:$G$1,0))</f>
        <v>L</v>
      </c>
      <c r="K676" s="5">
        <f>INDEX(products!$A$1:$G$49,MATCH($D676,products!$A$1:$A$49,0),MATCH(orders!K$1,products!$A$1:$G$1,0))</f>
        <v>2.5</v>
      </c>
      <c r="L676">
        <f>INDEX(products!$A$1:$G$49,MATCH($D676,products!$A$1:$A$49,0),MATCH(orders!L$1,products!$A$1:$G$1,0))</f>
        <v>29.784999999999997</v>
      </c>
      <c r="M676">
        <f t="shared" si="20"/>
        <v>178.70999999999998</v>
      </c>
      <c r="N676" t="str" cm="1">
        <f t="array" ref="N676">_xlfn.XLOOKUP(I676,{"Rob","Exc","Ara","Lib"},{"Robusta","Excelsa","Arabica","Liberica"},"",0)</f>
        <v>Arabica</v>
      </c>
      <c r="O676" t="str">
        <f t="shared" si="21"/>
        <v>Large</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INDEX(products!$A$1:$G$49,MATCH($D677,products!$A$1:$A$49,0),MATCH(orders!I$1,products!$A$1:$G$1,0))</f>
        <v>Lib</v>
      </c>
      <c r="J677" t="str">
        <f>INDEX(products!$A$1:$G$49,MATCH($D677,products!$A$1:$A$49,0),MATCH(orders!J$1,products!$A$1:$G$1,0))</f>
        <v>D</v>
      </c>
      <c r="K677" s="5">
        <f>INDEX(products!$A$1:$G$49,MATCH($D677,products!$A$1:$A$49,0),MATCH(orders!K$1,products!$A$1:$G$1,0))</f>
        <v>2.5</v>
      </c>
      <c r="L677">
        <f>INDEX(products!$A$1:$G$49,MATCH($D677,products!$A$1:$A$49,0),MATCH(orders!L$1,products!$A$1:$G$1,0))</f>
        <v>29.784999999999997</v>
      </c>
      <c r="M677">
        <f t="shared" si="20"/>
        <v>119.13999999999999</v>
      </c>
      <c r="N677" t="str" cm="1">
        <f t="array" ref="N677">_xlfn.XLOOKUP(I677,{"Rob","Exc","Ara","Lib"},{"Robusta","Excelsa","Arabica","Liberica"},"",0)</f>
        <v>Liberica</v>
      </c>
      <c r="O677" t="str">
        <f t="shared" si="21"/>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INDEX(products!$A$1:$G$49,MATCH($D678,products!$A$1:$A$49,0),MATCH(orders!I$1,products!$A$1:$G$1,0))</f>
        <v>Lib</v>
      </c>
      <c r="J678" t="str">
        <f>INDEX(products!$A$1:$G$49,MATCH($D678,products!$A$1:$A$49,0),MATCH(orders!J$1,products!$A$1:$G$1,0))</f>
        <v>L</v>
      </c>
      <c r="K678" s="5">
        <f>INDEX(products!$A$1:$G$49,MATCH($D678,products!$A$1:$A$49,0),MATCH(orders!K$1,products!$A$1:$G$1,0))</f>
        <v>0.5</v>
      </c>
      <c r="L678">
        <f>INDEX(products!$A$1:$G$49,MATCH($D678,products!$A$1:$A$49,0),MATCH(orders!L$1,products!$A$1:$G$1,0))</f>
        <v>9.51</v>
      </c>
      <c r="M678">
        <f t="shared" si="20"/>
        <v>47.55</v>
      </c>
      <c r="N678" t="str" cm="1">
        <f t="array" ref="N678">_xlfn.XLOOKUP(I678,{"Rob","Exc","Ara","Lib"},{"Robusta","Excelsa","Arabica","Liberica"},"",0)</f>
        <v>Liberica</v>
      </c>
      <c r="O678" t="str">
        <f t="shared" si="21"/>
        <v>Large</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INDEX(products!$A$1:$G$49,MATCH($D679,products!$A$1:$A$49,0),MATCH(orders!I$1,products!$A$1:$G$1,0))</f>
        <v>Lib</v>
      </c>
      <c r="J679" t="str">
        <f>INDEX(products!$A$1:$G$49,MATCH($D679,products!$A$1:$A$49,0),MATCH(orders!J$1,products!$A$1:$G$1,0))</f>
        <v>M</v>
      </c>
      <c r="K679" s="5">
        <f>INDEX(products!$A$1:$G$49,MATCH($D679,products!$A$1:$A$49,0),MATCH(orders!K$1,products!$A$1:$G$1,0))</f>
        <v>0.5</v>
      </c>
      <c r="L679">
        <f>INDEX(products!$A$1:$G$49,MATCH($D679,products!$A$1:$A$49,0),MATCH(orders!L$1,products!$A$1:$G$1,0))</f>
        <v>8.73</v>
      </c>
      <c r="M679">
        <f t="shared" si="20"/>
        <v>43.650000000000006</v>
      </c>
      <c r="N679" t="str" cm="1">
        <f t="array" ref="N679">_xlfn.XLOOKUP(I679,{"Rob","Exc","Ara","Lib"},{"Robusta","Excelsa","Arabica","Liberica"},"",0)</f>
        <v>Liberica</v>
      </c>
      <c r="O679" t="str">
        <f t="shared" si="21"/>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INDEX(products!$A$1:$G$49,MATCH($D680,products!$A$1:$A$49,0),MATCH(orders!I$1,products!$A$1:$G$1,0))</f>
        <v>Ara</v>
      </c>
      <c r="J680" t="str">
        <f>INDEX(products!$A$1:$G$49,MATCH($D680,products!$A$1:$A$49,0),MATCH(orders!J$1,products!$A$1:$G$1,0))</f>
        <v>L</v>
      </c>
      <c r="K680" s="5">
        <f>INDEX(products!$A$1:$G$49,MATCH($D680,products!$A$1:$A$49,0),MATCH(orders!K$1,products!$A$1:$G$1,0))</f>
        <v>2.5</v>
      </c>
      <c r="L680">
        <f>INDEX(products!$A$1:$G$49,MATCH($D680,products!$A$1:$A$49,0),MATCH(orders!L$1,products!$A$1:$G$1,0))</f>
        <v>29.784999999999997</v>
      </c>
      <c r="M680">
        <f t="shared" si="20"/>
        <v>178.70999999999998</v>
      </c>
      <c r="N680" t="str" cm="1">
        <f t="array" ref="N680">_xlfn.XLOOKUP(I680,{"Rob","Exc","Ara","Lib"},{"Robusta","Excelsa","Arabica","Liberica"},"",0)</f>
        <v>Arabica</v>
      </c>
      <c r="O680" t="str">
        <f t="shared" si="21"/>
        <v>Large</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INDEX(products!$A$1:$G$49,MATCH($D681,products!$A$1:$A$49,0),MATCH(orders!I$1,products!$A$1:$G$1,0))</f>
        <v>Rob</v>
      </c>
      <c r="J681" t="str">
        <f>INDEX(products!$A$1:$G$49,MATCH($D681,products!$A$1:$A$49,0),MATCH(orders!J$1,products!$A$1:$G$1,0))</f>
        <v>L</v>
      </c>
      <c r="K681" s="5">
        <f>INDEX(products!$A$1:$G$49,MATCH($D681,products!$A$1:$A$49,0),MATCH(orders!K$1,products!$A$1:$G$1,0))</f>
        <v>2.5</v>
      </c>
      <c r="L681">
        <f>INDEX(products!$A$1:$G$49,MATCH($D681,products!$A$1:$A$49,0),MATCH(orders!L$1,products!$A$1:$G$1,0))</f>
        <v>27.484999999999996</v>
      </c>
      <c r="M681">
        <f t="shared" si="20"/>
        <v>27.484999999999996</v>
      </c>
      <c r="N681" t="str" cm="1">
        <f t="array" ref="N681">_xlfn.XLOOKUP(I681,{"Rob","Exc","Ara","Lib"},{"Robusta","Excelsa","Arabica","Liberica"},"",0)</f>
        <v>Robusta</v>
      </c>
      <c r="O681" t="str">
        <f t="shared" si="21"/>
        <v>Large</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INDEX(products!$A$1:$G$49,MATCH($D682,products!$A$1:$A$49,0),MATCH(orders!I$1,products!$A$1:$G$1,0))</f>
        <v>Ara</v>
      </c>
      <c r="J682" t="str">
        <f>INDEX(products!$A$1:$G$49,MATCH($D682,products!$A$1:$A$49,0),MATCH(orders!J$1,products!$A$1:$G$1,0))</f>
        <v>M</v>
      </c>
      <c r="K682" s="5">
        <f>INDEX(products!$A$1:$G$49,MATCH($D682,products!$A$1:$A$49,0),MATCH(orders!K$1,products!$A$1:$G$1,0))</f>
        <v>1</v>
      </c>
      <c r="L682">
        <f>INDEX(products!$A$1:$G$49,MATCH($D682,products!$A$1:$A$49,0),MATCH(orders!L$1,products!$A$1:$G$1,0))</f>
        <v>11.25</v>
      </c>
      <c r="M682">
        <f t="shared" si="20"/>
        <v>56.25</v>
      </c>
      <c r="N682" t="str" cm="1">
        <f t="array" ref="N682">_xlfn.XLOOKUP(I682,{"Rob","Exc","Ara","Lib"},{"Robusta","Excelsa","Arabica","Liberica"},"",0)</f>
        <v>Arabica</v>
      </c>
      <c r="O682" t="str">
        <f t="shared" si="21"/>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INDEX(products!$A$1:$G$49,MATCH($D683,products!$A$1:$A$49,0),MATCH(orders!I$1,products!$A$1:$G$1,0))</f>
        <v>Lib</v>
      </c>
      <c r="J683" t="str">
        <f>INDEX(products!$A$1:$G$49,MATCH($D683,products!$A$1:$A$49,0),MATCH(orders!J$1,products!$A$1:$G$1,0))</f>
        <v>L</v>
      </c>
      <c r="K683" s="5">
        <f>INDEX(products!$A$1:$G$49,MATCH($D683,products!$A$1:$A$49,0),MATCH(orders!K$1,products!$A$1:$G$1,0))</f>
        <v>0.2</v>
      </c>
      <c r="L683">
        <f>INDEX(products!$A$1:$G$49,MATCH($D683,products!$A$1:$A$49,0),MATCH(orders!L$1,products!$A$1:$G$1,0))</f>
        <v>4.7549999999999999</v>
      </c>
      <c r="M683">
        <f t="shared" si="20"/>
        <v>9.51</v>
      </c>
      <c r="N683" t="str" cm="1">
        <f t="array" ref="N683">_xlfn.XLOOKUP(I683,{"Rob","Exc","Ara","Lib"},{"Robusta","Excelsa","Arabica","Liberica"},"",0)</f>
        <v>Liberica</v>
      </c>
      <c r="O683" t="str">
        <f t="shared" si="21"/>
        <v>Large</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INDEX(products!$A$1:$G$49,MATCH($D684,products!$A$1:$A$49,0),MATCH(orders!I$1,products!$A$1:$G$1,0))</f>
        <v>Exc</v>
      </c>
      <c r="J684" t="str">
        <f>INDEX(products!$A$1:$G$49,MATCH($D684,products!$A$1:$A$49,0),MATCH(orders!J$1,products!$A$1:$G$1,0))</f>
        <v>M</v>
      </c>
      <c r="K684" s="5">
        <f>INDEX(products!$A$1:$G$49,MATCH($D684,products!$A$1:$A$49,0),MATCH(orders!K$1,products!$A$1:$G$1,0))</f>
        <v>0.2</v>
      </c>
      <c r="L684">
        <f>INDEX(products!$A$1:$G$49,MATCH($D684,products!$A$1:$A$49,0),MATCH(orders!L$1,products!$A$1:$G$1,0))</f>
        <v>4.125</v>
      </c>
      <c r="M684">
        <f t="shared" si="20"/>
        <v>8.25</v>
      </c>
      <c r="N684" t="str" cm="1">
        <f t="array" ref="N684">_xlfn.XLOOKUP(I684,{"Rob","Exc","Ara","Lib"},{"Robusta","Excelsa","Arabica","Liberica"},"",0)</f>
        <v>Excelsa</v>
      </c>
      <c r="O684" t="str">
        <f t="shared" si="21"/>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INDEX(products!$A$1:$G$49,MATCH($D685,products!$A$1:$A$49,0),MATCH(orders!I$1,products!$A$1:$G$1,0))</f>
        <v>Lib</v>
      </c>
      <c r="J685" t="str">
        <f>INDEX(products!$A$1:$G$49,MATCH($D685,products!$A$1:$A$49,0),MATCH(orders!J$1,products!$A$1:$G$1,0))</f>
        <v>D</v>
      </c>
      <c r="K685" s="5">
        <f>INDEX(products!$A$1:$G$49,MATCH($D685,products!$A$1:$A$49,0),MATCH(orders!K$1,products!$A$1:$G$1,0))</f>
        <v>0.5</v>
      </c>
      <c r="L685">
        <f>INDEX(products!$A$1:$G$49,MATCH($D685,products!$A$1:$A$49,0),MATCH(orders!L$1,products!$A$1:$G$1,0))</f>
        <v>7.77</v>
      </c>
      <c r="M685">
        <f t="shared" si="20"/>
        <v>46.62</v>
      </c>
      <c r="N685" t="str" cm="1">
        <f t="array" ref="N685">_xlfn.XLOOKUP(I685,{"Rob","Exc","Ara","Lib"},{"Robusta","Excelsa","Arabica","Liberica"},"",0)</f>
        <v>Liberica</v>
      </c>
      <c r="O685" t="str">
        <f t="shared" si="21"/>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INDEX(products!$A$1:$G$49,MATCH($D686,products!$A$1:$A$49,0),MATCH(orders!I$1,products!$A$1:$G$1,0))</f>
        <v>Rob</v>
      </c>
      <c r="J686" t="str">
        <f>INDEX(products!$A$1:$G$49,MATCH($D686,products!$A$1:$A$49,0),MATCH(orders!J$1,products!$A$1:$G$1,0))</f>
        <v>L</v>
      </c>
      <c r="K686" s="5">
        <f>INDEX(products!$A$1:$G$49,MATCH($D686,products!$A$1:$A$49,0),MATCH(orders!K$1,products!$A$1:$G$1,0))</f>
        <v>1</v>
      </c>
      <c r="L686">
        <f>INDEX(products!$A$1:$G$49,MATCH($D686,products!$A$1:$A$49,0),MATCH(orders!L$1,products!$A$1:$G$1,0))</f>
        <v>11.95</v>
      </c>
      <c r="M686">
        <f t="shared" si="20"/>
        <v>71.699999999999989</v>
      </c>
      <c r="N686" t="str" cm="1">
        <f t="array" ref="N686">_xlfn.XLOOKUP(I686,{"Rob","Exc","Ara","Lib"},{"Robusta","Excelsa","Arabica","Liberica"},"",0)</f>
        <v>Robusta</v>
      </c>
      <c r="O686" t="str">
        <f t="shared" si="21"/>
        <v>Large</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INDEX(products!$A$1:$G$49,MATCH($D687,products!$A$1:$A$49,0),MATCH(orders!I$1,products!$A$1:$G$1,0))</f>
        <v>Lib</v>
      </c>
      <c r="J687" t="str">
        <f>INDEX(products!$A$1:$G$49,MATCH($D687,products!$A$1:$A$49,0),MATCH(orders!J$1,products!$A$1:$G$1,0))</f>
        <v>L</v>
      </c>
      <c r="K687" s="5">
        <f>INDEX(products!$A$1:$G$49,MATCH($D687,products!$A$1:$A$49,0),MATCH(orders!K$1,products!$A$1:$G$1,0))</f>
        <v>2.5</v>
      </c>
      <c r="L687">
        <f>INDEX(products!$A$1:$G$49,MATCH($D687,products!$A$1:$A$49,0),MATCH(orders!L$1,products!$A$1:$G$1,0))</f>
        <v>36.454999999999998</v>
      </c>
      <c r="M687">
        <f t="shared" si="20"/>
        <v>72.91</v>
      </c>
      <c r="N687" t="str" cm="1">
        <f t="array" ref="N687">_xlfn.XLOOKUP(I687,{"Rob","Exc","Ara","Lib"},{"Robusta","Excelsa","Arabica","Liberica"},"",0)</f>
        <v>Liberica</v>
      </c>
      <c r="O687" t="str">
        <f t="shared" si="21"/>
        <v>Large</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INDEX(products!$A$1:$G$49,MATCH($D688,products!$A$1:$A$49,0),MATCH(orders!I$1,products!$A$1:$G$1,0))</f>
        <v>Rob</v>
      </c>
      <c r="J688" t="str">
        <f>INDEX(products!$A$1:$G$49,MATCH($D688,products!$A$1:$A$49,0),MATCH(orders!J$1,products!$A$1:$G$1,0))</f>
        <v>D</v>
      </c>
      <c r="K688" s="5">
        <f>INDEX(products!$A$1:$G$49,MATCH($D688,products!$A$1:$A$49,0),MATCH(orders!K$1,products!$A$1:$G$1,0))</f>
        <v>0.2</v>
      </c>
      <c r="L688">
        <f>INDEX(products!$A$1:$G$49,MATCH($D688,products!$A$1:$A$49,0),MATCH(orders!L$1,products!$A$1:$G$1,0))</f>
        <v>2.6849999999999996</v>
      </c>
      <c r="M688">
        <f t="shared" si="20"/>
        <v>8.0549999999999997</v>
      </c>
      <c r="N688" t="str" cm="1">
        <f t="array" ref="N688">_xlfn.XLOOKUP(I688,{"Rob","Exc","Ara","Lib"},{"Robusta","Excelsa","Arabica","Liberica"},"",0)</f>
        <v>Robusta</v>
      </c>
      <c r="O688" t="str">
        <f t="shared" si="21"/>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INDEX(products!$A$1:$G$49,MATCH($D689,products!$A$1:$A$49,0),MATCH(orders!I$1,products!$A$1:$G$1,0))</f>
        <v>Exc</v>
      </c>
      <c r="J689" t="str">
        <f>INDEX(products!$A$1:$G$49,MATCH($D689,products!$A$1:$A$49,0),MATCH(orders!J$1,products!$A$1:$G$1,0))</f>
        <v>M</v>
      </c>
      <c r="K689" s="5">
        <f>INDEX(products!$A$1:$G$49,MATCH($D689,products!$A$1:$A$49,0),MATCH(orders!K$1,products!$A$1:$G$1,0))</f>
        <v>0.5</v>
      </c>
      <c r="L689">
        <f>INDEX(products!$A$1:$G$49,MATCH($D689,products!$A$1:$A$49,0),MATCH(orders!L$1,products!$A$1:$G$1,0))</f>
        <v>8.25</v>
      </c>
      <c r="M689">
        <f t="shared" si="20"/>
        <v>16.5</v>
      </c>
      <c r="N689" t="str" cm="1">
        <f t="array" ref="N689">_xlfn.XLOOKUP(I689,{"Rob","Exc","Ara","Lib"},{"Robusta","Excelsa","Arabica","Liberica"},"",0)</f>
        <v>Excelsa</v>
      </c>
      <c r="O689" t="str">
        <f t="shared" si="21"/>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INDEX(products!$A$1:$G$49,MATCH($D690,products!$A$1:$A$49,0),MATCH(orders!I$1,products!$A$1:$G$1,0))</f>
        <v>Ara</v>
      </c>
      <c r="J690" t="str">
        <f>INDEX(products!$A$1:$G$49,MATCH($D690,products!$A$1:$A$49,0),MATCH(orders!J$1,products!$A$1:$G$1,0))</f>
        <v>L</v>
      </c>
      <c r="K690" s="5">
        <f>INDEX(products!$A$1:$G$49,MATCH($D690,products!$A$1:$A$49,0),MATCH(orders!K$1,products!$A$1:$G$1,0))</f>
        <v>1</v>
      </c>
      <c r="L690">
        <f>INDEX(products!$A$1:$G$49,MATCH($D690,products!$A$1:$A$49,0),MATCH(orders!L$1,products!$A$1:$G$1,0))</f>
        <v>12.95</v>
      </c>
      <c r="M690">
        <f t="shared" si="20"/>
        <v>64.75</v>
      </c>
      <c r="N690" t="str" cm="1">
        <f t="array" ref="N690">_xlfn.XLOOKUP(I690,{"Rob","Exc","Ara","Lib"},{"Robusta","Excelsa","Arabica","Liberica"},"",0)</f>
        <v>Arabica</v>
      </c>
      <c r="O690" t="str">
        <f t="shared" si="21"/>
        <v>Large</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INDEX(products!$A$1:$G$49,MATCH($D691,products!$A$1:$A$49,0),MATCH(orders!I$1,products!$A$1:$G$1,0))</f>
        <v>Ara</v>
      </c>
      <c r="J691" t="str">
        <f>INDEX(products!$A$1:$G$49,MATCH($D691,products!$A$1:$A$49,0),MATCH(orders!J$1,products!$A$1:$G$1,0))</f>
        <v>M</v>
      </c>
      <c r="K691" s="5">
        <f>INDEX(products!$A$1:$G$49,MATCH($D691,products!$A$1:$A$49,0),MATCH(orders!K$1,products!$A$1:$G$1,0))</f>
        <v>0.5</v>
      </c>
      <c r="L691">
        <f>INDEX(products!$A$1:$G$49,MATCH($D691,products!$A$1:$A$49,0),MATCH(orders!L$1,products!$A$1:$G$1,0))</f>
        <v>6.75</v>
      </c>
      <c r="M691">
        <f t="shared" si="20"/>
        <v>33.75</v>
      </c>
      <c r="N691" t="str" cm="1">
        <f t="array" ref="N691">_xlfn.XLOOKUP(I691,{"Rob","Exc","Ara","Lib"},{"Robusta","Excelsa","Arabica","Liberica"},"",0)</f>
        <v>Arabica</v>
      </c>
      <c r="O691" t="str">
        <f t="shared" si="21"/>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INDEX(products!$A$1:$G$49,MATCH($D692,products!$A$1:$A$49,0),MATCH(orders!I$1,products!$A$1:$G$1,0))</f>
        <v>Lib</v>
      </c>
      <c r="J692" t="str">
        <f>INDEX(products!$A$1:$G$49,MATCH($D692,products!$A$1:$A$49,0),MATCH(orders!J$1,products!$A$1:$G$1,0))</f>
        <v>D</v>
      </c>
      <c r="K692" s="5">
        <f>INDEX(products!$A$1:$G$49,MATCH($D692,products!$A$1:$A$49,0),MATCH(orders!K$1,products!$A$1:$G$1,0))</f>
        <v>2.5</v>
      </c>
      <c r="L692">
        <f>INDEX(products!$A$1:$G$49,MATCH($D692,products!$A$1:$A$49,0),MATCH(orders!L$1,products!$A$1:$G$1,0))</f>
        <v>29.784999999999997</v>
      </c>
      <c r="M692">
        <f t="shared" si="20"/>
        <v>178.70999999999998</v>
      </c>
      <c r="N692" t="str" cm="1">
        <f t="array" ref="N692">_xlfn.XLOOKUP(I692,{"Rob","Exc","Ara","Lib"},{"Robusta","Excelsa","Arabica","Liberica"},"",0)</f>
        <v>Liberica</v>
      </c>
      <c r="O692" t="str">
        <f t="shared" si="21"/>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INDEX(products!$A$1:$G$49,MATCH($D693,products!$A$1:$A$49,0),MATCH(orders!I$1,products!$A$1:$G$1,0))</f>
        <v>Ara</v>
      </c>
      <c r="J693" t="str">
        <f>INDEX(products!$A$1:$G$49,MATCH($D693,products!$A$1:$A$49,0),MATCH(orders!J$1,products!$A$1:$G$1,0))</f>
        <v>M</v>
      </c>
      <c r="K693" s="5">
        <f>INDEX(products!$A$1:$G$49,MATCH($D693,products!$A$1:$A$49,0),MATCH(orders!K$1,products!$A$1:$G$1,0))</f>
        <v>1</v>
      </c>
      <c r="L693">
        <f>INDEX(products!$A$1:$G$49,MATCH($D693,products!$A$1:$A$49,0),MATCH(orders!L$1,products!$A$1:$G$1,0))</f>
        <v>11.25</v>
      </c>
      <c r="M693">
        <f t="shared" si="20"/>
        <v>22.5</v>
      </c>
      <c r="N693" t="str" cm="1">
        <f t="array" ref="N693">_xlfn.XLOOKUP(I693,{"Rob","Exc","Ara","Lib"},{"Robusta","Excelsa","Arabica","Liberica"},"",0)</f>
        <v>Arabica</v>
      </c>
      <c r="O693" t="str">
        <f t="shared" si="21"/>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INDEX(products!$A$1:$G$49,MATCH($D694,products!$A$1:$A$49,0),MATCH(orders!I$1,products!$A$1:$G$1,0))</f>
        <v>Lib</v>
      </c>
      <c r="J694" t="str">
        <f>INDEX(products!$A$1:$G$49,MATCH($D694,products!$A$1:$A$49,0),MATCH(orders!J$1,products!$A$1:$G$1,0))</f>
        <v>D</v>
      </c>
      <c r="K694" s="5">
        <f>INDEX(products!$A$1:$G$49,MATCH($D694,products!$A$1:$A$49,0),MATCH(orders!K$1,products!$A$1:$G$1,0))</f>
        <v>1</v>
      </c>
      <c r="L694">
        <f>INDEX(products!$A$1:$G$49,MATCH($D694,products!$A$1:$A$49,0),MATCH(orders!L$1,products!$A$1:$G$1,0))</f>
        <v>12.95</v>
      </c>
      <c r="M694">
        <f t="shared" si="20"/>
        <v>12.95</v>
      </c>
      <c r="N694" t="str" cm="1">
        <f t="array" ref="N694">_xlfn.XLOOKUP(I694,{"Rob","Exc","Ara","Lib"},{"Robusta","Excelsa","Arabica","Liberica"},"",0)</f>
        <v>Liberica</v>
      </c>
      <c r="O694" t="str">
        <f t="shared" si="21"/>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INDEX(products!$A$1:$G$49,MATCH($D695,products!$A$1:$A$49,0),MATCH(orders!I$1,products!$A$1:$G$1,0))</f>
        <v>Ara</v>
      </c>
      <c r="J695" t="str">
        <f>INDEX(products!$A$1:$G$49,MATCH($D695,products!$A$1:$A$49,0),MATCH(orders!J$1,products!$A$1:$G$1,0))</f>
        <v>M</v>
      </c>
      <c r="K695" s="5">
        <f>INDEX(products!$A$1:$G$49,MATCH($D695,products!$A$1:$A$49,0),MATCH(orders!K$1,products!$A$1:$G$1,0))</f>
        <v>2.5</v>
      </c>
      <c r="L695">
        <f>INDEX(products!$A$1:$G$49,MATCH($D695,products!$A$1:$A$49,0),MATCH(orders!L$1,products!$A$1:$G$1,0))</f>
        <v>25.874999999999996</v>
      </c>
      <c r="M695">
        <f t="shared" si="20"/>
        <v>51.749999999999993</v>
      </c>
      <c r="N695" t="str" cm="1">
        <f t="array" ref="N695">_xlfn.XLOOKUP(I695,{"Rob","Exc","Ara","Lib"},{"Robusta","Excelsa","Arabica","Liberica"},"",0)</f>
        <v>Arabica</v>
      </c>
      <c r="O695" t="str">
        <f t="shared" si="21"/>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INDEX(products!$A$1:$G$49,MATCH($D696,products!$A$1:$A$49,0),MATCH(orders!I$1,products!$A$1:$G$1,0))</f>
        <v>Exc</v>
      </c>
      <c r="J696" t="str">
        <f>INDEX(products!$A$1:$G$49,MATCH($D696,products!$A$1:$A$49,0),MATCH(orders!J$1,products!$A$1:$G$1,0))</f>
        <v>D</v>
      </c>
      <c r="K696" s="5">
        <f>INDEX(products!$A$1:$G$49,MATCH($D696,products!$A$1:$A$49,0),MATCH(orders!K$1,products!$A$1:$G$1,0))</f>
        <v>0.5</v>
      </c>
      <c r="L696">
        <f>INDEX(products!$A$1:$G$49,MATCH($D696,products!$A$1:$A$49,0),MATCH(orders!L$1,products!$A$1:$G$1,0))</f>
        <v>7.29</v>
      </c>
      <c r="M696">
        <f t="shared" si="20"/>
        <v>36.450000000000003</v>
      </c>
      <c r="N696" t="str" cm="1">
        <f t="array" ref="N696">_xlfn.XLOOKUP(I696,{"Rob","Exc","Ara","Lib"},{"Robusta","Excelsa","Arabica","Liberica"},"",0)</f>
        <v>Excelsa</v>
      </c>
      <c r="O696" t="str">
        <f t="shared" si="21"/>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INDEX(products!$A$1:$G$49,MATCH($D697,products!$A$1:$A$49,0),MATCH(orders!I$1,products!$A$1:$G$1,0))</f>
        <v>Lib</v>
      </c>
      <c r="J697" t="str">
        <f>INDEX(products!$A$1:$G$49,MATCH($D697,products!$A$1:$A$49,0),MATCH(orders!J$1,products!$A$1:$G$1,0))</f>
        <v>L</v>
      </c>
      <c r="K697" s="5">
        <f>INDEX(products!$A$1:$G$49,MATCH($D697,products!$A$1:$A$49,0),MATCH(orders!K$1,products!$A$1:$G$1,0))</f>
        <v>2.5</v>
      </c>
      <c r="L697">
        <f>INDEX(products!$A$1:$G$49,MATCH($D697,products!$A$1:$A$49,0),MATCH(orders!L$1,products!$A$1:$G$1,0))</f>
        <v>36.454999999999998</v>
      </c>
      <c r="M697">
        <f t="shared" si="20"/>
        <v>182.27499999999998</v>
      </c>
      <c r="N697" t="str" cm="1">
        <f t="array" ref="N697">_xlfn.XLOOKUP(I697,{"Rob","Exc","Ara","Lib"},{"Robusta","Excelsa","Arabica","Liberica"},"",0)</f>
        <v>Liberica</v>
      </c>
      <c r="O697" t="str">
        <f t="shared" si="21"/>
        <v>Large</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INDEX(products!$A$1:$G$49,MATCH($D698,products!$A$1:$A$49,0),MATCH(orders!I$1,products!$A$1:$G$1,0))</f>
        <v>Lib</v>
      </c>
      <c r="J698" t="str">
        <f>INDEX(products!$A$1:$G$49,MATCH($D698,products!$A$1:$A$49,0),MATCH(orders!J$1,products!$A$1:$G$1,0))</f>
        <v>D</v>
      </c>
      <c r="K698" s="5">
        <f>INDEX(products!$A$1:$G$49,MATCH($D698,products!$A$1:$A$49,0),MATCH(orders!K$1,products!$A$1:$G$1,0))</f>
        <v>0.5</v>
      </c>
      <c r="L698">
        <f>INDEX(products!$A$1:$G$49,MATCH($D698,products!$A$1:$A$49,0),MATCH(orders!L$1,products!$A$1:$G$1,0))</f>
        <v>7.77</v>
      </c>
      <c r="M698">
        <f t="shared" si="20"/>
        <v>31.08</v>
      </c>
      <c r="N698" t="str" cm="1">
        <f t="array" ref="N698">_xlfn.XLOOKUP(I698,{"Rob","Exc","Ara","Lib"},{"Robusta","Excelsa","Arabica","Liberica"},"",0)</f>
        <v>Liberica</v>
      </c>
      <c r="O698" t="str">
        <f t="shared" si="21"/>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INDEX(products!$A$1:$G$49,MATCH($D699,products!$A$1:$A$49,0),MATCH(orders!I$1,products!$A$1:$G$1,0))</f>
        <v>Ara</v>
      </c>
      <c r="J699" t="str">
        <f>INDEX(products!$A$1:$G$49,MATCH($D699,products!$A$1:$A$49,0),MATCH(orders!J$1,products!$A$1:$G$1,0))</f>
        <v>M</v>
      </c>
      <c r="K699" s="5">
        <f>INDEX(products!$A$1:$G$49,MATCH($D699,products!$A$1:$A$49,0),MATCH(orders!K$1,products!$A$1:$G$1,0))</f>
        <v>0.5</v>
      </c>
      <c r="L699">
        <f>INDEX(products!$A$1:$G$49,MATCH($D699,products!$A$1:$A$49,0),MATCH(orders!L$1,products!$A$1:$G$1,0))</f>
        <v>6.75</v>
      </c>
      <c r="M699">
        <f t="shared" si="20"/>
        <v>20.25</v>
      </c>
      <c r="N699" t="str" cm="1">
        <f t="array" ref="N699">_xlfn.XLOOKUP(I699,{"Rob","Exc","Ara","Lib"},{"Robusta","Excelsa","Arabica","Liberica"},"",0)</f>
        <v>Arabica</v>
      </c>
      <c r="O699" t="str">
        <f t="shared" si="21"/>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INDEX(products!$A$1:$G$49,MATCH($D700,products!$A$1:$A$49,0),MATCH(orders!I$1,products!$A$1:$G$1,0))</f>
        <v>Lib</v>
      </c>
      <c r="J700" t="str">
        <f>INDEX(products!$A$1:$G$49,MATCH($D700,products!$A$1:$A$49,0),MATCH(orders!J$1,products!$A$1:$G$1,0))</f>
        <v>D</v>
      </c>
      <c r="K700" s="5">
        <f>INDEX(products!$A$1:$G$49,MATCH($D700,products!$A$1:$A$49,0),MATCH(orders!K$1,products!$A$1:$G$1,0))</f>
        <v>1</v>
      </c>
      <c r="L700">
        <f>INDEX(products!$A$1:$G$49,MATCH($D700,products!$A$1:$A$49,0),MATCH(orders!L$1,products!$A$1:$G$1,0))</f>
        <v>12.95</v>
      </c>
      <c r="M700">
        <f t="shared" si="20"/>
        <v>25.9</v>
      </c>
      <c r="N700" t="str" cm="1">
        <f t="array" ref="N700">_xlfn.XLOOKUP(I700,{"Rob","Exc","Ara","Lib"},{"Robusta","Excelsa","Arabica","Liberica"},"",0)</f>
        <v>Liberica</v>
      </c>
      <c r="O700" t="str">
        <f t="shared" si="21"/>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INDEX(products!$A$1:$G$49,MATCH($D701,products!$A$1:$A$49,0),MATCH(orders!I$1,products!$A$1:$G$1,0))</f>
        <v>Ara</v>
      </c>
      <c r="J701" t="str">
        <f>INDEX(products!$A$1:$G$49,MATCH($D701,products!$A$1:$A$49,0),MATCH(orders!J$1,products!$A$1:$G$1,0))</f>
        <v>D</v>
      </c>
      <c r="K701" s="5">
        <f>INDEX(products!$A$1:$G$49,MATCH($D701,products!$A$1:$A$49,0),MATCH(orders!K$1,products!$A$1:$G$1,0))</f>
        <v>0.5</v>
      </c>
      <c r="L701">
        <f>INDEX(products!$A$1:$G$49,MATCH($D701,products!$A$1:$A$49,0),MATCH(orders!L$1,products!$A$1:$G$1,0))</f>
        <v>5.97</v>
      </c>
      <c r="M701">
        <f t="shared" si="20"/>
        <v>23.88</v>
      </c>
      <c r="N701" t="str" cm="1">
        <f t="array" ref="N701">_xlfn.XLOOKUP(I701,{"Rob","Exc","Ara","Lib"},{"Robusta","Excelsa","Arabica","Liberica"},"",0)</f>
        <v>Arabica</v>
      </c>
      <c r="O701" t="str">
        <f t="shared" si="21"/>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INDEX(products!$A$1:$G$49,MATCH($D702,products!$A$1:$A$49,0),MATCH(orders!I$1,products!$A$1:$G$1,0))</f>
        <v>Lib</v>
      </c>
      <c r="J702" t="str">
        <f>INDEX(products!$A$1:$G$49,MATCH($D702,products!$A$1:$A$49,0),MATCH(orders!J$1,products!$A$1:$G$1,0))</f>
        <v>L</v>
      </c>
      <c r="K702" s="5">
        <f>INDEX(products!$A$1:$G$49,MATCH($D702,products!$A$1:$A$49,0),MATCH(orders!K$1,products!$A$1:$G$1,0))</f>
        <v>0.5</v>
      </c>
      <c r="L702">
        <f>INDEX(products!$A$1:$G$49,MATCH($D702,products!$A$1:$A$49,0),MATCH(orders!L$1,products!$A$1:$G$1,0))</f>
        <v>9.51</v>
      </c>
      <c r="M702">
        <f t="shared" si="20"/>
        <v>19.02</v>
      </c>
      <c r="N702" t="str" cm="1">
        <f t="array" ref="N702">_xlfn.XLOOKUP(I702,{"Rob","Exc","Ara","Lib"},{"Robusta","Excelsa","Arabica","Liberica"},"",0)</f>
        <v>Liberica</v>
      </c>
      <c r="O702" t="str">
        <f t="shared" si="21"/>
        <v>Large</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INDEX(products!$A$1:$G$49,MATCH($D703,products!$A$1:$A$49,0),MATCH(orders!I$1,products!$A$1:$G$1,0))</f>
        <v>Ara</v>
      </c>
      <c r="J703" t="str">
        <f>INDEX(products!$A$1:$G$49,MATCH($D703,products!$A$1:$A$49,0),MATCH(orders!J$1,products!$A$1:$G$1,0))</f>
        <v>D</v>
      </c>
      <c r="K703" s="5">
        <f>INDEX(products!$A$1:$G$49,MATCH($D703,products!$A$1:$A$49,0),MATCH(orders!K$1,products!$A$1:$G$1,0))</f>
        <v>0.5</v>
      </c>
      <c r="L703">
        <f>INDEX(products!$A$1:$G$49,MATCH($D703,products!$A$1:$A$49,0),MATCH(orders!L$1,products!$A$1:$G$1,0))</f>
        <v>5.97</v>
      </c>
      <c r="M703">
        <f t="shared" si="20"/>
        <v>29.849999999999998</v>
      </c>
      <c r="N703" t="str" cm="1">
        <f t="array" ref="N703">_xlfn.XLOOKUP(I703,{"Rob","Exc","Ara","Lib"},{"Robusta","Excelsa","Arabica","Liberica"},"",0)</f>
        <v>Arabica</v>
      </c>
      <c r="O703" t="str">
        <f t="shared" si="21"/>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INDEX(products!$A$1:$G$49,MATCH($D704,products!$A$1:$A$49,0),MATCH(orders!I$1,products!$A$1:$G$1,0))</f>
        <v>Ara</v>
      </c>
      <c r="J704" t="str">
        <f>INDEX(products!$A$1:$G$49,MATCH($D704,products!$A$1:$A$49,0),MATCH(orders!J$1,products!$A$1:$G$1,0))</f>
        <v>L</v>
      </c>
      <c r="K704" s="5">
        <f>INDEX(products!$A$1:$G$49,MATCH($D704,products!$A$1:$A$49,0),MATCH(orders!K$1,products!$A$1:$G$1,0))</f>
        <v>0.5</v>
      </c>
      <c r="L704">
        <f>INDEX(products!$A$1:$G$49,MATCH($D704,products!$A$1:$A$49,0),MATCH(orders!L$1,products!$A$1:$G$1,0))</f>
        <v>7.77</v>
      </c>
      <c r="M704">
        <f t="shared" si="20"/>
        <v>7.77</v>
      </c>
      <c r="N704" t="str" cm="1">
        <f t="array" ref="N704">_xlfn.XLOOKUP(I704,{"Rob","Exc","Ara","Lib"},{"Robusta","Excelsa","Arabica","Liberica"},"",0)</f>
        <v>Arabica</v>
      </c>
      <c r="O704" t="str">
        <f t="shared" si="21"/>
        <v>Large</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INDEX(products!$A$1:$G$49,MATCH($D705,products!$A$1:$A$49,0),MATCH(orders!I$1,products!$A$1:$G$1,0))</f>
        <v>Lib</v>
      </c>
      <c r="J705" t="str">
        <f>INDEX(products!$A$1:$G$49,MATCH($D705,products!$A$1:$A$49,0),MATCH(orders!J$1,products!$A$1:$G$1,0))</f>
        <v>D</v>
      </c>
      <c r="K705" s="5">
        <f>INDEX(products!$A$1:$G$49,MATCH($D705,products!$A$1:$A$49,0),MATCH(orders!K$1,products!$A$1:$G$1,0))</f>
        <v>2.5</v>
      </c>
      <c r="L705">
        <f>INDEX(products!$A$1:$G$49,MATCH($D705,products!$A$1:$A$49,0),MATCH(orders!L$1,products!$A$1:$G$1,0))</f>
        <v>29.784999999999997</v>
      </c>
      <c r="M705">
        <f t="shared" si="20"/>
        <v>119.13999999999999</v>
      </c>
      <c r="N705" t="str" cm="1">
        <f t="array" ref="N705">_xlfn.XLOOKUP(I705,{"Rob","Exc","Ara","Lib"},{"Robusta","Excelsa","Arabica","Liberica"},"",0)</f>
        <v>Liberica</v>
      </c>
      <c r="O705" t="str">
        <f t="shared" si="21"/>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INDEX(products!$A$1:$G$49,MATCH($D706,products!$A$1:$A$49,0),MATCH(orders!I$1,products!$A$1:$G$1,0))</f>
        <v>Exc</v>
      </c>
      <c r="J706" t="str">
        <f>INDEX(products!$A$1:$G$49,MATCH($D706,products!$A$1:$A$49,0),MATCH(orders!J$1,products!$A$1:$G$1,0))</f>
        <v>D</v>
      </c>
      <c r="K706" s="5">
        <f>INDEX(products!$A$1:$G$49,MATCH($D706,products!$A$1:$A$49,0),MATCH(orders!K$1,products!$A$1:$G$1,0))</f>
        <v>0.2</v>
      </c>
      <c r="L706">
        <f>INDEX(products!$A$1:$G$49,MATCH($D706,products!$A$1:$A$49,0),MATCH(orders!L$1,products!$A$1:$G$1,0))</f>
        <v>3.645</v>
      </c>
      <c r="M706">
        <f t="shared" si="20"/>
        <v>21.87</v>
      </c>
      <c r="N706" t="str" cm="1">
        <f t="array" ref="N706">_xlfn.XLOOKUP(I706,{"Rob","Exc","Ara","Lib"},{"Robusta","Excelsa","Arabica","Liberica"},"",0)</f>
        <v>Excelsa</v>
      </c>
      <c r="O706" t="str">
        <f t="shared" si="21"/>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INDEX(products!$A$1:$G$49,MATCH($D707,products!$A$1:$A$49,0),MATCH(orders!I$1,products!$A$1:$G$1,0))</f>
        <v>Exc</v>
      </c>
      <c r="J707" t="str">
        <f>INDEX(products!$A$1:$G$49,MATCH($D707,products!$A$1:$A$49,0),MATCH(orders!J$1,products!$A$1:$G$1,0))</f>
        <v>L</v>
      </c>
      <c r="K707" s="5">
        <f>INDEX(products!$A$1:$G$49,MATCH($D707,products!$A$1:$A$49,0),MATCH(orders!K$1,products!$A$1:$G$1,0))</f>
        <v>0.5</v>
      </c>
      <c r="L707">
        <f>INDEX(products!$A$1:$G$49,MATCH($D707,products!$A$1:$A$49,0),MATCH(orders!L$1,products!$A$1:$G$1,0))</f>
        <v>8.91</v>
      </c>
      <c r="M707">
        <f t="shared" ref="M707:M770" si="22">L707*E707</f>
        <v>17.82</v>
      </c>
      <c r="N707" t="str" cm="1">
        <f t="array" ref="N707">_xlfn.XLOOKUP(I707,{"Rob","Exc","Ara","Lib"},{"Robusta","Excelsa","Arabica","Liberica"},"",0)</f>
        <v>Excelsa</v>
      </c>
      <c r="O707" t="str">
        <f t="shared" ref="O707:O770" si="23">IF(J707="M","Medium",IF(J707="L","Large",IF(J707="D","Dark","")))</f>
        <v>Large</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INDEX(products!$A$1:$G$49,MATCH($D708,products!$A$1:$A$49,0),MATCH(orders!I$1,products!$A$1:$G$1,0))</f>
        <v>Exc</v>
      </c>
      <c r="J708" t="str">
        <f>INDEX(products!$A$1:$G$49,MATCH($D708,products!$A$1:$A$49,0),MATCH(orders!J$1,products!$A$1:$G$1,0))</f>
        <v>M</v>
      </c>
      <c r="K708" s="5">
        <f>INDEX(products!$A$1:$G$49,MATCH($D708,products!$A$1:$A$49,0),MATCH(orders!K$1,products!$A$1:$G$1,0))</f>
        <v>0.2</v>
      </c>
      <c r="L708">
        <f>INDEX(products!$A$1:$G$49,MATCH($D708,products!$A$1:$A$49,0),MATCH(orders!L$1,products!$A$1:$G$1,0))</f>
        <v>4.125</v>
      </c>
      <c r="M708">
        <f t="shared" si="22"/>
        <v>12.375</v>
      </c>
      <c r="N708" t="str" cm="1">
        <f t="array" ref="N708">_xlfn.XLOOKUP(I708,{"Rob","Exc","Ara","Lib"},{"Robusta","Excelsa","Arabica","Liberica"},"",0)</f>
        <v>Excelsa</v>
      </c>
      <c r="O708" t="str">
        <f t="shared" si="23"/>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INDEX(products!$A$1:$G$49,MATCH($D709,products!$A$1:$A$49,0),MATCH(orders!I$1,products!$A$1:$G$1,0))</f>
        <v>Lib</v>
      </c>
      <c r="J709" t="str">
        <f>INDEX(products!$A$1:$G$49,MATCH($D709,products!$A$1:$A$49,0),MATCH(orders!J$1,products!$A$1:$G$1,0))</f>
        <v>D</v>
      </c>
      <c r="K709" s="5">
        <f>INDEX(products!$A$1:$G$49,MATCH($D709,products!$A$1:$A$49,0),MATCH(orders!K$1,products!$A$1:$G$1,0))</f>
        <v>1</v>
      </c>
      <c r="L709">
        <f>INDEX(products!$A$1:$G$49,MATCH($D709,products!$A$1:$A$49,0),MATCH(orders!L$1,products!$A$1:$G$1,0))</f>
        <v>12.95</v>
      </c>
      <c r="M709">
        <f t="shared" si="22"/>
        <v>25.9</v>
      </c>
      <c r="N709" t="str" cm="1">
        <f t="array" ref="N709">_xlfn.XLOOKUP(I709,{"Rob","Exc","Ara","Lib"},{"Robusta","Excelsa","Arabica","Liberica"},"",0)</f>
        <v>Liberica</v>
      </c>
      <c r="O709" t="str">
        <f t="shared" si="23"/>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INDEX(products!$A$1:$G$49,MATCH($D710,products!$A$1:$A$49,0),MATCH(orders!I$1,products!$A$1:$G$1,0))</f>
        <v>Ara</v>
      </c>
      <c r="J710" t="str">
        <f>INDEX(products!$A$1:$G$49,MATCH($D710,products!$A$1:$A$49,0),MATCH(orders!J$1,products!$A$1:$G$1,0))</f>
        <v>M</v>
      </c>
      <c r="K710" s="5">
        <f>INDEX(products!$A$1:$G$49,MATCH($D710,products!$A$1:$A$49,0),MATCH(orders!K$1,products!$A$1:$G$1,0))</f>
        <v>0.5</v>
      </c>
      <c r="L710">
        <f>INDEX(products!$A$1:$G$49,MATCH($D710,products!$A$1:$A$49,0),MATCH(orders!L$1,products!$A$1:$G$1,0))</f>
        <v>6.75</v>
      </c>
      <c r="M710">
        <f t="shared" si="22"/>
        <v>13.5</v>
      </c>
      <c r="N710" t="str" cm="1">
        <f t="array" ref="N710">_xlfn.XLOOKUP(I710,{"Rob","Exc","Ara","Lib"},{"Robusta","Excelsa","Arabica","Liberica"},"",0)</f>
        <v>Arabica</v>
      </c>
      <c r="O710" t="str">
        <f t="shared" si="23"/>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INDEX(products!$A$1:$G$49,MATCH($D711,products!$A$1:$A$49,0),MATCH(orders!I$1,products!$A$1:$G$1,0))</f>
        <v>Exc</v>
      </c>
      <c r="J711" t="str">
        <f>INDEX(products!$A$1:$G$49,MATCH($D711,products!$A$1:$A$49,0),MATCH(orders!J$1,products!$A$1:$G$1,0))</f>
        <v>L</v>
      </c>
      <c r="K711" s="5">
        <f>INDEX(products!$A$1:$G$49,MATCH($D711,products!$A$1:$A$49,0),MATCH(orders!K$1,products!$A$1:$G$1,0))</f>
        <v>0.5</v>
      </c>
      <c r="L711">
        <f>INDEX(products!$A$1:$G$49,MATCH($D711,products!$A$1:$A$49,0),MATCH(orders!L$1,products!$A$1:$G$1,0))</f>
        <v>8.91</v>
      </c>
      <c r="M711">
        <f t="shared" si="22"/>
        <v>17.82</v>
      </c>
      <c r="N711" t="str" cm="1">
        <f t="array" ref="N711">_xlfn.XLOOKUP(I711,{"Rob","Exc","Ara","Lib"},{"Robusta","Excelsa","Arabica","Liberica"},"",0)</f>
        <v>Excelsa</v>
      </c>
      <c r="O711" t="str">
        <f t="shared" si="23"/>
        <v>Large</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INDEX(products!$A$1:$G$49,MATCH($D712,products!$A$1:$A$49,0),MATCH(orders!I$1,products!$A$1:$G$1,0))</f>
        <v>Exc</v>
      </c>
      <c r="J712" t="str">
        <f>INDEX(products!$A$1:$G$49,MATCH($D712,products!$A$1:$A$49,0),MATCH(orders!J$1,products!$A$1:$G$1,0))</f>
        <v>M</v>
      </c>
      <c r="K712" s="5">
        <f>INDEX(products!$A$1:$G$49,MATCH($D712,products!$A$1:$A$49,0),MATCH(orders!K$1,products!$A$1:$G$1,0))</f>
        <v>0.5</v>
      </c>
      <c r="L712">
        <f>INDEX(products!$A$1:$G$49,MATCH($D712,products!$A$1:$A$49,0),MATCH(orders!L$1,products!$A$1:$G$1,0))</f>
        <v>8.25</v>
      </c>
      <c r="M712">
        <f t="shared" si="22"/>
        <v>24.75</v>
      </c>
      <c r="N712" t="str" cm="1">
        <f t="array" ref="N712">_xlfn.XLOOKUP(I712,{"Rob","Exc","Ara","Lib"},{"Robusta","Excelsa","Arabica","Liberica"},"",0)</f>
        <v>Excelsa</v>
      </c>
      <c r="O712" t="str">
        <f t="shared" si="23"/>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INDEX(products!$A$1:$G$49,MATCH($D713,products!$A$1:$A$49,0),MATCH(orders!I$1,products!$A$1:$G$1,0))</f>
        <v>Rob</v>
      </c>
      <c r="J713" t="str">
        <f>INDEX(products!$A$1:$G$49,MATCH($D713,products!$A$1:$A$49,0),MATCH(orders!J$1,products!$A$1:$G$1,0))</f>
        <v>M</v>
      </c>
      <c r="K713" s="5">
        <f>INDEX(products!$A$1:$G$49,MATCH($D713,products!$A$1:$A$49,0),MATCH(orders!K$1,products!$A$1:$G$1,0))</f>
        <v>0.2</v>
      </c>
      <c r="L713">
        <f>INDEX(products!$A$1:$G$49,MATCH($D713,products!$A$1:$A$49,0),MATCH(orders!L$1,products!$A$1:$G$1,0))</f>
        <v>2.9849999999999999</v>
      </c>
      <c r="M713">
        <f t="shared" si="22"/>
        <v>17.91</v>
      </c>
      <c r="N713" t="str" cm="1">
        <f t="array" ref="N713">_xlfn.XLOOKUP(I713,{"Rob","Exc","Ara","Lib"},{"Robusta","Excelsa","Arabica","Liberica"},"",0)</f>
        <v>Robusta</v>
      </c>
      <c r="O713" t="str">
        <f t="shared" si="23"/>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INDEX(products!$A$1:$G$49,MATCH($D714,products!$A$1:$A$49,0),MATCH(orders!I$1,products!$A$1:$G$1,0))</f>
        <v>Exc</v>
      </c>
      <c r="J714" t="str">
        <f>INDEX(products!$A$1:$G$49,MATCH($D714,products!$A$1:$A$49,0),MATCH(orders!J$1,products!$A$1:$G$1,0))</f>
        <v>M</v>
      </c>
      <c r="K714" s="5">
        <f>INDEX(products!$A$1:$G$49,MATCH($D714,products!$A$1:$A$49,0),MATCH(orders!K$1,products!$A$1:$G$1,0))</f>
        <v>0.5</v>
      </c>
      <c r="L714">
        <f>INDEX(products!$A$1:$G$49,MATCH($D714,products!$A$1:$A$49,0),MATCH(orders!L$1,products!$A$1:$G$1,0))</f>
        <v>8.25</v>
      </c>
      <c r="M714">
        <f t="shared" si="22"/>
        <v>16.5</v>
      </c>
      <c r="N714" t="str" cm="1">
        <f t="array" ref="N714">_xlfn.XLOOKUP(I714,{"Rob","Exc","Ara","Lib"},{"Robusta","Excelsa","Arabica","Liberica"},"",0)</f>
        <v>Excelsa</v>
      </c>
      <c r="O714" t="str">
        <f t="shared" si="23"/>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INDEX(products!$A$1:$G$49,MATCH($D715,products!$A$1:$A$49,0),MATCH(orders!I$1,products!$A$1:$G$1,0))</f>
        <v>Rob</v>
      </c>
      <c r="J715" t="str">
        <f>INDEX(products!$A$1:$G$49,MATCH($D715,products!$A$1:$A$49,0),MATCH(orders!J$1,products!$A$1:$G$1,0))</f>
        <v>M</v>
      </c>
      <c r="K715" s="5">
        <f>INDEX(products!$A$1:$G$49,MATCH($D715,products!$A$1:$A$49,0),MATCH(orders!K$1,products!$A$1:$G$1,0))</f>
        <v>0.2</v>
      </c>
      <c r="L715">
        <f>INDEX(products!$A$1:$G$49,MATCH($D715,products!$A$1:$A$49,0),MATCH(orders!L$1,products!$A$1:$G$1,0))</f>
        <v>2.9849999999999999</v>
      </c>
      <c r="M715">
        <f t="shared" si="22"/>
        <v>2.9849999999999999</v>
      </c>
      <c r="N715" t="str" cm="1">
        <f t="array" ref="N715">_xlfn.XLOOKUP(I715,{"Rob","Exc","Ara","Lib"},{"Robusta","Excelsa","Arabica","Liberica"},"",0)</f>
        <v>Robusta</v>
      </c>
      <c r="O715" t="str">
        <f t="shared" si="23"/>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INDEX(products!$A$1:$G$49,MATCH($D716,products!$A$1:$A$49,0),MATCH(orders!I$1,products!$A$1:$G$1,0))</f>
        <v>Exc</v>
      </c>
      <c r="J716" t="str">
        <f>INDEX(products!$A$1:$G$49,MATCH($D716,products!$A$1:$A$49,0),MATCH(orders!J$1,products!$A$1:$G$1,0))</f>
        <v>D</v>
      </c>
      <c r="K716" s="5">
        <f>INDEX(products!$A$1:$G$49,MATCH($D716,products!$A$1:$A$49,0),MATCH(orders!K$1,products!$A$1:$G$1,0))</f>
        <v>0.2</v>
      </c>
      <c r="L716">
        <f>INDEX(products!$A$1:$G$49,MATCH($D716,products!$A$1:$A$49,0),MATCH(orders!L$1,products!$A$1:$G$1,0))</f>
        <v>3.645</v>
      </c>
      <c r="M716">
        <f t="shared" si="22"/>
        <v>14.58</v>
      </c>
      <c r="N716" t="str" cm="1">
        <f t="array" ref="N716">_xlfn.XLOOKUP(I716,{"Rob","Exc","Ara","Lib"},{"Robusta","Excelsa","Arabica","Liberica"},"",0)</f>
        <v>Excelsa</v>
      </c>
      <c r="O716" t="str">
        <f t="shared" si="23"/>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INDEX(products!$A$1:$G$49,MATCH($D717,products!$A$1:$A$49,0),MATCH(orders!I$1,products!$A$1:$G$1,0))</f>
        <v>Exc</v>
      </c>
      <c r="J717" t="str">
        <f>INDEX(products!$A$1:$G$49,MATCH($D717,products!$A$1:$A$49,0),MATCH(orders!J$1,products!$A$1:$G$1,0))</f>
        <v>L</v>
      </c>
      <c r="K717" s="5">
        <f>INDEX(products!$A$1:$G$49,MATCH($D717,products!$A$1:$A$49,0),MATCH(orders!K$1,products!$A$1:$G$1,0))</f>
        <v>1</v>
      </c>
      <c r="L717">
        <f>INDEX(products!$A$1:$G$49,MATCH($D717,products!$A$1:$A$49,0),MATCH(orders!L$1,products!$A$1:$G$1,0))</f>
        <v>14.85</v>
      </c>
      <c r="M717">
        <f t="shared" si="22"/>
        <v>89.1</v>
      </c>
      <c r="N717" t="str" cm="1">
        <f t="array" ref="N717">_xlfn.XLOOKUP(I717,{"Rob","Exc","Ara","Lib"},{"Robusta","Excelsa","Arabica","Liberica"},"",0)</f>
        <v>Excelsa</v>
      </c>
      <c r="O717" t="str">
        <f t="shared" si="23"/>
        <v>Large</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INDEX(products!$A$1:$G$49,MATCH($D718,products!$A$1:$A$49,0),MATCH(orders!I$1,products!$A$1:$G$1,0))</f>
        <v>Rob</v>
      </c>
      <c r="J718" t="str">
        <f>INDEX(products!$A$1:$G$49,MATCH($D718,products!$A$1:$A$49,0),MATCH(orders!J$1,products!$A$1:$G$1,0))</f>
        <v>L</v>
      </c>
      <c r="K718" s="5">
        <f>INDEX(products!$A$1:$G$49,MATCH($D718,products!$A$1:$A$49,0),MATCH(orders!K$1,products!$A$1:$G$1,0))</f>
        <v>1</v>
      </c>
      <c r="L718">
        <f>INDEX(products!$A$1:$G$49,MATCH($D718,products!$A$1:$A$49,0),MATCH(orders!L$1,products!$A$1:$G$1,0))</f>
        <v>11.95</v>
      </c>
      <c r="M718">
        <f t="shared" si="22"/>
        <v>35.849999999999994</v>
      </c>
      <c r="N718" t="str" cm="1">
        <f t="array" ref="N718">_xlfn.XLOOKUP(I718,{"Rob","Exc","Ara","Lib"},{"Robusta","Excelsa","Arabica","Liberica"},"",0)</f>
        <v>Robusta</v>
      </c>
      <c r="O718" t="str">
        <f t="shared" si="23"/>
        <v>Large</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INDEX(products!$A$1:$G$49,MATCH($D719,products!$A$1:$A$49,0),MATCH(orders!I$1,products!$A$1:$G$1,0))</f>
        <v>Ara</v>
      </c>
      <c r="J719" t="str">
        <f>INDEX(products!$A$1:$G$49,MATCH($D719,products!$A$1:$A$49,0),MATCH(orders!J$1,products!$A$1:$G$1,0))</f>
        <v>D</v>
      </c>
      <c r="K719" s="5">
        <f>INDEX(products!$A$1:$G$49,MATCH($D719,products!$A$1:$A$49,0),MATCH(orders!K$1,products!$A$1:$G$1,0))</f>
        <v>2.5</v>
      </c>
      <c r="L719">
        <f>INDEX(products!$A$1:$G$49,MATCH($D719,products!$A$1:$A$49,0),MATCH(orders!L$1,products!$A$1:$G$1,0))</f>
        <v>22.884999999999998</v>
      </c>
      <c r="M719">
        <f t="shared" si="22"/>
        <v>68.655000000000001</v>
      </c>
      <c r="N719" t="str" cm="1">
        <f t="array" ref="N719">_xlfn.XLOOKUP(I719,{"Rob","Exc","Ara","Lib"},{"Robusta","Excelsa","Arabica","Liberica"},"",0)</f>
        <v>Arabica</v>
      </c>
      <c r="O719" t="str">
        <f t="shared" si="23"/>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INDEX(products!$A$1:$G$49,MATCH($D720,products!$A$1:$A$49,0),MATCH(orders!I$1,products!$A$1:$G$1,0))</f>
        <v>Lib</v>
      </c>
      <c r="J720" t="str">
        <f>INDEX(products!$A$1:$G$49,MATCH($D720,products!$A$1:$A$49,0),MATCH(orders!J$1,products!$A$1:$G$1,0))</f>
        <v>D</v>
      </c>
      <c r="K720" s="5">
        <f>INDEX(products!$A$1:$G$49,MATCH($D720,products!$A$1:$A$49,0),MATCH(orders!K$1,products!$A$1:$G$1,0))</f>
        <v>1</v>
      </c>
      <c r="L720">
        <f>INDEX(products!$A$1:$G$49,MATCH($D720,products!$A$1:$A$49,0),MATCH(orders!L$1,products!$A$1:$G$1,0))</f>
        <v>12.95</v>
      </c>
      <c r="M720">
        <f t="shared" si="22"/>
        <v>38.849999999999994</v>
      </c>
      <c r="N720" t="str" cm="1">
        <f t="array" ref="N720">_xlfn.XLOOKUP(I720,{"Rob","Exc","Ara","Lib"},{"Robusta","Excelsa","Arabica","Liberica"},"",0)</f>
        <v>Liberica</v>
      </c>
      <c r="O720" t="str">
        <f t="shared" si="23"/>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INDEX(products!$A$1:$G$49,MATCH($D721,products!$A$1:$A$49,0),MATCH(orders!I$1,products!$A$1:$G$1,0))</f>
        <v>Lib</v>
      </c>
      <c r="J721" t="str">
        <f>INDEX(products!$A$1:$G$49,MATCH($D721,products!$A$1:$A$49,0),MATCH(orders!J$1,products!$A$1:$G$1,0))</f>
        <v>L</v>
      </c>
      <c r="K721" s="5">
        <f>INDEX(products!$A$1:$G$49,MATCH($D721,products!$A$1:$A$49,0),MATCH(orders!K$1,products!$A$1:$G$1,0))</f>
        <v>1</v>
      </c>
      <c r="L721">
        <f>INDEX(products!$A$1:$G$49,MATCH($D721,products!$A$1:$A$49,0),MATCH(orders!L$1,products!$A$1:$G$1,0))</f>
        <v>15.85</v>
      </c>
      <c r="M721">
        <f t="shared" si="22"/>
        <v>79.25</v>
      </c>
      <c r="N721" t="str" cm="1">
        <f t="array" ref="N721">_xlfn.XLOOKUP(I721,{"Rob","Exc","Ara","Lib"},{"Robusta","Excelsa","Arabica","Liberica"},"",0)</f>
        <v>Liberica</v>
      </c>
      <c r="O721" t="str">
        <f t="shared" si="23"/>
        <v>Large</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INDEX(products!$A$1:$G$49,MATCH($D722,products!$A$1:$A$49,0),MATCH(orders!I$1,products!$A$1:$G$1,0))</f>
        <v>Exc</v>
      </c>
      <c r="J722" t="str">
        <f>INDEX(products!$A$1:$G$49,MATCH($D722,products!$A$1:$A$49,0),MATCH(orders!J$1,products!$A$1:$G$1,0))</f>
        <v>D</v>
      </c>
      <c r="K722" s="5">
        <f>INDEX(products!$A$1:$G$49,MATCH($D722,products!$A$1:$A$49,0),MATCH(orders!K$1,products!$A$1:$G$1,0))</f>
        <v>0.5</v>
      </c>
      <c r="L722">
        <f>INDEX(products!$A$1:$G$49,MATCH($D722,products!$A$1:$A$49,0),MATCH(orders!L$1,products!$A$1:$G$1,0))</f>
        <v>7.29</v>
      </c>
      <c r="M722">
        <f t="shared" si="22"/>
        <v>36.450000000000003</v>
      </c>
      <c r="N722" t="str" cm="1">
        <f t="array" ref="N722">_xlfn.XLOOKUP(I722,{"Rob","Exc","Ara","Lib"},{"Robusta","Excelsa","Arabica","Liberica"},"",0)</f>
        <v>Excelsa</v>
      </c>
      <c r="O722" t="str">
        <f t="shared" si="23"/>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INDEX(products!$A$1:$G$49,MATCH($D723,products!$A$1:$A$49,0),MATCH(orders!I$1,products!$A$1:$G$1,0))</f>
        <v>Rob</v>
      </c>
      <c r="J723" t="str">
        <f>INDEX(products!$A$1:$G$49,MATCH($D723,products!$A$1:$A$49,0),MATCH(orders!J$1,products!$A$1:$G$1,0))</f>
        <v>M</v>
      </c>
      <c r="K723" s="5">
        <f>INDEX(products!$A$1:$G$49,MATCH($D723,products!$A$1:$A$49,0),MATCH(orders!K$1,products!$A$1:$G$1,0))</f>
        <v>0.2</v>
      </c>
      <c r="L723">
        <f>INDEX(products!$A$1:$G$49,MATCH($D723,products!$A$1:$A$49,0),MATCH(orders!L$1,products!$A$1:$G$1,0))</f>
        <v>2.9849999999999999</v>
      </c>
      <c r="M723">
        <f t="shared" si="22"/>
        <v>8.9550000000000001</v>
      </c>
      <c r="N723" t="str" cm="1">
        <f t="array" ref="N723">_xlfn.XLOOKUP(I723,{"Rob","Exc","Ara","Lib"},{"Robusta","Excelsa","Arabica","Liberica"},"",0)</f>
        <v>Robusta</v>
      </c>
      <c r="O723" t="str">
        <f t="shared" si="23"/>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INDEX(products!$A$1:$G$49,MATCH($D724,products!$A$1:$A$49,0),MATCH(orders!I$1,products!$A$1:$G$1,0))</f>
        <v>Exc</v>
      </c>
      <c r="J724" t="str">
        <f>INDEX(products!$A$1:$G$49,MATCH($D724,products!$A$1:$A$49,0),MATCH(orders!J$1,products!$A$1:$G$1,0))</f>
        <v>D</v>
      </c>
      <c r="K724" s="5">
        <f>INDEX(products!$A$1:$G$49,MATCH($D724,products!$A$1:$A$49,0),MATCH(orders!K$1,products!$A$1:$G$1,0))</f>
        <v>1</v>
      </c>
      <c r="L724">
        <f>INDEX(products!$A$1:$G$49,MATCH($D724,products!$A$1:$A$49,0),MATCH(orders!L$1,products!$A$1:$G$1,0))</f>
        <v>12.15</v>
      </c>
      <c r="M724">
        <f t="shared" si="22"/>
        <v>24.3</v>
      </c>
      <c r="N724" t="str" cm="1">
        <f t="array" ref="N724">_xlfn.XLOOKUP(I724,{"Rob","Exc","Ara","Lib"},{"Robusta","Excelsa","Arabica","Liberica"},"",0)</f>
        <v>Excelsa</v>
      </c>
      <c r="O724" t="str">
        <f t="shared" si="23"/>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INDEX(products!$A$1:$G$49,MATCH($D725,products!$A$1:$A$49,0),MATCH(orders!I$1,products!$A$1:$G$1,0))</f>
        <v>Exc</v>
      </c>
      <c r="J725" t="str">
        <f>INDEX(products!$A$1:$G$49,MATCH($D725,products!$A$1:$A$49,0),MATCH(orders!J$1,products!$A$1:$G$1,0))</f>
        <v>M</v>
      </c>
      <c r="K725" s="5">
        <f>INDEX(products!$A$1:$G$49,MATCH($D725,products!$A$1:$A$49,0),MATCH(orders!K$1,products!$A$1:$G$1,0))</f>
        <v>2.5</v>
      </c>
      <c r="L725">
        <f>INDEX(products!$A$1:$G$49,MATCH($D725,products!$A$1:$A$49,0),MATCH(orders!L$1,products!$A$1:$G$1,0))</f>
        <v>31.624999999999996</v>
      </c>
      <c r="M725">
        <f t="shared" si="22"/>
        <v>63.249999999999993</v>
      </c>
      <c r="N725" t="str" cm="1">
        <f t="array" ref="N725">_xlfn.XLOOKUP(I725,{"Rob","Exc","Ara","Lib"},{"Robusta","Excelsa","Arabica","Liberica"},"",0)</f>
        <v>Excelsa</v>
      </c>
      <c r="O725" t="str">
        <f t="shared" si="23"/>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INDEX(products!$A$1:$G$49,MATCH($D726,products!$A$1:$A$49,0),MATCH(orders!I$1,products!$A$1:$G$1,0))</f>
        <v>Ara</v>
      </c>
      <c r="J726" t="str">
        <f>INDEX(products!$A$1:$G$49,MATCH($D726,products!$A$1:$A$49,0),MATCH(orders!J$1,products!$A$1:$G$1,0))</f>
        <v>M</v>
      </c>
      <c r="K726" s="5">
        <f>INDEX(products!$A$1:$G$49,MATCH($D726,products!$A$1:$A$49,0),MATCH(orders!K$1,products!$A$1:$G$1,0))</f>
        <v>0.2</v>
      </c>
      <c r="L726">
        <f>INDEX(products!$A$1:$G$49,MATCH($D726,products!$A$1:$A$49,0),MATCH(orders!L$1,products!$A$1:$G$1,0))</f>
        <v>3.375</v>
      </c>
      <c r="M726">
        <f t="shared" si="22"/>
        <v>6.75</v>
      </c>
      <c r="N726" t="str" cm="1">
        <f t="array" ref="N726">_xlfn.XLOOKUP(I726,{"Rob","Exc","Ara","Lib"},{"Robusta","Excelsa","Arabica","Liberica"},"",0)</f>
        <v>Arabica</v>
      </c>
      <c r="O726" t="str">
        <f t="shared" si="23"/>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INDEX(products!$A$1:$G$49,MATCH($D727,products!$A$1:$A$49,0),MATCH(orders!I$1,products!$A$1:$G$1,0))</f>
        <v>Ara</v>
      </c>
      <c r="J727" t="str">
        <f>INDEX(products!$A$1:$G$49,MATCH($D727,products!$A$1:$A$49,0),MATCH(orders!J$1,products!$A$1:$G$1,0))</f>
        <v>L</v>
      </c>
      <c r="K727" s="5">
        <f>INDEX(products!$A$1:$G$49,MATCH($D727,products!$A$1:$A$49,0),MATCH(orders!K$1,products!$A$1:$G$1,0))</f>
        <v>0.2</v>
      </c>
      <c r="L727">
        <f>INDEX(products!$A$1:$G$49,MATCH($D727,products!$A$1:$A$49,0),MATCH(orders!L$1,products!$A$1:$G$1,0))</f>
        <v>3.8849999999999998</v>
      </c>
      <c r="M727">
        <f t="shared" si="22"/>
        <v>23.31</v>
      </c>
      <c r="N727" t="str" cm="1">
        <f t="array" ref="N727">_xlfn.XLOOKUP(I727,{"Rob","Exc","Ara","Lib"},{"Robusta","Excelsa","Arabica","Liberica"},"",0)</f>
        <v>Arabica</v>
      </c>
      <c r="O727" t="str">
        <f t="shared" si="23"/>
        <v>Large</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INDEX(products!$A$1:$G$49,MATCH($D728,products!$A$1:$A$49,0),MATCH(orders!I$1,products!$A$1:$G$1,0))</f>
        <v>Lib</v>
      </c>
      <c r="J728" t="str">
        <f>INDEX(products!$A$1:$G$49,MATCH($D728,products!$A$1:$A$49,0),MATCH(orders!J$1,products!$A$1:$G$1,0))</f>
        <v>L</v>
      </c>
      <c r="K728" s="5">
        <f>INDEX(products!$A$1:$G$49,MATCH($D728,products!$A$1:$A$49,0),MATCH(orders!K$1,products!$A$1:$G$1,0))</f>
        <v>2.5</v>
      </c>
      <c r="L728">
        <f>INDEX(products!$A$1:$G$49,MATCH($D728,products!$A$1:$A$49,0),MATCH(orders!L$1,products!$A$1:$G$1,0))</f>
        <v>36.454999999999998</v>
      </c>
      <c r="M728">
        <f t="shared" si="22"/>
        <v>145.82</v>
      </c>
      <c r="N728" t="str" cm="1">
        <f t="array" ref="N728">_xlfn.XLOOKUP(I728,{"Rob","Exc","Ara","Lib"},{"Robusta","Excelsa","Arabica","Liberica"},"",0)</f>
        <v>Liberica</v>
      </c>
      <c r="O728" t="str">
        <f t="shared" si="23"/>
        <v>Large</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INDEX(products!$A$1:$G$49,MATCH($D729,products!$A$1:$A$49,0),MATCH(orders!I$1,products!$A$1:$G$1,0))</f>
        <v>Rob</v>
      </c>
      <c r="J729" t="str">
        <f>INDEX(products!$A$1:$G$49,MATCH($D729,products!$A$1:$A$49,0),MATCH(orders!J$1,products!$A$1:$G$1,0))</f>
        <v>M</v>
      </c>
      <c r="K729" s="5">
        <f>INDEX(products!$A$1:$G$49,MATCH($D729,products!$A$1:$A$49,0),MATCH(orders!K$1,products!$A$1:$G$1,0))</f>
        <v>0.5</v>
      </c>
      <c r="L729">
        <f>INDEX(products!$A$1:$G$49,MATCH($D729,products!$A$1:$A$49,0),MATCH(orders!L$1,products!$A$1:$G$1,0))</f>
        <v>5.97</v>
      </c>
      <c r="M729">
        <f t="shared" si="22"/>
        <v>29.849999999999998</v>
      </c>
      <c r="N729" t="str" cm="1">
        <f t="array" ref="N729">_xlfn.XLOOKUP(I729,{"Rob","Exc","Ara","Lib"},{"Robusta","Excelsa","Arabica","Liberica"},"",0)</f>
        <v>Robusta</v>
      </c>
      <c r="O729" t="str">
        <f t="shared" si="23"/>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INDEX(products!$A$1:$G$49,MATCH($D730,products!$A$1:$A$49,0),MATCH(orders!I$1,products!$A$1:$G$1,0))</f>
        <v>Exc</v>
      </c>
      <c r="J730" t="str">
        <f>INDEX(products!$A$1:$G$49,MATCH($D730,products!$A$1:$A$49,0),MATCH(orders!J$1,products!$A$1:$G$1,0))</f>
        <v>D</v>
      </c>
      <c r="K730" s="5">
        <f>INDEX(products!$A$1:$G$49,MATCH($D730,products!$A$1:$A$49,0),MATCH(orders!K$1,products!$A$1:$G$1,0))</f>
        <v>0.5</v>
      </c>
      <c r="L730">
        <f>INDEX(products!$A$1:$G$49,MATCH($D730,products!$A$1:$A$49,0),MATCH(orders!L$1,products!$A$1:$G$1,0))</f>
        <v>7.29</v>
      </c>
      <c r="M730">
        <f t="shared" si="22"/>
        <v>21.87</v>
      </c>
      <c r="N730" t="str" cm="1">
        <f t="array" ref="N730">_xlfn.XLOOKUP(I730,{"Rob","Exc","Ara","Lib"},{"Robusta","Excelsa","Arabica","Liberica"},"",0)</f>
        <v>Excelsa</v>
      </c>
      <c r="O730" t="str">
        <f t="shared" si="23"/>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INDEX(products!$A$1:$G$49,MATCH($D731,products!$A$1:$A$49,0),MATCH(orders!I$1,products!$A$1:$G$1,0))</f>
        <v>Lib</v>
      </c>
      <c r="J731" t="str">
        <f>INDEX(products!$A$1:$G$49,MATCH($D731,products!$A$1:$A$49,0),MATCH(orders!J$1,products!$A$1:$G$1,0))</f>
        <v>M</v>
      </c>
      <c r="K731" s="5">
        <f>INDEX(products!$A$1:$G$49,MATCH($D731,products!$A$1:$A$49,0),MATCH(orders!K$1,products!$A$1:$G$1,0))</f>
        <v>0.2</v>
      </c>
      <c r="L731">
        <f>INDEX(products!$A$1:$G$49,MATCH($D731,products!$A$1:$A$49,0),MATCH(orders!L$1,products!$A$1:$G$1,0))</f>
        <v>4.3650000000000002</v>
      </c>
      <c r="M731">
        <f t="shared" si="22"/>
        <v>4.3650000000000002</v>
      </c>
      <c r="N731" t="str" cm="1">
        <f t="array" ref="N731">_xlfn.XLOOKUP(I731,{"Rob","Exc","Ara","Lib"},{"Robusta","Excelsa","Arabica","Liberica"},"",0)</f>
        <v>Liberica</v>
      </c>
      <c r="O731" t="str">
        <f t="shared" si="23"/>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INDEX(products!$A$1:$G$49,MATCH($D732,products!$A$1:$A$49,0),MATCH(orders!I$1,products!$A$1:$G$1,0))</f>
        <v>Lib</v>
      </c>
      <c r="J732" t="str">
        <f>INDEX(products!$A$1:$G$49,MATCH($D732,products!$A$1:$A$49,0),MATCH(orders!J$1,products!$A$1:$G$1,0))</f>
        <v>L</v>
      </c>
      <c r="K732" s="5">
        <f>INDEX(products!$A$1:$G$49,MATCH($D732,products!$A$1:$A$49,0),MATCH(orders!K$1,products!$A$1:$G$1,0))</f>
        <v>2.5</v>
      </c>
      <c r="L732">
        <f>INDEX(products!$A$1:$G$49,MATCH($D732,products!$A$1:$A$49,0),MATCH(orders!L$1,products!$A$1:$G$1,0))</f>
        <v>36.454999999999998</v>
      </c>
      <c r="M732">
        <f t="shared" si="22"/>
        <v>36.454999999999998</v>
      </c>
      <c r="N732" t="str" cm="1">
        <f t="array" ref="N732">_xlfn.XLOOKUP(I732,{"Rob","Exc","Ara","Lib"},{"Robusta","Excelsa","Arabica","Liberica"},"",0)</f>
        <v>Liberica</v>
      </c>
      <c r="O732" t="str">
        <f t="shared" si="23"/>
        <v>Large</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INDEX(products!$A$1:$G$49,MATCH($D733,products!$A$1:$A$49,0),MATCH(orders!I$1,products!$A$1:$G$1,0))</f>
        <v>Lib</v>
      </c>
      <c r="J733" t="str">
        <f>INDEX(products!$A$1:$G$49,MATCH($D733,products!$A$1:$A$49,0),MATCH(orders!J$1,products!$A$1:$G$1,0))</f>
        <v>D</v>
      </c>
      <c r="K733" s="5">
        <f>INDEX(products!$A$1:$G$49,MATCH($D733,products!$A$1:$A$49,0),MATCH(orders!K$1,products!$A$1:$G$1,0))</f>
        <v>0.2</v>
      </c>
      <c r="L733">
        <f>INDEX(products!$A$1:$G$49,MATCH($D733,products!$A$1:$A$49,0),MATCH(orders!L$1,products!$A$1:$G$1,0))</f>
        <v>3.8849999999999998</v>
      </c>
      <c r="M733">
        <f t="shared" si="22"/>
        <v>15.54</v>
      </c>
      <c r="N733" t="str" cm="1">
        <f t="array" ref="N733">_xlfn.XLOOKUP(I733,{"Rob","Exc","Ara","Lib"},{"Robusta","Excelsa","Arabica","Liberica"},"",0)</f>
        <v>Liberica</v>
      </c>
      <c r="O733" t="str">
        <f t="shared" si="23"/>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INDEX(products!$A$1:$G$49,MATCH($D734,products!$A$1:$A$49,0),MATCH(orders!I$1,products!$A$1:$G$1,0))</f>
        <v>Exc</v>
      </c>
      <c r="J734" t="str">
        <f>INDEX(products!$A$1:$G$49,MATCH($D734,products!$A$1:$A$49,0),MATCH(orders!J$1,products!$A$1:$G$1,0))</f>
        <v>L</v>
      </c>
      <c r="K734" s="5">
        <f>INDEX(products!$A$1:$G$49,MATCH($D734,products!$A$1:$A$49,0),MATCH(orders!K$1,products!$A$1:$G$1,0))</f>
        <v>0.2</v>
      </c>
      <c r="L734">
        <f>INDEX(products!$A$1:$G$49,MATCH($D734,products!$A$1:$A$49,0),MATCH(orders!L$1,products!$A$1:$G$1,0))</f>
        <v>4.4550000000000001</v>
      </c>
      <c r="M734">
        <f t="shared" si="22"/>
        <v>8.91</v>
      </c>
      <c r="N734" t="str" cm="1">
        <f t="array" ref="N734">_xlfn.XLOOKUP(I734,{"Rob","Exc","Ara","Lib"},{"Robusta","Excelsa","Arabica","Liberica"},"",0)</f>
        <v>Excelsa</v>
      </c>
      <c r="O734" t="str">
        <f t="shared" si="23"/>
        <v>Large</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INDEX(products!$A$1:$G$49,MATCH($D735,products!$A$1:$A$49,0),MATCH(orders!I$1,products!$A$1:$G$1,0))</f>
        <v>Lib</v>
      </c>
      <c r="J735" t="str">
        <f>INDEX(products!$A$1:$G$49,MATCH($D735,products!$A$1:$A$49,0),MATCH(orders!J$1,products!$A$1:$G$1,0))</f>
        <v>M</v>
      </c>
      <c r="K735" s="5">
        <f>INDEX(products!$A$1:$G$49,MATCH($D735,products!$A$1:$A$49,0),MATCH(orders!K$1,products!$A$1:$G$1,0))</f>
        <v>2.5</v>
      </c>
      <c r="L735">
        <f>INDEX(products!$A$1:$G$49,MATCH($D735,products!$A$1:$A$49,0),MATCH(orders!L$1,products!$A$1:$G$1,0))</f>
        <v>33.464999999999996</v>
      </c>
      <c r="M735">
        <f t="shared" si="22"/>
        <v>100.39499999999998</v>
      </c>
      <c r="N735" t="str" cm="1">
        <f t="array" ref="N735">_xlfn.XLOOKUP(I735,{"Rob","Exc","Ara","Lib"},{"Robusta","Excelsa","Arabica","Liberica"},"",0)</f>
        <v>Liberica</v>
      </c>
      <c r="O735" t="str">
        <f t="shared" si="23"/>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INDEX(products!$A$1:$G$49,MATCH($D736,products!$A$1:$A$49,0),MATCH(orders!I$1,products!$A$1:$G$1,0))</f>
        <v>Rob</v>
      </c>
      <c r="J736" t="str">
        <f>INDEX(products!$A$1:$G$49,MATCH($D736,products!$A$1:$A$49,0),MATCH(orders!J$1,products!$A$1:$G$1,0))</f>
        <v>D</v>
      </c>
      <c r="K736" s="5">
        <f>INDEX(products!$A$1:$G$49,MATCH($D736,products!$A$1:$A$49,0),MATCH(orders!K$1,products!$A$1:$G$1,0))</f>
        <v>0.2</v>
      </c>
      <c r="L736">
        <f>INDEX(products!$A$1:$G$49,MATCH($D736,products!$A$1:$A$49,0),MATCH(orders!L$1,products!$A$1:$G$1,0))</f>
        <v>2.6849999999999996</v>
      </c>
      <c r="M736">
        <f t="shared" si="22"/>
        <v>13.424999999999997</v>
      </c>
      <c r="N736" t="str" cm="1">
        <f t="array" ref="N736">_xlfn.XLOOKUP(I736,{"Rob","Exc","Ara","Lib"},{"Robusta","Excelsa","Arabica","Liberica"},"",0)</f>
        <v>Robusta</v>
      </c>
      <c r="O736" t="str">
        <f t="shared" si="23"/>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INDEX(products!$A$1:$G$49,MATCH($D737,products!$A$1:$A$49,0),MATCH(orders!I$1,products!$A$1:$G$1,0))</f>
        <v>Exc</v>
      </c>
      <c r="J737" t="str">
        <f>INDEX(products!$A$1:$G$49,MATCH($D737,products!$A$1:$A$49,0),MATCH(orders!J$1,products!$A$1:$G$1,0))</f>
        <v>D</v>
      </c>
      <c r="K737" s="5">
        <f>INDEX(products!$A$1:$G$49,MATCH($D737,products!$A$1:$A$49,0),MATCH(orders!K$1,products!$A$1:$G$1,0))</f>
        <v>0.2</v>
      </c>
      <c r="L737">
        <f>INDEX(products!$A$1:$G$49,MATCH($D737,products!$A$1:$A$49,0),MATCH(orders!L$1,products!$A$1:$G$1,0))</f>
        <v>3.645</v>
      </c>
      <c r="M737">
        <f t="shared" si="22"/>
        <v>21.87</v>
      </c>
      <c r="N737" t="str" cm="1">
        <f t="array" ref="N737">_xlfn.XLOOKUP(I737,{"Rob","Exc","Ara","Lib"},{"Robusta","Excelsa","Arabica","Liberica"},"",0)</f>
        <v>Excelsa</v>
      </c>
      <c r="O737" t="str">
        <f t="shared" si="23"/>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INDEX(products!$A$1:$G$49,MATCH($D738,products!$A$1:$A$49,0),MATCH(orders!I$1,products!$A$1:$G$1,0))</f>
        <v>Lib</v>
      </c>
      <c r="J738" t="str">
        <f>INDEX(products!$A$1:$G$49,MATCH($D738,products!$A$1:$A$49,0),MATCH(orders!J$1,products!$A$1:$G$1,0))</f>
        <v>D</v>
      </c>
      <c r="K738" s="5">
        <f>INDEX(products!$A$1:$G$49,MATCH($D738,products!$A$1:$A$49,0),MATCH(orders!K$1,products!$A$1:$G$1,0))</f>
        <v>1</v>
      </c>
      <c r="L738">
        <f>INDEX(products!$A$1:$G$49,MATCH($D738,products!$A$1:$A$49,0),MATCH(orders!L$1,products!$A$1:$G$1,0))</f>
        <v>12.95</v>
      </c>
      <c r="M738">
        <f t="shared" si="22"/>
        <v>25.9</v>
      </c>
      <c r="N738" t="str" cm="1">
        <f t="array" ref="N738">_xlfn.XLOOKUP(I738,{"Rob","Exc","Ara","Lib"},{"Robusta","Excelsa","Arabica","Liberica"},"",0)</f>
        <v>Liberica</v>
      </c>
      <c r="O738" t="str">
        <f t="shared" si="23"/>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INDEX(products!$A$1:$G$49,MATCH($D739,products!$A$1:$A$49,0),MATCH(orders!I$1,products!$A$1:$G$1,0))</f>
        <v>Ara</v>
      </c>
      <c r="J739" t="str">
        <f>INDEX(products!$A$1:$G$49,MATCH($D739,products!$A$1:$A$49,0),MATCH(orders!J$1,products!$A$1:$G$1,0))</f>
        <v>M</v>
      </c>
      <c r="K739" s="5">
        <f>INDEX(products!$A$1:$G$49,MATCH($D739,products!$A$1:$A$49,0),MATCH(orders!K$1,products!$A$1:$G$1,0))</f>
        <v>1</v>
      </c>
      <c r="L739">
        <f>INDEX(products!$A$1:$G$49,MATCH($D739,products!$A$1:$A$49,0),MATCH(orders!L$1,products!$A$1:$G$1,0))</f>
        <v>11.25</v>
      </c>
      <c r="M739">
        <f t="shared" si="22"/>
        <v>56.25</v>
      </c>
      <c r="N739" t="str" cm="1">
        <f t="array" ref="N739">_xlfn.XLOOKUP(I739,{"Rob","Exc","Ara","Lib"},{"Robusta","Excelsa","Arabica","Liberica"},"",0)</f>
        <v>Arabica</v>
      </c>
      <c r="O739" t="str">
        <f t="shared" si="23"/>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INDEX(products!$A$1:$G$49,MATCH($D740,products!$A$1:$A$49,0),MATCH(orders!I$1,products!$A$1:$G$1,0))</f>
        <v>Rob</v>
      </c>
      <c r="J740" t="str">
        <f>INDEX(products!$A$1:$G$49,MATCH($D740,products!$A$1:$A$49,0),MATCH(orders!J$1,products!$A$1:$G$1,0))</f>
        <v>L</v>
      </c>
      <c r="K740" s="5">
        <f>INDEX(products!$A$1:$G$49,MATCH($D740,products!$A$1:$A$49,0),MATCH(orders!K$1,products!$A$1:$G$1,0))</f>
        <v>0.2</v>
      </c>
      <c r="L740">
        <f>INDEX(products!$A$1:$G$49,MATCH($D740,products!$A$1:$A$49,0),MATCH(orders!L$1,products!$A$1:$G$1,0))</f>
        <v>3.5849999999999995</v>
      </c>
      <c r="M740">
        <f t="shared" si="22"/>
        <v>10.754999999999999</v>
      </c>
      <c r="N740" t="str" cm="1">
        <f t="array" ref="N740">_xlfn.XLOOKUP(I740,{"Rob","Exc","Ara","Lib"},{"Robusta","Excelsa","Arabica","Liberica"},"",0)</f>
        <v>Robusta</v>
      </c>
      <c r="O740" t="str">
        <f t="shared" si="23"/>
        <v>Large</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INDEX(products!$A$1:$G$49,MATCH($D741,products!$A$1:$A$49,0),MATCH(orders!I$1,products!$A$1:$G$1,0))</f>
        <v>Exc</v>
      </c>
      <c r="J741" t="str">
        <f>INDEX(products!$A$1:$G$49,MATCH($D741,products!$A$1:$A$49,0),MATCH(orders!J$1,products!$A$1:$G$1,0))</f>
        <v>D</v>
      </c>
      <c r="K741" s="5">
        <f>INDEX(products!$A$1:$G$49,MATCH($D741,products!$A$1:$A$49,0),MATCH(orders!K$1,products!$A$1:$G$1,0))</f>
        <v>0.2</v>
      </c>
      <c r="L741">
        <f>INDEX(products!$A$1:$G$49,MATCH($D741,products!$A$1:$A$49,0),MATCH(orders!L$1,products!$A$1:$G$1,0))</f>
        <v>3.645</v>
      </c>
      <c r="M741">
        <f t="shared" si="22"/>
        <v>18.225000000000001</v>
      </c>
      <c r="N741" t="str" cm="1">
        <f t="array" ref="N741">_xlfn.XLOOKUP(I741,{"Rob","Exc","Ara","Lib"},{"Robusta","Excelsa","Arabica","Liberica"},"",0)</f>
        <v>Excelsa</v>
      </c>
      <c r="O741" t="str">
        <f t="shared" si="23"/>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INDEX(products!$A$1:$G$49,MATCH($D742,products!$A$1:$A$49,0),MATCH(orders!I$1,products!$A$1:$G$1,0))</f>
        <v>Rob</v>
      </c>
      <c r="J742" t="str">
        <f>INDEX(products!$A$1:$G$49,MATCH($D742,products!$A$1:$A$49,0),MATCH(orders!J$1,products!$A$1:$G$1,0))</f>
        <v>L</v>
      </c>
      <c r="K742" s="5">
        <f>INDEX(products!$A$1:$G$49,MATCH($D742,products!$A$1:$A$49,0),MATCH(orders!K$1,products!$A$1:$G$1,0))</f>
        <v>0.5</v>
      </c>
      <c r="L742">
        <f>INDEX(products!$A$1:$G$49,MATCH($D742,products!$A$1:$A$49,0),MATCH(orders!L$1,products!$A$1:$G$1,0))</f>
        <v>7.169999999999999</v>
      </c>
      <c r="M742">
        <f t="shared" si="22"/>
        <v>28.679999999999996</v>
      </c>
      <c r="N742" t="str" cm="1">
        <f t="array" ref="N742">_xlfn.XLOOKUP(I742,{"Rob","Exc","Ara","Lib"},{"Robusta","Excelsa","Arabica","Liberica"},"",0)</f>
        <v>Robusta</v>
      </c>
      <c r="O742" t="str">
        <f t="shared" si="23"/>
        <v>Large</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INDEX(products!$A$1:$G$49,MATCH($D743,products!$A$1:$A$49,0),MATCH(orders!I$1,products!$A$1:$G$1,0))</f>
        <v>Lib</v>
      </c>
      <c r="J743" t="str">
        <f>INDEX(products!$A$1:$G$49,MATCH($D743,products!$A$1:$A$49,0),MATCH(orders!J$1,products!$A$1:$G$1,0))</f>
        <v>M</v>
      </c>
      <c r="K743" s="5">
        <f>INDEX(products!$A$1:$G$49,MATCH($D743,products!$A$1:$A$49,0),MATCH(orders!K$1,products!$A$1:$G$1,0))</f>
        <v>0.2</v>
      </c>
      <c r="L743">
        <f>INDEX(products!$A$1:$G$49,MATCH($D743,products!$A$1:$A$49,0),MATCH(orders!L$1,products!$A$1:$G$1,0))</f>
        <v>4.3650000000000002</v>
      </c>
      <c r="M743">
        <f t="shared" si="22"/>
        <v>8.73</v>
      </c>
      <c r="N743" t="str" cm="1">
        <f t="array" ref="N743">_xlfn.XLOOKUP(I743,{"Rob","Exc","Ara","Lib"},{"Robusta","Excelsa","Arabica","Liberica"},"",0)</f>
        <v>Liberica</v>
      </c>
      <c r="O743" t="str">
        <f t="shared" si="23"/>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INDEX(products!$A$1:$G$49,MATCH($D744,products!$A$1:$A$49,0),MATCH(orders!I$1,products!$A$1:$G$1,0))</f>
        <v>Lib</v>
      </c>
      <c r="J744" t="str">
        <f>INDEX(products!$A$1:$G$49,MATCH($D744,products!$A$1:$A$49,0),MATCH(orders!J$1,products!$A$1:$G$1,0))</f>
        <v>M</v>
      </c>
      <c r="K744" s="5">
        <f>INDEX(products!$A$1:$G$49,MATCH($D744,products!$A$1:$A$49,0),MATCH(orders!K$1,products!$A$1:$G$1,0))</f>
        <v>1</v>
      </c>
      <c r="L744">
        <f>INDEX(products!$A$1:$G$49,MATCH($D744,products!$A$1:$A$49,0),MATCH(orders!L$1,products!$A$1:$G$1,0))</f>
        <v>14.55</v>
      </c>
      <c r="M744">
        <f t="shared" si="22"/>
        <v>58.2</v>
      </c>
      <c r="N744" t="str" cm="1">
        <f t="array" ref="N744">_xlfn.XLOOKUP(I744,{"Rob","Exc","Ara","Lib"},{"Robusta","Excelsa","Arabica","Liberica"},"",0)</f>
        <v>Liberica</v>
      </c>
      <c r="O744" t="str">
        <f t="shared" si="23"/>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INDEX(products!$A$1:$G$49,MATCH($D745,products!$A$1:$A$49,0),MATCH(orders!I$1,products!$A$1:$G$1,0))</f>
        <v>Ara</v>
      </c>
      <c r="J745" t="str">
        <f>INDEX(products!$A$1:$G$49,MATCH($D745,products!$A$1:$A$49,0),MATCH(orders!J$1,products!$A$1:$G$1,0))</f>
        <v>D</v>
      </c>
      <c r="K745" s="5">
        <f>INDEX(products!$A$1:$G$49,MATCH($D745,products!$A$1:$A$49,0),MATCH(orders!K$1,products!$A$1:$G$1,0))</f>
        <v>0.5</v>
      </c>
      <c r="L745">
        <f>INDEX(products!$A$1:$G$49,MATCH($D745,products!$A$1:$A$49,0),MATCH(orders!L$1,products!$A$1:$G$1,0))</f>
        <v>5.97</v>
      </c>
      <c r="M745">
        <f t="shared" si="22"/>
        <v>17.91</v>
      </c>
      <c r="N745" t="str" cm="1">
        <f t="array" ref="N745">_xlfn.XLOOKUP(I745,{"Rob","Exc","Ara","Lib"},{"Robusta","Excelsa","Arabica","Liberica"},"",0)</f>
        <v>Arabica</v>
      </c>
      <c r="O745" t="str">
        <f t="shared" si="23"/>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INDEX(products!$A$1:$G$49,MATCH($D746,products!$A$1:$A$49,0),MATCH(orders!I$1,products!$A$1:$G$1,0))</f>
        <v>Rob</v>
      </c>
      <c r="J746" t="str">
        <f>INDEX(products!$A$1:$G$49,MATCH($D746,products!$A$1:$A$49,0),MATCH(orders!J$1,products!$A$1:$G$1,0))</f>
        <v>M</v>
      </c>
      <c r="K746" s="5">
        <f>INDEX(products!$A$1:$G$49,MATCH($D746,products!$A$1:$A$49,0),MATCH(orders!K$1,products!$A$1:$G$1,0))</f>
        <v>0.2</v>
      </c>
      <c r="L746">
        <f>INDEX(products!$A$1:$G$49,MATCH($D746,products!$A$1:$A$49,0),MATCH(orders!L$1,products!$A$1:$G$1,0))</f>
        <v>2.9849999999999999</v>
      </c>
      <c r="M746">
        <f t="shared" si="22"/>
        <v>17.91</v>
      </c>
      <c r="N746" t="str" cm="1">
        <f t="array" ref="N746">_xlfn.XLOOKUP(I746,{"Rob","Exc","Ara","Lib"},{"Robusta","Excelsa","Arabica","Liberica"},"",0)</f>
        <v>Robusta</v>
      </c>
      <c r="O746" t="str">
        <f t="shared" si="23"/>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INDEX(products!$A$1:$G$49,MATCH($D747,products!$A$1:$A$49,0),MATCH(orders!I$1,products!$A$1:$G$1,0))</f>
        <v>Exc</v>
      </c>
      <c r="J747" t="str">
        <f>INDEX(products!$A$1:$G$49,MATCH($D747,products!$A$1:$A$49,0),MATCH(orders!J$1,products!$A$1:$G$1,0))</f>
        <v>D</v>
      </c>
      <c r="K747" s="5">
        <f>INDEX(products!$A$1:$G$49,MATCH($D747,products!$A$1:$A$49,0),MATCH(orders!K$1,products!$A$1:$G$1,0))</f>
        <v>0.5</v>
      </c>
      <c r="L747">
        <f>INDEX(products!$A$1:$G$49,MATCH($D747,products!$A$1:$A$49,0),MATCH(orders!L$1,products!$A$1:$G$1,0))</f>
        <v>7.29</v>
      </c>
      <c r="M747">
        <f t="shared" si="22"/>
        <v>14.58</v>
      </c>
      <c r="N747" t="str" cm="1">
        <f t="array" ref="N747">_xlfn.XLOOKUP(I747,{"Rob","Exc","Ara","Lib"},{"Robusta","Excelsa","Arabica","Liberica"},"",0)</f>
        <v>Excelsa</v>
      </c>
      <c r="O747" t="str">
        <f t="shared" si="23"/>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INDEX(products!$A$1:$G$49,MATCH($D748,products!$A$1:$A$49,0),MATCH(orders!I$1,products!$A$1:$G$1,0))</f>
        <v>Ara</v>
      </c>
      <c r="J748" t="str">
        <f>INDEX(products!$A$1:$G$49,MATCH($D748,products!$A$1:$A$49,0),MATCH(orders!J$1,products!$A$1:$G$1,0))</f>
        <v>M</v>
      </c>
      <c r="K748" s="5">
        <f>INDEX(products!$A$1:$G$49,MATCH($D748,products!$A$1:$A$49,0),MATCH(orders!K$1,products!$A$1:$G$1,0))</f>
        <v>1</v>
      </c>
      <c r="L748">
        <f>INDEX(products!$A$1:$G$49,MATCH($D748,products!$A$1:$A$49,0),MATCH(orders!L$1,products!$A$1:$G$1,0))</f>
        <v>11.25</v>
      </c>
      <c r="M748">
        <f t="shared" si="22"/>
        <v>33.75</v>
      </c>
      <c r="N748" t="str" cm="1">
        <f t="array" ref="N748">_xlfn.XLOOKUP(I748,{"Rob","Exc","Ara","Lib"},{"Robusta","Excelsa","Arabica","Liberica"},"",0)</f>
        <v>Arabica</v>
      </c>
      <c r="O748" t="str">
        <f t="shared" si="23"/>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INDEX(products!$A$1:$G$49,MATCH($D749,products!$A$1:$A$49,0),MATCH(orders!I$1,products!$A$1:$G$1,0))</f>
        <v>Lib</v>
      </c>
      <c r="J749" t="str">
        <f>INDEX(products!$A$1:$G$49,MATCH($D749,products!$A$1:$A$49,0),MATCH(orders!J$1,products!$A$1:$G$1,0))</f>
        <v>M</v>
      </c>
      <c r="K749" s="5">
        <f>INDEX(products!$A$1:$G$49,MATCH($D749,products!$A$1:$A$49,0),MATCH(orders!K$1,products!$A$1:$G$1,0))</f>
        <v>0.5</v>
      </c>
      <c r="L749">
        <f>INDEX(products!$A$1:$G$49,MATCH($D749,products!$A$1:$A$49,0),MATCH(orders!L$1,products!$A$1:$G$1,0))</f>
        <v>8.73</v>
      </c>
      <c r="M749">
        <f t="shared" si="22"/>
        <v>34.92</v>
      </c>
      <c r="N749" t="str" cm="1">
        <f t="array" ref="N749">_xlfn.XLOOKUP(I749,{"Rob","Exc","Ara","Lib"},{"Robusta","Excelsa","Arabica","Liberica"},"",0)</f>
        <v>Liberica</v>
      </c>
      <c r="O749" t="str">
        <f t="shared" si="23"/>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INDEX(products!$A$1:$G$49,MATCH($D750,products!$A$1:$A$49,0),MATCH(orders!I$1,products!$A$1:$G$1,0))</f>
        <v>Exc</v>
      </c>
      <c r="J750" t="str">
        <f>INDEX(products!$A$1:$G$49,MATCH($D750,products!$A$1:$A$49,0),MATCH(orders!J$1,products!$A$1:$G$1,0))</f>
        <v>D</v>
      </c>
      <c r="K750" s="5">
        <f>INDEX(products!$A$1:$G$49,MATCH($D750,products!$A$1:$A$49,0),MATCH(orders!K$1,products!$A$1:$G$1,0))</f>
        <v>0.5</v>
      </c>
      <c r="L750">
        <f>INDEX(products!$A$1:$G$49,MATCH($D750,products!$A$1:$A$49,0),MATCH(orders!L$1,products!$A$1:$G$1,0))</f>
        <v>7.29</v>
      </c>
      <c r="M750">
        <f t="shared" si="22"/>
        <v>14.58</v>
      </c>
      <c r="N750" t="str" cm="1">
        <f t="array" ref="N750">_xlfn.XLOOKUP(I750,{"Rob","Exc","Ara","Lib"},{"Robusta","Excelsa","Arabica","Liberica"},"",0)</f>
        <v>Excelsa</v>
      </c>
      <c r="O750" t="str">
        <f t="shared" si="23"/>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INDEX(products!$A$1:$G$49,MATCH($D751,products!$A$1:$A$49,0),MATCH(orders!I$1,products!$A$1:$G$1,0))</f>
        <v>Rob</v>
      </c>
      <c r="J751" t="str">
        <f>INDEX(products!$A$1:$G$49,MATCH($D751,products!$A$1:$A$49,0),MATCH(orders!J$1,products!$A$1:$G$1,0))</f>
        <v>D</v>
      </c>
      <c r="K751" s="5">
        <f>INDEX(products!$A$1:$G$49,MATCH($D751,products!$A$1:$A$49,0),MATCH(orders!K$1,products!$A$1:$G$1,0))</f>
        <v>0.2</v>
      </c>
      <c r="L751">
        <f>INDEX(products!$A$1:$G$49,MATCH($D751,products!$A$1:$A$49,0),MATCH(orders!L$1,products!$A$1:$G$1,0))</f>
        <v>2.6849999999999996</v>
      </c>
      <c r="M751">
        <f t="shared" si="22"/>
        <v>5.3699999999999992</v>
      </c>
      <c r="N751" t="str" cm="1">
        <f t="array" ref="N751">_xlfn.XLOOKUP(I751,{"Rob","Exc","Ara","Lib"},{"Robusta","Excelsa","Arabica","Liberica"},"",0)</f>
        <v>Robusta</v>
      </c>
      <c r="O751" t="str">
        <f t="shared" si="23"/>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INDEX(products!$A$1:$G$49,MATCH($D752,products!$A$1:$A$49,0),MATCH(orders!I$1,products!$A$1:$G$1,0))</f>
        <v>Rob</v>
      </c>
      <c r="J752" t="str">
        <f>INDEX(products!$A$1:$G$49,MATCH($D752,products!$A$1:$A$49,0),MATCH(orders!J$1,products!$A$1:$G$1,0))</f>
        <v>M</v>
      </c>
      <c r="K752" s="5">
        <f>INDEX(products!$A$1:$G$49,MATCH($D752,products!$A$1:$A$49,0),MATCH(orders!K$1,products!$A$1:$G$1,0))</f>
        <v>0.5</v>
      </c>
      <c r="L752">
        <f>INDEX(products!$A$1:$G$49,MATCH($D752,products!$A$1:$A$49,0),MATCH(orders!L$1,products!$A$1:$G$1,0))</f>
        <v>5.97</v>
      </c>
      <c r="M752">
        <f t="shared" si="22"/>
        <v>5.97</v>
      </c>
      <c r="N752" t="str" cm="1">
        <f t="array" ref="N752">_xlfn.XLOOKUP(I752,{"Rob","Exc","Ara","Lib"},{"Robusta","Excelsa","Arabica","Liberica"},"",0)</f>
        <v>Robusta</v>
      </c>
      <c r="O752" t="str">
        <f t="shared" si="23"/>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INDEX(products!$A$1:$G$49,MATCH($D753,products!$A$1:$A$49,0),MATCH(orders!I$1,products!$A$1:$G$1,0))</f>
        <v>Lib</v>
      </c>
      <c r="J753" t="str">
        <f>INDEX(products!$A$1:$G$49,MATCH($D753,products!$A$1:$A$49,0),MATCH(orders!J$1,products!$A$1:$G$1,0))</f>
        <v>L</v>
      </c>
      <c r="K753" s="5">
        <f>INDEX(products!$A$1:$G$49,MATCH($D753,products!$A$1:$A$49,0),MATCH(orders!K$1,products!$A$1:$G$1,0))</f>
        <v>0.5</v>
      </c>
      <c r="L753">
        <f>INDEX(products!$A$1:$G$49,MATCH($D753,products!$A$1:$A$49,0),MATCH(orders!L$1,products!$A$1:$G$1,0))</f>
        <v>9.51</v>
      </c>
      <c r="M753">
        <f t="shared" si="22"/>
        <v>19.02</v>
      </c>
      <c r="N753" t="str" cm="1">
        <f t="array" ref="N753">_xlfn.XLOOKUP(I753,{"Rob","Exc","Ara","Lib"},{"Robusta","Excelsa","Arabica","Liberica"},"",0)</f>
        <v>Liberica</v>
      </c>
      <c r="O753" t="str">
        <f t="shared" si="23"/>
        <v>Large</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INDEX(products!$A$1:$G$49,MATCH($D754,products!$A$1:$A$49,0),MATCH(orders!I$1,products!$A$1:$G$1,0))</f>
        <v>Exc</v>
      </c>
      <c r="J754" t="str">
        <f>INDEX(products!$A$1:$G$49,MATCH($D754,products!$A$1:$A$49,0),MATCH(orders!J$1,products!$A$1:$G$1,0))</f>
        <v>M</v>
      </c>
      <c r="K754" s="5">
        <f>INDEX(products!$A$1:$G$49,MATCH($D754,products!$A$1:$A$49,0),MATCH(orders!K$1,products!$A$1:$G$1,0))</f>
        <v>1</v>
      </c>
      <c r="L754">
        <f>INDEX(products!$A$1:$G$49,MATCH($D754,products!$A$1:$A$49,0),MATCH(orders!L$1,products!$A$1:$G$1,0))</f>
        <v>13.75</v>
      </c>
      <c r="M754">
        <f t="shared" si="22"/>
        <v>27.5</v>
      </c>
      <c r="N754" t="str" cm="1">
        <f t="array" ref="N754">_xlfn.XLOOKUP(I754,{"Rob","Exc","Ara","Lib"},{"Robusta","Excelsa","Arabica","Liberica"},"",0)</f>
        <v>Excelsa</v>
      </c>
      <c r="O754" t="str">
        <f t="shared" si="23"/>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INDEX(products!$A$1:$G$49,MATCH($D755,products!$A$1:$A$49,0),MATCH(orders!I$1,products!$A$1:$G$1,0))</f>
        <v>Ara</v>
      </c>
      <c r="J755" t="str">
        <f>INDEX(products!$A$1:$G$49,MATCH($D755,products!$A$1:$A$49,0),MATCH(orders!J$1,products!$A$1:$G$1,0))</f>
        <v>D</v>
      </c>
      <c r="K755" s="5">
        <f>INDEX(products!$A$1:$G$49,MATCH($D755,products!$A$1:$A$49,0),MATCH(orders!K$1,products!$A$1:$G$1,0))</f>
        <v>0.5</v>
      </c>
      <c r="L755">
        <f>INDEX(products!$A$1:$G$49,MATCH($D755,products!$A$1:$A$49,0),MATCH(orders!L$1,products!$A$1:$G$1,0))</f>
        <v>5.97</v>
      </c>
      <c r="M755">
        <f t="shared" si="22"/>
        <v>29.849999999999998</v>
      </c>
      <c r="N755" t="str" cm="1">
        <f t="array" ref="N755">_xlfn.XLOOKUP(I755,{"Rob","Exc","Ara","Lib"},{"Robusta","Excelsa","Arabica","Liberica"},"",0)</f>
        <v>Arabica</v>
      </c>
      <c r="O755" t="str">
        <f t="shared" si="23"/>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INDEX(products!$A$1:$G$49,MATCH($D756,products!$A$1:$A$49,0),MATCH(orders!I$1,products!$A$1:$G$1,0))</f>
        <v>Ara</v>
      </c>
      <c r="J756" t="str">
        <f>INDEX(products!$A$1:$G$49,MATCH($D756,products!$A$1:$A$49,0),MATCH(orders!J$1,products!$A$1:$G$1,0))</f>
        <v>D</v>
      </c>
      <c r="K756" s="5">
        <f>INDEX(products!$A$1:$G$49,MATCH($D756,products!$A$1:$A$49,0),MATCH(orders!K$1,products!$A$1:$G$1,0))</f>
        <v>0.2</v>
      </c>
      <c r="L756">
        <f>INDEX(products!$A$1:$G$49,MATCH($D756,products!$A$1:$A$49,0),MATCH(orders!L$1,products!$A$1:$G$1,0))</f>
        <v>2.9849999999999999</v>
      </c>
      <c r="M756">
        <f t="shared" si="22"/>
        <v>17.91</v>
      </c>
      <c r="N756" t="str" cm="1">
        <f t="array" ref="N756">_xlfn.XLOOKUP(I756,{"Rob","Exc","Ara","Lib"},{"Robusta","Excelsa","Arabica","Liberica"},"",0)</f>
        <v>Arabica</v>
      </c>
      <c r="O756" t="str">
        <f t="shared" si="23"/>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INDEX(products!$A$1:$G$49,MATCH($D757,products!$A$1:$A$49,0),MATCH(orders!I$1,products!$A$1:$G$1,0))</f>
        <v>Lib</v>
      </c>
      <c r="J757" t="str">
        <f>INDEX(products!$A$1:$G$49,MATCH($D757,products!$A$1:$A$49,0),MATCH(orders!J$1,products!$A$1:$G$1,0))</f>
        <v>L</v>
      </c>
      <c r="K757" s="5">
        <f>INDEX(products!$A$1:$G$49,MATCH($D757,products!$A$1:$A$49,0),MATCH(orders!K$1,products!$A$1:$G$1,0))</f>
        <v>0.2</v>
      </c>
      <c r="L757">
        <f>INDEX(products!$A$1:$G$49,MATCH($D757,products!$A$1:$A$49,0),MATCH(orders!L$1,products!$A$1:$G$1,0))</f>
        <v>4.7549999999999999</v>
      </c>
      <c r="M757">
        <f t="shared" si="22"/>
        <v>28.53</v>
      </c>
      <c r="N757" t="str" cm="1">
        <f t="array" ref="N757">_xlfn.XLOOKUP(I757,{"Rob","Exc","Ara","Lib"},{"Robusta","Excelsa","Arabica","Liberica"},"",0)</f>
        <v>Liberica</v>
      </c>
      <c r="O757" t="str">
        <f t="shared" si="23"/>
        <v>Large</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INDEX(products!$A$1:$G$49,MATCH($D758,products!$A$1:$A$49,0),MATCH(orders!I$1,products!$A$1:$G$1,0))</f>
        <v>Rob</v>
      </c>
      <c r="J758" t="str">
        <f>INDEX(products!$A$1:$G$49,MATCH($D758,products!$A$1:$A$49,0),MATCH(orders!J$1,products!$A$1:$G$1,0))</f>
        <v>D</v>
      </c>
      <c r="K758" s="5">
        <f>INDEX(products!$A$1:$G$49,MATCH($D758,products!$A$1:$A$49,0),MATCH(orders!K$1,products!$A$1:$G$1,0))</f>
        <v>1</v>
      </c>
      <c r="L758">
        <f>INDEX(products!$A$1:$G$49,MATCH($D758,products!$A$1:$A$49,0),MATCH(orders!L$1,products!$A$1:$G$1,0))</f>
        <v>8.9499999999999993</v>
      </c>
      <c r="M758">
        <f t="shared" si="22"/>
        <v>35.799999999999997</v>
      </c>
      <c r="N758" t="str" cm="1">
        <f t="array" ref="N758">_xlfn.XLOOKUP(I758,{"Rob","Exc","Ara","Lib"},{"Robusta","Excelsa","Arabica","Liberica"},"",0)</f>
        <v>Robusta</v>
      </c>
      <c r="O758" t="str">
        <f t="shared" si="23"/>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INDEX(products!$A$1:$G$49,MATCH($D759,products!$A$1:$A$49,0),MATCH(orders!I$1,products!$A$1:$G$1,0))</f>
        <v>Ara</v>
      </c>
      <c r="J759" t="str">
        <f>INDEX(products!$A$1:$G$49,MATCH($D759,products!$A$1:$A$49,0),MATCH(orders!J$1,products!$A$1:$G$1,0))</f>
        <v>D</v>
      </c>
      <c r="K759" s="5">
        <f>INDEX(products!$A$1:$G$49,MATCH($D759,products!$A$1:$A$49,0),MATCH(orders!K$1,products!$A$1:$G$1,0))</f>
        <v>0.5</v>
      </c>
      <c r="L759">
        <f>INDEX(products!$A$1:$G$49,MATCH($D759,products!$A$1:$A$49,0),MATCH(orders!L$1,products!$A$1:$G$1,0))</f>
        <v>5.97</v>
      </c>
      <c r="M759">
        <f t="shared" si="22"/>
        <v>17.91</v>
      </c>
      <c r="N759" t="str" cm="1">
        <f t="array" ref="N759">_xlfn.XLOOKUP(I759,{"Rob","Exc","Ara","Lib"},{"Robusta","Excelsa","Arabica","Liberica"},"",0)</f>
        <v>Arabica</v>
      </c>
      <c r="O759" t="str">
        <f t="shared" si="23"/>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INDEX(products!$A$1:$G$49,MATCH($D760,products!$A$1:$A$49,0),MATCH(orders!I$1,products!$A$1:$G$1,0))</f>
        <v>Rob</v>
      </c>
      <c r="J760" t="str">
        <f>INDEX(products!$A$1:$G$49,MATCH($D760,products!$A$1:$A$49,0),MATCH(orders!J$1,products!$A$1:$G$1,0))</f>
        <v>D</v>
      </c>
      <c r="K760" s="5">
        <f>INDEX(products!$A$1:$G$49,MATCH($D760,products!$A$1:$A$49,0),MATCH(orders!K$1,products!$A$1:$G$1,0))</f>
        <v>1</v>
      </c>
      <c r="L760">
        <f>INDEX(products!$A$1:$G$49,MATCH($D760,products!$A$1:$A$49,0),MATCH(orders!L$1,products!$A$1:$G$1,0))</f>
        <v>8.9499999999999993</v>
      </c>
      <c r="M760">
        <f t="shared" si="22"/>
        <v>8.9499999999999993</v>
      </c>
      <c r="N760" t="str" cm="1">
        <f t="array" ref="N760">_xlfn.XLOOKUP(I760,{"Rob","Exc","Ara","Lib"},{"Robusta","Excelsa","Arabica","Liberica"},"",0)</f>
        <v>Robusta</v>
      </c>
      <c r="O760" t="str">
        <f t="shared" si="23"/>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INDEX(products!$A$1:$G$49,MATCH($D761,products!$A$1:$A$49,0),MATCH(orders!I$1,products!$A$1:$G$1,0))</f>
        <v>Lib</v>
      </c>
      <c r="J761" t="str">
        <f>INDEX(products!$A$1:$G$49,MATCH($D761,products!$A$1:$A$49,0),MATCH(orders!J$1,products!$A$1:$G$1,0))</f>
        <v>D</v>
      </c>
      <c r="K761" s="5">
        <f>INDEX(products!$A$1:$G$49,MATCH($D761,products!$A$1:$A$49,0),MATCH(orders!K$1,products!$A$1:$G$1,0))</f>
        <v>2.5</v>
      </c>
      <c r="L761">
        <f>INDEX(products!$A$1:$G$49,MATCH($D761,products!$A$1:$A$49,0),MATCH(orders!L$1,products!$A$1:$G$1,0))</f>
        <v>29.784999999999997</v>
      </c>
      <c r="M761">
        <f t="shared" si="22"/>
        <v>29.784999999999997</v>
      </c>
      <c r="N761" t="str" cm="1">
        <f t="array" ref="N761">_xlfn.XLOOKUP(I761,{"Rob","Exc","Ara","Lib"},{"Robusta","Excelsa","Arabica","Liberica"},"",0)</f>
        <v>Liberica</v>
      </c>
      <c r="O761" t="str">
        <f t="shared" si="23"/>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INDEX(products!$A$1:$G$49,MATCH($D762,products!$A$1:$A$49,0),MATCH(orders!I$1,products!$A$1:$G$1,0))</f>
        <v>Exc</v>
      </c>
      <c r="J762" t="str">
        <f>INDEX(products!$A$1:$G$49,MATCH($D762,products!$A$1:$A$49,0),MATCH(orders!J$1,products!$A$1:$G$1,0))</f>
        <v>L</v>
      </c>
      <c r="K762" s="5">
        <f>INDEX(products!$A$1:$G$49,MATCH($D762,products!$A$1:$A$49,0),MATCH(orders!K$1,products!$A$1:$G$1,0))</f>
        <v>0.5</v>
      </c>
      <c r="L762">
        <f>INDEX(products!$A$1:$G$49,MATCH($D762,products!$A$1:$A$49,0),MATCH(orders!L$1,products!$A$1:$G$1,0))</f>
        <v>8.91</v>
      </c>
      <c r="M762">
        <f t="shared" si="22"/>
        <v>44.55</v>
      </c>
      <c r="N762" t="str" cm="1">
        <f t="array" ref="N762">_xlfn.XLOOKUP(I762,{"Rob","Exc","Ara","Lib"},{"Robusta","Excelsa","Arabica","Liberica"},"",0)</f>
        <v>Excelsa</v>
      </c>
      <c r="O762" t="str">
        <f t="shared" si="23"/>
        <v>Large</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INDEX(products!$A$1:$G$49,MATCH($D763,products!$A$1:$A$49,0),MATCH(orders!I$1,products!$A$1:$G$1,0))</f>
        <v>Exc</v>
      </c>
      <c r="J763" t="str">
        <f>INDEX(products!$A$1:$G$49,MATCH($D763,products!$A$1:$A$49,0),MATCH(orders!J$1,products!$A$1:$G$1,0))</f>
        <v>L</v>
      </c>
      <c r="K763" s="5">
        <f>INDEX(products!$A$1:$G$49,MATCH($D763,products!$A$1:$A$49,0),MATCH(orders!K$1,products!$A$1:$G$1,0))</f>
        <v>1</v>
      </c>
      <c r="L763">
        <f>INDEX(products!$A$1:$G$49,MATCH($D763,products!$A$1:$A$49,0),MATCH(orders!L$1,products!$A$1:$G$1,0))</f>
        <v>14.85</v>
      </c>
      <c r="M763">
        <f t="shared" si="22"/>
        <v>89.1</v>
      </c>
      <c r="N763" t="str" cm="1">
        <f t="array" ref="N763">_xlfn.XLOOKUP(I763,{"Rob","Exc","Ara","Lib"},{"Robusta","Excelsa","Arabica","Liberica"},"",0)</f>
        <v>Excelsa</v>
      </c>
      <c r="O763" t="str">
        <f t="shared" si="23"/>
        <v>Large</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INDEX(products!$A$1:$G$49,MATCH($D764,products!$A$1:$A$49,0),MATCH(orders!I$1,products!$A$1:$G$1,0))</f>
        <v>Lib</v>
      </c>
      <c r="J764" t="str">
        <f>INDEX(products!$A$1:$G$49,MATCH($D764,products!$A$1:$A$49,0),MATCH(orders!J$1,products!$A$1:$G$1,0))</f>
        <v>M</v>
      </c>
      <c r="K764" s="5">
        <f>INDEX(products!$A$1:$G$49,MATCH($D764,products!$A$1:$A$49,0),MATCH(orders!K$1,products!$A$1:$G$1,0))</f>
        <v>0.5</v>
      </c>
      <c r="L764">
        <f>INDEX(products!$A$1:$G$49,MATCH($D764,products!$A$1:$A$49,0),MATCH(orders!L$1,products!$A$1:$G$1,0))</f>
        <v>8.73</v>
      </c>
      <c r="M764">
        <f t="shared" si="22"/>
        <v>43.650000000000006</v>
      </c>
      <c r="N764" t="str" cm="1">
        <f t="array" ref="N764">_xlfn.XLOOKUP(I764,{"Rob","Exc","Ara","Lib"},{"Robusta","Excelsa","Arabica","Liberica"},"",0)</f>
        <v>Liberica</v>
      </c>
      <c r="O764" t="str">
        <f t="shared" si="23"/>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INDEX(products!$A$1:$G$49,MATCH($D765,products!$A$1:$A$49,0),MATCH(orders!I$1,products!$A$1:$G$1,0))</f>
        <v>Ara</v>
      </c>
      <c r="J765" t="str">
        <f>INDEX(products!$A$1:$G$49,MATCH($D765,products!$A$1:$A$49,0),MATCH(orders!J$1,products!$A$1:$G$1,0))</f>
        <v>L</v>
      </c>
      <c r="K765" s="5">
        <f>INDEX(products!$A$1:$G$49,MATCH($D765,products!$A$1:$A$49,0),MATCH(orders!K$1,products!$A$1:$G$1,0))</f>
        <v>0.5</v>
      </c>
      <c r="L765">
        <f>INDEX(products!$A$1:$G$49,MATCH($D765,products!$A$1:$A$49,0),MATCH(orders!L$1,products!$A$1:$G$1,0))</f>
        <v>7.77</v>
      </c>
      <c r="M765">
        <f t="shared" si="22"/>
        <v>23.31</v>
      </c>
      <c r="N765" t="str" cm="1">
        <f t="array" ref="N765">_xlfn.XLOOKUP(I765,{"Rob","Exc","Ara","Lib"},{"Robusta","Excelsa","Arabica","Liberica"},"",0)</f>
        <v>Arabica</v>
      </c>
      <c r="O765" t="str">
        <f t="shared" si="23"/>
        <v>Large</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INDEX(products!$A$1:$G$49,MATCH($D766,products!$A$1:$A$49,0),MATCH(orders!I$1,products!$A$1:$G$1,0))</f>
        <v>Ara</v>
      </c>
      <c r="J766" t="str">
        <f>INDEX(products!$A$1:$G$49,MATCH($D766,products!$A$1:$A$49,0),MATCH(orders!J$1,products!$A$1:$G$1,0))</f>
        <v>L</v>
      </c>
      <c r="K766" s="5">
        <f>INDEX(products!$A$1:$G$49,MATCH($D766,products!$A$1:$A$49,0),MATCH(orders!K$1,products!$A$1:$G$1,0))</f>
        <v>2.5</v>
      </c>
      <c r="L766">
        <f>INDEX(products!$A$1:$G$49,MATCH($D766,products!$A$1:$A$49,0),MATCH(orders!L$1,products!$A$1:$G$1,0))</f>
        <v>29.784999999999997</v>
      </c>
      <c r="M766">
        <f t="shared" si="22"/>
        <v>178.70999999999998</v>
      </c>
      <c r="N766" t="str" cm="1">
        <f t="array" ref="N766">_xlfn.XLOOKUP(I766,{"Rob","Exc","Ara","Lib"},{"Robusta","Excelsa","Arabica","Liberica"},"",0)</f>
        <v>Arabica</v>
      </c>
      <c r="O766" t="str">
        <f t="shared" si="23"/>
        <v>Large</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INDEX(products!$A$1:$G$49,MATCH($D767,products!$A$1:$A$49,0),MATCH(orders!I$1,products!$A$1:$G$1,0))</f>
        <v>Rob</v>
      </c>
      <c r="J767" t="str">
        <f>INDEX(products!$A$1:$G$49,MATCH($D767,products!$A$1:$A$49,0),MATCH(orders!J$1,products!$A$1:$G$1,0))</f>
        <v>M</v>
      </c>
      <c r="K767" s="5">
        <f>INDEX(products!$A$1:$G$49,MATCH($D767,products!$A$1:$A$49,0),MATCH(orders!K$1,products!$A$1:$G$1,0))</f>
        <v>1</v>
      </c>
      <c r="L767">
        <f>INDEX(products!$A$1:$G$49,MATCH($D767,products!$A$1:$A$49,0),MATCH(orders!L$1,products!$A$1:$G$1,0))</f>
        <v>9.9499999999999993</v>
      </c>
      <c r="M767">
        <f t="shared" si="22"/>
        <v>59.699999999999996</v>
      </c>
      <c r="N767" t="str" cm="1">
        <f t="array" ref="N767">_xlfn.XLOOKUP(I767,{"Rob","Exc","Ara","Lib"},{"Robusta","Excelsa","Arabica","Liberica"},"",0)</f>
        <v>Robusta</v>
      </c>
      <c r="O767" t="str">
        <f t="shared" si="23"/>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INDEX(products!$A$1:$G$49,MATCH($D768,products!$A$1:$A$49,0),MATCH(orders!I$1,products!$A$1:$G$1,0))</f>
        <v>Ara</v>
      </c>
      <c r="J768" t="str">
        <f>INDEX(products!$A$1:$G$49,MATCH($D768,products!$A$1:$A$49,0),MATCH(orders!J$1,products!$A$1:$G$1,0))</f>
        <v>L</v>
      </c>
      <c r="K768" s="5">
        <f>INDEX(products!$A$1:$G$49,MATCH($D768,products!$A$1:$A$49,0),MATCH(orders!K$1,products!$A$1:$G$1,0))</f>
        <v>0.5</v>
      </c>
      <c r="L768">
        <f>INDEX(products!$A$1:$G$49,MATCH($D768,products!$A$1:$A$49,0),MATCH(orders!L$1,products!$A$1:$G$1,0))</f>
        <v>7.77</v>
      </c>
      <c r="M768">
        <f t="shared" si="22"/>
        <v>15.54</v>
      </c>
      <c r="N768" t="str" cm="1">
        <f t="array" ref="N768">_xlfn.XLOOKUP(I768,{"Rob","Exc","Ara","Lib"},{"Robusta","Excelsa","Arabica","Liberica"},"",0)</f>
        <v>Arabica</v>
      </c>
      <c r="O768" t="str">
        <f t="shared" si="23"/>
        <v>Large</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INDEX(products!$A$1:$G$49,MATCH($D769,products!$A$1:$A$49,0),MATCH(orders!I$1,products!$A$1:$G$1,0))</f>
        <v>Ara</v>
      </c>
      <c r="J769" t="str">
        <f>INDEX(products!$A$1:$G$49,MATCH($D769,products!$A$1:$A$49,0),MATCH(orders!J$1,products!$A$1:$G$1,0))</f>
        <v>L</v>
      </c>
      <c r="K769" s="5">
        <f>INDEX(products!$A$1:$G$49,MATCH($D769,products!$A$1:$A$49,0),MATCH(orders!K$1,products!$A$1:$G$1,0))</f>
        <v>2.5</v>
      </c>
      <c r="L769">
        <f>INDEX(products!$A$1:$G$49,MATCH($D769,products!$A$1:$A$49,0),MATCH(orders!L$1,products!$A$1:$G$1,0))</f>
        <v>29.784999999999997</v>
      </c>
      <c r="M769">
        <f t="shared" si="22"/>
        <v>89.35499999999999</v>
      </c>
      <c r="N769" t="str" cm="1">
        <f t="array" ref="N769">_xlfn.XLOOKUP(I769,{"Rob","Exc","Ara","Lib"},{"Robusta","Excelsa","Arabica","Liberica"},"",0)</f>
        <v>Arabica</v>
      </c>
      <c r="O769" t="str">
        <f t="shared" si="23"/>
        <v>Large</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INDEX(products!$A$1:$G$49,MATCH($D770,products!$A$1:$A$49,0),MATCH(orders!I$1,products!$A$1:$G$1,0))</f>
        <v>Rob</v>
      </c>
      <c r="J770" t="str">
        <f>INDEX(products!$A$1:$G$49,MATCH($D770,products!$A$1:$A$49,0),MATCH(orders!J$1,products!$A$1:$G$1,0))</f>
        <v>L</v>
      </c>
      <c r="K770" s="5">
        <f>INDEX(products!$A$1:$G$49,MATCH($D770,products!$A$1:$A$49,0),MATCH(orders!K$1,products!$A$1:$G$1,0))</f>
        <v>1</v>
      </c>
      <c r="L770">
        <f>INDEX(products!$A$1:$G$49,MATCH($D770,products!$A$1:$A$49,0),MATCH(orders!L$1,products!$A$1:$G$1,0))</f>
        <v>11.95</v>
      </c>
      <c r="M770">
        <f t="shared" si="22"/>
        <v>23.9</v>
      </c>
      <c r="N770" t="str" cm="1">
        <f t="array" ref="N770">_xlfn.XLOOKUP(I770,{"Rob","Exc","Ara","Lib"},{"Robusta","Excelsa","Arabica","Liberica"},"",0)</f>
        <v>Robusta</v>
      </c>
      <c r="O770" t="str">
        <f t="shared" si="23"/>
        <v>Large</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INDEX(products!$A$1:$G$49,MATCH($D771,products!$A$1:$A$49,0),MATCH(orders!I$1,products!$A$1:$G$1,0))</f>
        <v>Rob</v>
      </c>
      <c r="J771" t="str">
        <f>INDEX(products!$A$1:$G$49,MATCH($D771,products!$A$1:$A$49,0),MATCH(orders!J$1,products!$A$1:$G$1,0))</f>
        <v>M</v>
      </c>
      <c r="K771" s="5">
        <f>INDEX(products!$A$1:$G$49,MATCH($D771,products!$A$1:$A$49,0),MATCH(orders!K$1,products!$A$1:$G$1,0))</f>
        <v>2.5</v>
      </c>
      <c r="L771">
        <f>INDEX(products!$A$1:$G$49,MATCH($D771,products!$A$1:$A$49,0),MATCH(orders!L$1,products!$A$1:$G$1,0))</f>
        <v>22.884999999999998</v>
      </c>
      <c r="M771">
        <f t="shared" ref="M771:M834" si="24">L771*E771</f>
        <v>137.31</v>
      </c>
      <c r="N771" t="str" cm="1">
        <f t="array" ref="N771">_xlfn.XLOOKUP(I771,{"Rob","Exc","Ara","Lib"},{"Robusta","Excelsa","Arabica","Liberica"},"",0)</f>
        <v>Robusta</v>
      </c>
      <c r="O771" t="str">
        <f t="shared" ref="O771:O834" si="25">IF(J771="M","Medium",IF(J771="L","Large",IF(J771="D","Dark","")))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INDEX(products!$A$1:$G$49,MATCH($D772,products!$A$1:$A$49,0),MATCH(orders!I$1,products!$A$1:$G$1,0))</f>
        <v>Ara</v>
      </c>
      <c r="J772" t="str">
        <f>INDEX(products!$A$1:$G$49,MATCH($D772,products!$A$1:$A$49,0),MATCH(orders!J$1,products!$A$1:$G$1,0))</f>
        <v>D</v>
      </c>
      <c r="K772" s="5">
        <f>INDEX(products!$A$1:$G$49,MATCH($D772,products!$A$1:$A$49,0),MATCH(orders!K$1,products!$A$1:$G$1,0))</f>
        <v>1</v>
      </c>
      <c r="L772">
        <f>INDEX(products!$A$1:$G$49,MATCH($D772,products!$A$1:$A$49,0),MATCH(orders!L$1,products!$A$1:$G$1,0))</f>
        <v>9.9499999999999993</v>
      </c>
      <c r="M772">
        <f t="shared" si="24"/>
        <v>9.9499999999999993</v>
      </c>
      <c r="N772" t="str" cm="1">
        <f t="array" ref="N772">_xlfn.XLOOKUP(I772,{"Rob","Exc","Ara","Lib"},{"Robusta","Excelsa","Arabica","Liberica"},"",0)</f>
        <v>Arabica</v>
      </c>
      <c r="O772" t="str">
        <f t="shared" si="25"/>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INDEX(products!$A$1:$G$49,MATCH($D773,products!$A$1:$A$49,0),MATCH(orders!I$1,products!$A$1:$G$1,0))</f>
        <v>Rob</v>
      </c>
      <c r="J773" t="str">
        <f>INDEX(products!$A$1:$G$49,MATCH($D773,products!$A$1:$A$49,0),MATCH(orders!J$1,products!$A$1:$G$1,0))</f>
        <v>L</v>
      </c>
      <c r="K773" s="5">
        <f>INDEX(products!$A$1:$G$49,MATCH($D773,products!$A$1:$A$49,0),MATCH(orders!K$1,products!$A$1:$G$1,0))</f>
        <v>0.5</v>
      </c>
      <c r="L773">
        <f>INDEX(products!$A$1:$G$49,MATCH($D773,products!$A$1:$A$49,0),MATCH(orders!L$1,products!$A$1:$G$1,0))</f>
        <v>7.169999999999999</v>
      </c>
      <c r="M773">
        <f t="shared" si="24"/>
        <v>21.509999999999998</v>
      </c>
      <c r="N773" t="str" cm="1">
        <f t="array" ref="N773">_xlfn.XLOOKUP(I773,{"Rob","Exc","Ara","Lib"},{"Robusta","Excelsa","Arabica","Liberica"},"",0)</f>
        <v>Robusta</v>
      </c>
      <c r="O773" t="str">
        <f t="shared" si="25"/>
        <v>Large</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INDEX(products!$A$1:$G$49,MATCH($D774,products!$A$1:$A$49,0),MATCH(orders!I$1,products!$A$1:$G$1,0))</f>
        <v>Exc</v>
      </c>
      <c r="J774" t="str">
        <f>INDEX(products!$A$1:$G$49,MATCH($D774,products!$A$1:$A$49,0),MATCH(orders!J$1,products!$A$1:$G$1,0))</f>
        <v>M</v>
      </c>
      <c r="K774" s="5">
        <f>INDEX(products!$A$1:$G$49,MATCH($D774,products!$A$1:$A$49,0),MATCH(orders!K$1,products!$A$1:$G$1,0))</f>
        <v>1</v>
      </c>
      <c r="L774">
        <f>INDEX(products!$A$1:$G$49,MATCH($D774,products!$A$1:$A$49,0),MATCH(orders!L$1,products!$A$1:$G$1,0))</f>
        <v>13.75</v>
      </c>
      <c r="M774">
        <f t="shared" si="24"/>
        <v>82.5</v>
      </c>
      <c r="N774" t="str" cm="1">
        <f t="array" ref="N774">_xlfn.XLOOKUP(I774,{"Rob","Exc","Ara","Lib"},{"Robusta","Excelsa","Arabica","Liberica"},"",0)</f>
        <v>Excelsa</v>
      </c>
      <c r="O774" t="str">
        <f t="shared" si="25"/>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INDEX(products!$A$1:$G$49,MATCH($D775,products!$A$1:$A$49,0),MATCH(orders!I$1,products!$A$1:$G$1,0))</f>
        <v>Lib</v>
      </c>
      <c r="J775" t="str">
        <f>INDEX(products!$A$1:$G$49,MATCH($D775,products!$A$1:$A$49,0),MATCH(orders!J$1,products!$A$1:$G$1,0))</f>
        <v>M</v>
      </c>
      <c r="K775" s="5">
        <f>INDEX(products!$A$1:$G$49,MATCH($D775,products!$A$1:$A$49,0),MATCH(orders!K$1,products!$A$1:$G$1,0))</f>
        <v>0.2</v>
      </c>
      <c r="L775">
        <f>INDEX(products!$A$1:$G$49,MATCH($D775,products!$A$1:$A$49,0),MATCH(orders!L$1,products!$A$1:$G$1,0))</f>
        <v>4.3650000000000002</v>
      </c>
      <c r="M775">
        <f t="shared" si="24"/>
        <v>8.73</v>
      </c>
      <c r="N775" t="str" cm="1">
        <f t="array" ref="N775">_xlfn.XLOOKUP(I775,{"Rob","Exc","Ara","Lib"},{"Robusta","Excelsa","Arabica","Liberica"},"",0)</f>
        <v>Liberica</v>
      </c>
      <c r="O775" t="str">
        <f t="shared" si="25"/>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INDEX(products!$A$1:$G$49,MATCH($D776,products!$A$1:$A$49,0),MATCH(orders!I$1,products!$A$1:$G$1,0))</f>
        <v>Rob</v>
      </c>
      <c r="J776" t="str">
        <f>INDEX(products!$A$1:$G$49,MATCH($D776,products!$A$1:$A$49,0),MATCH(orders!J$1,products!$A$1:$G$1,0))</f>
        <v>M</v>
      </c>
      <c r="K776" s="5">
        <f>INDEX(products!$A$1:$G$49,MATCH($D776,products!$A$1:$A$49,0),MATCH(orders!K$1,products!$A$1:$G$1,0))</f>
        <v>1</v>
      </c>
      <c r="L776">
        <f>INDEX(products!$A$1:$G$49,MATCH($D776,products!$A$1:$A$49,0),MATCH(orders!L$1,products!$A$1:$G$1,0))</f>
        <v>9.9499999999999993</v>
      </c>
      <c r="M776">
        <f t="shared" si="24"/>
        <v>19.899999999999999</v>
      </c>
      <c r="N776" t="str" cm="1">
        <f t="array" ref="N776">_xlfn.XLOOKUP(I776,{"Rob","Exc","Ara","Lib"},{"Robusta","Excelsa","Arabica","Liberica"},"",0)</f>
        <v>Robusta</v>
      </c>
      <c r="O776" t="str">
        <f t="shared" si="25"/>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INDEX(products!$A$1:$G$49,MATCH($D777,products!$A$1:$A$49,0),MATCH(orders!I$1,products!$A$1:$G$1,0))</f>
        <v>Exc</v>
      </c>
      <c r="J777" t="str">
        <f>INDEX(products!$A$1:$G$49,MATCH($D777,products!$A$1:$A$49,0),MATCH(orders!J$1,products!$A$1:$G$1,0))</f>
        <v>L</v>
      </c>
      <c r="K777" s="5">
        <f>INDEX(products!$A$1:$G$49,MATCH($D777,products!$A$1:$A$49,0),MATCH(orders!K$1,products!$A$1:$G$1,0))</f>
        <v>0.5</v>
      </c>
      <c r="L777">
        <f>INDEX(products!$A$1:$G$49,MATCH($D777,products!$A$1:$A$49,0),MATCH(orders!L$1,products!$A$1:$G$1,0))</f>
        <v>8.91</v>
      </c>
      <c r="M777">
        <f t="shared" si="24"/>
        <v>17.82</v>
      </c>
      <c r="N777" t="str" cm="1">
        <f t="array" ref="N777">_xlfn.XLOOKUP(I777,{"Rob","Exc","Ara","Lib"},{"Robusta","Excelsa","Arabica","Liberica"},"",0)</f>
        <v>Excelsa</v>
      </c>
      <c r="O777" t="str">
        <f t="shared" si="25"/>
        <v>Large</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INDEX(products!$A$1:$G$49,MATCH($D778,products!$A$1:$A$49,0),MATCH(orders!I$1,products!$A$1:$G$1,0))</f>
        <v>Ara</v>
      </c>
      <c r="J778" t="str">
        <f>INDEX(products!$A$1:$G$49,MATCH($D778,products!$A$1:$A$49,0),MATCH(orders!J$1,products!$A$1:$G$1,0))</f>
        <v>M</v>
      </c>
      <c r="K778" s="5">
        <f>INDEX(products!$A$1:$G$49,MATCH($D778,products!$A$1:$A$49,0),MATCH(orders!K$1,products!$A$1:$G$1,0))</f>
        <v>0.5</v>
      </c>
      <c r="L778">
        <f>INDEX(products!$A$1:$G$49,MATCH($D778,products!$A$1:$A$49,0),MATCH(orders!L$1,products!$A$1:$G$1,0))</f>
        <v>6.75</v>
      </c>
      <c r="M778">
        <f t="shared" si="24"/>
        <v>20.25</v>
      </c>
      <c r="N778" t="str" cm="1">
        <f t="array" ref="N778">_xlfn.XLOOKUP(I778,{"Rob","Exc","Ara","Lib"},{"Robusta","Excelsa","Arabica","Liberica"},"",0)</f>
        <v>Arabica</v>
      </c>
      <c r="O778" t="str">
        <f t="shared" si="25"/>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INDEX(products!$A$1:$G$49,MATCH($D779,products!$A$1:$A$49,0),MATCH(orders!I$1,products!$A$1:$G$1,0))</f>
        <v>Ara</v>
      </c>
      <c r="J779" t="str">
        <f>INDEX(products!$A$1:$G$49,MATCH($D779,products!$A$1:$A$49,0),MATCH(orders!J$1,products!$A$1:$G$1,0))</f>
        <v>L</v>
      </c>
      <c r="K779" s="5">
        <f>INDEX(products!$A$1:$G$49,MATCH($D779,products!$A$1:$A$49,0),MATCH(orders!K$1,products!$A$1:$G$1,0))</f>
        <v>2.5</v>
      </c>
      <c r="L779">
        <f>INDEX(products!$A$1:$G$49,MATCH($D779,products!$A$1:$A$49,0),MATCH(orders!L$1,products!$A$1:$G$1,0))</f>
        <v>29.784999999999997</v>
      </c>
      <c r="M779">
        <f t="shared" si="24"/>
        <v>59.569999999999993</v>
      </c>
      <c r="N779" t="str" cm="1">
        <f t="array" ref="N779">_xlfn.XLOOKUP(I779,{"Rob","Exc","Ara","Lib"},{"Robusta","Excelsa","Arabica","Liberica"},"",0)</f>
        <v>Arabica</v>
      </c>
      <c r="O779" t="str">
        <f t="shared" si="25"/>
        <v>Large</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INDEX(products!$A$1:$G$49,MATCH($D780,products!$A$1:$A$49,0),MATCH(orders!I$1,products!$A$1:$G$1,0))</f>
        <v>Lib</v>
      </c>
      <c r="J780" t="str">
        <f>INDEX(products!$A$1:$G$49,MATCH($D780,products!$A$1:$A$49,0),MATCH(orders!J$1,products!$A$1:$G$1,0))</f>
        <v>L</v>
      </c>
      <c r="K780" s="5">
        <f>INDEX(products!$A$1:$G$49,MATCH($D780,products!$A$1:$A$49,0),MATCH(orders!K$1,products!$A$1:$G$1,0))</f>
        <v>0.5</v>
      </c>
      <c r="L780">
        <f>INDEX(products!$A$1:$G$49,MATCH($D780,products!$A$1:$A$49,0),MATCH(orders!L$1,products!$A$1:$G$1,0))</f>
        <v>9.51</v>
      </c>
      <c r="M780">
        <f t="shared" si="24"/>
        <v>19.02</v>
      </c>
      <c r="N780" t="str" cm="1">
        <f t="array" ref="N780">_xlfn.XLOOKUP(I780,{"Rob","Exc","Ara","Lib"},{"Robusta","Excelsa","Arabica","Liberica"},"",0)</f>
        <v>Liberica</v>
      </c>
      <c r="O780" t="str">
        <f t="shared" si="25"/>
        <v>Large</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INDEX(products!$A$1:$G$49,MATCH($D781,products!$A$1:$A$49,0),MATCH(orders!I$1,products!$A$1:$G$1,0))</f>
        <v>Lib</v>
      </c>
      <c r="J781" t="str">
        <f>INDEX(products!$A$1:$G$49,MATCH($D781,products!$A$1:$A$49,0),MATCH(orders!J$1,products!$A$1:$G$1,0))</f>
        <v>D</v>
      </c>
      <c r="K781" s="5">
        <f>INDEX(products!$A$1:$G$49,MATCH($D781,products!$A$1:$A$49,0),MATCH(orders!K$1,products!$A$1:$G$1,0))</f>
        <v>1</v>
      </c>
      <c r="L781">
        <f>INDEX(products!$A$1:$G$49,MATCH($D781,products!$A$1:$A$49,0),MATCH(orders!L$1,products!$A$1:$G$1,0))</f>
        <v>12.95</v>
      </c>
      <c r="M781">
        <f t="shared" si="24"/>
        <v>77.699999999999989</v>
      </c>
      <c r="N781" t="str" cm="1">
        <f t="array" ref="N781">_xlfn.XLOOKUP(I781,{"Rob","Exc","Ara","Lib"},{"Robusta","Excelsa","Arabica","Liberica"},"",0)</f>
        <v>Liberica</v>
      </c>
      <c r="O781" t="str">
        <f t="shared" si="25"/>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INDEX(products!$A$1:$G$49,MATCH($D782,products!$A$1:$A$49,0),MATCH(orders!I$1,products!$A$1:$G$1,0))</f>
        <v>Exc</v>
      </c>
      <c r="J782" t="str">
        <f>INDEX(products!$A$1:$G$49,MATCH($D782,products!$A$1:$A$49,0),MATCH(orders!J$1,products!$A$1:$G$1,0))</f>
        <v>M</v>
      </c>
      <c r="K782" s="5">
        <f>INDEX(products!$A$1:$G$49,MATCH($D782,products!$A$1:$A$49,0),MATCH(orders!K$1,products!$A$1:$G$1,0))</f>
        <v>1</v>
      </c>
      <c r="L782">
        <f>INDEX(products!$A$1:$G$49,MATCH($D782,products!$A$1:$A$49,0),MATCH(orders!L$1,products!$A$1:$G$1,0))</f>
        <v>13.75</v>
      </c>
      <c r="M782">
        <f t="shared" si="24"/>
        <v>41.25</v>
      </c>
      <c r="N782" t="str" cm="1">
        <f t="array" ref="N782">_xlfn.XLOOKUP(I782,{"Rob","Exc","Ara","Lib"},{"Robusta","Excelsa","Arabica","Liberica"},"",0)</f>
        <v>Excelsa</v>
      </c>
      <c r="O782" t="str">
        <f t="shared" si="25"/>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INDEX(products!$A$1:$G$49,MATCH($D783,products!$A$1:$A$49,0),MATCH(orders!I$1,products!$A$1:$G$1,0))</f>
        <v>Lib</v>
      </c>
      <c r="J783" t="str">
        <f>INDEX(products!$A$1:$G$49,MATCH($D783,products!$A$1:$A$49,0),MATCH(orders!J$1,products!$A$1:$G$1,0))</f>
        <v>L</v>
      </c>
      <c r="K783" s="5">
        <f>INDEX(products!$A$1:$G$49,MATCH($D783,products!$A$1:$A$49,0),MATCH(orders!K$1,products!$A$1:$G$1,0))</f>
        <v>2.5</v>
      </c>
      <c r="L783">
        <f>INDEX(products!$A$1:$G$49,MATCH($D783,products!$A$1:$A$49,0),MATCH(orders!L$1,products!$A$1:$G$1,0))</f>
        <v>36.454999999999998</v>
      </c>
      <c r="M783">
        <f t="shared" si="24"/>
        <v>145.82</v>
      </c>
      <c r="N783" t="str" cm="1">
        <f t="array" ref="N783">_xlfn.XLOOKUP(I783,{"Rob","Exc","Ara","Lib"},{"Robusta","Excelsa","Arabica","Liberica"},"",0)</f>
        <v>Liberica</v>
      </c>
      <c r="O783" t="str">
        <f t="shared" si="25"/>
        <v>Large</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INDEX(products!$A$1:$G$49,MATCH($D784,products!$A$1:$A$49,0),MATCH(orders!I$1,products!$A$1:$G$1,0))</f>
        <v>Exc</v>
      </c>
      <c r="J784" t="str">
        <f>INDEX(products!$A$1:$G$49,MATCH($D784,products!$A$1:$A$49,0),MATCH(orders!J$1,products!$A$1:$G$1,0))</f>
        <v>L</v>
      </c>
      <c r="K784" s="5">
        <f>INDEX(products!$A$1:$G$49,MATCH($D784,products!$A$1:$A$49,0),MATCH(orders!K$1,products!$A$1:$G$1,0))</f>
        <v>0.2</v>
      </c>
      <c r="L784">
        <f>INDEX(products!$A$1:$G$49,MATCH($D784,products!$A$1:$A$49,0),MATCH(orders!L$1,products!$A$1:$G$1,0))</f>
        <v>4.4550000000000001</v>
      </c>
      <c r="M784">
        <f t="shared" si="24"/>
        <v>26.73</v>
      </c>
      <c r="N784" t="str" cm="1">
        <f t="array" ref="N784">_xlfn.XLOOKUP(I784,{"Rob","Exc","Ara","Lib"},{"Robusta","Excelsa","Arabica","Liberica"},"",0)</f>
        <v>Excelsa</v>
      </c>
      <c r="O784" t="str">
        <f t="shared" si="25"/>
        <v>Large</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INDEX(products!$A$1:$G$49,MATCH($D785,products!$A$1:$A$49,0),MATCH(orders!I$1,products!$A$1:$G$1,0))</f>
        <v>Lib</v>
      </c>
      <c r="J785" t="str">
        <f>INDEX(products!$A$1:$G$49,MATCH($D785,products!$A$1:$A$49,0),MATCH(orders!J$1,products!$A$1:$G$1,0))</f>
        <v>M</v>
      </c>
      <c r="K785" s="5">
        <f>INDEX(products!$A$1:$G$49,MATCH($D785,products!$A$1:$A$49,0),MATCH(orders!K$1,products!$A$1:$G$1,0))</f>
        <v>0.5</v>
      </c>
      <c r="L785">
        <f>INDEX(products!$A$1:$G$49,MATCH($D785,products!$A$1:$A$49,0),MATCH(orders!L$1,products!$A$1:$G$1,0))</f>
        <v>8.73</v>
      </c>
      <c r="M785">
        <f t="shared" si="24"/>
        <v>43.650000000000006</v>
      </c>
      <c r="N785" t="str" cm="1">
        <f t="array" ref="N785">_xlfn.XLOOKUP(I785,{"Rob","Exc","Ara","Lib"},{"Robusta","Excelsa","Arabica","Liberica"},"",0)</f>
        <v>Liberica</v>
      </c>
      <c r="O785" t="str">
        <f t="shared" si="25"/>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INDEX(products!$A$1:$G$49,MATCH($D786,products!$A$1:$A$49,0),MATCH(orders!I$1,products!$A$1:$G$1,0))</f>
        <v>Lib</v>
      </c>
      <c r="J786" t="str">
        <f>INDEX(products!$A$1:$G$49,MATCH($D786,products!$A$1:$A$49,0),MATCH(orders!J$1,products!$A$1:$G$1,0))</f>
        <v>L</v>
      </c>
      <c r="K786" s="5">
        <f>INDEX(products!$A$1:$G$49,MATCH($D786,products!$A$1:$A$49,0),MATCH(orders!K$1,products!$A$1:$G$1,0))</f>
        <v>1</v>
      </c>
      <c r="L786">
        <f>INDEX(products!$A$1:$G$49,MATCH($D786,products!$A$1:$A$49,0),MATCH(orders!L$1,products!$A$1:$G$1,0))</f>
        <v>15.85</v>
      </c>
      <c r="M786">
        <f t="shared" si="24"/>
        <v>31.7</v>
      </c>
      <c r="N786" t="str" cm="1">
        <f t="array" ref="N786">_xlfn.XLOOKUP(I786,{"Rob","Exc","Ara","Lib"},{"Robusta","Excelsa","Arabica","Liberica"},"",0)</f>
        <v>Liberica</v>
      </c>
      <c r="O786" t="str">
        <f t="shared" si="25"/>
        <v>Large</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INDEX(products!$A$1:$G$49,MATCH($D787,products!$A$1:$A$49,0),MATCH(orders!I$1,products!$A$1:$G$1,0))</f>
        <v>Ara</v>
      </c>
      <c r="J787" t="str">
        <f>INDEX(products!$A$1:$G$49,MATCH($D787,products!$A$1:$A$49,0),MATCH(orders!J$1,products!$A$1:$G$1,0))</f>
        <v>D</v>
      </c>
      <c r="K787" s="5">
        <f>INDEX(products!$A$1:$G$49,MATCH($D787,products!$A$1:$A$49,0),MATCH(orders!K$1,products!$A$1:$G$1,0))</f>
        <v>2.5</v>
      </c>
      <c r="L787">
        <f>INDEX(products!$A$1:$G$49,MATCH($D787,products!$A$1:$A$49,0),MATCH(orders!L$1,products!$A$1:$G$1,0))</f>
        <v>22.884999999999998</v>
      </c>
      <c r="M787">
        <f t="shared" si="24"/>
        <v>22.884999999999998</v>
      </c>
      <c r="N787" t="str" cm="1">
        <f t="array" ref="N787">_xlfn.XLOOKUP(I787,{"Rob","Exc","Ara","Lib"},{"Robusta","Excelsa","Arabica","Liberica"},"",0)</f>
        <v>Arabica</v>
      </c>
      <c r="O787" t="str">
        <f t="shared" si="25"/>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INDEX(products!$A$1:$G$49,MATCH($D788,products!$A$1:$A$49,0),MATCH(orders!I$1,products!$A$1:$G$1,0))</f>
        <v>Exc</v>
      </c>
      <c r="J788" t="str">
        <f>INDEX(products!$A$1:$G$49,MATCH($D788,products!$A$1:$A$49,0),MATCH(orders!J$1,products!$A$1:$G$1,0))</f>
        <v>D</v>
      </c>
      <c r="K788" s="5">
        <f>INDEX(products!$A$1:$G$49,MATCH($D788,products!$A$1:$A$49,0),MATCH(orders!K$1,products!$A$1:$G$1,0))</f>
        <v>2.5</v>
      </c>
      <c r="L788">
        <f>INDEX(products!$A$1:$G$49,MATCH($D788,products!$A$1:$A$49,0),MATCH(orders!L$1,products!$A$1:$G$1,0))</f>
        <v>27.945</v>
      </c>
      <c r="M788">
        <f t="shared" si="24"/>
        <v>27.945</v>
      </c>
      <c r="N788" t="str" cm="1">
        <f t="array" ref="N788">_xlfn.XLOOKUP(I788,{"Rob","Exc","Ara","Lib"},{"Robusta","Excelsa","Arabica","Liberica"},"",0)</f>
        <v>Excelsa</v>
      </c>
      <c r="O788" t="str">
        <f t="shared" si="25"/>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INDEX(products!$A$1:$G$49,MATCH($D789,products!$A$1:$A$49,0),MATCH(orders!I$1,products!$A$1:$G$1,0))</f>
        <v>Exc</v>
      </c>
      <c r="J789" t="str">
        <f>INDEX(products!$A$1:$G$49,MATCH($D789,products!$A$1:$A$49,0),MATCH(orders!J$1,products!$A$1:$G$1,0))</f>
        <v>M</v>
      </c>
      <c r="K789" s="5">
        <f>INDEX(products!$A$1:$G$49,MATCH($D789,products!$A$1:$A$49,0),MATCH(orders!K$1,products!$A$1:$G$1,0))</f>
        <v>1</v>
      </c>
      <c r="L789">
        <f>INDEX(products!$A$1:$G$49,MATCH($D789,products!$A$1:$A$49,0),MATCH(orders!L$1,products!$A$1:$G$1,0))</f>
        <v>13.75</v>
      </c>
      <c r="M789">
        <f t="shared" si="24"/>
        <v>82.5</v>
      </c>
      <c r="N789" t="str" cm="1">
        <f t="array" ref="N789">_xlfn.XLOOKUP(I789,{"Rob","Exc","Ara","Lib"},{"Robusta","Excelsa","Arabica","Liberica"},"",0)</f>
        <v>Excelsa</v>
      </c>
      <c r="O789" t="str">
        <f t="shared" si="25"/>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INDEX(products!$A$1:$G$49,MATCH($D790,products!$A$1:$A$49,0),MATCH(orders!I$1,products!$A$1:$G$1,0))</f>
        <v>Rob</v>
      </c>
      <c r="J790" t="str">
        <f>INDEX(products!$A$1:$G$49,MATCH($D790,products!$A$1:$A$49,0),MATCH(orders!J$1,products!$A$1:$G$1,0))</f>
        <v>M</v>
      </c>
      <c r="K790" s="5">
        <f>INDEX(products!$A$1:$G$49,MATCH($D790,products!$A$1:$A$49,0),MATCH(orders!K$1,products!$A$1:$G$1,0))</f>
        <v>2.5</v>
      </c>
      <c r="L790">
        <f>INDEX(products!$A$1:$G$49,MATCH($D790,products!$A$1:$A$49,0),MATCH(orders!L$1,products!$A$1:$G$1,0))</f>
        <v>22.884999999999998</v>
      </c>
      <c r="M790">
        <f t="shared" si="24"/>
        <v>45.769999999999996</v>
      </c>
      <c r="N790" t="str" cm="1">
        <f t="array" ref="N790">_xlfn.XLOOKUP(I790,{"Rob","Exc","Ara","Lib"},{"Robusta","Excelsa","Arabica","Liberica"},"",0)</f>
        <v>Robusta</v>
      </c>
      <c r="O790" t="str">
        <f t="shared" si="25"/>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INDEX(products!$A$1:$G$49,MATCH($D791,products!$A$1:$A$49,0),MATCH(orders!I$1,products!$A$1:$G$1,0))</f>
        <v>Ara</v>
      </c>
      <c r="J791" t="str">
        <f>INDEX(products!$A$1:$G$49,MATCH($D791,products!$A$1:$A$49,0),MATCH(orders!J$1,products!$A$1:$G$1,0))</f>
        <v>L</v>
      </c>
      <c r="K791" s="5">
        <f>INDEX(products!$A$1:$G$49,MATCH($D791,products!$A$1:$A$49,0),MATCH(orders!K$1,products!$A$1:$G$1,0))</f>
        <v>1</v>
      </c>
      <c r="L791">
        <f>INDEX(products!$A$1:$G$49,MATCH($D791,products!$A$1:$A$49,0),MATCH(orders!L$1,products!$A$1:$G$1,0))</f>
        <v>12.95</v>
      </c>
      <c r="M791">
        <f t="shared" si="24"/>
        <v>77.699999999999989</v>
      </c>
      <c r="N791" t="str" cm="1">
        <f t="array" ref="N791">_xlfn.XLOOKUP(I791,{"Rob","Exc","Ara","Lib"},{"Robusta","Excelsa","Arabica","Liberica"},"",0)</f>
        <v>Arabica</v>
      </c>
      <c r="O791" t="str">
        <f t="shared" si="25"/>
        <v>Large</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INDEX(products!$A$1:$G$49,MATCH($D792,products!$A$1:$A$49,0),MATCH(orders!I$1,products!$A$1:$G$1,0))</f>
        <v>Ara</v>
      </c>
      <c r="J792" t="str">
        <f>INDEX(products!$A$1:$G$49,MATCH($D792,products!$A$1:$A$49,0),MATCH(orders!J$1,products!$A$1:$G$1,0))</f>
        <v>L</v>
      </c>
      <c r="K792" s="5">
        <f>INDEX(products!$A$1:$G$49,MATCH($D792,products!$A$1:$A$49,0),MATCH(orders!K$1,products!$A$1:$G$1,0))</f>
        <v>0.5</v>
      </c>
      <c r="L792">
        <f>INDEX(products!$A$1:$G$49,MATCH($D792,products!$A$1:$A$49,0),MATCH(orders!L$1,products!$A$1:$G$1,0))</f>
        <v>7.77</v>
      </c>
      <c r="M792">
        <f t="shared" si="24"/>
        <v>23.31</v>
      </c>
      <c r="N792" t="str" cm="1">
        <f t="array" ref="N792">_xlfn.XLOOKUP(I792,{"Rob","Exc","Ara","Lib"},{"Robusta","Excelsa","Arabica","Liberica"},"",0)</f>
        <v>Arabica</v>
      </c>
      <c r="O792" t="str">
        <f t="shared" si="25"/>
        <v>Large</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INDEX(products!$A$1:$G$49,MATCH($D793,products!$A$1:$A$49,0),MATCH(orders!I$1,products!$A$1:$G$1,0))</f>
        <v>Lib</v>
      </c>
      <c r="J793" t="str">
        <f>INDEX(products!$A$1:$G$49,MATCH($D793,products!$A$1:$A$49,0),MATCH(orders!J$1,products!$A$1:$G$1,0))</f>
        <v>L</v>
      </c>
      <c r="K793" s="5">
        <f>INDEX(products!$A$1:$G$49,MATCH($D793,products!$A$1:$A$49,0),MATCH(orders!K$1,products!$A$1:$G$1,0))</f>
        <v>0.2</v>
      </c>
      <c r="L793">
        <f>INDEX(products!$A$1:$G$49,MATCH($D793,products!$A$1:$A$49,0),MATCH(orders!L$1,products!$A$1:$G$1,0))</f>
        <v>4.7549999999999999</v>
      </c>
      <c r="M793">
        <f t="shared" si="24"/>
        <v>23.774999999999999</v>
      </c>
      <c r="N793" t="str" cm="1">
        <f t="array" ref="N793">_xlfn.XLOOKUP(I793,{"Rob","Exc","Ara","Lib"},{"Robusta","Excelsa","Arabica","Liberica"},"",0)</f>
        <v>Liberica</v>
      </c>
      <c r="O793" t="str">
        <f t="shared" si="25"/>
        <v>Large</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INDEX(products!$A$1:$G$49,MATCH($D794,products!$A$1:$A$49,0),MATCH(orders!I$1,products!$A$1:$G$1,0))</f>
        <v>Lib</v>
      </c>
      <c r="J794" t="str">
        <f>INDEX(products!$A$1:$G$49,MATCH($D794,products!$A$1:$A$49,0),MATCH(orders!J$1,products!$A$1:$G$1,0))</f>
        <v>M</v>
      </c>
      <c r="K794" s="5">
        <f>INDEX(products!$A$1:$G$49,MATCH($D794,products!$A$1:$A$49,0),MATCH(orders!K$1,products!$A$1:$G$1,0))</f>
        <v>0.5</v>
      </c>
      <c r="L794">
        <f>INDEX(products!$A$1:$G$49,MATCH($D794,products!$A$1:$A$49,0),MATCH(orders!L$1,products!$A$1:$G$1,0))</f>
        <v>8.73</v>
      </c>
      <c r="M794">
        <f t="shared" si="24"/>
        <v>52.38</v>
      </c>
      <c r="N794" t="str" cm="1">
        <f t="array" ref="N794">_xlfn.XLOOKUP(I794,{"Rob","Exc","Ara","Lib"},{"Robusta","Excelsa","Arabica","Liberica"},"",0)</f>
        <v>Liberica</v>
      </c>
      <c r="O794" t="str">
        <f t="shared" si="25"/>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INDEX(products!$A$1:$G$49,MATCH($D795,products!$A$1:$A$49,0),MATCH(orders!I$1,products!$A$1:$G$1,0))</f>
        <v>Rob</v>
      </c>
      <c r="J795" t="str">
        <f>INDEX(products!$A$1:$G$49,MATCH($D795,products!$A$1:$A$49,0),MATCH(orders!J$1,products!$A$1:$G$1,0))</f>
        <v>L</v>
      </c>
      <c r="K795" s="5">
        <f>INDEX(products!$A$1:$G$49,MATCH($D795,products!$A$1:$A$49,0),MATCH(orders!K$1,products!$A$1:$G$1,0))</f>
        <v>0.2</v>
      </c>
      <c r="L795">
        <f>INDEX(products!$A$1:$G$49,MATCH($D795,products!$A$1:$A$49,0),MATCH(orders!L$1,products!$A$1:$G$1,0))</f>
        <v>3.5849999999999995</v>
      </c>
      <c r="M795">
        <f t="shared" si="24"/>
        <v>17.924999999999997</v>
      </c>
      <c r="N795" t="str" cm="1">
        <f t="array" ref="N795">_xlfn.XLOOKUP(I795,{"Rob","Exc","Ara","Lib"},{"Robusta","Excelsa","Arabica","Liberica"},"",0)</f>
        <v>Robusta</v>
      </c>
      <c r="O795" t="str">
        <f t="shared" si="25"/>
        <v>Large</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INDEX(products!$A$1:$G$49,MATCH($D796,products!$A$1:$A$49,0),MATCH(orders!I$1,products!$A$1:$G$1,0))</f>
        <v>Ara</v>
      </c>
      <c r="J796" t="str">
        <f>INDEX(products!$A$1:$G$49,MATCH($D796,products!$A$1:$A$49,0),MATCH(orders!J$1,products!$A$1:$G$1,0))</f>
        <v>L</v>
      </c>
      <c r="K796" s="5">
        <f>INDEX(products!$A$1:$G$49,MATCH($D796,products!$A$1:$A$49,0),MATCH(orders!K$1,products!$A$1:$G$1,0))</f>
        <v>2.5</v>
      </c>
      <c r="L796">
        <f>INDEX(products!$A$1:$G$49,MATCH($D796,products!$A$1:$A$49,0),MATCH(orders!L$1,products!$A$1:$G$1,0))</f>
        <v>29.784999999999997</v>
      </c>
      <c r="M796">
        <f t="shared" si="24"/>
        <v>148.92499999999998</v>
      </c>
      <c r="N796" t="str" cm="1">
        <f t="array" ref="N796">_xlfn.XLOOKUP(I796,{"Rob","Exc","Ara","Lib"},{"Robusta","Excelsa","Arabica","Liberica"},"",0)</f>
        <v>Arabica</v>
      </c>
      <c r="O796" t="str">
        <f t="shared" si="25"/>
        <v>Large</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INDEX(products!$A$1:$G$49,MATCH($D797,products!$A$1:$A$49,0),MATCH(orders!I$1,products!$A$1:$G$1,0))</f>
        <v>Rob</v>
      </c>
      <c r="J797" t="str">
        <f>INDEX(products!$A$1:$G$49,MATCH($D797,products!$A$1:$A$49,0),MATCH(orders!J$1,products!$A$1:$G$1,0))</f>
        <v>L</v>
      </c>
      <c r="K797" s="5">
        <f>INDEX(products!$A$1:$G$49,MATCH($D797,products!$A$1:$A$49,0),MATCH(orders!K$1,products!$A$1:$G$1,0))</f>
        <v>0.5</v>
      </c>
      <c r="L797">
        <f>INDEX(products!$A$1:$G$49,MATCH($D797,products!$A$1:$A$49,0),MATCH(orders!L$1,products!$A$1:$G$1,0))</f>
        <v>7.169999999999999</v>
      </c>
      <c r="M797">
        <f t="shared" si="24"/>
        <v>28.679999999999996</v>
      </c>
      <c r="N797" t="str" cm="1">
        <f t="array" ref="N797">_xlfn.XLOOKUP(I797,{"Rob","Exc","Ara","Lib"},{"Robusta","Excelsa","Arabica","Liberica"},"",0)</f>
        <v>Robusta</v>
      </c>
      <c r="O797" t="str">
        <f t="shared" si="25"/>
        <v>Large</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INDEX(products!$A$1:$G$49,MATCH($D798,products!$A$1:$A$49,0),MATCH(orders!I$1,products!$A$1:$G$1,0))</f>
        <v>Lib</v>
      </c>
      <c r="J798" t="str">
        <f>INDEX(products!$A$1:$G$49,MATCH($D798,products!$A$1:$A$49,0),MATCH(orders!J$1,products!$A$1:$G$1,0))</f>
        <v>L</v>
      </c>
      <c r="K798" s="5">
        <f>INDEX(products!$A$1:$G$49,MATCH($D798,products!$A$1:$A$49,0),MATCH(orders!K$1,products!$A$1:$G$1,0))</f>
        <v>0.5</v>
      </c>
      <c r="L798">
        <f>INDEX(products!$A$1:$G$49,MATCH($D798,products!$A$1:$A$49,0),MATCH(orders!L$1,products!$A$1:$G$1,0))</f>
        <v>9.51</v>
      </c>
      <c r="M798">
        <f t="shared" si="24"/>
        <v>9.51</v>
      </c>
      <c r="N798" t="str" cm="1">
        <f t="array" ref="N798">_xlfn.XLOOKUP(I798,{"Rob","Exc","Ara","Lib"},{"Robusta","Excelsa","Arabica","Liberica"},"",0)</f>
        <v>Liberica</v>
      </c>
      <c r="O798" t="str">
        <f t="shared" si="25"/>
        <v>Large</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INDEX(products!$A$1:$G$49,MATCH($D799,products!$A$1:$A$49,0),MATCH(orders!I$1,products!$A$1:$G$1,0))</f>
        <v>Ara</v>
      </c>
      <c r="J799" t="str">
        <f>INDEX(products!$A$1:$G$49,MATCH($D799,products!$A$1:$A$49,0),MATCH(orders!J$1,products!$A$1:$G$1,0))</f>
        <v>L</v>
      </c>
      <c r="K799" s="5">
        <f>INDEX(products!$A$1:$G$49,MATCH($D799,products!$A$1:$A$49,0),MATCH(orders!K$1,products!$A$1:$G$1,0))</f>
        <v>0.5</v>
      </c>
      <c r="L799">
        <f>INDEX(products!$A$1:$G$49,MATCH($D799,products!$A$1:$A$49,0),MATCH(orders!L$1,products!$A$1:$G$1,0))</f>
        <v>7.77</v>
      </c>
      <c r="M799">
        <f t="shared" si="24"/>
        <v>31.08</v>
      </c>
      <c r="N799" t="str" cm="1">
        <f t="array" ref="N799">_xlfn.XLOOKUP(I799,{"Rob","Exc","Ara","Lib"},{"Robusta","Excelsa","Arabica","Liberica"},"",0)</f>
        <v>Arabica</v>
      </c>
      <c r="O799" t="str">
        <f t="shared" si="25"/>
        <v>Large</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INDEX(products!$A$1:$G$49,MATCH($D800,products!$A$1:$A$49,0),MATCH(orders!I$1,products!$A$1:$G$1,0))</f>
        <v>Rob</v>
      </c>
      <c r="J800" t="str">
        <f>INDEX(products!$A$1:$G$49,MATCH($D800,products!$A$1:$A$49,0),MATCH(orders!J$1,products!$A$1:$G$1,0))</f>
        <v>D</v>
      </c>
      <c r="K800" s="5">
        <f>INDEX(products!$A$1:$G$49,MATCH($D800,products!$A$1:$A$49,0),MATCH(orders!K$1,products!$A$1:$G$1,0))</f>
        <v>0.2</v>
      </c>
      <c r="L800">
        <f>INDEX(products!$A$1:$G$49,MATCH($D800,products!$A$1:$A$49,0),MATCH(orders!L$1,products!$A$1:$G$1,0))</f>
        <v>2.6849999999999996</v>
      </c>
      <c r="M800">
        <f t="shared" si="24"/>
        <v>8.0549999999999997</v>
      </c>
      <c r="N800" t="str" cm="1">
        <f t="array" ref="N800">_xlfn.XLOOKUP(I800,{"Rob","Exc","Ara","Lib"},{"Robusta","Excelsa","Arabica","Liberica"},"",0)</f>
        <v>Robusta</v>
      </c>
      <c r="O800" t="str">
        <f t="shared" si="25"/>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INDEX(products!$A$1:$G$49,MATCH($D801,products!$A$1:$A$49,0),MATCH(orders!I$1,products!$A$1:$G$1,0))</f>
        <v>Exc</v>
      </c>
      <c r="J801" t="str">
        <f>INDEX(products!$A$1:$G$49,MATCH($D801,products!$A$1:$A$49,0),MATCH(orders!J$1,products!$A$1:$G$1,0))</f>
        <v>D</v>
      </c>
      <c r="K801" s="5">
        <f>INDEX(products!$A$1:$G$49,MATCH($D801,products!$A$1:$A$49,0),MATCH(orders!K$1,products!$A$1:$G$1,0))</f>
        <v>1</v>
      </c>
      <c r="L801">
        <f>INDEX(products!$A$1:$G$49,MATCH($D801,products!$A$1:$A$49,0),MATCH(orders!L$1,products!$A$1:$G$1,0))</f>
        <v>12.15</v>
      </c>
      <c r="M801">
        <f t="shared" si="24"/>
        <v>36.450000000000003</v>
      </c>
      <c r="N801" t="str" cm="1">
        <f t="array" ref="N801">_xlfn.XLOOKUP(I801,{"Rob","Exc","Ara","Lib"},{"Robusta","Excelsa","Arabica","Liberica"},"",0)</f>
        <v>Excelsa</v>
      </c>
      <c r="O801" t="str">
        <f t="shared" si="25"/>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INDEX(products!$A$1:$G$49,MATCH($D802,products!$A$1:$A$49,0),MATCH(orders!I$1,products!$A$1:$G$1,0))</f>
        <v>Rob</v>
      </c>
      <c r="J802" t="str">
        <f>INDEX(products!$A$1:$G$49,MATCH($D802,products!$A$1:$A$49,0),MATCH(orders!J$1,products!$A$1:$G$1,0))</f>
        <v>D</v>
      </c>
      <c r="K802" s="5">
        <f>INDEX(products!$A$1:$G$49,MATCH($D802,products!$A$1:$A$49,0),MATCH(orders!K$1,products!$A$1:$G$1,0))</f>
        <v>0.2</v>
      </c>
      <c r="L802">
        <f>INDEX(products!$A$1:$G$49,MATCH($D802,products!$A$1:$A$49,0),MATCH(orders!L$1,products!$A$1:$G$1,0))</f>
        <v>2.6849999999999996</v>
      </c>
      <c r="M802">
        <f t="shared" si="24"/>
        <v>16.11</v>
      </c>
      <c r="N802" t="str" cm="1">
        <f t="array" ref="N802">_xlfn.XLOOKUP(I802,{"Rob","Exc","Ara","Lib"},{"Robusta","Excelsa","Arabica","Liberica"},"",0)</f>
        <v>Robusta</v>
      </c>
      <c r="O802" t="str">
        <f t="shared" si="25"/>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INDEX(products!$A$1:$G$49,MATCH($D803,products!$A$1:$A$49,0),MATCH(orders!I$1,products!$A$1:$G$1,0))</f>
        <v>Rob</v>
      </c>
      <c r="J803" t="str">
        <f>INDEX(products!$A$1:$G$49,MATCH($D803,products!$A$1:$A$49,0),MATCH(orders!J$1,products!$A$1:$G$1,0))</f>
        <v>D</v>
      </c>
      <c r="K803" s="5">
        <f>INDEX(products!$A$1:$G$49,MATCH($D803,products!$A$1:$A$49,0),MATCH(orders!K$1,products!$A$1:$G$1,0))</f>
        <v>2.5</v>
      </c>
      <c r="L803">
        <f>INDEX(products!$A$1:$G$49,MATCH($D803,products!$A$1:$A$49,0),MATCH(orders!L$1,products!$A$1:$G$1,0))</f>
        <v>20.584999999999997</v>
      </c>
      <c r="M803">
        <f t="shared" si="24"/>
        <v>41.169999999999995</v>
      </c>
      <c r="N803" t="str" cm="1">
        <f t="array" ref="N803">_xlfn.XLOOKUP(I803,{"Rob","Exc","Ara","Lib"},{"Robusta","Excelsa","Arabica","Liberica"},"",0)</f>
        <v>Robusta</v>
      </c>
      <c r="O803" t="str">
        <f t="shared" si="25"/>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INDEX(products!$A$1:$G$49,MATCH($D804,products!$A$1:$A$49,0),MATCH(orders!I$1,products!$A$1:$G$1,0))</f>
        <v>Rob</v>
      </c>
      <c r="J804" t="str">
        <f>INDEX(products!$A$1:$G$49,MATCH($D804,products!$A$1:$A$49,0),MATCH(orders!J$1,products!$A$1:$G$1,0))</f>
        <v>D</v>
      </c>
      <c r="K804" s="5">
        <f>INDEX(products!$A$1:$G$49,MATCH($D804,products!$A$1:$A$49,0),MATCH(orders!K$1,products!$A$1:$G$1,0))</f>
        <v>0.2</v>
      </c>
      <c r="L804">
        <f>INDEX(products!$A$1:$G$49,MATCH($D804,products!$A$1:$A$49,0),MATCH(orders!L$1,products!$A$1:$G$1,0))</f>
        <v>2.6849999999999996</v>
      </c>
      <c r="M804">
        <f t="shared" si="24"/>
        <v>10.739999999999998</v>
      </c>
      <c r="N804" t="str" cm="1">
        <f t="array" ref="N804">_xlfn.XLOOKUP(I804,{"Rob","Exc","Ara","Lib"},{"Robusta","Excelsa","Arabica","Liberica"},"",0)</f>
        <v>Robusta</v>
      </c>
      <c r="O804" t="str">
        <f t="shared" si="25"/>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INDEX(products!$A$1:$G$49,MATCH($D805,products!$A$1:$A$49,0),MATCH(orders!I$1,products!$A$1:$G$1,0))</f>
        <v>Exc</v>
      </c>
      <c r="J805" t="str">
        <f>INDEX(products!$A$1:$G$49,MATCH($D805,products!$A$1:$A$49,0),MATCH(orders!J$1,products!$A$1:$G$1,0))</f>
        <v>M</v>
      </c>
      <c r="K805" s="5">
        <f>INDEX(products!$A$1:$G$49,MATCH($D805,products!$A$1:$A$49,0),MATCH(orders!K$1,products!$A$1:$G$1,0))</f>
        <v>2.5</v>
      </c>
      <c r="L805">
        <f>INDEX(products!$A$1:$G$49,MATCH($D805,products!$A$1:$A$49,0),MATCH(orders!L$1,products!$A$1:$G$1,0))</f>
        <v>31.624999999999996</v>
      </c>
      <c r="M805">
        <f t="shared" si="24"/>
        <v>126.49999999999999</v>
      </c>
      <c r="N805" t="str" cm="1">
        <f t="array" ref="N805">_xlfn.XLOOKUP(I805,{"Rob","Exc","Ara","Lib"},{"Robusta","Excelsa","Arabica","Liberica"},"",0)</f>
        <v>Excelsa</v>
      </c>
      <c r="O805" t="str">
        <f t="shared" si="25"/>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INDEX(products!$A$1:$G$49,MATCH($D806,products!$A$1:$A$49,0),MATCH(orders!I$1,products!$A$1:$G$1,0))</f>
        <v>Rob</v>
      </c>
      <c r="J806" t="str">
        <f>INDEX(products!$A$1:$G$49,MATCH($D806,products!$A$1:$A$49,0),MATCH(orders!J$1,products!$A$1:$G$1,0))</f>
        <v>L</v>
      </c>
      <c r="K806" s="5">
        <f>INDEX(products!$A$1:$G$49,MATCH($D806,products!$A$1:$A$49,0),MATCH(orders!K$1,products!$A$1:$G$1,0))</f>
        <v>1</v>
      </c>
      <c r="L806">
        <f>INDEX(products!$A$1:$G$49,MATCH($D806,products!$A$1:$A$49,0),MATCH(orders!L$1,products!$A$1:$G$1,0))</f>
        <v>11.95</v>
      </c>
      <c r="M806">
        <f t="shared" si="24"/>
        <v>23.9</v>
      </c>
      <c r="N806" t="str" cm="1">
        <f t="array" ref="N806">_xlfn.XLOOKUP(I806,{"Rob","Exc","Ara","Lib"},{"Robusta","Excelsa","Arabica","Liberica"},"",0)</f>
        <v>Robusta</v>
      </c>
      <c r="O806" t="str">
        <f t="shared" si="25"/>
        <v>Large</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INDEX(products!$A$1:$G$49,MATCH($D807,products!$A$1:$A$49,0),MATCH(orders!I$1,products!$A$1:$G$1,0))</f>
        <v>Rob</v>
      </c>
      <c r="J807" t="str">
        <f>INDEX(products!$A$1:$G$49,MATCH($D807,products!$A$1:$A$49,0),MATCH(orders!J$1,products!$A$1:$G$1,0))</f>
        <v>M</v>
      </c>
      <c r="K807" s="5">
        <f>INDEX(products!$A$1:$G$49,MATCH($D807,products!$A$1:$A$49,0),MATCH(orders!K$1,products!$A$1:$G$1,0))</f>
        <v>0.5</v>
      </c>
      <c r="L807">
        <f>INDEX(products!$A$1:$G$49,MATCH($D807,products!$A$1:$A$49,0),MATCH(orders!L$1,products!$A$1:$G$1,0))</f>
        <v>5.97</v>
      </c>
      <c r="M807">
        <f t="shared" si="24"/>
        <v>5.97</v>
      </c>
      <c r="N807" t="str" cm="1">
        <f t="array" ref="N807">_xlfn.XLOOKUP(I807,{"Rob","Exc","Ara","Lib"},{"Robusta","Excelsa","Arabica","Liberica"},"",0)</f>
        <v>Robusta</v>
      </c>
      <c r="O807" t="str">
        <f t="shared" si="25"/>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INDEX(products!$A$1:$G$49,MATCH($D808,products!$A$1:$A$49,0),MATCH(orders!I$1,products!$A$1:$G$1,0))</f>
        <v>Lib</v>
      </c>
      <c r="J808" t="str">
        <f>INDEX(products!$A$1:$G$49,MATCH($D808,products!$A$1:$A$49,0),MATCH(orders!J$1,products!$A$1:$G$1,0))</f>
        <v>D</v>
      </c>
      <c r="K808" s="5">
        <f>INDEX(products!$A$1:$G$49,MATCH($D808,products!$A$1:$A$49,0),MATCH(orders!K$1,products!$A$1:$G$1,0))</f>
        <v>0.2</v>
      </c>
      <c r="L808">
        <f>INDEX(products!$A$1:$G$49,MATCH($D808,products!$A$1:$A$49,0),MATCH(orders!L$1,products!$A$1:$G$1,0))</f>
        <v>3.8849999999999998</v>
      </c>
      <c r="M808">
        <f t="shared" si="24"/>
        <v>7.77</v>
      </c>
      <c r="N808" t="str" cm="1">
        <f t="array" ref="N808">_xlfn.XLOOKUP(I808,{"Rob","Exc","Ara","Lib"},{"Robusta","Excelsa","Arabica","Liberica"},"",0)</f>
        <v>Liberica</v>
      </c>
      <c r="O808" t="str">
        <f t="shared" si="25"/>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INDEX(products!$A$1:$G$49,MATCH($D809,products!$A$1:$A$49,0),MATCH(orders!I$1,products!$A$1:$G$1,0))</f>
        <v>Lib</v>
      </c>
      <c r="J809" t="str">
        <f>INDEX(products!$A$1:$G$49,MATCH($D809,products!$A$1:$A$49,0),MATCH(orders!J$1,products!$A$1:$G$1,0))</f>
        <v>D</v>
      </c>
      <c r="K809" s="5">
        <f>INDEX(products!$A$1:$G$49,MATCH($D809,products!$A$1:$A$49,0),MATCH(orders!K$1,products!$A$1:$G$1,0))</f>
        <v>0.5</v>
      </c>
      <c r="L809">
        <f>INDEX(products!$A$1:$G$49,MATCH($D809,products!$A$1:$A$49,0),MATCH(orders!L$1,products!$A$1:$G$1,0))</f>
        <v>7.77</v>
      </c>
      <c r="M809">
        <f t="shared" si="24"/>
        <v>23.31</v>
      </c>
      <c r="N809" t="str" cm="1">
        <f t="array" ref="N809">_xlfn.XLOOKUP(I809,{"Rob","Exc","Ara","Lib"},{"Robusta","Excelsa","Arabica","Liberica"},"",0)</f>
        <v>Liberica</v>
      </c>
      <c r="O809" t="str">
        <f t="shared" si="25"/>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INDEX(products!$A$1:$G$49,MATCH($D810,products!$A$1:$A$49,0),MATCH(orders!I$1,products!$A$1:$G$1,0))</f>
        <v>Rob</v>
      </c>
      <c r="J810" t="str">
        <f>INDEX(products!$A$1:$G$49,MATCH($D810,products!$A$1:$A$49,0),MATCH(orders!J$1,products!$A$1:$G$1,0))</f>
        <v>L</v>
      </c>
      <c r="K810" s="5">
        <f>INDEX(products!$A$1:$G$49,MATCH($D810,products!$A$1:$A$49,0),MATCH(orders!K$1,products!$A$1:$G$1,0))</f>
        <v>2.5</v>
      </c>
      <c r="L810">
        <f>INDEX(products!$A$1:$G$49,MATCH($D810,products!$A$1:$A$49,0),MATCH(orders!L$1,products!$A$1:$G$1,0))</f>
        <v>27.484999999999996</v>
      </c>
      <c r="M810">
        <f t="shared" si="24"/>
        <v>137.42499999999998</v>
      </c>
      <c r="N810" t="str" cm="1">
        <f t="array" ref="N810">_xlfn.XLOOKUP(I810,{"Rob","Exc","Ara","Lib"},{"Robusta","Excelsa","Arabica","Liberica"},"",0)</f>
        <v>Robusta</v>
      </c>
      <c r="O810" t="str">
        <f t="shared" si="25"/>
        <v>Large</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INDEX(products!$A$1:$G$49,MATCH($D811,products!$A$1:$A$49,0),MATCH(orders!I$1,products!$A$1:$G$1,0))</f>
        <v>Rob</v>
      </c>
      <c r="J811" t="str">
        <f>INDEX(products!$A$1:$G$49,MATCH($D811,products!$A$1:$A$49,0),MATCH(orders!J$1,products!$A$1:$G$1,0))</f>
        <v>D</v>
      </c>
      <c r="K811" s="5">
        <f>INDEX(products!$A$1:$G$49,MATCH($D811,products!$A$1:$A$49,0),MATCH(orders!K$1,products!$A$1:$G$1,0))</f>
        <v>0.2</v>
      </c>
      <c r="L811">
        <f>INDEX(products!$A$1:$G$49,MATCH($D811,products!$A$1:$A$49,0),MATCH(orders!L$1,products!$A$1:$G$1,0))</f>
        <v>2.6849999999999996</v>
      </c>
      <c r="M811">
        <f t="shared" si="24"/>
        <v>8.0549999999999997</v>
      </c>
      <c r="N811" t="str" cm="1">
        <f t="array" ref="N811">_xlfn.XLOOKUP(I811,{"Rob","Exc","Ara","Lib"},{"Robusta","Excelsa","Arabica","Liberica"},"",0)</f>
        <v>Robusta</v>
      </c>
      <c r="O811" t="str">
        <f t="shared" si="25"/>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INDEX(products!$A$1:$G$49,MATCH($D812,products!$A$1:$A$49,0),MATCH(orders!I$1,products!$A$1:$G$1,0))</f>
        <v>Lib</v>
      </c>
      <c r="J812" t="str">
        <f>INDEX(products!$A$1:$G$49,MATCH($D812,products!$A$1:$A$49,0),MATCH(orders!J$1,products!$A$1:$G$1,0))</f>
        <v>L</v>
      </c>
      <c r="K812" s="5">
        <f>INDEX(products!$A$1:$G$49,MATCH($D812,products!$A$1:$A$49,0),MATCH(orders!K$1,products!$A$1:$G$1,0))</f>
        <v>0.5</v>
      </c>
      <c r="L812">
        <f>INDEX(products!$A$1:$G$49,MATCH($D812,products!$A$1:$A$49,0),MATCH(orders!L$1,products!$A$1:$G$1,0))</f>
        <v>9.51</v>
      </c>
      <c r="M812">
        <f t="shared" si="24"/>
        <v>28.53</v>
      </c>
      <c r="N812" t="str" cm="1">
        <f t="array" ref="N812">_xlfn.XLOOKUP(I812,{"Rob","Exc","Ara","Lib"},{"Robusta","Excelsa","Arabica","Liberica"},"",0)</f>
        <v>Liberica</v>
      </c>
      <c r="O812" t="str">
        <f t="shared" si="25"/>
        <v>Large</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INDEX(products!$A$1:$G$49,MATCH($D813,products!$A$1:$A$49,0),MATCH(orders!I$1,products!$A$1:$G$1,0))</f>
        <v>Ara</v>
      </c>
      <c r="J813" t="str">
        <f>INDEX(products!$A$1:$G$49,MATCH($D813,products!$A$1:$A$49,0),MATCH(orders!J$1,products!$A$1:$G$1,0))</f>
        <v>M</v>
      </c>
      <c r="K813" s="5">
        <f>INDEX(products!$A$1:$G$49,MATCH($D813,products!$A$1:$A$49,0),MATCH(orders!K$1,products!$A$1:$G$1,0))</f>
        <v>1</v>
      </c>
      <c r="L813">
        <f>INDEX(products!$A$1:$G$49,MATCH($D813,products!$A$1:$A$49,0),MATCH(orders!L$1,products!$A$1:$G$1,0))</f>
        <v>11.25</v>
      </c>
      <c r="M813">
        <f t="shared" si="24"/>
        <v>67.5</v>
      </c>
      <c r="N813" t="str" cm="1">
        <f t="array" ref="N813">_xlfn.XLOOKUP(I813,{"Rob","Exc","Ara","Lib"},{"Robusta","Excelsa","Arabica","Liberica"},"",0)</f>
        <v>Arabica</v>
      </c>
      <c r="O813" t="str">
        <f t="shared" si="25"/>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INDEX(products!$A$1:$G$49,MATCH($D814,products!$A$1:$A$49,0),MATCH(orders!I$1,products!$A$1:$G$1,0))</f>
        <v>Lib</v>
      </c>
      <c r="J814" t="str">
        <f>INDEX(products!$A$1:$G$49,MATCH($D814,products!$A$1:$A$49,0),MATCH(orders!J$1,products!$A$1:$G$1,0))</f>
        <v>D</v>
      </c>
      <c r="K814" s="5">
        <f>INDEX(products!$A$1:$G$49,MATCH($D814,products!$A$1:$A$49,0),MATCH(orders!K$1,products!$A$1:$G$1,0))</f>
        <v>2.5</v>
      </c>
      <c r="L814">
        <f>INDEX(products!$A$1:$G$49,MATCH($D814,products!$A$1:$A$49,0),MATCH(orders!L$1,products!$A$1:$G$1,0))</f>
        <v>29.784999999999997</v>
      </c>
      <c r="M814">
        <f t="shared" si="24"/>
        <v>178.70999999999998</v>
      </c>
      <c r="N814" t="str" cm="1">
        <f t="array" ref="N814">_xlfn.XLOOKUP(I814,{"Rob","Exc","Ara","Lib"},{"Robusta","Excelsa","Arabica","Liberica"},"",0)</f>
        <v>Liberica</v>
      </c>
      <c r="O814" t="str">
        <f t="shared" si="25"/>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INDEX(products!$A$1:$G$49,MATCH($D815,products!$A$1:$A$49,0),MATCH(orders!I$1,products!$A$1:$G$1,0))</f>
        <v>Exc</v>
      </c>
      <c r="J815" t="str">
        <f>INDEX(products!$A$1:$G$49,MATCH($D815,products!$A$1:$A$49,0),MATCH(orders!J$1,products!$A$1:$G$1,0))</f>
        <v>M</v>
      </c>
      <c r="K815" s="5">
        <f>INDEX(products!$A$1:$G$49,MATCH($D815,products!$A$1:$A$49,0),MATCH(orders!K$1,products!$A$1:$G$1,0))</f>
        <v>2.5</v>
      </c>
      <c r="L815">
        <f>INDEX(products!$A$1:$G$49,MATCH($D815,products!$A$1:$A$49,0),MATCH(orders!L$1,products!$A$1:$G$1,0))</f>
        <v>31.624999999999996</v>
      </c>
      <c r="M815">
        <f t="shared" si="24"/>
        <v>31.624999999999996</v>
      </c>
      <c r="N815" t="str" cm="1">
        <f t="array" ref="N815">_xlfn.XLOOKUP(I815,{"Rob","Exc","Ara","Lib"},{"Robusta","Excelsa","Arabica","Liberica"},"",0)</f>
        <v>Excelsa</v>
      </c>
      <c r="O815" t="str">
        <f t="shared" si="25"/>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INDEX(products!$A$1:$G$49,MATCH($D816,products!$A$1:$A$49,0),MATCH(orders!I$1,products!$A$1:$G$1,0))</f>
        <v>Exc</v>
      </c>
      <c r="J816" t="str">
        <f>INDEX(products!$A$1:$G$49,MATCH($D816,products!$A$1:$A$49,0),MATCH(orders!J$1,products!$A$1:$G$1,0))</f>
        <v>L</v>
      </c>
      <c r="K816" s="5">
        <f>INDEX(products!$A$1:$G$49,MATCH($D816,products!$A$1:$A$49,0),MATCH(orders!K$1,products!$A$1:$G$1,0))</f>
        <v>0.2</v>
      </c>
      <c r="L816">
        <f>INDEX(products!$A$1:$G$49,MATCH($D816,products!$A$1:$A$49,0),MATCH(orders!L$1,products!$A$1:$G$1,0))</f>
        <v>4.4550000000000001</v>
      </c>
      <c r="M816">
        <f t="shared" si="24"/>
        <v>8.91</v>
      </c>
      <c r="N816" t="str" cm="1">
        <f t="array" ref="N816">_xlfn.XLOOKUP(I816,{"Rob","Exc","Ara","Lib"},{"Robusta","Excelsa","Arabica","Liberica"},"",0)</f>
        <v>Excelsa</v>
      </c>
      <c r="O816" t="str">
        <f t="shared" si="25"/>
        <v>Large</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INDEX(products!$A$1:$G$49,MATCH($D817,products!$A$1:$A$49,0),MATCH(orders!I$1,products!$A$1:$G$1,0))</f>
        <v>Rob</v>
      </c>
      <c r="J817" t="str">
        <f>INDEX(products!$A$1:$G$49,MATCH($D817,products!$A$1:$A$49,0),MATCH(orders!J$1,products!$A$1:$G$1,0))</f>
        <v>M</v>
      </c>
      <c r="K817" s="5">
        <f>INDEX(products!$A$1:$G$49,MATCH($D817,products!$A$1:$A$49,0),MATCH(orders!K$1,products!$A$1:$G$1,0))</f>
        <v>0.5</v>
      </c>
      <c r="L817">
        <f>INDEX(products!$A$1:$G$49,MATCH($D817,products!$A$1:$A$49,0),MATCH(orders!L$1,products!$A$1:$G$1,0))</f>
        <v>5.97</v>
      </c>
      <c r="M817">
        <f t="shared" si="24"/>
        <v>35.82</v>
      </c>
      <c r="N817" t="str" cm="1">
        <f t="array" ref="N817">_xlfn.XLOOKUP(I817,{"Rob","Exc","Ara","Lib"},{"Robusta","Excelsa","Arabica","Liberica"},"",0)</f>
        <v>Robusta</v>
      </c>
      <c r="O817" t="str">
        <f t="shared" si="25"/>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INDEX(products!$A$1:$G$49,MATCH($D818,products!$A$1:$A$49,0),MATCH(orders!I$1,products!$A$1:$G$1,0))</f>
        <v>Lib</v>
      </c>
      <c r="J818" t="str">
        <f>INDEX(products!$A$1:$G$49,MATCH($D818,products!$A$1:$A$49,0),MATCH(orders!J$1,products!$A$1:$G$1,0))</f>
        <v>L</v>
      </c>
      <c r="K818" s="5">
        <f>INDEX(products!$A$1:$G$49,MATCH($D818,products!$A$1:$A$49,0),MATCH(orders!K$1,products!$A$1:$G$1,0))</f>
        <v>0.5</v>
      </c>
      <c r="L818">
        <f>INDEX(products!$A$1:$G$49,MATCH($D818,products!$A$1:$A$49,0),MATCH(orders!L$1,products!$A$1:$G$1,0))</f>
        <v>9.51</v>
      </c>
      <c r="M818">
        <f t="shared" si="24"/>
        <v>38.04</v>
      </c>
      <c r="N818" t="str" cm="1">
        <f t="array" ref="N818">_xlfn.XLOOKUP(I818,{"Rob","Exc","Ara","Lib"},{"Robusta","Excelsa","Arabica","Liberica"},"",0)</f>
        <v>Liberica</v>
      </c>
      <c r="O818" t="str">
        <f t="shared" si="25"/>
        <v>Large</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INDEX(products!$A$1:$G$49,MATCH($D819,products!$A$1:$A$49,0),MATCH(orders!I$1,products!$A$1:$G$1,0))</f>
        <v>Lib</v>
      </c>
      <c r="J819" t="str">
        <f>INDEX(products!$A$1:$G$49,MATCH($D819,products!$A$1:$A$49,0),MATCH(orders!J$1,products!$A$1:$G$1,0))</f>
        <v>D</v>
      </c>
      <c r="K819" s="5">
        <f>INDEX(products!$A$1:$G$49,MATCH($D819,products!$A$1:$A$49,0),MATCH(orders!K$1,products!$A$1:$G$1,0))</f>
        <v>0.5</v>
      </c>
      <c r="L819">
        <f>INDEX(products!$A$1:$G$49,MATCH($D819,products!$A$1:$A$49,0),MATCH(orders!L$1,products!$A$1:$G$1,0))</f>
        <v>7.77</v>
      </c>
      <c r="M819">
        <f t="shared" si="24"/>
        <v>15.54</v>
      </c>
      <c r="N819" t="str" cm="1">
        <f t="array" ref="N819">_xlfn.XLOOKUP(I819,{"Rob","Exc","Ara","Lib"},{"Robusta","Excelsa","Arabica","Liberica"},"",0)</f>
        <v>Liberica</v>
      </c>
      <c r="O819" t="str">
        <f t="shared" si="25"/>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INDEX(products!$A$1:$G$49,MATCH($D820,products!$A$1:$A$49,0),MATCH(orders!I$1,products!$A$1:$G$1,0))</f>
        <v>Lib</v>
      </c>
      <c r="J820" t="str">
        <f>INDEX(products!$A$1:$G$49,MATCH($D820,products!$A$1:$A$49,0),MATCH(orders!J$1,products!$A$1:$G$1,0))</f>
        <v>L</v>
      </c>
      <c r="K820" s="5">
        <f>INDEX(products!$A$1:$G$49,MATCH($D820,products!$A$1:$A$49,0),MATCH(orders!K$1,products!$A$1:$G$1,0))</f>
        <v>1</v>
      </c>
      <c r="L820">
        <f>INDEX(products!$A$1:$G$49,MATCH($D820,products!$A$1:$A$49,0),MATCH(orders!L$1,products!$A$1:$G$1,0))</f>
        <v>15.85</v>
      </c>
      <c r="M820">
        <f t="shared" si="24"/>
        <v>79.25</v>
      </c>
      <c r="N820" t="str" cm="1">
        <f t="array" ref="N820">_xlfn.XLOOKUP(I820,{"Rob","Exc","Ara","Lib"},{"Robusta","Excelsa","Arabica","Liberica"},"",0)</f>
        <v>Liberica</v>
      </c>
      <c r="O820" t="str">
        <f t="shared" si="25"/>
        <v>Large</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INDEX(products!$A$1:$G$49,MATCH($D821,products!$A$1:$A$49,0),MATCH(orders!I$1,products!$A$1:$G$1,0))</f>
        <v>Lib</v>
      </c>
      <c r="J821" t="str">
        <f>INDEX(products!$A$1:$G$49,MATCH($D821,products!$A$1:$A$49,0),MATCH(orders!J$1,products!$A$1:$G$1,0))</f>
        <v>L</v>
      </c>
      <c r="K821" s="5">
        <f>INDEX(products!$A$1:$G$49,MATCH($D821,products!$A$1:$A$49,0),MATCH(orders!K$1,products!$A$1:$G$1,0))</f>
        <v>0.2</v>
      </c>
      <c r="L821">
        <f>INDEX(products!$A$1:$G$49,MATCH($D821,products!$A$1:$A$49,0),MATCH(orders!L$1,products!$A$1:$G$1,0))</f>
        <v>4.7549999999999999</v>
      </c>
      <c r="M821">
        <f t="shared" si="24"/>
        <v>4.7549999999999999</v>
      </c>
      <c r="N821" t="str" cm="1">
        <f t="array" ref="N821">_xlfn.XLOOKUP(I821,{"Rob","Exc","Ara","Lib"},{"Robusta","Excelsa","Arabica","Liberica"},"",0)</f>
        <v>Liberica</v>
      </c>
      <c r="O821" t="str">
        <f t="shared" si="25"/>
        <v>Large</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INDEX(products!$A$1:$G$49,MATCH($D822,products!$A$1:$A$49,0),MATCH(orders!I$1,products!$A$1:$G$1,0))</f>
        <v>Exc</v>
      </c>
      <c r="J822" t="str">
        <f>INDEX(products!$A$1:$G$49,MATCH($D822,products!$A$1:$A$49,0),MATCH(orders!J$1,products!$A$1:$G$1,0))</f>
        <v>M</v>
      </c>
      <c r="K822" s="5">
        <f>INDEX(products!$A$1:$G$49,MATCH($D822,products!$A$1:$A$49,0),MATCH(orders!K$1,products!$A$1:$G$1,0))</f>
        <v>1</v>
      </c>
      <c r="L822">
        <f>INDEX(products!$A$1:$G$49,MATCH($D822,products!$A$1:$A$49,0),MATCH(orders!L$1,products!$A$1:$G$1,0))</f>
        <v>13.75</v>
      </c>
      <c r="M822">
        <f t="shared" si="24"/>
        <v>55</v>
      </c>
      <c r="N822" t="str" cm="1">
        <f t="array" ref="N822">_xlfn.XLOOKUP(I822,{"Rob","Exc","Ara","Lib"},{"Robusta","Excelsa","Arabica","Liberica"},"",0)</f>
        <v>Excelsa</v>
      </c>
      <c r="O822" t="str">
        <f t="shared" si="25"/>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INDEX(products!$A$1:$G$49,MATCH($D823,products!$A$1:$A$49,0),MATCH(orders!I$1,products!$A$1:$G$1,0))</f>
        <v>Rob</v>
      </c>
      <c r="J823" t="str">
        <f>INDEX(products!$A$1:$G$49,MATCH($D823,products!$A$1:$A$49,0),MATCH(orders!J$1,products!$A$1:$G$1,0))</f>
        <v>D</v>
      </c>
      <c r="K823" s="5">
        <f>INDEX(products!$A$1:$G$49,MATCH($D823,products!$A$1:$A$49,0),MATCH(orders!K$1,products!$A$1:$G$1,0))</f>
        <v>0.5</v>
      </c>
      <c r="L823">
        <f>INDEX(products!$A$1:$G$49,MATCH($D823,products!$A$1:$A$49,0),MATCH(orders!L$1,products!$A$1:$G$1,0))</f>
        <v>5.3699999999999992</v>
      </c>
      <c r="M823">
        <f t="shared" si="24"/>
        <v>26.849999999999994</v>
      </c>
      <c r="N823" t="str" cm="1">
        <f t="array" ref="N823">_xlfn.XLOOKUP(I823,{"Rob","Exc","Ara","Lib"},{"Robusta","Excelsa","Arabica","Liberica"},"",0)</f>
        <v>Robusta</v>
      </c>
      <c r="O823" t="str">
        <f t="shared" si="25"/>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INDEX(products!$A$1:$G$49,MATCH($D824,products!$A$1:$A$49,0),MATCH(orders!I$1,products!$A$1:$G$1,0))</f>
        <v>Exc</v>
      </c>
      <c r="J824" t="str">
        <f>INDEX(products!$A$1:$G$49,MATCH($D824,products!$A$1:$A$49,0),MATCH(orders!J$1,products!$A$1:$G$1,0))</f>
        <v>L</v>
      </c>
      <c r="K824" s="5">
        <f>INDEX(products!$A$1:$G$49,MATCH($D824,products!$A$1:$A$49,0),MATCH(orders!K$1,products!$A$1:$G$1,0))</f>
        <v>2.5</v>
      </c>
      <c r="L824">
        <f>INDEX(products!$A$1:$G$49,MATCH($D824,products!$A$1:$A$49,0),MATCH(orders!L$1,products!$A$1:$G$1,0))</f>
        <v>34.154999999999994</v>
      </c>
      <c r="M824">
        <f t="shared" si="24"/>
        <v>136.61999999999998</v>
      </c>
      <c r="N824" t="str" cm="1">
        <f t="array" ref="N824">_xlfn.XLOOKUP(I824,{"Rob","Exc","Ara","Lib"},{"Robusta","Excelsa","Arabica","Liberica"},"",0)</f>
        <v>Excelsa</v>
      </c>
      <c r="O824" t="str">
        <f t="shared" si="25"/>
        <v>Large</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INDEX(products!$A$1:$G$49,MATCH($D825,products!$A$1:$A$49,0),MATCH(orders!I$1,products!$A$1:$G$1,0))</f>
        <v>Lib</v>
      </c>
      <c r="J825" t="str">
        <f>INDEX(products!$A$1:$G$49,MATCH($D825,products!$A$1:$A$49,0),MATCH(orders!J$1,products!$A$1:$G$1,0))</f>
        <v>L</v>
      </c>
      <c r="K825" s="5">
        <f>INDEX(products!$A$1:$G$49,MATCH($D825,products!$A$1:$A$49,0),MATCH(orders!K$1,products!$A$1:$G$1,0))</f>
        <v>1</v>
      </c>
      <c r="L825">
        <f>INDEX(products!$A$1:$G$49,MATCH($D825,products!$A$1:$A$49,0),MATCH(orders!L$1,products!$A$1:$G$1,0))</f>
        <v>15.85</v>
      </c>
      <c r="M825">
        <f t="shared" si="24"/>
        <v>47.55</v>
      </c>
      <c r="N825" t="str" cm="1">
        <f t="array" ref="N825">_xlfn.XLOOKUP(I825,{"Rob","Exc","Ara","Lib"},{"Robusta","Excelsa","Arabica","Liberica"},"",0)</f>
        <v>Liberica</v>
      </c>
      <c r="O825" t="str">
        <f t="shared" si="25"/>
        <v>Large</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INDEX(products!$A$1:$G$49,MATCH($D826,products!$A$1:$A$49,0),MATCH(orders!I$1,products!$A$1:$G$1,0))</f>
        <v>Ara</v>
      </c>
      <c r="J826" t="str">
        <f>INDEX(products!$A$1:$G$49,MATCH($D826,products!$A$1:$A$49,0),MATCH(orders!J$1,products!$A$1:$G$1,0))</f>
        <v>M</v>
      </c>
      <c r="K826" s="5">
        <f>INDEX(products!$A$1:$G$49,MATCH($D826,products!$A$1:$A$49,0),MATCH(orders!K$1,products!$A$1:$G$1,0))</f>
        <v>0.2</v>
      </c>
      <c r="L826">
        <f>INDEX(products!$A$1:$G$49,MATCH($D826,products!$A$1:$A$49,0),MATCH(orders!L$1,products!$A$1:$G$1,0))</f>
        <v>3.375</v>
      </c>
      <c r="M826">
        <f t="shared" si="24"/>
        <v>16.875</v>
      </c>
      <c r="N826" t="str" cm="1">
        <f t="array" ref="N826">_xlfn.XLOOKUP(I826,{"Rob","Exc","Ara","Lib"},{"Robusta","Excelsa","Arabica","Liberica"},"",0)</f>
        <v>Arabica</v>
      </c>
      <c r="O826" t="str">
        <f t="shared" si="25"/>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INDEX(products!$A$1:$G$49,MATCH($D827,products!$A$1:$A$49,0),MATCH(orders!I$1,products!$A$1:$G$1,0))</f>
        <v>Ara</v>
      </c>
      <c r="J827" t="str">
        <f>INDEX(products!$A$1:$G$49,MATCH($D827,products!$A$1:$A$49,0),MATCH(orders!J$1,products!$A$1:$G$1,0))</f>
        <v>D</v>
      </c>
      <c r="K827" s="5">
        <f>INDEX(products!$A$1:$G$49,MATCH($D827,products!$A$1:$A$49,0),MATCH(orders!K$1,products!$A$1:$G$1,0))</f>
        <v>1</v>
      </c>
      <c r="L827">
        <f>INDEX(products!$A$1:$G$49,MATCH($D827,products!$A$1:$A$49,0),MATCH(orders!L$1,products!$A$1:$G$1,0))</f>
        <v>9.9499999999999993</v>
      </c>
      <c r="M827">
        <f t="shared" si="24"/>
        <v>29.849999999999998</v>
      </c>
      <c r="N827" t="str" cm="1">
        <f t="array" ref="N827">_xlfn.XLOOKUP(I827,{"Rob","Exc","Ara","Lib"},{"Robusta","Excelsa","Arabica","Liberica"},"",0)</f>
        <v>Arabica</v>
      </c>
      <c r="O827" t="str">
        <f t="shared" si="25"/>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INDEX(products!$A$1:$G$49,MATCH($D828,products!$A$1:$A$49,0),MATCH(orders!I$1,products!$A$1:$G$1,0))</f>
        <v>Exc</v>
      </c>
      <c r="J828" t="str">
        <f>INDEX(products!$A$1:$G$49,MATCH($D828,products!$A$1:$A$49,0),MATCH(orders!J$1,products!$A$1:$G$1,0))</f>
        <v>M</v>
      </c>
      <c r="K828" s="5">
        <f>INDEX(products!$A$1:$G$49,MATCH($D828,products!$A$1:$A$49,0),MATCH(orders!K$1,products!$A$1:$G$1,0))</f>
        <v>0.5</v>
      </c>
      <c r="L828">
        <f>INDEX(products!$A$1:$G$49,MATCH($D828,products!$A$1:$A$49,0),MATCH(orders!L$1,products!$A$1:$G$1,0))</f>
        <v>8.25</v>
      </c>
      <c r="M828">
        <f t="shared" si="24"/>
        <v>41.25</v>
      </c>
      <c r="N828" t="str" cm="1">
        <f t="array" ref="N828">_xlfn.XLOOKUP(I828,{"Rob","Exc","Ara","Lib"},{"Robusta","Excelsa","Arabica","Liberica"},"",0)</f>
        <v>Excelsa</v>
      </c>
      <c r="O828" t="str">
        <f t="shared" si="25"/>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INDEX(products!$A$1:$G$49,MATCH($D829,products!$A$1:$A$49,0),MATCH(orders!I$1,products!$A$1:$G$1,0))</f>
        <v>Exc</v>
      </c>
      <c r="J829" t="str">
        <f>INDEX(products!$A$1:$G$49,MATCH($D829,products!$A$1:$A$49,0),MATCH(orders!J$1,products!$A$1:$G$1,0))</f>
        <v>M</v>
      </c>
      <c r="K829" s="5">
        <f>INDEX(products!$A$1:$G$49,MATCH($D829,products!$A$1:$A$49,0),MATCH(orders!K$1,products!$A$1:$G$1,0))</f>
        <v>0.2</v>
      </c>
      <c r="L829">
        <f>INDEX(products!$A$1:$G$49,MATCH($D829,products!$A$1:$A$49,0),MATCH(orders!L$1,products!$A$1:$G$1,0))</f>
        <v>4.125</v>
      </c>
      <c r="M829">
        <f t="shared" si="24"/>
        <v>20.625</v>
      </c>
      <c r="N829" t="str" cm="1">
        <f t="array" ref="N829">_xlfn.XLOOKUP(I829,{"Rob","Exc","Ara","Lib"},{"Robusta","Excelsa","Arabica","Liberica"},"",0)</f>
        <v>Excelsa</v>
      </c>
      <c r="O829" t="str">
        <f t="shared" si="25"/>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INDEX(products!$A$1:$G$49,MATCH($D830,products!$A$1:$A$49,0),MATCH(orders!I$1,products!$A$1:$G$1,0))</f>
        <v>Ara</v>
      </c>
      <c r="J830" t="str">
        <f>INDEX(products!$A$1:$G$49,MATCH($D830,products!$A$1:$A$49,0),MATCH(orders!J$1,products!$A$1:$G$1,0))</f>
        <v>D</v>
      </c>
      <c r="K830" s="5">
        <f>INDEX(products!$A$1:$G$49,MATCH($D830,products!$A$1:$A$49,0),MATCH(orders!K$1,products!$A$1:$G$1,0))</f>
        <v>2.5</v>
      </c>
      <c r="L830">
        <f>INDEX(products!$A$1:$G$49,MATCH($D830,products!$A$1:$A$49,0),MATCH(orders!L$1,products!$A$1:$G$1,0))</f>
        <v>22.884999999999998</v>
      </c>
      <c r="M830">
        <f t="shared" si="24"/>
        <v>137.31</v>
      </c>
      <c r="N830" t="str" cm="1">
        <f t="array" ref="N830">_xlfn.XLOOKUP(I830,{"Rob","Exc","Ara","Lib"},{"Robusta","Excelsa","Arabica","Liberica"},"",0)</f>
        <v>Arabica</v>
      </c>
      <c r="O830" t="str">
        <f t="shared" si="25"/>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INDEX(products!$A$1:$G$49,MATCH($D831,products!$A$1:$A$49,0),MATCH(orders!I$1,products!$A$1:$G$1,0))</f>
        <v>Ara</v>
      </c>
      <c r="J831" t="str">
        <f>INDEX(products!$A$1:$G$49,MATCH($D831,products!$A$1:$A$49,0),MATCH(orders!J$1,products!$A$1:$G$1,0))</f>
        <v>D</v>
      </c>
      <c r="K831" s="5">
        <f>INDEX(products!$A$1:$G$49,MATCH($D831,products!$A$1:$A$49,0),MATCH(orders!K$1,products!$A$1:$G$1,0))</f>
        <v>0.2</v>
      </c>
      <c r="L831">
        <f>INDEX(products!$A$1:$G$49,MATCH($D831,products!$A$1:$A$49,0),MATCH(orders!L$1,products!$A$1:$G$1,0))</f>
        <v>2.9849999999999999</v>
      </c>
      <c r="M831">
        <f t="shared" si="24"/>
        <v>2.9849999999999999</v>
      </c>
      <c r="N831" t="str" cm="1">
        <f t="array" ref="N831">_xlfn.XLOOKUP(I831,{"Rob","Exc","Ara","Lib"},{"Robusta","Excelsa","Arabica","Liberica"},"",0)</f>
        <v>Arabica</v>
      </c>
      <c r="O831" t="str">
        <f t="shared" si="25"/>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INDEX(products!$A$1:$G$49,MATCH($D832,products!$A$1:$A$49,0),MATCH(orders!I$1,products!$A$1:$G$1,0))</f>
        <v>Exc</v>
      </c>
      <c r="J832" t="str">
        <f>INDEX(products!$A$1:$G$49,MATCH($D832,products!$A$1:$A$49,0),MATCH(orders!J$1,products!$A$1:$G$1,0))</f>
        <v>M</v>
      </c>
      <c r="K832" s="5">
        <f>INDEX(products!$A$1:$G$49,MATCH($D832,products!$A$1:$A$49,0),MATCH(orders!K$1,products!$A$1:$G$1,0))</f>
        <v>1</v>
      </c>
      <c r="L832">
        <f>INDEX(products!$A$1:$G$49,MATCH($D832,products!$A$1:$A$49,0),MATCH(orders!L$1,products!$A$1:$G$1,0))</f>
        <v>13.75</v>
      </c>
      <c r="M832">
        <f t="shared" si="24"/>
        <v>27.5</v>
      </c>
      <c r="N832" t="str" cm="1">
        <f t="array" ref="N832">_xlfn.XLOOKUP(I832,{"Rob","Exc","Ara","Lib"},{"Robusta","Excelsa","Arabica","Liberica"},"",0)</f>
        <v>Excelsa</v>
      </c>
      <c r="O832" t="str">
        <f t="shared" si="25"/>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INDEX(products!$A$1:$G$49,MATCH($D833,products!$A$1:$A$49,0),MATCH(orders!I$1,products!$A$1:$G$1,0))</f>
        <v>Ara</v>
      </c>
      <c r="J833" t="str">
        <f>INDEX(products!$A$1:$G$49,MATCH($D833,products!$A$1:$A$49,0),MATCH(orders!J$1,products!$A$1:$G$1,0))</f>
        <v>D</v>
      </c>
      <c r="K833" s="5">
        <f>INDEX(products!$A$1:$G$49,MATCH($D833,products!$A$1:$A$49,0),MATCH(orders!K$1,products!$A$1:$G$1,0))</f>
        <v>0.2</v>
      </c>
      <c r="L833">
        <f>INDEX(products!$A$1:$G$49,MATCH($D833,products!$A$1:$A$49,0),MATCH(orders!L$1,products!$A$1:$G$1,0))</f>
        <v>2.9849999999999999</v>
      </c>
      <c r="M833">
        <f t="shared" si="24"/>
        <v>5.97</v>
      </c>
      <c r="N833" t="str" cm="1">
        <f t="array" ref="N833">_xlfn.XLOOKUP(I833,{"Rob","Exc","Ara","Lib"},{"Robusta","Excelsa","Arabica","Liberica"},"",0)</f>
        <v>Arabica</v>
      </c>
      <c r="O833" t="str">
        <f t="shared" si="25"/>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INDEX(products!$A$1:$G$49,MATCH($D834,products!$A$1:$A$49,0),MATCH(orders!I$1,products!$A$1:$G$1,0))</f>
        <v>Rob</v>
      </c>
      <c r="J834" t="str">
        <f>INDEX(products!$A$1:$G$49,MATCH($D834,products!$A$1:$A$49,0),MATCH(orders!J$1,products!$A$1:$G$1,0))</f>
        <v>M</v>
      </c>
      <c r="K834" s="5">
        <f>INDEX(products!$A$1:$G$49,MATCH($D834,products!$A$1:$A$49,0),MATCH(orders!K$1,products!$A$1:$G$1,0))</f>
        <v>1</v>
      </c>
      <c r="L834">
        <f>INDEX(products!$A$1:$G$49,MATCH($D834,products!$A$1:$A$49,0),MATCH(orders!L$1,products!$A$1:$G$1,0))</f>
        <v>9.9499999999999993</v>
      </c>
      <c r="M834">
        <f t="shared" si="24"/>
        <v>59.699999999999996</v>
      </c>
      <c r="N834" t="str" cm="1">
        <f t="array" ref="N834">_xlfn.XLOOKUP(I834,{"Rob","Exc","Ara","Lib"},{"Robusta","Excelsa","Arabica","Liberica"},"",0)</f>
        <v>Robusta</v>
      </c>
      <c r="O834" t="str">
        <f t="shared" si="25"/>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INDEX(products!$A$1:$G$49,MATCH($D835,products!$A$1:$A$49,0),MATCH(orders!I$1,products!$A$1:$G$1,0))</f>
        <v>Rob</v>
      </c>
      <c r="J835" t="str">
        <f>INDEX(products!$A$1:$G$49,MATCH($D835,products!$A$1:$A$49,0),MATCH(orders!J$1,products!$A$1:$G$1,0))</f>
        <v>D</v>
      </c>
      <c r="K835" s="5">
        <f>INDEX(products!$A$1:$G$49,MATCH($D835,products!$A$1:$A$49,0),MATCH(orders!K$1,products!$A$1:$G$1,0))</f>
        <v>2.5</v>
      </c>
      <c r="L835">
        <f>INDEX(products!$A$1:$G$49,MATCH($D835,products!$A$1:$A$49,0),MATCH(orders!L$1,products!$A$1:$G$1,0))</f>
        <v>20.584999999999997</v>
      </c>
      <c r="M835">
        <f t="shared" ref="M835:M898" si="26">L835*E835</f>
        <v>82.339999999999989</v>
      </c>
      <c r="N835" t="str" cm="1">
        <f t="array" ref="N835">_xlfn.XLOOKUP(I835,{"Rob","Exc","Ara","Lib"},{"Robusta","Excelsa","Arabica","Liberica"},"",0)</f>
        <v>Robusta</v>
      </c>
      <c r="O835" t="str">
        <f t="shared" ref="O835:O898" si="27">IF(J835="M","Medium",IF(J835="L","Large",IF(J835="D","Dark","")))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INDEX(products!$A$1:$G$49,MATCH($D836,products!$A$1:$A$49,0),MATCH(orders!I$1,products!$A$1:$G$1,0))</f>
        <v>Ara</v>
      </c>
      <c r="J836" t="str">
        <f>INDEX(products!$A$1:$G$49,MATCH($D836,products!$A$1:$A$49,0),MATCH(orders!J$1,products!$A$1:$G$1,0))</f>
        <v>D</v>
      </c>
      <c r="K836" s="5">
        <f>INDEX(products!$A$1:$G$49,MATCH($D836,products!$A$1:$A$49,0),MATCH(orders!K$1,products!$A$1:$G$1,0))</f>
        <v>2.5</v>
      </c>
      <c r="L836">
        <f>INDEX(products!$A$1:$G$49,MATCH($D836,products!$A$1:$A$49,0),MATCH(orders!L$1,products!$A$1:$G$1,0))</f>
        <v>22.884999999999998</v>
      </c>
      <c r="M836">
        <f t="shared" si="26"/>
        <v>22.884999999999998</v>
      </c>
      <c r="N836" t="str" cm="1">
        <f t="array" ref="N836">_xlfn.XLOOKUP(I836,{"Rob","Exc","Ara","Lib"},{"Robusta","Excelsa","Arabica","Liberica"},"",0)</f>
        <v>Arabica</v>
      </c>
      <c r="O836" t="str">
        <f t="shared" si="27"/>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INDEX(products!$A$1:$G$49,MATCH($D837,products!$A$1:$A$49,0),MATCH(orders!I$1,products!$A$1:$G$1,0))</f>
        <v>Exc</v>
      </c>
      <c r="J837" t="str">
        <f>INDEX(products!$A$1:$G$49,MATCH($D837,products!$A$1:$A$49,0),MATCH(orders!J$1,products!$A$1:$G$1,0))</f>
        <v>L</v>
      </c>
      <c r="K837" s="5">
        <f>INDEX(products!$A$1:$G$49,MATCH($D837,products!$A$1:$A$49,0),MATCH(orders!K$1,products!$A$1:$G$1,0))</f>
        <v>0.5</v>
      </c>
      <c r="L837">
        <f>INDEX(products!$A$1:$G$49,MATCH($D837,products!$A$1:$A$49,0),MATCH(orders!L$1,products!$A$1:$G$1,0))</f>
        <v>8.91</v>
      </c>
      <c r="M837">
        <f t="shared" si="26"/>
        <v>8.91</v>
      </c>
      <c r="N837" t="str" cm="1">
        <f t="array" ref="N837">_xlfn.XLOOKUP(I837,{"Rob","Exc","Ara","Lib"},{"Robusta","Excelsa","Arabica","Liberica"},"",0)</f>
        <v>Excelsa</v>
      </c>
      <c r="O837" t="str">
        <f t="shared" si="27"/>
        <v>Large</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INDEX(products!$A$1:$G$49,MATCH($D838,products!$A$1:$A$49,0),MATCH(orders!I$1,products!$A$1:$G$1,0))</f>
        <v>Ara</v>
      </c>
      <c r="J838" t="str">
        <f>INDEX(products!$A$1:$G$49,MATCH($D838,products!$A$1:$A$49,0),MATCH(orders!J$1,products!$A$1:$G$1,0))</f>
        <v>D</v>
      </c>
      <c r="K838" s="5">
        <f>INDEX(products!$A$1:$G$49,MATCH($D838,products!$A$1:$A$49,0),MATCH(orders!K$1,products!$A$1:$G$1,0))</f>
        <v>0.2</v>
      </c>
      <c r="L838">
        <f>INDEX(products!$A$1:$G$49,MATCH($D838,products!$A$1:$A$49,0),MATCH(orders!L$1,products!$A$1:$G$1,0))</f>
        <v>2.9849999999999999</v>
      </c>
      <c r="M838">
        <f t="shared" si="26"/>
        <v>11.94</v>
      </c>
      <c r="N838" t="str" cm="1">
        <f t="array" ref="N838">_xlfn.XLOOKUP(I838,{"Rob","Exc","Ara","Lib"},{"Robusta","Excelsa","Arabica","Liberica"},"",0)</f>
        <v>Arabica</v>
      </c>
      <c r="O838" t="str">
        <f t="shared" si="27"/>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INDEX(products!$A$1:$G$49,MATCH($D839,products!$A$1:$A$49,0),MATCH(orders!I$1,products!$A$1:$G$1,0))</f>
        <v>Lib</v>
      </c>
      <c r="J839" t="str">
        <f>INDEX(products!$A$1:$G$49,MATCH($D839,products!$A$1:$A$49,0),MATCH(orders!J$1,products!$A$1:$G$1,0))</f>
        <v>M</v>
      </c>
      <c r="K839" s="5">
        <f>INDEX(products!$A$1:$G$49,MATCH($D839,products!$A$1:$A$49,0),MATCH(orders!K$1,products!$A$1:$G$1,0))</f>
        <v>2.5</v>
      </c>
      <c r="L839">
        <f>INDEX(products!$A$1:$G$49,MATCH($D839,products!$A$1:$A$49,0),MATCH(orders!L$1,products!$A$1:$G$1,0))</f>
        <v>33.464999999999996</v>
      </c>
      <c r="M839">
        <f t="shared" si="26"/>
        <v>100.39499999999998</v>
      </c>
      <c r="N839" t="str" cm="1">
        <f t="array" ref="N839">_xlfn.XLOOKUP(I839,{"Rob","Exc","Ara","Lib"},{"Robusta","Excelsa","Arabica","Liberica"},"",0)</f>
        <v>Liberica</v>
      </c>
      <c r="O839" t="str">
        <f t="shared" si="27"/>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INDEX(products!$A$1:$G$49,MATCH($D840,products!$A$1:$A$49,0),MATCH(orders!I$1,products!$A$1:$G$1,0))</f>
        <v>Ara</v>
      </c>
      <c r="J840" t="str">
        <f>INDEX(products!$A$1:$G$49,MATCH($D840,products!$A$1:$A$49,0),MATCH(orders!J$1,products!$A$1:$G$1,0))</f>
        <v>D</v>
      </c>
      <c r="K840" s="5">
        <f>INDEX(products!$A$1:$G$49,MATCH($D840,products!$A$1:$A$49,0),MATCH(orders!K$1,products!$A$1:$G$1,0))</f>
        <v>2.5</v>
      </c>
      <c r="L840">
        <f>INDEX(products!$A$1:$G$49,MATCH($D840,products!$A$1:$A$49,0),MATCH(orders!L$1,products!$A$1:$G$1,0))</f>
        <v>22.884999999999998</v>
      </c>
      <c r="M840">
        <f t="shared" si="26"/>
        <v>114.42499999999998</v>
      </c>
      <c r="N840" t="str" cm="1">
        <f t="array" ref="N840">_xlfn.XLOOKUP(I840,{"Rob","Exc","Ara","Lib"},{"Robusta","Excelsa","Arabica","Liberica"},"",0)</f>
        <v>Arabica</v>
      </c>
      <c r="O840" t="str">
        <f t="shared" si="27"/>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INDEX(products!$A$1:$G$49,MATCH($D841,products!$A$1:$A$49,0),MATCH(orders!I$1,products!$A$1:$G$1,0))</f>
        <v>Exc</v>
      </c>
      <c r="J841" t="str">
        <f>INDEX(products!$A$1:$G$49,MATCH($D841,products!$A$1:$A$49,0),MATCH(orders!J$1,products!$A$1:$G$1,0))</f>
        <v>M</v>
      </c>
      <c r="K841" s="5">
        <f>INDEX(products!$A$1:$G$49,MATCH($D841,products!$A$1:$A$49,0),MATCH(orders!K$1,products!$A$1:$G$1,0))</f>
        <v>0.5</v>
      </c>
      <c r="L841">
        <f>INDEX(products!$A$1:$G$49,MATCH($D841,products!$A$1:$A$49,0),MATCH(orders!L$1,products!$A$1:$G$1,0))</f>
        <v>8.25</v>
      </c>
      <c r="M841">
        <f t="shared" si="26"/>
        <v>41.25</v>
      </c>
      <c r="N841" t="str" cm="1">
        <f t="array" ref="N841">_xlfn.XLOOKUP(I841,{"Rob","Exc","Ara","Lib"},{"Robusta","Excelsa","Arabica","Liberica"},"",0)</f>
        <v>Excelsa</v>
      </c>
      <c r="O841" t="str">
        <f t="shared" si="27"/>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INDEX(products!$A$1:$G$49,MATCH($D842,products!$A$1:$A$49,0),MATCH(orders!I$1,products!$A$1:$G$1,0))</f>
        <v>Rob</v>
      </c>
      <c r="J842" t="str">
        <f>INDEX(products!$A$1:$G$49,MATCH($D842,products!$A$1:$A$49,0),MATCH(orders!J$1,products!$A$1:$G$1,0))</f>
        <v>L</v>
      </c>
      <c r="K842" s="5">
        <f>INDEX(products!$A$1:$G$49,MATCH($D842,products!$A$1:$A$49,0),MATCH(orders!K$1,products!$A$1:$G$1,0))</f>
        <v>0.5</v>
      </c>
      <c r="L842">
        <f>INDEX(products!$A$1:$G$49,MATCH($D842,products!$A$1:$A$49,0),MATCH(orders!L$1,products!$A$1:$G$1,0))</f>
        <v>7.169999999999999</v>
      </c>
      <c r="M842">
        <f t="shared" si="26"/>
        <v>28.679999999999996</v>
      </c>
      <c r="N842" t="str" cm="1">
        <f t="array" ref="N842">_xlfn.XLOOKUP(I842,{"Rob","Exc","Ara","Lib"},{"Robusta","Excelsa","Arabica","Liberica"},"",0)</f>
        <v>Robusta</v>
      </c>
      <c r="O842" t="str">
        <f t="shared" si="27"/>
        <v>Large</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INDEX(products!$A$1:$G$49,MATCH($D843,products!$A$1:$A$49,0),MATCH(orders!I$1,products!$A$1:$G$1,0))</f>
        <v>Lib</v>
      </c>
      <c r="J843" t="str">
        <f>INDEX(products!$A$1:$G$49,MATCH($D843,products!$A$1:$A$49,0),MATCH(orders!J$1,products!$A$1:$G$1,0))</f>
        <v>M</v>
      </c>
      <c r="K843" s="5">
        <f>INDEX(products!$A$1:$G$49,MATCH($D843,products!$A$1:$A$49,0),MATCH(orders!K$1,products!$A$1:$G$1,0))</f>
        <v>0.2</v>
      </c>
      <c r="L843">
        <f>INDEX(products!$A$1:$G$49,MATCH($D843,products!$A$1:$A$49,0),MATCH(orders!L$1,products!$A$1:$G$1,0))</f>
        <v>4.3650000000000002</v>
      </c>
      <c r="M843">
        <f t="shared" si="26"/>
        <v>4.3650000000000002</v>
      </c>
      <c r="N843" t="str" cm="1">
        <f t="array" ref="N843">_xlfn.XLOOKUP(I843,{"Rob","Exc","Ara","Lib"},{"Robusta","Excelsa","Arabica","Liberica"},"",0)</f>
        <v>Liberica</v>
      </c>
      <c r="O843" t="str">
        <f t="shared" si="27"/>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INDEX(products!$A$1:$G$49,MATCH($D844,products!$A$1:$A$49,0),MATCH(orders!I$1,products!$A$1:$G$1,0))</f>
        <v>Exc</v>
      </c>
      <c r="J844" t="str">
        <f>INDEX(products!$A$1:$G$49,MATCH($D844,products!$A$1:$A$49,0),MATCH(orders!J$1,products!$A$1:$G$1,0))</f>
        <v>M</v>
      </c>
      <c r="K844" s="5">
        <f>INDEX(products!$A$1:$G$49,MATCH($D844,products!$A$1:$A$49,0),MATCH(orders!K$1,products!$A$1:$G$1,0))</f>
        <v>0.2</v>
      </c>
      <c r="L844">
        <f>INDEX(products!$A$1:$G$49,MATCH($D844,products!$A$1:$A$49,0),MATCH(orders!L$1,products!$A$1:$G$1,0))</f>
        <v>4.125</v>
      </c>
      <c r="M844">
        <f t="shared" si="26"/>
        <v>8.25</v>
      </c>
      <c r="N844" t="str" cm="1">
        <f t="array" ref="N844">_xlfn.XLOOKUP(I844,{"Rob","Exc","Ara","Lib"},{"Robusta","Excelsa","Arabica","Liberica"},"",0)</f>
        <v>Excelsa</v>
      </c>
      <c r="O844" t="str">
        <f t="shared" si="27"/>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INDEX(products!$A$1:$G$49,MATCH($D845,products!$A$1:$A$49,0),MATCH(orders!I$1,products!$A$1:$G$1,0))</f>
        <v>Exc</v>
      </c>
      <c r="J845" t="str">
        <f>INDEX(products!$A$1:$G$49,MATCH($D845,products!$A$1:$A$49,0),MATCH(orders!J$1,products!$A$1:$G$1,0))</f>
        <v>M</v>
      </c>
      <c r="K845" s="5">
        <f>INDEX(products!$A$1:$G$49,MATCH($D845,products!$A$1:$A$49,0),MATCH(orders!K$1,products!$A$1:$G$1,0))</f>
        <v>0.2</v>
      </c>
      <c r="L845">
        <f>INDEX(products!$A$1:$G$49,MATCH($D845,products!$A$1:$A$49,0),MATCH(orders!L$1,products!$A$1:$G$1,0))</f>
        <v>4.125</v>
      </c>
      <c r="M845">
        <f t="shared" si="26"/>
        <v>8.25</v>
      </c>
      <c r="N845" t="str" cm="1">
        <f t="array" ref="N845">_xlfn.XLOOKUP(I845,{"Rob","Exc","Ara","Lib"},{"Robusta","Excelsa","Arabica","Liberica"},"",0)</f>
        <v>Excelsa</v>
      </c>
      <c r="O845" t="str">
        <f t="shared" si="27"/>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INDEX(products!$A$1:$G$49,MATCH($D846,products!$A$1:$A$49,0),MATCH(orders!I$1,products!$A$1:$G$1,0))</f>
        <v>Ara</v>
      </c>
      <c r="J846" t="str">
        <f>INDEX(products!$A$1:$G$49,MATCH($D846,products!$A$1:$A$49,0),MATCH(orders!J$1,products!$A$1:$G$1,0))</f>
        <v>D</v>
      </c>
      <c r="K846" s="5">
        <f>INDEX(products!$A$1:$G$49,MATCH($D846,products!$A$1:$A$49,0),MATCH(orders!K$1,products!$A$1:$G$1,0))</f>
        <v>0.5</v>
      </c>
      <c r="L846">
        <f>INDEX(products!$A$1:$G$49,MATCH($D846,products!$A$1:$A$49,0),MATCH(orders!L$1,products!$A$1:$G$1,0))</f>
        <v>5.97</v>
      </c>
      <c r="M846">
        <f t="shared" si="26"/>
        <v>35.82</v>
      </c>
      <c r="N846" t="str" cm="1">
        <f t="array" ref="N846">_xlfn.XLOOKUP(I846,{"Rob","Exc","Ara","Lib"},{"Robusta","Excelsa","Arabica","Liberica"},"",0)</f>
        <v>Arabica</v>
      </c>
      <c r="O846" t="str">
        <f t="shared" si="27"/>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INDEX(products!$A$1:$G$49,MATCH($D847,products!$A$1:$A$49,0),MATCH(orders!I$1,products!$A$1:$G$1,0))</f>
        <v>Exc</v>
      </c>
      <c r="J847" t="str">
        <f>INDEX(products!$A$1:$G$49,MATCH($D847,products!$A$1:$A$49,0),MATCH(orders!J$1,products!$A$1:$G$1,0))</f>
        <v>D</v>
      </c>
      <c r="K847" s="5">
        <f>INDEX(products!$A$1:$G$49,MATCH($D847,products!$A$1:$A$49,0),MATCH(orders!K$1,products!$A$1:$G$1,0))</f>
        <v>2.5</v>
      </c>
      <c r="L847">
        <f>INDEX(products!$A$1:$G$49,MATCH($D847,products!$A$1:$A$49,0),MATCH(orders!L$1,products!$A$1:$G$1,0))</f>
        <v>27.945</v>
      </c>
      <c r="M847">
        <f t="shared" si="26"/>
        <v>167.67000000000002</v>
      </c>
      <c r="N847" t="str" cm="1">
        <f t="array" ref="N847">_xlfn.XLOOKUP(I847,{"Rob","Exc","Ara","Lib"},{"Robusta","Excelsa","Arabica","Liberica"},"",0)</f>
        <v>Excelsa</v>
      </c>
      <c r="O847" t="str">
        <f t="shared" si="27"/>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INDEX(products!$A$1:$G$49,MATCH($D848,products!$A$1:$A$49,0),MATCH(orders!I$1,products!$A$1:$G$1,0))</f>
        <v>Ara</v>
      </c>
      <c r="J848" t="str">
        <f>INDEX(products!$A$1:$G$49,MATCH($D848,products!$A$1:$A$49,0),MATCH(orders!J$1,products!$A$1:$G$1,0))</f>
        <v>M</v>
      </c>
      <c r="K848" s="5">
        <f>INDEX(products!$A$1:$G$49,MATCH($D848,products!$A$1:$A$49,0),MATCH(orders!K$1,products!$A$1:$G$1,0))</f>
        <v>2.5</v>
      </c>
      <c r="L848">
        <f>INDEX(products!$A$1:$G$49,MATCH($D848,products!$A$1:$A$49,0),MATCH(orders!L$1,products!$A$1:$G$1,0))</f>
        <v>25.874999999999996</v>
      </c>
      <c r="M848">
        <f t="shared" si="26"/>
        <v>51.749999999999993</v>
      </c>
      <c r="N848" t="str" cm="1">
        <f t="array" ref="N848">_xlfn.XLOOKUP(I848,{"Rob","Exc","Ara","Lib"},{"Robusta","Excelsa","Arabica","Liberica"},"",0)</f>
        <v>Arabica</v>
      </c>
      <c r="O848" t="str">
        <f t="shared" si="27"/>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INDEX(products!$A$1:$G$49,MATCH($D849,products!$A$1:$A$49,0),MATCH(orders!I$1,products!$A$1:$G$1,0))</f>
        <v>Ara</v>
      </c>
      <c r="J849" t="str">
        <f>INDEX(products!$A$1:$G$49,MATCH($D849,products!$A$1:$A$49,0),MATCH(orders!J$1,products!$A$1:$G$1,0))</f>
        <v>D</v>
      </c>
      <c r="K849" s="5">
        <f>INDEX(products!$A$1:$G$49,MATCH($D849,products!$A$1:$A$49,0),MATCH(orders!K$1,products!$A$1:$G$1,0))</f>
        <v>0.2</v>
      </c>
      <c r="L849">
        <f>INDEX(products!$A$1:$G$49,MATCH($D849,products!$A$1:$A$49,0),MATCH(orders!L$1,products!$A$1:$G$1,0))</f>
        <v>2.9849999999999999</v>
      </c>
      <c r="M849">
        <f t="shared" si="26"/>
        <v>8.9550000000000001</v>
      </c>
      <c r="N849" t="str" cm="1">
        <f t="array" ref="N849">_xlfn.XLOOKUP(I849,{"Rob","Exc","Ara","Lib"},{"Robusta","Excelsa","Arabica","Liberica"},"",0)</f>
        <v>Arabica</v>
      </c>
      <c r="O849" t="str">
        <f t="shared" si="27"/>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INDEX(products!$A$1:$G$49,MATCH($D850,products!$A$1:$A$49,0),MATCH(orders!I$1,products!$A$1:$G$1,0))</f>
        <v>Exc</v>
      </c>
      <c r="J850" t="str">
        <f>INDEX(products!$A$1:$G$49,MATCH($D850,products!$A$1:$A$49,0),MATCH(orders!J$1,products!$A$1:$G$1,0))</f>
        <v>L</v>
      </c>
      <c r="K850" s="5">
        <f>INDEX(products!$A$1:$G$49,MATCH($D850,products!$A$1:$A$49,0),MATCH(orders!K$1,products!$A$1:$G$1,0))</f>
        <v>0.5</v>
      </c>
      <c r="L850">
        <f>INDEX(products!$A$1:$G$49,MATCH($D850,products!$A$1:$A$49,0),MATCH(orders!L$1,products!$A$1:$G$1,0))</f>
        <v>8.91</v>
      </c>
      <c r="M850">
        <f t="shared" si="26"/>
        <v>53.46</v>
      </c>
      <c r="N850" t="str" cm="1">
        <f t="array" ref="N850">_xlfn.XLOOKUP(I850,{"Rob","Exc","Ara","Lib"},{"Robusta","Excelsa","Arabica","Liberica"},"",0)</f>
        <v>Excelsa</v>
      </c>
      <c r="O850" t="str">
        <f t="shared" si="27"/>
        <v>Large</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INDEX(products!$A$1:$G$49,MATCH($D851,products!$A$1:$A$49,0),MATCH(orders!I$1,products!$A$1:$G$1,0))</f>
        <v>Ara</v>
      </c>
      <c r="J851" t="str">
        <f>INDEX(products!$A$1:$G$49,MATCH($D851,products!$A$1:$A$49,0),MATCH(orders!J$1,products!$A$1:$G$1,0))</f>
        <v>L</v>
      </c>
      <c r="K851" s="5">
        <f>INDEX(products!$A$1:$G$49,MATCH($D851,products!$A$1:$A$49,0),MATCH(orders!K$1,products!$A$1:$G$1,0))</f>
        <v>0.2</v>
      </c>
      <c r="L851">
        <f>INDEX(products!$A$1:$G$49,MATCH($D851,products!$A$1:$A$49,0),MATCH(orders!L$1,products!$A$1:$G$1,0))</f>
        <v>3.8849999999999998</v>
      </c>
      <c r="M851">
        <f t="shared" si="26"/>
        <v>23.31</v>
      </c>
      <c r="N851" t="str" cm="1">
        <f t="array" ref="N851">_xlfn.XLOOKUP(I851,{"Rob","Exc","Ara","Lib"},{"Robusta","Excelsa","Arabica","Liberica"},"",0)</f>
        <v>Arabica</v>
      </c>
      <c r="O851" t="str">
        <f t="shared" si="27"/>
        <v>Large</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INDEX(products!$A$1:$G$49,MATCH($D852,products!$A$1:$A$49,0),MATCH(orders!I$1,products!$A$1:$G$1,0))</f>
        <v>Ara</v>
      </c>
      <c r="J852" t="str">
        <f>INDEX(products!$A$1:$G$49,MATCH($D852,products!$A$1:$A$49,0),MATCH(orders!J$1,products!$A$1:$G$1,0))</f>
        <v>M</v>
      </c>
      <c r="K852" s="5">
        <f>INDEX(products!$A$1:$G$49,MATCH($D852,products!$A$1:$A$49,0),MATCH(orders!K$1,products!$A$1:$G$1,0))</f>
        <v>0.2</v>
      </c>
      <c r="L852">
        <f>INDEX(products!$A$1:$G$49,MATCH($D852,products!$A$1:$A$49,0),MATCH(orders!L$1,products!$A$1:$G$1,0))</f>
        <v>3.375</v>
      </c>
      <c r="M852">
        <f t="shared" si="26"/>
        <v>6.75</v>
      </c>
      <c r="N852" t="str" cm="1">
        <f t="array" ref="N852">_xlfn.XLOOKUP(I852,{"Rob","Exc","Ara","Lib"},{"Robusta","Excelsa","Arabica","Liberica"},"",0)</f>
        <v>Arabica</v>
      </c>
      <c r="O852" t="str">
        <f t="shared" si="27"/>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INDEX(products!$A$1:$G$49,MATCH($D853,products!$A$1:$A$49,0),MATCH(orders!I$1,products!$A$1:$G$1,0))</f>
        <v>Lib</v>
      </c>
      <c r="J853" t="str">
        <f>INDEX(products!$A$1:$G$49,MATCH($D853,products!$A$1:$A$49,0),MATCH(orders!J$1,products!$A$1:$G$1,0))</f>
        <v>D</v>
      </c>
      <c r="K853" s="5">
        <f>INDEX(products!$A$1:$G$49,MATCH($D853,products!$A$1:$A$49,0),MATCH(orders!K$1,products!$A$1:$G$1,0))</f>
        <v>0.5</v>
      </c>
      <c r="L853">
        <f>INDEX(products!$A$1:$G$49,MATCH($D853,products!$A$1:$A$49,0),MATCH(orders!L$1,products!$A$1:$G$1,0))</f>
        <v>7.77</v>
      </c>
      <c r="M853">
        <f t="shared" si="26"/>
        <v>7.77</v>
      </c>
      <c r="N853" t="str" cm="1">
        <f t="array" ref="N853">_xlfn.XLOOKUP(I853,{"Rob","Exc","Ara","Lib"},{"Robusta","Excelsa","Arabica","Liberica"},"",0)</f>
        <v>Liberica</v>
      </c>
      <c r="O853" t="str">
        <f t="shared" si="27"/>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INDEX(products!$A$1:$G$49,MATCH($D854,products!$A$1:$A$49,0),MATCH(orders!I$1,products!$A$1:$G$1,0))</f>
        <v>Lib</v>
      </c>
      <c r="J854" t="str">
        <f>INDEX(products!$A$1:$G$49,MATCH($D854,products!$A$1:$A$49,0),MATCH(orders!J$1,products!$A$1:$G$1,0))</f>
        <v>D</v>
      </c>
      <c r="K854" s="5">
        <f>INDEX(products!$A$1:$G$49,MATCH($D854,products!$A$1:$A$49,0),MATCH(orders!K$1,products!$A$1:$G$1,0))</f>
        <v>2.5</v>
      </c>
      <c r="L854">
        <f>INDEX(products!$A$1:$G$49,MATCH($D854,products!$A$1:$A$49,0),MATCH(orders!L$1,products!$A$1:$G$1,0))</f>
        <v>29.784999999999997</v>
      </c>
      <c r="M854">
        <f t="shared" si="26"/>
        <v>119.13999999999999</v>
      </c>
      <c r="N854" t="str" cm="1">
        <f t="array" ref="N854">_xlfn.XLOOKUP(I854,{"Rob","Exc","Ara","Lib"},{"Robusta","Excelsa","Arabica","Liberica"},"",0)</f>
        <v>Liberica</v>
      </c>
      <c r="O854" t="str">
        <f t="shared" si="27"/>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INDEX(products!$A$1:$G$49,MATCH($D855,products!$A$1:$A$49,0),MATCH(orders!I$1,products!$A$1:$G$1,0))</f>
        <v>Ara</v>
      </c>
      <c r="J855" t="str">
        <f>INDEX(products!$A$1:$G$49,MATCH($D855,products!$A$1:$A$49,0),MATCH(orders!J$1,products!$A$1:$G$1,0))</f>
        <v>D</v>
      </c>
      <c r="K855" s="5">
        <f>INDEX(products!$A$1:$G$49,MATCH($D855,products!$A$1:$A$49,0),MATCH(orders!K$1,products!$A$1:$G$1,0))</f>
        <v>1</v>
      </c>
      <c r="L855">
        <f>INDEX(products!$A$1:$G$49,MATCH($D855,products!$A$1:$A$49,0),MATCH(orders!L$1,products!$A$1:$G$1,0))</f>
        <v>9.9499999999999993</v>
      </c>
      <c r="M855">
        <f t="shared" si="26"/>
        <v>19.899999999999999</v>
      </c>
      <c r="N855" t="str" cm="1">
        <f t="array" ref="N855">_xlfn.XLOOKUP(I855,{"Rob","Exc","Ara","Lib"},{"Robusta","Excelsa","Arabica","Liberica"},"",0)</f>
        <v>Arabica</v>
      </c>
      <c r="O855" t="str">
        <f t="shared" si="27"/>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INDEX(products!$A$1:$G$49,MATCH($D856,products!$A$1:$A$49,0),MATCH(orders!I$1,products!$A$1:$G$1,0))</f>
        <v>Rob</v>
      </c>
      <c r="J856" t="str">
        <f>INDEX(products!$A$1:$G$49,MATCH($D856,products!$A$1:$A$49,0),MATCH(orders!J$1,products!$A$1:$G$1,0))</f>
        <v>L</v>
      </c>
      <c r="K856" s="5">
        <f>INDEX(products!$A$1:$G$49,MATCH($D856,products!$A$1:$A$49,0),MATCH(orders!K$1,products!$A$1:$G$1,0))</f>
        <v>0.5</v>
      </c>
      <c r="L856">
        <f>INDEX(products!$A$1:$G$49,MATCH($D856,products!$A$1:$A$49,0),MATCH(orders!L$1,products!$A$1:$G$1,0))</f>
        <v>7.169999999999999</v>
      </c>
      <c r="M856">
        <f t="shared" si="26"/>
        <v>35.849999999999994</v>
      </c>
      <c r="N856" t="str" cm="1">
        <f t="array" ref="N856">_xlfn.XLOOKUP(I856,{"Rob","Exc","Ara","Lib"},{"Robusta","Excelsa","Arabica","Liberica"},"",0)</f>
        <v>Robusta</v>
      </c>
      <c r="O856" t="str">
        <f t="shared" si="27"/>
        <v>Large</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INDEX(products!$A$1:$G$49,MATCH($D857,products!$A$1:$A$49,0),MATCH(orders!I$1,products!$A$1:$G$1,0))</f>
        <v>Lib</v>
      </c>
      <c r="J857" t="str">
        <f>INDEX(products!$A$1:$G$49,MATCH($D857,products!$A$1:$A$49,0),MATCH(orders!J$1,products!$A$1:$G$1,0))</f>
        <v>D</v>
      </c>
      <c r="K857" s="5">
        <f>INDEX(products!$A$1:$G$49,MATCH($D857,products!$A$1:$A$49,0),MATCH(orders!K$1,products!$A$1:$G$1,0))</f>
        <v>2.5</v>
      </c>
      <c r="L857">
        <f>INDEX(products!$A$1:$G$49,MATCH($D857,products!$A$1:$A$49,0),MATCH(orders!L$1,products!$A$1:$G$1,0))</f>
        <v>29.784999999999997</v>
      </c>
      <c r="M857">
        <f t="shared" si="26"/>
        <v>89.35499999999999</v>
      </c>
      <c r="N857" t="str" cm="1">
        <f t="array" ref="N857">_xlfn.XLOOKUP(I857,{"Rob","Exc","Ara","Lib"},{"Robusta","Excelsa","Arabica","Liberica"},"",0)</f>
        <v>Liberica</v>
      </c>
      <c r="O857" t="str">
        <f t="shared" si="27"/>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INDEX(products!$A$1:$G$49,MATCH($D858,products!$A$1:$A$49,0),MATCH(orders!I$1,products!$A$1:$G$1,0))</f>
        <v>Lib</v>
      </c>
      <c r="J858" t="str">
        <f>INDEX(products!$A$1:$G$49,MATCH($D858,products!$A$1:$A$49,0),MATCH(orders!J$1,products!$A$1:$G$1,0))</f>
        <v>M</v>
      </c>
      <c r="K858" s="5">
        <f>INDEX(products!$A$1:$G$49,MATCH($D858,products!$A$1:$A$49,0),MATCH(orders!K$1,products!$A$1:$G$1,0))</f>
        <v>0.2</v>
      </c>
      <c r="L858">
        <f>INDEX(products!$A$1:$G$49,MATCH($D858,products!$A$1:$A$49,0),MATCH(orders!L$1,products!$A$1:$G$1,0))</f>
        <v>4.3650000000000002</v>
      </c>
      <c r="M858">
        <f t="shared" si="26"/>
        <v>8.73</v>
      </c>
      <c r="N858" t="str" cm="1">
        <f t="array" ref="N858">_xlfn.XLOOKUP(I858,{"Rob","Exc","Ara","Lib"},{"Robusta","Excelsa","Arabica","Liberica"},"",0)</f>
        <v>Liberica</v>
      </c>
      <c r="O858" t="str">
        <f t="shared" si="27"/>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INDEX(products!$A$1:$G$49,MATCH($D859,products!$A$1:$A$49,0),MATCH(orders!I$1,products!$A$1:$G$1,0))</f>
        <v>Rob</v>
      </c>
      <c r="J859" t="str">
        <f>INDEX(products!$A$1:$G$49,MATCH($D859,products!$A$1:$A$49,0),MATCH(orders!J$1,products!$A$1:$G$1,0))</f>
        <v>L</v>
      </c>
      <c r="K859" s="5">
        <f>INDEX(products!$A$1:$G$49,MATCH($D859,products!$A$1:$A$49,0),MATCH(orders!K$1,products!$A$1:$G$1,0))</f>
        <v>2.5</v>
      </c>
      <c r="L859">
        <f>INDEX(products!$A$1:$G$49,MATCH($D859,products!$A$1:$A$49,0),MATCH(orders!L$1,products!$A$1:$G$1,0))</f>
        <v>27.484999999999996</v>
      </c>
      <c r="M859">
        <f t="shared" si="26"/>
        <v>137.42499999999998</v>
      </c>
      <c r="N859" t="str" cm="1">
        <f t="array" ref="N859">_xlfn.XLOOKUP(I859,{"Rob","Exc","Ara","Lib"},{"Robusta","Excelsa","Arabica","Liberica"},"",0)</f>
        <v>Robusta</v>
      </c>
      <c r="O859" t="str">
        <f t="shared" si="27"/>
        <v>Large</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INDEX(products!$A$1:$G$49,MATCH($D860,products!$A$1:$A$49,0),MATCH(orders!I$1,products!$A$1:$G$1,0))</f>
        <v>Lib</v>
      </c>
      <c r="J860" t="str">
        <f>INDEX(products!$A$1:$G$49,MATCH($D860,products!$A$1:$A$49,0),MATCH(orders!J$1,products!$A$1:$G$1,0))</f>
        <v>M</v>
      </c>
      <c r="K860" s="5">
        <f>INDEX(products!$A$1:$G$49,MATCH($D860,products!$A$1:$A$49,0),MATCH(orders!K$1,products!$A$1:$G$1,0))</f>
        <v>0.5</v>
      </c>
      <c r="L860">
        <f>INDEX(products!$A$1:$G$49,MATCH($D860,products!$A$1:$A$49,0),MATCH(orders!L$1,products!$A$1:$G$1,0))</f>
        <v>8.73</v>
      </c>
      <c r="M860">
        <f t="shared" si="26"/>
        <v>34.92</v>
      </c>
      <c r="N860" t="str" cm="1">
        <f t="array" ref="N860">_xlfn.XLOOKUP(I860,{"Rob","Exc","Ara","Lib"},{"Robusta","Excelsa","Arabica","Liberica"},"",0)</f>
        <v>Liberica</v>
      </c>
      <c r="O860" t="str">
        <f t="shared" si="27"/>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INDEX(products!$A$1:$G$49,MATCH($D861,products!$A$1:$A$49,0),MATCH(orders!I$1,products!$A$1:$G$1,0))</f>
        <v>Ara</v>
      </c>
      <c r="J861" t="str">
        <f>INDEX(products!$A$1:$G$49,MATCH($D861,products!$A$1:$A$49,0),MATCH(orders!J$1,products!$A$1:$G$1,0))</f>
        <v>L</v>
      </c>
      <c r="K861" s="5">
        <f>INDEX(products!$A$1:$G$49,MATCH($D861,products!$A$1:$A$49,0),MATCH(orders!K$1,products!$A$1:$G$1,0))</f>
        <v>2.5</v>
      </c>
      <c r="L861">
        <f>INDEX(products!$A$1:$G$49,MATCH($D861,products!$A$1:$A$49,0),MATCH(orders!L$1,products!$A$1:$G$1,0))</f>
        <v>29.784999999999997</v>
      </c>
      <c r="M861">
        <f t="shared" si="26"/>
        <v>178.70999999999998</v>
      </c>
      <c r="N861" t="str" cm="1">
        <f t="array" ref="N861">_xlfn.XLOOKUP(I861,{"Rob","Exc","Ara","Lib"},{"Robusta","Excelsa","Arabica","Liberica"},"",0)</f>
        <v>Arabica</v>
      </c>
      <c r="O861" t="str">
        <f t="shared" si="27"/>
        <v>Large</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INDEX(products!$A$1:$G$49,MATCH($D862,products!$A$1:$A$49,0),MATCH(orders!I$1,products!$A$1:$G$1,0))</f>
        <v>Ara</v>
      </c>
      <c r="J862" t="str">
        <f>INDEX(products!$A$1:$G$49,MATCH($D862,products!$A$1:$A$49,0),MATCH(orders!J$1,products!$A$1:$G$1,0))</f>
        <v>M</v>
      </c>
      <c r="K862" s="5">
        <f>INDEX(products!$A$1:$G$49,MATCH($D862,products!$A$1:$A$49,0),MATCH(orders!K$1,products!$A$1:$G$1,0))</f>
        <v>2.5</v>
      </c>
      <c r="L862">
        <f>INDEX(products!$A$1:$G$49,MATCH($D862,products!$A$1:$A$49,0),MATCH(orders!L$1,products!$A$1:$G$1,0))</f>
        <v>25.874999999999996</v>
      </c>
      <c r="M862">
        <f t="shared" si="26"/>
        <v>25.874999999999996</v>
      </c>
      <c r="N862" t="str" cm="1">
        <f t="array" ref="N862">_xlfn.XLOOKUP(I862,{"Rob","Exc","Ara","Lib"},{"Robusta","Excelsa","Arabica","Liberica"},"",0)</f>
        <v>Arabica</v>
      </c>
      <c r="O862" t="str">
        <f t="shared" si="27"/>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INDEX(products!$A$1:$G$49,MATCH($D863,products!$A$1:$A$49,0),MATCH(orders!I$1,products!$A$1:$G$1,0))</f>
        <v>Lib</v>
      </c>
      <c r="J863" t="str">
        <f>INDEX(products!$A$1:$G$49,MATCH($D863,products!$A$1:$A$49,0),MATCH(orders!J$1,products!$A$1:$G$1,0))</f>
        <v>D</v>
      </c>
      <c r="K863" s="5">
        <f>INDEX(products!$A$1:$G$49,MATCH($D863,products!$A$1:$A$49,0),MATCH(orders!K$1,products!$A$1:$G$1,0))</f>
        <v>1</v>
      </c>
      <c r="L863">
        <f>INDEX(products!$A$1:$G$49,MATCH($D863,products!$A$1:$A$49,0),MATCH(orders!L$1,products!$A$1:$G$1,0))</f>
        <v>12.95</v>
      </c>
      <c r="M863">
        <f t="shared" si="26"/>
        <v>77.699999999999989</v>
      </c>
      <c r="N863" t="str" cm="1">
        <f t="array" ref="N863">_xlfn.XLOOKUP(I863,{"Rob","Exc","Ara","Lib"},{"Robusta","Excelsa","Arabica","Liberica"},"",0)</f>
        <v>Liberica</v>
      </c>
      <c r="O863" t="str">
        <f t="shared" si="27"/>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INDEX(products!$A$1:$G$49,MATCH($D864,products!$A$1:$A$49,0),MATCH(orders!I$1,products!$A$1:$G$1,0))</f>
        <v>Rob</v>
      </c>
      <c r="J864" t="str">
        <f>INDEX(products!$A$1:$G$49,MATCH($D864,products!$A$1:$A$49,0),MATCH(orders!J$1,products!$A$1:$G$1,0))</f>
        <v>M</v>
      </c>
      <c r="K864" s="5">
        <f>INDEX(products!$A$1:$G$49,MATCH($D864,products!$A$1:$A$49,0),MATCH(orders!K$1,products!$A$1:$G$1,0))</f>
        <v>1</v>
      </c>
      <c r="L864">
        <f>INDEX(products!$A$1:$G$49,MATCH($D864,products!$A$1:$A$49,0),MATCH(orders!L$1,products!$A$1:$G$1,0))</f>
        <v>9.9499999999999993</v>
      </c>
      <c r="M864">
        <f t="shared" si="26"/>
        <v>9.9499999999999993</v>
      </c>
      <c r="N864" t="str" cm="1">
        <f t="array" ref="N864">_xlfn.XLOOKUP(I864,{"Rob","Exc","Ara","Lib"},{"Robusta","Excelsa","Arabica","Liberica"},"",0)</f>
        <v>Robusta</v>
      </c>
      <c r="O864" t="str">
        <f t="shared" si="27"/>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INDEX(products!$A$1:$G$49,MATCH($D865,products!$A$1:$A$49,0),MATCH(orders!I$1,products!$A$1:$G$1,0))</f>
        <v>Lib</v>
      </c>
      <c r="J865" t="str">
        <f>INDEX(products!$A$1:$G$49,MATCH($D865,products!$A$1:$A$49,0),MATCH(orders!J$1,products!$A$1:$G$1,0))</f>
        <v>M</v>
      </c>
      <c r="K865" s="5">
        <f>INDEX(products!$A$1:$G$49,MATCH($D865,products!$A$1:$A$49,0),MATCH(orders!K$1,products!$A$1:$G$1,0))</f>
        <v>1</v>
      </c>
      <c r="L865">
        <f>INDEX(products!$A$1:$G$49,MATCH($D865,products!$A$1:$A$49,0),MATCH(orders!L$1,products!$A$1:$G$1,0))</f>
        <v>14.55</v>
      </c>
      <c r="M865">
        <f t="shared" si="26"/>
        <v>29.1</v>
      </c>
      <c r="N865" t="str" cm="1">
        <f t="array" ref="N865">_xlfn.XLOOKUP(I865,{"Rob","Exc","Ara","Lib"},{"Robusta","Excelsa","Arabica","Liberica"},"",0)</f>
        <v>Liberica</v>
      </c>
      <c r="O865" t="str">
        <f t="shared" si="27"/>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INDEX(products!$A$1:$G$49,MATCH($D866,products!$A$1:$A$49,0),MATCH(orders!I$1,products!$A$1:$G$1,0))</f>
        <v>Rob</v>
      </c>
      <c r="J866" t="str">
        <f>INDEX(products!$A$1:$G$49,MATCH($D866,products!$A$1:$A$49,0),MATCH(orders!J$1,products!$A$1:$G$1,0))</f>
        <v>L</v>
      </c>
      <c r="K866" s="5">
        <f>INDEX(products!$A$1:$G$49,MATCH($D866,products!$A$1:$A$49,0),MATCH(orders!K$1,products!$A$1:$G$1,0))</f>
        <v>0.2</v>
      </c>
      <c r="L866">
        <f>INDEX(products!$A$1:$G$49,MATCH($D866,products!$A$1:$A$49,0),MATCH(orders!L$1,products!$A$1:$G$1,0))</f>
        <v>3.5849999999999995</v>
      </c>
      <c r="M866">
        <f t="shared" si="26"/>
        <v>21.509999999999998</v>
      </c>
      <c r="N866" t="str" cm="1">
        <f t="array" ref="N866">_xlfn.XLOOKUP(I866,{"Rob","Exc","Ara","Lib"},{"Robusta","Excelsa","Arabica","Liberica"},"",0)</f>
        <v>Robusta</v>
      </c>
      <c r="O866" t="str">
        <f t="shared" si="27"/>
        <v>Large</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INDEX(products!$A$1:$G$49,MATCH($D867,products!$A$1:$A$49,0),MATCH(orders!I$1,products!$A$1:$G$1,0))</f>
        <v>Ara</v>
      </c>
      <c r="J867" t="str">
        <f>INDEX(products!$A$1:$G$49,MATCH($D867,products!$A$1:$A$49,0),MATCH(orders!J$1,products!$A$1:$G$1,0))</f>
        <v>M</v>
      </c>
      <c r="K867" s="5">
        <f>INDEX(products!$A$1:$G$49,MATCH($D867,products!$A$1:$A$49,0),MATCH(orders!K$1,products!$A$1:$G$1,0))</f>
        <v>0.5</v>
      </c>
      <c r="L867">
        <f>INDEX(products!$A$1:$G$49,MATCH($D867,products!$A$1:$A$49,0),MATCH(orders!L$1,products!$A$1:$G$1,0))</f>
        <v>6.75</v>
      </c>
      <c r="M867">
        <f t="shared" si="26"/>
        <v>6.75</v>
      </c>
      <c r="N867" t="str" cm="1">
        <f t="array" ref="N867">_xlfn.XLOOKUP(I867,{"Rob","Exc","Ara","Lib"},{"Robusta","Excelsa","Arabica","Liberica"},"",0)</f>
        <v>Arabica</v>
      </c>
      <c r="O867" t="str">
        <f t="shared" si="27"/>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INDEX(products!$A$1:$G$49,MATCH($D868,products!$A$1:$A$49,0),MATCH(orders!I$1,products!$A$1:$G$1,0))</f>
        <v>Ara</v>
      </c>
      <c r="J868" t="str">
        <f>INDEX(products!$A$1:$G$49,MATCH($D868,products!$A$1:$A$49,0),MATCH(orders!J$1,products!$A$1:$G$1,0))</f>
        <v>D</v>
      </c>
      <c r="K868" s="5">
        <f>INDEX(products!$A$1:$G$49,MATCH($D868,products!$A$1:$A$49,0),MATCH(orders!K$1,products!$A$1:$G$1,0))</f>
        <v>0.5</v>
      </c>
      <c r="L868">
        <f>INDEX(products!$A$1:$G$49,MATCH($D868,products!$A$1:$A$49,0),MATCH(orders!L$1,products!$A$1:$G$1,0))</f>
        <v>5.97</v>
      </c>
      <c r="M868">
        <f t="shared" si="26"/>
        <v>17.91</v>
      </c>
      <c r="N868" t="str" cm="1">
        <f t="array" ref="N868">_xlfn.XLOOKUP(I868,{"Rob","Exc","Ara","Lib"},{"Robusta","Excelsa","Arabica","Liberica"},"",0)</f>
        <v>Arabica</v>
      </c>
      <c r="O868" t="str">
        <f t="shared" si="27"/>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INDEX(products!$A$1:$G$49,MATCH($D869,products!$A$1:$A$49,0),MATCH(orders!I$1,products!$A$1:$G$1,0))</f>
        <v>Ara</v>
      </c>
      <c r="J869" t="str">
        <f>INDEX(products!$A$1:$G$49,MATCH($D869,products!$A$1:$A$49,0),MATCH(orders!J$1,products!$A$1:$G$1,0))</f>
        <v>L</v>
      </c>
      <c r="K869" s="5">
        <f>INDEX(products!$A$1:$G$49,MATCH($D869,products!$A$1:$A$49,0),MATCH(orders!K$1,products!$A$1:$G$1,0))</f>
        <v>2.5</v>
      </c>
      <c r="L869">
        <f>INDEX(products!$A$1:$G$49,MATCH($D869,products!$A$1:$A$49,0),MATCH(orders!L$1,products!$A$1:$G$1,0))</f>
        <v>29.784999999999997</v>
      </c>
      <c r="M869">
        <f t="shared" si="26"/>
        <v>29.784999999999997</v>
      </c>
      <c r="N869" t="str" cm="1">
        <f t="array" ref="N869">_xlfn.XLOOKUP(I869,{"Rob","Exc","Ara","Lib"},{"Robusta","Excelsa","Arabica","Liberica"},"",0)</f>
        <v>Arabica</v>
      </c>
      <c r="O869" t="str">
        <f t="shared" si="27"/>
        <v>Large</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INDEX(products!$A$1:$G$49,MATCH($D870,products!$A$1:$A$49,0),MATCH(orders!I$1,products!$A$1:$G$1,0))</f>
        <v>Exc</v>
      </c>
      <c r="J870" t="str">
        <f>INDEX(products!$A$1:$G$49,MATCH($D870,products!$A$1:$A$49,0),MATCH(orders!J$1,products!$A$1:$G$1,0))</f>
        <v>M</v>
      </c>
      <c r="K870" s="5">
        <f>INDEX(products!$A$1:$G$49,MATCH($D870,products!$A$1:$A$49,0),MATCH(orders!K$1,products!$A$1:$G$1,0))</f>
        <v>0.5</v>
      </c>
      <c r="L870">
        <f>INDEX(products!$A$1:$G$49,MATCH($D870,products!$A$1:$A$49,0),MATCH(orders!L$1,products!$A$1:$G$1,0))</f>
        <v>8.25</v>
      </c>
      <c r="M870">
        <f t="shared" si="26"/>
        <v>41.25</v>
      </c>
      <c r="N870" t="str" cm="1">
        <f t="array" ref="N870">_xlfn.XLOOKUP(I870,{"Rob","Exc","Ara","Lib"},{"Robusta","Excelsa","Arabica","Liberica"},"",0)</f>
        <v>Excelsa</v>
      </c>
      <c r="O870" t="str">
        <f t="shared" si="27"/>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INDEX(products!$A$1:$G$49,MATCH($D871,products!$A$1:$A$49,0),MATCH(orders!I$1,products!$A$1:$G$1,0))</f>
        <v>Rob</v>
      </c>
      <c r="J871" t="str">
        <f>INDEX(products!$A$1:$G$49,MATCH($D871,products!$A$1:$A$49,0),MATCH(orders!J$1,products!$A$1:$G$1,0))</f>
        <v>M</v>
      </c>
      <c r="K871" s="5">
        <f>INDEX(products!$A$1:$G$49,MATCH($D871,products!$A$1:$A$49,0),MATCH(orders!K$1,products!$A$1:$G$1,0))</f>
        <v>0.5</v>
      </c>
      <c r="L871">
        <f>INDEX(products!$A$1:$G$49,MATCH($D871,products!$A$1:$A$49,0),MATCH(orders!L$1,products!$A$1:$G$1,0))</f>
        <v>5.97</v>
      </c>
      <c r="M871">
        <f t="shared" si="26"/>
        <v>17.91</v>
      </c>
      <c r="N871" t="str" cm="1">
        <f t="array" ref="N871">_xlfn.XLOOKUP(I871,{"Rob","Exc","Ara","Lib"},{"Robusta","Excelsa","Arabica","Liberica"},"",0)</f>
        <v>Robusta</v>
      </c>
      <c r="O871" t="str">
        <f t="shared" si="27"/>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INDEX(products!$A$1:$G$49,MATCH($D872,products!$A$1:$A$49,0),MATCH(orders!I$1,products!$A$1:$G$1,0))</f>
        <v>Exc</v>
      </c>
      <c r="J872" t="str">
        <f>INDEX(products!$A$1:$G$49,MATCH($D872,products!$A$1:$A$49,0),MATCH(orders!J$1,products!$A$1:$G$1,0))</f>
        <v>D</v>
      </c>
      <c r="K872" s="5">
        <f>INDEX(products!$A$1:$G$49,MATCH($D872,products!$A$1:$A$49,0),MATCH(orders!K$1,products!$A$1:$G$1,0))</f>
        <v>0.5</v>
      </c>
      <c r="L872">
        <f>INDEX(products!$A$1:$G$49,MATCH($D872,products!$A$1:$A$49,0),MATCH(orders!L$1,products!$A$1:$G$1,0))</f>
        <v>7.29</v>
      </c>
      <c r="M872">
        <f t="shared" si="26"/>
        <v>7.29</v>
      </c>
      <c r="N872" t="str" cm="1">
        <f t="array" ref="N872">_xlfn.XLOOKUP(I872,{"Rob","Exc","Ara","Lib"},{"Robusta","Excelsa","Arabica","Liberica"},"",0)</f>
        <v>Excelsa</v>
      </c>
      <c r="O872" t="str">
        <f t="shared" si="27"/>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INDEX(products!$A$1:$G$49,MATCH($D873,products!$A$1:$A$49,0),MATCH(orders!I$1,products!$A$1:$G$1,0))</f>
        <v>Exc</v>
      </c>
      <c r="J873" t="str">
        <f>INDEX(products!$A$1:$G$49,MATCH($D873,products!$A$1:$A$49,0),MATCH(orders!J$1,products!$A$1:$G$1,0))</f>
        <v>L</v>
      </c>
      <c r="K873" s="5">
        <f>INDEX(products!$A$1:$G$49,MATCH($D873,products!$A$1:$A$49,0),MATCH(orders!K$1,products!$A$1:$G$1,0))</f>
        <v>1</v>
      </c>
      <c r="L873">
        <f>INDEX(products!$A$1:$G$49,MATCH($D873,products!$A$1:$A$49,0),MATCH(orders!L$1,products!$A$1:$G$1,0))</f>
        <v>14.85</v>
      </c>
      <c r="M873">
        <f t="shared" si="26"/>
        <v>29.7</v>
      </c>
      <c r="N873" t="str" cm="1">
        <f t="array" ref="N873">_xlfn.XLOOKUP(I873,{"Rob","Exc","Ara","Lib"},{"Robusta","Excelsa","Arabica","Liberica"},"",0)</f>
        <v>Excelsa</v>
      </c>
      <c r="O873" t="str">
        <f t="shared" si="27"/>
        <v>Large</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INDEX(products!$A$1:$G$49,MATCH($D874,products!$A$1:$A$49,0),MATCH(orders!I$1,products!$A$1:$G$1,0))</f>
        <v>Ara</v>
      </c>
      <c r="J874" t="str">
        <f>INDEX(products!$A$1:$G$49,MATCH($D874,products!$A$1:$A$49,0),MATCH(orders!J$1,products!$A$1:$G$1,0))</f>
        <v>M</v>
      </c>
      <c r="K874" s="5">
        <f>INDEX(products!$A$1:$G$49,MATCH($D874,products!$A$1:$A$49,0),MATCH(orders!K$1,products!$A$1:$G$1,0))</f>
        <v>1</v>
      </c>
      <c r="L874">
        <f>INDEX(products!$A$1:$G$49,MATCH($D874,products!$A$1:$A$49,0),MATCH(orders!L$1,products!$A$1:$G$1,0))</f>
        <v>11.25</v>
      </c>
      <c r="M874">
        <f t="shared" si="26"/>
        <v>22.5</v>
      </c>
      <c r="N874" t="str" cm="1">
        <f t="array" ref="N874">_xlfn.XLOOKUP(I874,{"Rob","Exc","Ara","Lib"},{"Robusta","Excelsa","Arabica","Liberica"},"",0)</f>
        <v>Arabica</v>
      </c>
      <c r="O874" t="str">
        <f t="shared" si="27"/>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INDEX(products!$A$1:$G$49,MATCH($D875,products!$A$1:$A$49,0),MATCH(orders!I$1,products!$A$1:$G$1,0))</f>
        <v>Rob</v>
      </c>
      <c r="J875" t="str">
        <f>INDEX(products!$A$1:$G$49,MATCH($D875,products!$A$1:$A$49,0),MATCH(orders!J$1,products!$A$1:$G$1,0))</f>
        <v>M</v>
      </c>
      <c r="K875" s="5">
        <f>INDEX(products!$A$1:$G$49,MATCH($D875,products!$A$1:$A$49,0),MATCH(orders!K$1,products!$A$1:$G$1,0))</f>
        <v>0.2</v>
      </c>
      <c r="L875">
        <f>INDEX(products!$A$1:$G$49,MATCH($D875,products!$A$1:$A$49,0),MATCH(orders!L$1,products!$A$1:$G$1,0))</f>
        <v>2.9849999999999999</v>
      </c>
      <c r="M875">
        <f t="shared" si="26"/>
        <v>11.94</v>
      </c>
      <c r="N875" t="str" cm="1">
        <f t="array" ref="N875">_xlfn.XLOOKUP(I875,{"Rob","Exc","Ara","Lib"},{"Robusta","Excelsa","Arabica","Liberica"},"",0)</f>
        <v>Robusta</v>
      </c>
      <c r="O875" t="str">
        <f t="shared" si="27"/>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INDEX(products!$A$1:$G$49,MATCH($D876,products!$A$1:$A$49,0),MATCH(orders!I$1,products!$A$1:$G$1,0))</f>
        <v>Ara</v>
      </c>
      <c r="J876" t="str">
        <f>INDEX(products!$A$1:$G$49,MATCH($D876,products!$A$1:$A$49,0),MATCH(orders!J$1,products!$A$1:$G$1,0))</f>
        <v>L</v>
      </c>
      <c r="K876" s="5">
        <f>INDEX(products!$A$1:$G$49,MATCH($D876,products!$A$1:$A$49,0),MATCH(orders!K$1,products!$A$1:$G$1,0))</f>
        <v>1</v>
      </c>
      <c r="L876">
        <f>INDEX(products!$A$1:$G$49,MATCH($D876,products!$A$1:$A$49,0),MATCH(orders!L$1,products!$A$1:$G$1,0))</f>
        <v>12.95</v>
      </c>
      <c r="M876">
        <f t="shared" si="26"/>
        <v>25.9</v>
      </c>
      <c r="N876" t="str" cm="1">
        <f t="array" ref="N876">_xlfn.XLOOKUP(I876,{"Rob","Exc","Ara","Lib"},{"Robusta","Excelsa","Arabica","Liberica"},"",0)</f>
        <v>Arabica</v>
      </c>
      <c r="O876" t="str">
        <f t="shared" si="27"/>
        <v>Large</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INDEX(products!$A$1:$G$49,MATCH($D877,products!$A$1:$A$49,0),MATCH(orders!I$1,products!$A$1:$G$1,0))</f>
        <v>Lib</v>
      </c>
      <c r="J877" t="str">
        <f>INDEX(products!$A$1:$G$49,MATCH($D877,products!$A$1:$A$49,0),MATCH(orders!J$1,products!$A$1:$G$1,0))</f>
        <v>M</v>
      </c>
      <c r="K877" s="5">
        <f>INDEX(products!$A$1:$G$49,MATCH($D877,products!$A$1:$A$49,0),MATCH(orders!K$1,products!$A$1:$G$1,0))</f>
        <v>0.5</v>
      </c>
      <c r="L877">
        <f>INDEX(products!$A$1:$G$49,MATCH($D877,products!$A$1:$A$49,0),MATCH(orders!L$1,products!$A$1:$G$1,0))</f>
        <v>8.73</v>
      </c>
      <c r="M877">
        <f t="shared" si="26"/>
        <v>43.650000000000006</v>
      </c>
      <c r="N877" t="str" cm="1">
        <f t="array" ref="N877">_xlfn.XLOOKUP(I877,{"Rob","Exc","Ara","Lib"},{"Robusta","Excelsa","Arabica","Liberica"},"",0)</f>
        <v>Liberica</v>
      </c>
      <c r="O877" t="str">
        <f t="shared" si="27"/>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INDEX(products!$A$1:$G$49,MATCH($D878,products!$A$1:$A$49,0),MATCH(orders!I$1,products!$A$1:$G$1,0))</f>
        <v>Ara</v>
      </c>
      <c r="J878" t="str">
        <f>INDEX(products!$A$1:$G$49,MATCH($D878,products!$A$1:$A$49,0),MATCH(orders!J$1,products!$A$1:$G$1,0))</f>
        <v>L</v>
      </c>
      <c r="K878" s="5">
        <f>INDEX(products!$A$1:$G$49,MATCH($D878,products!$A$1:$A$49,0),MATCH(orders!K$1,products!$A$1:$G$1,0))</f>
        <v>0.5</v>
      </c>
      <c r="L878">
        <f>INDEX(products!$A$1:$G$49,MATCH($D878,products!$A$1:$A$49,0),MATCH(orders!L$1,products!$A$1:$G$1,0))</f>
        <v>7.77</v>
      </c>
      <c r="M878">
        <f t="shared" si="26"/>
        <v>46.62</v>
      </c>
      <c r="N878" t="str" cm="1">
        <f t="array" ref="N878">_xlfn.XLOOKUP(I878,{"Rob","Exc","Ara","Lib"},{"Robusta","Excelsa","Arabica","Liberica"},"",0)</f>
        <v>Arabica</v>
      </c>
      <c r="O878" t="str">
        <f t="shared" si="27"/>
        <v>Large</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INDEX(products!$A$1:$G$49,MATCH($D879,products!$A$1:$A$49,0),MATCH(orders!I$1,products!$A$1:$G$1,0))</f>
        <v>Lib</v>
      </c>
      <c r="J879" t="str">
        <f>INDEX(products!$A$1:$G$49,MATCH($D879,products!$A$1:$A$49,0),MATCH(orders!J$1,products!$A$1:$G$1,0))</f>
        <v>L</v>
      </c>
      <c r="K879" s="5">
        <f>INDEX(products!$A$1:$G$49,MATCH($D879,products!$A$1:$A$49,0),MATCH(orders!K$1,products!$A$1:$G$1,0))</f>
        <v>0.5</v>
      </c>
      <c r="L879">
        <f>INDEX(products!$A$1:$G$49,MATCH($D879,products!$A$1:$A$49,0),MATCH(orders!L$1,products!$A$1:$G$1,0))</f>
        <v>9.51</v>
      </c>
      <c r="M879">
        <f t="shared" si="26"/>
        <v>28.53</v>
      </c>
      <c r="N879" t="str" cm="1">
        <f t="array" ref="N879">_xlfn.XLOOKUP(I879,{"Rob","Exc","Ara","Lib"},{"Robusta","Excelsa","Arabica","Liberica"},"",0)</f>
        <v>Liberica</v>
      </c>
      <c r="O879" t="str">
        <f t="shared" si="27"/>
        <v>Large</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INDEX(products!$A$1:$G$49,MATCH($D880,products!$A$1:$A$49,0),MATCH(orders!I$1,products!$A$1:$G$1,0))</f>
        <v>Rob</v>
      </c>
      <c r="J880" t="str">
        <f>INDEX(products!$A$1:$G$49,MATCH($D880,products!$A$1:$A$49,0),MATCH(orders!J$1,products!$A$1:$G$1,0))</f>
        <v>L</v>
      </c>
      <c r="K880" s="5">
        <f>INDEX(products!$A$1:$G$49,MATCH($D880,products!$A$1:$A$49,0),MATCH(orders!K$1,products!$A$1:$G$1,0))</f>
        <v>2.5</v>
      </c>
      <c r="L880">
        <f>INDEX(products!$A$1:$G$49,MATCH($D880,products!$A$1:$A$49,0),MATCH(orders!L$1,products!$A$1:$G$1,0))</f>
        <v>27.484999999999996</v>
      </c>
      <c r="M880">
        <f t="shared" si="26"/>
        <v>27.484999999999996</v>
      </c>
      <c r="N880" t="str" cm="1">
        <f t="array" ref="N880">_xlfn.XLOOKUP(I880,{"Rob","Exc","Ara","Lib"},{"Robusta","Excelsa","Arabica","Liberica"},"",0)</f>
        <v>Robusta</v>
      </c>
      <c r="O880" t="str">
        <f t="shared" si="27"/>
        <v>Large</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INDEX(products!$A$1:$G$49,MATCH($D881,products!$A$1:$A$49,0),MATCH(orders!I$1,products!$A$1:$G$1,0))</f>
        <v>Exc</v>
      </c>
      <c r="J881" t="str">
        <f>INDEX(products!$A$1:$G$49,MATCH($D881,products!$A$1:$A$49,0),MATCH(orders!J$1,products!$A$1:$G$1,0))</f>
        <v>D</v>
      </c>
      <c r="K881" s="5">
        <f>INDEX(products!$A$1:$G$49,MATCH($D881,products!$A$1:$A$49,0),MATCH(orders!K$1,products!$A$1:$G$1,0))</f>
        <v>0.2</v>
      </c>
      <c r="L881">
        <f>INDEX(products!$A$1:$G$49,MATCH($D881,products!$A$1:$A$49,0),MATCH(orders!L$1,products!$A$1:$G$1,0))</f>
        <v>3.645</v>
      </c>
      <c r="M881">
        <f t="shared" si="26"/>
        <v>10.935</v>
      </c>
      <c r="N881" t="str" cm="1">
        <f t="array" ref="N881">_xlfn.XLOOKUP(I881,{"Rob","Exc","Ara","Lib"},{"Robusta","Excelsa","Arabica","Liberica"},"",0)</f>
        <v>Excelsa</v>
      </c>
      <c r="O881" t="str">
        <f t="shared" si="27"/>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INDEX(products!$A$1:$G$49,MATCH($D882,products!$A$1:$A$49,0),MATCH(orders!I$1,products!$A$1:$G$1,0))</f>
        <v>Rob</v>
      </c>
      <c r="J882" t="str">
        <f>INDEX(products!$A$1:$G$49,MATCH($D882,products!$A$1:$A$49,0),MATCH(orders!J$1,products!$A$1:$G$1,0))</f>
        <v>L</v>
      </c>
      <c r="K882" s="5">
        <f>INDEX(products!$A$1:$G$49,MATCH($D882,products!$A$1:$A$49,0),MATCH(orders!K$1,products!$A$1:$G$1,0))</f>
        <v>0.2</v>
      </c>
      <c r="L882">
        <f>INDEX(products!$A$1:$G$49,MATCH($D882,products!$A$1:$A$49,0),MATCH(orders!L$1,products!$A$1:$G$1,0))</f>
        <v>3.5849999999999995</v>
      </c>
      <c r="M882">
        <f t="shared" si="26"/>
        <v>7.169999999999999</v>
      </c>
      <c r="N882" t="str" cm="1">
        <f t="array" ref="N882">_xlfn.XLOOKUP(I882,{"Rob","Exc","Ara","Lib"},{"Robusta","Excelsa","Arabica","Liberica"},"",0)</f>
        <v>Robusta</v>
      </c>
      <c r="O882" t="str">
        <f t="shared" si="27"/>
        <v>Large</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INDEX(products!$A$1:$G$49,MATCH($D883,products!$A$1:$A$49,0),MATCH(orders!I$1,products!$A$1:$G$1,0))</f>
        <v>Ara</v>
      </c>
      <c r="J883" t="str">
        <f>INDEX(products!$A$1:$G$49,MATCH($D883,products!$A$1:$A$49,0),MATCH(orders!J$1,products!$A$1:$G$1,0))</f>
        <v>L</v>
      </c>
      <c r="K883" s="5">
        <f>INDEX(products!$A$1:$G$49,MATCH($D883,products!$A$1:$A$49,0),MATCH(orders!K$1,products!$A$1:$G$1,0))</f>
        <v>0.2</v>
      </c>
      <c r="L883">
        <f>INDEX(products!$A$1:$G$49,MATCH($D883,products!$A$1:$A$49,0),MATCH(orders!L$1,products!$A$1:$G$1,0))</f>
        <v>3.8849999999999998</v>
      </c>
      <c r="M883">
        <f t="shared" si="26"/>
        <v>23.31</v>
      </c>
      <c r="N883" t="str" cm="1">
        <f t="array" ref="N883">_xlfn.XLOOKUP(I883,{"Rob","Exc","Ara","Lib"},{"Robusta","Excelsa","Arabica","Liberica"},"",0)</f>
        <v>Arabica</v>
      </c>
      <c r="O883" t="str">
        <f t="shared" si="27"/>
        <v>Large</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INDEX(products!$A$1:$G$49,MATCH($D884,products!$A$1:$A$49,0),MATCH(orders!I$1,products!$A$1:$G$1,0))</f>
        <v>Ara</v>
      </c>
      <c r="J884" t="str">
        <f>INDEX(products!$A$1:$G$49,MATCH($D884,products!$A$1:$A$49,0),MATCH(orders!J$1,products!$A$1:$G$1,0))</f>
        <v>D</v>
      </c>
      <c r="K884" s="5">
        <f>INDEX(products!$A$1:$G$49,MATCH($D884,products!$A$1:$A$49,0),MATCH(orders!K$1,products!$A$1:$G$1,0))</f>
        <v>2.5</v>
      </c>
      <c r="L884">
        <f>INDEX(products!$A$1:$G$49,MATCH($D884,products!$A$1:$A$49,0),MATCH(orders!L$1,products!$A$1:$G$1,0))</f>
        <v>22.884999999999998</v>
      </c>
      <c r="M884">
        <f t="shared" si="26"/>
        <v>114.42499999999998</v>
      </c>
      <c r="N884" t="str" cm="1">
        <f t="array" ref="N884">_xlfn.XLOOKUP(I884,{"Rob","Exc","Ara","Lib"},{"Robusta","Excelsa","Arabica","Liberica"},"",0)</f>
        <v>Arabica</v>
      </c>
      <c r="O884" t="str">
        <f t="shared" si="27"/>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INDEX(products!$A$1:$G$49,MATCH($D885,products!$A$1:$A$49,0),MATCH(orders!I$1,products!$A$1:$G$1,0))</f>
        <v>Ara</v>
      </c>
      <c r="J885" t="str">
        <f>INDEX(products!$A$1:$G$49,MATCH($D885,products!$A$1:$A$49,0),MATCH(orders!J$1,products!$A$1:$G$1,0))</f>
        <v>M</v>
      </c>
      <c r="K885" s="5">
        <f>INDEX(products!$A$1:$G$49,MATCH($D885,products!$A$1:$A$49,0),MATCH(orders!K$1,products!$A$1:$G$1,0))</f>
        <v>2.5</v>
      </c>
      <c r="L885">
        <f>INDEX(products!$A$1:$G$49,MATCH($D885,products!$A$1:$A$49,0),MATCH(orders!L$1,products!$A$1:$G$1,0))</f>
        <v>25.874999999999996</v>
      </c>
      <c r="M885">
        <f t="shared" si="26"/>
        <v>77.624999999999986</v>
      </c>
      <c r="N885" t="str" cm="1">
        <f t="array" ref="N885">_xlfn.XLOOKUP(I885,{"Rob","Exc","Ara","Lib"},{"Robusta","Excelsa","Arabica","Liberica"},"",0)</f>
        <v>Arabica</v>
      </c>
      <c r="O885" t="str">
        <f t="shared" si="27"/>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INDEX(products!$A$1:$G$49,MATCH($D886,products!$A$1:$A$49,0),MATCH(orders!I$1,products!$A$1:$G$1,0))</f>
        <v>Rob</v>
      </c>
      <c r="J886" t="str">
        <f>INDEX(products!$A$1:$G$49,MATCH($D886,products!$A$1:$A$49,0),MATCH(orders!J$1,products!$A$1:$G$1,0))</f>
        <v>D</v>
      </c>
      <c r="K886" s="5">
        <f>INDEX(products!$A$1:$G$49,MATCH($D886,products!$A$1:$A$49,0),MATCH(orders!K$1,products!$A$1:$G$1,0))</f>
        <v>0.5</v>
      </c>
      <c r="L886">
        <f>INDEX(products!$A$1:$G$49,MATCH($D886,products!$A$1:$A$49,0),MATCH(orders!L$1,products!$A$1:$G$1,0))</f>
        <v>5.3699999999999992</v>
      </c>
      <c r="M886">
        <f t="shared" si="26"/>
        <v>5.3699999999999992</v>
      </c>
      <c r="N886" t="str" cm="1">
        <f t="array" ref="N886">_xlfn.XLOOKUP(I886,{"Rob","Exc","Ara","Lib"},{"Robusta","Excelsa","Arabica","Liberica"},"",0)</f>
        <v>Robusta</v>
      </c>
      <c r="O886" t="str">
        <f t="shared" si="27"/>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INDEX(products!$A$1:$G$49,MATCH($D887,products!$A$1:$A$49,0),MATCH(orders!I$1,products!$A$1:$G$1,0))</f>
        <v>Rob</v>
      </c>
      <c r="J887" t="str">
        <f>INDEX(products!$A$1:$G$49,MATCH($D887,products!$A$1:$A$49,0),MATCH(orders!J$1,products!$A$1:$G$1,0))</f>
        <v>D</v>
      </c>
      <c r="K887" s="5">
        <f>INDEX(products!$A$1:$G$49,MATCH($D887,products!$A$1:$A$49,0),MATCH(orders!K$1,products!$A$1:$G$1,0))</f>
        <v>2.5</v>
      </c>
      <c r="L887">
        <f>INDEX(products!$A$1:$G$49,MATCH($D887,products!$A$1:$A$49,0),MATCH(orders!L$1,products!$A$1:$G$1,0))</f>
        <v>20.584999999999997</v>
      </c>
      <c r="M887">
        <f t="shared" si="26"/>
        <v>123.50999999999999</v>
      </c>
      <c r="N887" t="str" cm="1">
        <f t="array" ref="N887">_xlfn.XLOOKUP(I887,{"Rob","Exc","Ara","Lib"},{"Robusta","Excelsa","Arabica","Liberica"},"",0)</f>
        <v>Robusta</v>
      </c>
      <c r="O887" t="str">
        <f t="shared" si="27"/>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INDEX(products!$A$1:$G$49,MATCH($D888,products!$A$1:$A$49,0),MATCH(orders!I$1,products!$A$1:$G$1,0))</f>
        <v>Lib</v>
      </c>
      <c r="J888" t="str">
        <f>INDEX(products!$A$1:$G$49,MATCH($D888,products!$A$1:$A$49,0),MATCH(orders!J$1,products!$A$1:$G$1,0))</f>
        <v>M</v>
      </c>
      <c r="K888" s="5">
        <f>INDEX(products!$A$1:$G$49,MATCH($D888,products!$A$1:$A$49,0),MATCH(orders!K$1,products!$A$1:$G$1,0))</f>
        <v>0.5</v>
      </c>
      <c r="L888">
        <f>INDEX(products!$A$1:$G$49,MATCH($D888,products!$A$1:$A$49,0),MATCH(orders!L$1,products!$A$1:$G$1,0))</f>
        <v>8.73</v>
      </c>
      <c r="M888">
        <f t="shared" si="26"/>
        <v>17.46</v>
      </c>
      <c r="N888" t="str" cm="1">
        <f t="array" ref="N888">_xlfn.XLOOKUP(I888,{"Rob","Exc","Ara","Lib"},{"Robusta","Excelsa","Arabica","Liberica"},"",0)</f>
        <v>Liberica</v>
      </c>
      <c r="O888" t="str">
        <f t="shared" si="27"/>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INDEX(products!$A$1:$G$49,MATCH($D889,products!$A$1:$A$49,0),MATCH(orders!I$1,products!$A$1:$G$1,0))</f>
        <v>Exc</v>
      </c>
      <c r="J889" t="str">
        <f>INDEX(products!$A$1:$G$49,MATCH($D889,products!$A$1:$A$49,0),MATCH(orders!J$1,products!$A$1:$G$1,0))</f>
        <v>L</v>
      </c>
      <c r="K889" s="5">
        <f>INDEX(products!$A$1:$G$49,MATCH($D889,products!$A$1:$A$49,0),MATCH(orders!K$1,products!$A$1:$G$1,0))</f>
        <v>0.2</v>
      </c>
      <c r="L889">
        <f>INDEX(products!$A$1:$G$49,MATCH($D889,products!$A$1:$A$49,0),MATCH(orders!L$1,products!$A$1:$G$1,0))</f>
        <v>4.4550000000000001</v>
      </c>
      <c r="M889">
        <f t="shared" si="26"/>
        <v>13.365</v>
      </c>
      <c r="N889" t="str" cm="1">
        <f t="array" ref="N889">_xlfn.XLOOKUP(I889,{"Rob","Exc","Ara","Lib"},{"Robusta","Excelsa","Arabica","Liberica"},"",0)</f>
        <v>Excelsa</v>
      </c>
      <c r="O889" t="str">
        <f t="shared" si="27"/>
        <v>Large</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INDEX(products!$A$1:$G$49,MATCH($D890,products!$A$1:$A$49,0),MATCH(orders!I$1,products!$A$1:$G$1,0))</f>
        <v>Ara</v>
      </c>
      <c r="J890" t="str">
        <f>INDEX(products!$A$1:$G$49,MATCH($D890,products!$A$1:$A$49,0),MATCH(orders!J$1,products!$A$1:$G$1,0))</f>
        <v>L</v>
      </c>
      <c r="K890" s="5">
        <f>INDEX(products!$A$1:$G$49,MATCH($D890,products!$A$1:$A$49,0),MATCH(orders!K$1,products!$A$1:$G$1,0))</f>
        <v>0.2</v>
      </c>
      <c r="L890">
        <f>INDEX(products!$A$1:$G$49,MATCH($D890,products!$A$1:$A$49,0),MATCH(orders!L$1,products!$A$1:$G$1,0))</f>
        <v>3.8849999999999998</v>
      </c>
      <c r="M890">
        <f t="shared" si="26"/>
        <v>7.77</v>
      </c>
      <c r="N890" t="str" cm="1">
        <f t="array" ref="N890">_xlfn.XLOOKUP(I890,{"Rob","Exc","Ara","Lib"},{"Robusta","Excelsa","Arabica","Liberica"},"",0)</f>
        <v>Arabica</v>
      </c>
      <c r="O890" t="str">
        <f t="shared" si="27"/>
        <v>Large</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INDEX(products!$A$1:$G$49,MATCH($D891,products!$A$1:$A$49,0),MATCH(orders!I$1,products!$A$1:$G$1,0))</f>
        <v>Rob</v>
      </c>
      <c r="J891" t="str">
        <f>INDEX(products!$A$1:$G$49,MATCH($D891,products!$A$1:$A$49,0),MATCH(orders!J$1,products!$A$1:$G$1,0))</f>
        <v>D</v>
      </c>
      <c r="K891" s="5">
        <f>INDEX(products!$A$1:$G$49,MATCH($D891,products!$A$1:$A$49,0),MATCH(orders!K$1,products!$A$1:$G$1,0))</f>
        <v>0.2</v>
      </c>
      <c r="L891">
        <f>INDEX(products!$A$1:$G$49,MATCH($D891,products!$A$1:$A$49,0),MATCH(orders!L$1,products!$A$1:$G$1,0))</f>
        <v>2.6849999999999996</v>
      </c>
      <c r="M891">
        <f t="shared" si="26"/>
        <v>2.6849999999999996</v>
      </c>
      <c r="N891" t="str" cm="1">
        <f t="array" ref="N891">_xlfn.XLOOKUP(I891,{"Rob","Exc","Ara","Lib"},{"Robusta","Excelsa","Arabica","Liberica"},"",0)</f>
        <v>Robusta</v>
      </c>
      <c r="O891" t="str">
        <f t="shared" si="27"/>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INDEX(products!$A$1:$G$49,MATCH($D892,products!$A$1:$A$49,0),MATCH(orders!I$1,products!$A$1:$G$1,0))</f>
        <v>Rob</v>
      </c>
      <c r="J892" t="str">
        <f>INDEX(products!$A$1:$G$49,MATCH($D892,products!$A$1:$A$49,0),MATCH(orders!J$1,products!$A$1:$G$1,0))</f>
        <v>D</v>
      </c>
      <c r="K892" s="5">
        <f>INDEX(products!$A$1:$G$49,MATCH($D892,products!$A$1:$A$49,0),MATCH(orders!K$1,products!$A$1:$G$1,0))</f>
        <v>2.5</v>
      </c>
      <c r="L892">
        <f>INDEX(products!$A$1:$G$49,MATCH($D892,products!$A$1:$A$49,0),MATCH(orders!L$1,products!$A$1:$G$1,0))</f>
        <v>20.584999999999997</v>
      </c>
      <c r="M892">
        <f t="shared" si="26"/>
        <v>20.584999999999997</v>
      </c>
      <c r="N892" t="str" cm="1">
        <f t="array" ref="N892">_xlfn.XLOOKUP(I892,{"Rob","Exc","Ara","Lib"},{"Robusta","Excelsa","Arabica","Liberica"},"",0)</f>
        <v>Robusta</v>
      </c>
      <c r="O892" t="str">
        <f t="shared" si="27"/>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INDEX(products!$A$1:$G$49,MATCH($D893,products!$A$1:$A$49,0),MATCH(orders!I$1,products!$A$1:$G$1,0))</f>
        <v>Ara</v>
      </c>
      <c r="J893" t="str">
        <f>INDEX(products!$A$1:$G$49,MATCH($D893,products!$A$1:$A$49,0),MATCH(orders!J$1,products!$A$1:$G$1,0))</f>
        <v>D</v>
      </c>
      <c r="K893" s="5">
        <f>INDEX(products!$A$1:$G$49,MATCH($D893,products!$A$1:$A$49,0),MATCH(orders!K$1,products!$A$1:$G$1,0))</f>
        <v>2.5</v>
      </c>
      <c r="L893">
        <f>INDEX(products!$A$1:$G$49,MATCH($D893,products!$A$1:$A$49,0),MATCH(orders!L$1,products!$A$1:$G$1,0))</f>
        <v>22.884999999999998</v>
      </c>
      <c r="M893">
        <f t="shared" si="26"/>
        <v>114.42499999999998</v>
      </c>
      <c r="N893" t="str" cm="1">
        <f t="array" ref="N893">_xlfn.XLOOKUP(I893,{"Rob","Exc","Ara","Lib"},{"Robusta","Excelsa","Arabica","Liberica"},"",0)</f>
        <v>Arabica</v>
      </c>
      <c r="O893" t="str">
        <f t="shared" si="27"/>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INDEX(products!$A$1:$G$49,MATCH($D894,products!$A$1:$A$49,0),MATCH(orders!I$1,products!$A$1:$G$1,0))</f>
        <v>Exc</v>
      </c>
      <c r="J894" t="str">
        <f>INDEX(products!$A$1:$G$49,MATCH($D894,products!$A$1:$A$49,0),MATCH(orders!J$1,products!$A$1:$G$1,0))</f>
        <v>M</v>
      </c>
      <c r="K894" s="5">
        <f>INDEX(products!$A$1:$G$49,MATCH($D894,products!$A$1:$A$49,0),MATCH(orders!K$1,products!$A$1:$G$1,0))</f>
        <v>0.2</v>
      </c>
      <c r="L894">
        <f>INDEX(products!$A$1:$G$49,MATCH($D894,products!$A$1:$A$49,0),MATCH(orders!L$1,products!$A$1:$G$1,0))</f>
        <v>4.125</v>
      </c>
      <c r="M894">
        <f t="shared" si="26"/>
        <v>20.625</v>
      </c>
      <c r="N894" t="str" cm="1">
        <f t="array" ref="N894">_xlfn.XLOOKUP(I894,{"Rob","Exc","Ara","Lib"},{"Robusta","Excelsa","Arabica","Liberica"},"",0)</f>
        <v>Excelsa</v>
      </c>
      <c r="O894" t="str">
        <f t="shared" si="27"/>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INDEX(products!$A$1:$G$49,MATCH($D895,products!$A$1:$A$49,0),MATCH(orders!I$1,products!$A$1:$G$1,0))</f>
        <v>Lib</v>
      </c>
      <c r="J895" t="str">
        <f>INDEX(products!$A$1:$G$49,MATCH($D895,products!$A$1:$A$49,0),MATCH(orders!J$1,products!$A$1:$G$1,0))</f>
        <v>L</v>
      </c>
      <c r="K895" s="5">
        <f>INDEX(products!$A$1:$G$49,MATCH($D895,products!$A$1:$A$49,0),MATCH(orders!K$1,products!$A$1:$G$1,0))</f>
        <v>0.5</v>
      </c>
      <c r="L895">
        <f>INDEX(products!$A$1:$G$49,MATCH($D895,products!$A$1:$A$49,0),MATCH(orders!L$1,products!$A$1:$G$1,0))</f>
        <v>9.51</v>
      </c>
      <c r="M895">
        <f t="shared" si="26"/>
        <v>57.06</v>
      </c>
      <c r="N895" t="str" cm="1">
        <f t="array" ref="N895">_xlfn.XLOOKUP(I895,{"Rob","Exc","Ara","Lib"},{"Robusta","Excelsa","Arabica","Liberica"},"",0)</f>
        <v>Liberica</v>
      </c>
      <c r="O895" t="str">
        <f t="shared" si="27"/>
        <v>Large</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INDEX(products!$A$1:$G$49,MATCH($D896,products!$A$1:$A$49,0),MATCH(orders!I$1,products!$A$1:$G$1,0))</f>
        <v>Rob</v>
      </c>
      <c r="J896" t="str">
        <f>INDEX(products!$A$1:$G$49,MATCH($D896,products!$A$1:$A$49,0),MATCH(orders!J$1,products!$A$1:$G$1,0))</f>
        <v>D</v>
      </c>
      <c r="K896" s="5">
        <f>INDEX(products!$A$1:$G$49,MATCH($D896,products!$A$1:$A$49,0),MATCH(orders!K$1,products!$A$1:$G$1,0))</f>
        <v>2.5</v>
      </c>
      <c r="L896">
        <f>INDEX(products!$A$1:$G$49,MATCH($D896,products!$A$1:$A$49,0),MATCH(orders!L$1,products!$A$1:$G$1,0))</f>
        <v>20.584999999999997</v>
      </c>
      <c r="M896">
        <f t="shared" si="26"/>
        <v>82.339999999999989</v>
      </c>
      <c r="N896" t="str" cm="1">
        <f t="array" ref="N896">_xlfn.XLOOKUP(I896,{"Rob","Exc","Ara","Lib"},{"Robusta","Excelsa","Arabica","Liberica"},"",0)</f>
        <v>Robusta</v>
      </c>
      <c r="O896" t="str">
        <f t="shared" si="27"/>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INDEX(products!$A$1:$G$49,MATCH($D897,products!$A$1:$A$49,0),MATCH(orders!I$1,products!$A$1:$G$1,0))</f>
        <v>Exc</v>
      </c>
      <c r="J897" t="str">
        <f>INDEX(products!$A$1:$G$49,MATCH($D897,products!$A$1:$A$49,0),MATCH(orders!J$1,products!$A$1:$G$1,0))</f>
        <v>M</v>
      </c>
      <c r="K897" s="5">
        <f>INDEX(products!$A$1:$G$49,MATCH($D897,products!$A$1:$A$49,0),MATCH(orders!K$1,products!$A$1:$G$1,0))</f>
        <v>2.5</v>
      </c>
      <c r="L897">
        <f>INDEX(products!$A$1:$G$49,MATCH($D897,products!$A$1:$A$49,0),MATCH(orders!L$1,products!$A$1:$G$1,0))</f>
        <v>31.624999999999996</v>
      </c>
      <c r="M897">
        <f t="shared" si="26"/>
        <v>158.12499999999997</v>
      </c>
      <c r="N897" t="str" cm="1">
        <f t="array" ref="N897">_xlfn.XLOOKUP(I897,{"Rob","Exc","Ara","Lib"},{"Robusta","Excelsa","Arabica","Liberica"},"",0)</f>
        <v>Excelsa</v>
      </c>
      <c r="O897" t="str">
        <f t="shared" si="27"/>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INDEX(products!$A$1:$G$49,MATCH($D898,products!$A$1:$A$49,0),MATCH(orders!I$1,products!$A$1:$G$1,0))</f>
        <v>Rob</v>
      </c>
      <c r="J898" t="str">
        <f>INDEX(products!$A$1:$G$49,MATCH($D898,products!$A$1:$A$49,0),MATCH(orders!J$1,products!$A$1:$G$1,0))</f>
        <v>D</v>
      </c>
      <c r="K898" s="5">
        <f>INDEX(products!$A$1:$G$49,MATCH($D898,products!$A$1:$A$49,0),MATCH(orders!K$1,products!$A$1:$G$1,0))</f>
        <v>0.5</v>
      </c>
      <c r="L898">
        <f>INDEX(products!$A$1:$G$49,MATCH($D898,products!$A$1:$A$49,0),MATCH(orders!L$1,products!$A$1:$G$1,0))</f>
        <v>5.3699999999999992</v>
      </c>
      <c r="M898">
        <f t="shared" si="26"/>
        <v>32.22</v>
      </c>
      <c r="N898" t="str" cm="1">
        <f t="array" ref="N898">_xlfn.XLOOKUP(I898,{"Rob","Exc","Ara","Lib"},{"Robusta","Excelsa","Arabica","Liberica"},"",0)</f>
        <v>Robusta</v>
      </c>
      <c r="O898" t="str">
        <f t="shared" si="27"/>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INDEX(products!$A$1:$G$49,MATCH($D899,products!$A$1:$A$49,0),MATCH(orders!I$1,products!$A$1:$G$1,0))</f>
        <v>Exc</v>
      </c>
      <c r="J899" t="str">
        <f>INDEX(products!$A$1:$G$49,MATCH($D899,products!$A$1:$A$49,0),MATCH(orders!J$1,products!$A$1:$G$1,0))</f>
        <v>D</v>
      </c>
      <c r="K899" s="5">
        <f>INDEX(products!$A$1:$G$49,MATCH($D899,products!$A$1:$A$49,0),MATCH(orders!K$1,products!$A$1:$G$1,0))</f>
        <v>1</v>
      </c>
      <c r="L899">
        <f>INDEX(products!$A$1:$G$49,MATCH($D899,products!$A$1:$A$49,0),MATCH(orders!L$1,products!$A$1:$G$1,0))</f>
        <v>12.15</v>
      </c>
      <c r="M899">
        <f t="shared" ref="M899:M962" si="28">L899*E899</f>
        <v>24.3</v>
      </c>
      <c r="N899" t="str" cm="1">
        <f t="array" ref="N899">_xlfn.XLOOKUP(I899,{"Rob","Exc","Ara","Lib"},{"Robusta","Excelsa","Arabica","Liberica"},"",0)</f>
        <v>Excelsa</v>
      </c>
      <c r="O899" t="str">
        <f t="shared" ref="O899:O962" si="29">IF(J899="M","Medium",IF(J899="L","Large",IF(J899="D","Dark","")))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INDEX(products!$A$1:$G$49,MATCH($D900,products!$A$1:$A$49,0),MATCH(orders!I$1,products!$A$1:$G$1,0))</f>
        <v>Rob</v>
      </c>
      <c r="J900" t="str">
        <f>INDEX(products!$A$1:$G$49,MATCH($D900,products!$A$1:$A$49,0),MATCH(orders!J$1,products!$A$1:$G$1,0))</f>
        <v>L</v>
      </c>
      <c r="K900" s="5">
        <f>INDEX(products!$A$1:$G$49,MATCH($D900,products!$A$1:$A$49,0),MATCH(orders!K$1,products!$A$1:$G$1,0))</f>
        <v>0.5</v>
      </c>
      <c r="L900">
        <f>INDEX(products!$A$1:$G$49,MATCH($D900,products!$A$1:$A$49,0),MATCH(orders!L$1,products!$A$1:$G$1,0))</f>
        <v>7.169999999999999</v>
      </c>
      <c r="M900">
        <f t="shared" si="28"/>
        <v>35.849999999999994</v>
      </c>
      <c r="N900" t="str" cm="1">
        <f t="array" ref="N900">_xlfn.XLOOKUP(I900,{"Rob","Exc","Ara","Lib"},{"Robusta","Excelsa","Arabica","Liberica"},"",0)</f>
        <v>Robusta</v>
      </c>
      <c r="O900" t="str">
        <f t="shared" si="29"/>
        <v>Large</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INDEX(products!$A$1:$G$49,MATCH($D901,products!$A$1:$A$49,0),MATCH(orders!I$1,products!$A$1:$G$1,0))</f>
        <v>Lib</v>
      </c>
      <c r="J901" t="str">
        <f>INDEX(products!$A$1:$G$49,MATCH($D901,products!$A$1:$A$49,0),MATCH(orders!J$1,products!$A$1:$G$1,0))</f>
        <v>M</v>
      </c>
      <c r="K901" s="5">
        <f>INDEX(products!$A$1:$G$49,MATCH($D901,products!$A$1:$A$49,0),MATCH(orders!K$1,products!$A$1:$G$1,0))</f>
        <v>1</v>
      </c>
      <c r="L901">
        <f>INDEX(products!$A$1:$G$49,MATCH($D901,products!$A$1:$A$49,0),MATCH(orders!L$1,products!$A$1:$G$1,0))</f>
        <v>14.55</v>
      </c>
      <c r="M901">
        <f t="shared" si="28"/>
        <v>72.75</v>
      </c>
      <c r="N901" t="str" cm="1">
        <f t="array" ref="N901">_xlfn.XLOOKUP(I901,{"Rob","Exc","Ara","Lib"},{"Robusta","Excelsa","Arabica","Liberica"},"",0)</f>
        <v>Liberica</v>
      </c>
      <c r="O901" t="str">
        <f t="shared" si="29"/>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INDEX(products!$A$1:$G$49,MATCH($D902,products!$A$1:$A$49,0),MATCH(orders!I$1,products!$A$1:$G$1,0))</f>
        <v>Lib</v>
      </c>
      <c r="J902" t="str">
        <f>INDEX(products!$A$1:$G$49,MATCH($D902,products!$A$1:$A$49,0),MATCH(orders!J$1,products!$A$1:$G$1,0))</f>
        <v>L</v>
      </c>
      <c r="K902" s="5">
        <f>INDEX(products!$A$1:$G$49,MATCH($D902,products!$A$1:$A$49,0),MATCH(orders!K$1,products!$A$1:$G$1,0))</f>
        <v>1</v>
      </c>
      <c r="L902">
        <f>INDEX(products!$A$1:$G$49,MATCH($D902,products!$A$1:$A$49,0),MATCH(orders!L$1,products!$A$1:$G$1,0))</f>
        <v>15.85</v>
      </c>
      <c r="M902">
        <f t="shared" si="28"/>
        <v>47.55</v>
      </c>
      <c r="N902" t="str" cm="1">
        <f t="array" ref="N902">_xlfn.XLOOKUP(I902,{"Rob","Exc","Ara","Lib"},{"Robusta","Excelsa","Arabica","Liberica"},"",0)</f>
        <v>Liberica</v>
      </c>
      <c r="O902" t="str">
        <f t="shared" si="29"/>
        <v>Large</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INDEX(products!$A$1:$G$49,MATCH($D903,products!$A$1:$A$49,0),MATCH(orders!I$1,products!$A$1:$G$1,0))</f>
        <v>Rob</v>
      </c>
      <c r="J903" t="str">
        <f>INDEX(products!$A$1:$G$49,MATCH($D903,products!$A$1:$A$49,0),MATCH(orders!J$1,products!$A$1:$G$1,0))</f>
        <v>L</v>
      </c>
      <c r="K903" s="5">
        <f>INDEX(products!$A$1:$G$49,MATCH($D903,products!$A$1:$A$49,0),MATCH(orders!K$1,products!$A$1:$G$1,0))</f>
        <v>0.2</v>
      </c>
      <c r="L903">
        <f>INDEX(products!$A$1:$G$49,MATCH($D903,products!$A$1:$A$49,0),MATCH(orders!L$1,products!$A$1:$G$1,0))</f>
        <v>3.5849999999999995</v>
      </c>
      <c r="M903">
        <f t="shared" si="28"/>
        <v>3.5849999999999995</v>
      </c>
      <c r="N903" t="str" cm="1">
        <f t="array" ref="N903">_xlfn.XLOOKUP(I903,{"Rob","Exc","Ara","Lib"},{"Robusta","Excelsa","Arabica","Liberica"},"",0)</f>
        <v>Robusta</v>
      </c>
      <c r="O903" t="str">
        <f t="shared" si="29"/>
        <v>Large</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INDEX(products!$A$1:$G$49,MATCH($D904,products!$A$1:$A$49,0),MATCH(orders!I$1,products!$A$1:$G$1,0))</f>
        <v>Exc</v>
      </c>
      <c r="J904" t="str">
        <f>INDEX(products!$A$1:$G$49,MATCH($D904,products!$A$1:$A$49,0),MATCH(orders!J$1,products!$A$1:$G$1,0))</f>
        <v>M</v>
      </c>
      <c r="K904" s="5">
        <f>INDEX(products!$A$1:$G$49,MATCH($D904,products!$A$1:$A$49,0),MATCH(orders!K$1,products!$A$1:$G$1,0))</f>
        <v>2.5</v>
      </c>
      <c r="L904">
        <f>INDEX(products!$A$1:$G$49,MATCH($D904,products!$A$1:$A$49,0),MATCH(orders!L$1,products!$A$1:$G$1,0))</f>
        <v>31.624999999999996</v>
      </c>
      <c r="M904">
        <f t="shared" si="28"/>
        <v>158.12499999999997</v>
      </c>
      <c r="N904" t="str" cm="1">
        <f t="array" ref="N904">_xlfn.XLOOKUP(I904,{"Rob","Exc","Ara","Lib"},{"Robusta","Excelsa","Arabica","Liberica"},"",0)</f>
        <v>Excelsa</v>
      </c>
      <c r="O904" t="str">
        <f t="shared" si="29"/>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INDEX(products!$A$1:$G$49,MATCH($D905,products!$A$1:$A$49,0),MATCH(orders!I$1,products!$A$1:$G$1,0))</f>
        <v>Lib</v>
      </c>
      <c r="J905" t="str">
        <f>INDEX(products!$A$1:$G$49,MATCH($D905,products!$A$1:$A$49,0),MATCH(orders!J$1,products!$A$1:$G$1,0))</f>
        <v>M</v>
      </c>
      <c r="K905" s="5">
        <f>INDEX(products!$A$1:$G$49,MATCH($D905,products!$A$1:$A$49,0),MATCH(orders!K$1,products!$A$1:$G$1,0))</f>
        <v>0.5</v>
      </c>
      <c r="L905">
        <f>INDEX(products!$A$1:$G$49,MATCH($D905,products!$A$1:$A$49,0),MATCH(orders!L$1,products!$A$1:$G$1,0))</f>
        <v>8.73</v>
      </c>
      <c r="M905">
        <f t="shared" si="28"/>
        <v>17.46</v>
      </c>
      <c r="N905" t="str" cm="1">
        <f t="array" ref="N905">_xlfn.XLOOKUP(I905,{"Rob","Exc","Ara","Lib"},{"Robusta","Excelsa","Arabica","Liberica"},"",0)</f>
        <v>Liberica</v>
      </c>
      <c r="O905" t="str">
        <f t="shared" si="29"/>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INDEX(products!$A$1:$G$49,MATCH($D906,products!$A$1:$A$49,0),MATCH(orders!I$1,products!$A$1:$G$1,0))</f>
        <v>Ara</v>
      </c>
      <c r="J906" t="str">
        <f>INDEX(products!$A$1:$G$49,MATCH($D906,products!$A$1:$A$49,0),MATCH(orders!J$1,products!$A$1:$G$1,0))</f>
        <v>L</v>
      </c>
      <c r="K906" s="5">
        <f>INDEX(products!$A$1:$G$49,MATCH($D906,products!$A$1:$A$49,0),MATCH(orders!K$1,products!$A$1:$G$1,0))</f>
        <v>2.5</v>
      </c>
      <c r="L906">
        <f>INDEX(products!$A$1:$G$49,MATCH($D906,products!$A$1:$A$49,0),MATCH(orders!L$1,products!$A$1:$G$1,0))</f>
        <v>29.784999999999997</v>
      </c>
      <c r="M906">
        <f t="shared" si="28"/>
        <v>148.92499999999998</v>
      </c>
      <c r="N906" t="str" cm="1">
        <f t="array" ref="N906">_xlfn.XLOOKUP(I906,{"Rob","Exc","Ara","Lib"},{"Robusta","Excelsa","Arabica","Liberica"},"",0)</f>
        <v>Arabica</v>
      </c>
      <c r="O906" t="str">
        <f t="shared" si="29"/>
        <v>Large</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INDEX(products!$A$1:$G$49,MATCH($D907,products!$A$1:$A$49,0),MATCH(orders!I$1,products!$A$1:$G$1,0))</f>
        <v>Ara</v>
      </c>
      <c r="J907" t="str">
        <f>INDEX(products!$A$1:$G$49,MATCH($D907,products!$A$1:$A$49,0),MATCH(orders!J$1,products!$A$1:$G$1,0))</f>
        <v>M</v>
      </c>
      <c r="K907" s="5">
        <f>INDEX(products!$A$1:$G$49,MATCH($D907,products!$A$1:$A$49,0),MATCH(orders!K$1,products!$A$1:$G$1,0))</f>
        <v>0.5</v>
      </c>
      <c r="L907">
        <f>INDEX(products!$A$1:$G$49,MATCH($D907,products!$A$1:$A$49,0),MATCH(orders!L$1,products!$A$1:$G$1,0))</f>
        <v>6.75</v>
      </c>
      <c r="M907">
        <f t="shared" si="28"/>
        <v>40.5</v>
      </c>
      <c r="N907" t="str" cm="1">
        <f t="array" ref="N907">_xlfn.XLOOKUP(I907,{"Rob","Exc","Ara","Lib"},{"Robusta","Excelsa","Arabica","Liberica"},"",0)</f>
        <v>Arabica</v>
      </c>
      <c r="O907" t="str">
        <f t="shared" si="29"/>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INDEX(products!$A$1:$G$49,MATCH($D908,products!$A$1:$A$49,0),MATCH(orders!I$1,products!$A$1:$G$1,0))</f>
        <v>Ara</v>
      </c>
      <c r="J908" t="str">
        <f>INDEX(products!$A$1:$G$49,MATCH($D908,products!$A$1:$A$49,0),MATCH(orders!J$1,products!$A$1:$G$1,0))</f>
        <v>M</v>
      </c>
      <c r="K908" s="5">
        <f>INDEX(products!$A$1:$G$49,MATCH($D908,products!$A$1:$A$49,0),MATCH(orders!K$1,products!$A$1:$G$1,0))</f>
        <v>0.5</v>
      </c>
      <c r="L908">
        <f>INDEX(products!$A$1:$G$49,MATCH($D908,products!$A$1:$A$49,0),MATCH(orders!L$1,products!$A$1:$G$1,0))</f>
        <v>6.75</v>
      </c>
      <c r="M908">
        <f t="shared" si="28"/>
        <v>27</v>
      </c>
      <c r="N908" t="str" cm="1">
        <f t="array" ref="N908">_xlfn.XLOOKUP(I908,{"Rob","Exc","Ara","Lib"},{"Robusta","Excelsa","Arabica","Liberica"},"",0)</f>
        <v>Arabica</v>
      </c>
      <c r="O908" t="str">
        <f t="shared" si="29"/>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INDEX(products!$A$1:$G$49,MATCH($D909,products!$A$1:$A$49,0),MATCH(orders!I$1,products!$A$1:$G$1,0))</f>
        <v>Lib</v>
      </c>
      <c r="J909" t="str">
        <f>INDEX(products!$A$1:$G$49,MATCH($D909,products!$A$1:$A$49,0),MATCH(orders!J$1,products!$A$1:$G$1,0))</f>
        <v>D</v>
      </c>
      <c r="K909" s="5">
        <f>INDEX(products!$A$1:$G$49,MATCH($D909,products!$A$1:$A$49,0),MATCH(orders!K$1,products!$A$1:$G$1,0))</f>
        <v>1</v>
      </c>
      <c r="L909">
        <f>INDEX(products!$A$1:$G$49,MATCH($D909,products!$A$1:$A$49,0),MATCH(orders!L$1,products!$A$1:$G$1,0))</f>
        <v>12.95</v>
      </c>
      <c r="M909">
        <f t="shared" si="28"/>
        <v>38.849999999999994</v>
      </c>
      <c r="N909" t="str" cm="1">
        <f t="array" ref="N909">_xlfn.XLOOKUP(I909,{"Rob","Exc","Ara","Lib"},{"Robusta","Excelsa","Arabica","Liberica"},"",0)</f>
        <v>Liberica</v>
      </c>
      <c r="O909" t="str">
        <f t="shared" si="29"/>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INDEX(products!$A$1:$G$49,MATCH($D910,products!$A$1:$A$49,0),MATCH(orders!I$1,products!$A$1:$G$1,0))</f>
        <v>Rob</v>
      </c>
      <c r="J910" t="str">
        <f>INDEX(products!$A$1:$G$49,MATCH($D910,products!$A$1:$A$49,0),MATCH(orders!J$1,products!$A$1:$G$1,0))</f>
        <v>L</v>
      </c>
      <c r="K910" s="5">
        <f>INDEX(products!$A$1:$G$49,MATCH($D910,products!$A$1:$A$49,0),MATCH(orders!K$1,products!$A$1:$G$1,0))</f>
        <v>1</v>
      </c>
      <c r="L910">
        <f>INDEX(products!$A$1:$G$49,MATCH($D910,products!$A$1:$A$49,0),MATCH(orders!L$1,products!$A$1:$G$1,0))</f>
        <v>11.95</v>
      </c>
      <c r="M910">
        <f t="shared" si="28"/>
        <v>59.75</v>
      </c>
      <c r="N910" t="str" cm="1">
        <f t="array" ref="N910">_xlfn.XLOOKUP(I910,{"Rob","Exc","Ara","Lib"},{"Robusta","Excelsa","Arabica","Liberica"},"",0)</f>
        <v>Robusta</v>
      </c>
      <c r="O910" t="str">
        <f t="shared" si="29"/>
        <v>Large</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INDEX(products!$A$1:$G$49,MATCH($D911,products!$A$1:$A$49,0),MATCH(orders!I$1,products!$A$1:$G$1,0))</f>
        <v>Rob</v>
      </c>
      <c r="J911" t="str">
        <f>INDEX(products!$A$1:$G$49,MATCH($D911,products!$A$1:$A$49,0),MATCH(orders!J$1,products!$A$1:$G$1,0))</f>
        <v>L</v>
      </c>
      <c r="K911" s="5">
        <f>INDEX(products!$A$1:$G$49,MATCH($D911,products!$A$1:$A$49,0),MATCH(orders!K$1,products!$A$1:$G$1,0))</f>
        <v>0.2</v>
      </c>
      <c r="L911">
        <f>INDEX(products!$A$1:$G$49,MATCH($D911,products!$A$1:$A$49,0),MATCH(orders!L$1,products!$A$1:$G$1,0))</f>
        <v>3.5849999999999995</v>
      </c>
      <c r="M911">
        <f t="shared" si="28"/>
        <v>10.754999999999999</v>
      </c>
      <c r="N911" t="str" cm="1">
        <f t="array" ref="N911">_xlfn.XLOOKUP(I911,{"Rob","Exc","Ara","Lib"},{"Robusta","Excelsa","Arabica","Liberica"},"",0)</f>
        <v>Robusta</v>
      </c>
      <c r="O911" t="str">
        <f t="shared" si="29"/>
        <v>Large</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INDEX(products!$A$1:$G$49,MATCH($D912,products!$A$1:$A$49,0),MATCH(orders!I$1,products!$A$1:$G$1,0))</f>
        <v>Ara</v>
      </c>
      <c r="J912" t="str">
        <f>INDEX(products!$A$1:$G$49,MATCH($D912,products!$A$1:$A$49,0),MATCH(orders!J$1,products!$A$1:$G$1,0))</f>
        <v>D</v>
      </c>
      <c r="K912" s="5">
        <f>INDEX(products!$A$1:$G$49,MATCH($D912,products!$A$1:$A$49,0),MATCH(orders!K$1,products!$A$1:$G$1,0))</f>
        <v>2.5</v>
      </c>
      <c r="L912">
        <f>INDEX(products!$A$1:$G$49,MATCH($D912,products!$A$1:$A$49,0),MATCH(orders!L$1,products!$A$1:$G$1,0))</f>
        <v>22.884999999999998</v>
      </c>
      <c r="M912">
        <f t="shared" si="28"/>
        <v>91.539999999999992</v>
      </c>
      <c r="N912" t="str" cm="1">
        <f t="array" ref="N912">_xlfn.XLOOKUP(I912,{"Rob","Exc","Ara","Lib"},{"Robusta","Excelsa","Arabica","Liberica"},"",0)</f>
        <v>Arabica</v>
      </c>
      <c r="O912" t="str">
        <f t="shared" si="29"/>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INDEX(products!$A$1:$G$49,MATCH($D913,products!$A$1:$A$49,0),MATCH(orders!I$1,products!$A$1:$G$1,0))</f>
        <v>Ara</v>
      </c>
      <c r="J913" t="str">
        <f>INDEX(products!$A$1:$G$49,MATCH($D913,products!$A$1:$A$49,0),MATCH(orders!J$1,products!$A$1:$G$1,0))</f>
        <v>M</v>
      </c>
      <c r="K913" s="5">
        <f>INDEX(products!$A$1:$G$49,MATCH($D913,products!$A$1:$A$49,0),MATCH(orders!K$1,products!$A$1:$G$1,0))</f>
        <v>1</v>
      </c>
      <c r="L913">
        <f>INDEX(products!$A$1:$G$49,MATCH($D913,products!$A$1:$A$49,0),MATCH(orders!L$1,products!$A$1:$G$1,0))</f>
        <v>11.25</v>
      </c>
      <c r="M913">
        <f t="shared" si="28"/>
        <v>45</v>
      </c>
      <c r="N913" t="str" cm="1">
        <f t="array" ref="N913">_xlfn.XLOOKUP(I913,{"Rob","Exc","Ara","Lib"},{"Robusta","Excelsa","Arabica","Liberica"},"",0)</f>
        <v>Arabica</v>
      </c>
      <c r="O913" t="str">
        <f t="shared" si="29"/>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INDEX(products!$A$1:$G$49,MATCH($D914,products!$A$1:$A$49,0),MATCH(orders!I$1,products!$A$1:$G$1,0))</f>
        <v>Rob</v>
      </c>
      <c r="J914" t="str">
        <f>INDEX(products!$A$1:$G$49,MATCH($D914,products!$A$1:$A$49,0),MATCH(orders!J$1,products!$A$1:$G$1,0))</f>
        <v>M</v>
      </c>
      <c r="K914" s="5">
        <f>INDEX(products!$A$1:$G$49,MATCH($D914,products!$A$1:$A$49,0),MATCH(orders!K$1,products!$A$1:$G$1,0))</f>
        <v>2.5</v>
      </c>
      <c r="L914">
        <f>INDEX(products!$A$1:$G$49,MATCH($D914,products!$A$1:$A$49,0),MATCH(orders!L$1,products!$A$1:$G$1,0))</f>
        <v>22.884999999999998</v>
      </c>
      <c r="M914">
        <f t="shared" si="28"/>
        <v>137.31</v>
      </c>
      <c r="N914" t="str" cm="1">
        <f t="array" ref="N914">_xlfn.XLOOKUP(I914,{"Rob","Exc","Ara","Lib"},{"Robusta","Excelsa","Arabica","Liberica"},"",0)</f>
        <v>Robusta</v>
      </c>
      <c r="O914" t="str">
        <f t="shared" si="29"/>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INDEX(products!$A$1:$G$49,MATCH($D915,products!$A$1:$A$49,0),MATCH(orders!I$1,products!$A$1:$G$1,0))</f>
        <v>Ara</v>
      </c>
      <c r="J915" t="str">
        <f>INDEX(products!$A$1:$G$49,MATCH($D915,products!$A$1:$A$49,0),MATCH(orders!J$1,products!$A$1:$G$1,0))</f>
        <v>M</v>
      </c>
      <c r="K915" s="5">
        <f>INDEX(products!$A$1:$G$49,MATCH($D915,products!$A$1:$A$49,0),MATCH(orders!K$1,products!$A$1:$G$1,0))</f>
        <v>0.5</v>
      </c>
      <c r="L915">
        <f>INDEX(products!$A$1:$G$49,MATCH($D915,products!$A$1:$A$49,0),MATCH(orders!L$1,products!$A$1:$G$1,0))</f>
        <v>6.75</v>
      </c>
      <c r="M915">
        <f t="shared" si="28"/>
        <v>6.75</v>
      </c>
      <c r="N915" t="str" cm="1">
        <f t="array" ref="N915">_xlfn.XLOOKUP(I915,{"Rob","Exc","Ara","Lib"},{"Robusta","Excelsa","Arabica","Liberica"},"",0)</f>
        <v>Arabica</v>
      </c>
      <c r="O915" t="str">
        <f t="shared" si="29"/>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INDEX(products!$A$1:$G$49,MATCH($D916,products!$A$1:$A$49,0),MATCH(orders!I$1,products!$A$1:$G$1,0))</f>
        <v>Ara</v>
      </c>
      <c r="J916" t="str">
        <f>INDEX(products!$A$1:$G$49,MATCH($D916,products!$A$1:$A$49,0),MATCH(orders!J$1,products!$A$1:$G$1,0))</f>
        <v>M</v>
      </c>
      <c r="K916" s="5">
        <f>INDEX(products!$A$1:$G$49,MATCH($D916,products!$A$1:$A$49,0),MATCH(orders!K$1,products!$A$1:$G$1,0))</f>
        <v>1</v>
      </c>
      <c r="L916">
        <f>INDEX(products!$A$1:$G$49,MATCH($D916,products!$A$1:$A$49,0),MATCH(orders!L$1,products!$A$1:$G$1,0))</f>
        <v>11.25</v>
      </c>
      <c r="M916">
        <f t="shared" si="28"/>
        <v>45</v>
      </c>
      <c r="N916" t="str" cm="1">
        <f t="array" ref="N916">_xlfn.XLOOKUP(I916,{"Rob","Exc","Ara","Lib"},{"Robusta","Excelsa","Arabica","Liberica"},"",0)</f>
        <v>Arabica</v>
      </c>
      <c r="O916" t="str">
        <f t="shared" si="29"/>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INDEX(products!$A$1:$G$49,MATCH($D917,products!$A$1:$A$49,0),MATCH(orders!I$1,products!$A$1:$G$1,0))</f>
        <v>Exc</v>
      </c>
      <c r="J917" t="str">
        <f>INDEX(products!$A$1:$G$49,MATCH($D917,products!$A$1:$A$49,0),MATCH(orders!J$1,products!$A$1:$G$1,0))</f>
        <v>D</v>
      </c>
      <c r="K917" s="5">
        <f>INDEX(products!$A$1:$G$49,MATCH($D917,products!$A$1:$A$49,0),MATCH(orders!K$1,products!$A$1:$G$1,0))</f>
        <v>2.5</v>
      </c>
      <c r="L917">
        <f>INDEX(products!$A$1:$G$49,MATCH($D917,products!$A$1:$A$49,0),MATCH(orders!L$1,products!$A$1:$G$1,0))</f>
        <v>27.945</v>
      </c>
      <c r="M917">
        <f t="shared" si="28"/>
        <v>83.835000000000008</v>
      </c>
      <c r="N917" t="str" cm="1">
        <f t="array" ref="N917">_xlfn.XLOOKUP(I917,{"Rob","Exc","Ara","Lib"},{"Robusta","Excelsa","Arabica","Liberica"},"",0)</f>
        <v>Excelsa</v>
      </c>
      <c r="O917" t="str">
        <f t="shared" si="29"/>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INDEX(products!$A$1:$G$49,MATCH($D918,products!$A$1:$A$49,0),MATCH(orders!I$1,products!$A$1:$G$1,0))</f>
        <v>Exc</v>
      </c>
      <c r="J918" t="str">
        <f>INDEX(products!$A$1:$G$49,MATCH($D918,products!$A$1:$A$49,0),MATCH(orders!J$1,products!$A$1:$G$1,0))</f>
        <v>D</v>
      </c>
      <c r="K918" s="5">
        <f>INDEX(products!$A$1:$G$49,MATCH($D918,products!$A$1:$A$49,0),MATCH(orders!K$1,products!$A$1:$G$1,0))</f>
        <v>0.2</v>
      </c>
      <c r="L918">
        <f>INDEX(products!$A$1:$G$49,MATCH($D918,products!$A$1:$A$49,0),MATCH(orders!L$1,products!$A$1:$G$1,0))</f>
        <v>3.645</v>
      </c>
      <c r="M918">
        <f t="shared" si="28"/>
        <v>3.645</v>
      </c>
      <c r="N918" t="str" cm="1">
        <f t="array" ref="N918">_xlfn.XLOOKUP(I918,{"Rob","Exc","Ara","Lib"},{"Robusta","Excelsa","Arabica","Liberica"},"",0)</f>
        <v>Excelsa</v>
      </c>
      <c r="O918" t="str">
        <f t="shared" si="29"/>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INDEX(products!$A$1:$G$49,MATCH($D919,products!$A$1:$A$49,0),MATCH(orders!I$1,products!$A$1:$G$1,0))</f>
        <v>Ara</v>
      </c>
      <c r="J919" t="str">
        <f>INDEX(products!$A$1:$G$49,MATCH($D919,products!$A$1:$A$49,0),MATCH(orders!J$1,products!$A$1:$G$1,0))</f>
        <v>M</v>
      </c>
      <c r="K919" s="5">
        <f>INDEX(products!$A$1:$G$49,MATCH($D919,products!$A$1:$A$49,0),MATCH(orders!K$1,products!$A$1:$G$1,0))</f>
        <v>0.5</v>
      </c>
      <c r="L919">
        <f>INDEX(products!$A$1:$G$49,MATCH($D919,products!$A$1:$A$49,0),MATCH(orders!L$1,products!$A$1:$G$1,0))</f>
        <v>6.75</v>
      </c>
      <c r="M919">
        <f t="shared" si="28"/>
        <v>6.75</v>
      </c>
      <c r="N919" t="str" cm="1">
        <f t="array" ref="N919">_xlfn.XLOOKUP(I919,{"Rob","Exc","Ara","Lib"},{"Robusta","Excelsa","Arabica","Liberica"},"",0)</f>
        <v>Arabica</v>
      </c>
      <c r="O919" t="str">
        <f t="shared" si="29"/>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INDEX(products!$A$1:$G$49,MATCH($D920,products!$A$1:$A$49,0),MATCH(orders!I$1,products!$A$1:$G$1,0))</f>
        <v>Exc</v>
      </c>
      <c r="J920" t="str">
        <f>INDEX(products!$A$1:$G$49,MATCH($D920,products!$A$1:$A$49,0),MATCH(orders!J$1,products!$A$1:$G$1,0))</f>
        <v>D</v>
      </c>
      <c r="K920" s="5">
        <f>INDEX(products!$A$1:$G$49,MATCH($D920,products!$A$1:$A$49,0),MATCH(orders!K$1,products!$A$1:$G$1,0))</f>
        <v>0.5</v>
      </c>
      <c r="L920">
        <f>INDEX(products!$A$1:$G$49,MATCH($D920,products!$A$1:$A$49,0),MATCH(orders!L$1,products!$A$1:$G$1,0))</f>
        <v>7.29</v>
      </c>
      <c r="M920">
        <f t="shared" si="28"/>
        <v>21.87</v>
      </c>
      <c r="N920" t="str" cm="1">
        <f t="array" ref="N920">_xlfn.XLOOKUP(I920,{"Rob","Exc","Ara","Lib"},{"Robusta","Excelsa","Arabica","Liberica"},"",0)</f>
        <v>Excelsa</v>
      </c>
      <c r="O920" t="str">
        <f t="shared" si="29"/>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INDEX(products!$A$1:$G$49,MATCH($D921,products!$A$1:$A$49,0),MATCH(orders!I$1,products!$A$1:$G$1,0))</f>
        <v>Rob</v>
      </c>
      <c r="J921" t="str">
        <f>INDEX(products!$A$1:$G$49,MATCH($D921,products!$A$1:$A$49,0),MATCH(orders!J$1,products!$A$1:$G$1,0))</f>
        <v>D</v>
      </c>
      <c r="K921" s="5">
        <f>INDEX(products!$A$1:$G$49,MATCH($D921,products!$A$1:$A$49,0),MATCH(orders!K$1,products!$A$1:$G$1,0))</f>
        <v>0.2</v>
      </c>
      <c r="L921">
        <f>INDEX(products!$A$1:$G$49,MATCH($D921,products!$A$1:$A$49,0),MATCH(orders!L$1,products!$A$1:$G$1,0))</f>
        <v>2.6849999999999996</v>
      </c>
      <c r="M921">
        <f t="shared" si="28"/>
        <v>13.424999999999997</v>
      </c>
      <c r="N921" t="str" cm="1">
        <f t="array" ref="N921">_xlfn.XLOOKUP(I921,{"Rob","Exc","Ara","Lib"},{"Robusta","Excelsa","Arabica","Liberica"},"",0)</f>
        <v>Robusta</v>
      </c>
      <c r="O921" t="str">
        <f t="shared" si="29"/>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INDEX(products!$A$1:$G$49,MATCH($D922,products!$A$1:$A$49,0),MATCH(orders!I$1,products!$A$1:$G$1,0))</f>
        <v>Rob</v>
      </c>
      <c r="J922" t="str">
        <f>INDEX(products!$A$1:$G$49,MATCH($D922,products!$A$1:$A$49,0),MATCH(orders!J$1,products!$A$1:$G$1,0))</f>
        <v>D</v>
      </c>
      <c r="K922" s="5">
        <f>INDEX(products!$A$1:$G$49,MATCH($D922,products!$A$1:$A$49,0),MATCH(orders!K$1,products!$A$1:$G$1,0))</f>
        <v>2.5</v>
      </c>
      <c r="L922">
        <f>INDEX(products!$A$1:$G$49,MATCH($D922,products!$A$1:$A$49,0),MATCH(orders!L$1,products!$A$1:$G$1,0))</f>
        <v>20.584999999999997</v>
      </c>
      <c r="M922">
        <f t="shared" si="28"/>
        <v>123.50999999999999</v>
      </c>
      <c r="N922" t="str" cm="1">
        <f t="array" ref="N922">_xlfn.XLOOKUP(I922,{"Rob","Exc","Ara","Lib"},{"Robusta","Excelsa","Arabica","Liberica"},"",0)</f>
        <v>Robusta</v>
      </c>
      <c r="O922" t="str">
        <f t="shared" si="29"/>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INDEX(products!$A$1:$G$49,MATCH($D923,products!$A$1:$A$49,0),MATCH(orders!I$1,products!$A$1:$G$1,0))</f>
        <v>Lib</v>
      </c>
      <c r="J923" t="str">
        <f>INDEX(products!$A$1:$G$49,MATCH($D923,products!$A$1:$A$49,0),MATCH(orders!J$1,products!$A$1:$G$1,0))</f>
        <v>D</v>
      </c>
      <c r="K923" s="5">
        <f>INDEX(products!$A$1:$G$49,MATCH($D923,products!$A$1:$A$49,0),MATCH(orders!K$1,products!$A$1:$G$1,0))</f>
        <v>0.2</v>
      </c>
      <c r="L923">
        <f>INDEX(products!$A$1:$G$49,MATCH($D923,products!$A$1:$A$49,0),MATCH(orders!L$1,products!$A$1:$G$1,0))</f>
        <v>3.8849999999999998</v>
      </c>
      <c r="M923">
        <f t="shared" si="28"/>
        <v>7.77</v>
      </c>
      <c r="N923" t="str" cm="1">
        <f t="array" ref="N923">_xlfn.XLOOKUP(I923,{"Rob","Exc","Ara","Lib"},{"Robusta","Excelsa","Arabica","Liberica"},"",0)</f>
        <v>Liberica</v>
      </c>
      <c r="O923" t="str">
        <f t="shared" si="29"/>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INDEX(products!$A$1:$G$49,MATCH($D924,products!$A$1:$A$49,0),MATCH(orders!I$1,products!$A$1:$G$1,0))</f>
        <v>Ara</v>
      </c>
      <c r="J924" t="str">
        <f>INDEX(products!$A$1:$G$49,MATCH($D924,products!$A$1:$A$49,0),MATCH(orders!J$1,products!$A$1:$G$1,0))</f>
        <v>M</v>
      </c>
      <c r="K924" s="5">
        <f>INDEX(products!$A$1:$G$49,MATCH($D924,products!$A$1:$A$49,0),MATCH(orders!K$1,products!$A$1:$G$1,0))</f>
        <v>1</v>
      </c>
      <c r="L924">
        <f>INDEX(products!$A$1:$G$49,MATCH($D924,products!$A$1:$A$49,0),MATCH(orders!L$1,products!$A$1:$G$1,0))</f>
        <v>11.25</v>
      </c>
      <c r="M924">
        <f t="shared" si="28"/>
        <v>67.5</v>
      </c>
      <c r="N924" t="str" cm="1">
        <f t="array" ref="N924">_xlfn.XLOOKUP(I924,{"Rob","Exc","Ara","Lib"},{"Robusta","Excelsa","Arabica","Liberica"},"",0)</f>
        <v>Arabica</v>
      </c>
      <c r="O924" t="str">
        <f t="shared" si="29"/>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INDEX(products!$A$1:$G$49,MATCH($D925,products!$A$1:$A$49,0),MATCH(orders!I$1,products!$A$1:$G$1,0))</f>
        <v>Exc</v>
      </c>
      <c r="J925" t="str">
        <f>INDEX(products!$A$1:$G$49,MATCH($D925,products!$A$1:$A$49,0),MATCH(orders!J$1,products!$A$1:$G$1,0))</f>
        <v>D</v>
      </c>
      <c r="K925" s="5">
        <f>INDEX(products!$A$1:$G$49,MATCH($D925,products!$A$1:$A$49,0),MATCH(orders!K$1,products!$A$1:$G$1,0))</f>
        <v>2.5</v>
      </c>
      <c r="L925">
        <f>INDEX(products!$A$1:$G$49,MATCH($D925,products!$A$1:$A$49,0),MATCH(orders!L$1,products!$A$1:$G$1,0))</f>
        <v>27.945</v>
      </c>
      <c r="M925">
        <f t="shared" si="28"/>
        <v>27.945</v>
      </c>
      <c r="N925" t="str" cm="1">
        <f t="array" ref="N925">_xlfn.XLOOKUP(I925,{"Rob","Exc","Ara","Lib"},{"Robusta","Excelsa","Arabica","Liberica"},"",0)</f>
        <v>Excelsa</v>
      </c>
      <c r="O925" t="str">
        <f t="shared" si="29"/>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INDEX(products!$A$1:$G$49,MATCH($D926,products!$A$1:$A$49,0),MATCH(orders!I$1,products!$A$1:$G$1,0))</f>
        <v>Ara</v>
      </c>
      <c r="J926" t="str">
        <f>INDEX(products!$A$1:$G$49,MATCH($D926,products!$A$1:$A$49,0),MATCH(orders!J$1,products!$A$1:$G$1,0))</f>
        <v>L</v>
      </c>
      <c r="K926" s="5">
        <f>INDEX(products!$A$1:$G$49,MATCH($D926,products!$A$1:$A$49,0),MATCH(orders!K$1,products!$A$1:$G$1,0))</f>
        <v>2.5</v>
      </c>
      <c r="L926">
        <f>INDEX(products!$A$1:$G$49,MATCH($D926,products!$A$1:$A$49,0),MATCH(orders!L$1,products!$A$1:$G$1,0))</f>
        <v>29.784999999999997</v>
      </c>
      <c r="M926">
        <f t="shared" si="28"/>
        <v>89.35499999999999</v>
      </c>
      <c r="N926" t="str" cm="1">
        <f t="array" ref="N926">_xlfn.XLOOKUP(I926,{"Rob","Exc","Ara","Lib"},{"Robusta","Excelsa","Arabica","Liberica"},"",0)</f>
        <v>Arabica</v>
      </c>
      <c r="O926" t="str">
        <f t="shared" si="29"/>
        <v>Large</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INDEX(products!$A$1:$G$49,MATCH($D927,products!$A$1:$A$49,0),MATCH(orders!I$1,products!$A$1:$G$1,0))</f>
        <v>Ara</v>
      </c>
      <c r="J927" t="str">
        <f>INDEX(products!$A$1:$G$49,MATCH($D927,products!$A$1:$A$49,0),MATCH(orders!J$1,products!$A$1:$G$1,0))</f>
        <v>M</v>
      </c>
      <c r="K927" s="5">
        <f>INDEX(products!$A$1:$G$49,MATCH($D927,products!$A$1:$A$49,0),MATCH(orders!K$1,products!$A$1:$G$1,0))</f>
        <v>0.5</v>
      </c>
      <c r="L927">
        <f>INDEX(products!$A$1:$G$49,MATCH($D927,products!$A$1:$A$49,0),MATCH(orders!L$1,products!$A$1:$G$1,0))</f>
        <v>6.75</v>
      </c>
      <c r="M927">
        <f t="shared" si="28"/>
        <v>20.25</v>
      </c>
      <c r="N927" t="str" cm="1">
        <f t="array" ref="N927">_xlfn.XLOOKUP(I927,{"Rob","Exc","Ara","Lib"},{"Robusta","Excelsa","Arabica","Liberica"},"",0)</f>
        <v>Arabica</v>
      </c>
      <c r="O927" t="str">
        <f t="shared" si="29"/>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INDEX(products!$A$1:$G$49,MATCH($D928,products!$A$1:$A$49,0),MATCH(orders!I$1,products!$A$1:$G$1,0))</f>
        <v>Ara</v>
      </c>
      <c r="J928" t="str">
        <f>INDEX(products!$A$1:$G$49,MATCH($D928,products!$A$1:$A$49,0),MATCH(orders!J$1,products!$A$1:$G$1,0))</f>
        <v>M</v>
      </c>
      <c r="K928" s="5">
        <f>INDEX(products!$A$1:$G$49,MATCH($D928,products!$A$1:$A$49,0),MATCH(orders!K$1,products!$A$1:$G$1,0))</f>
        <v>0.5</v>
      </c>
      <c r="L928">
        <f>INDEX(products!$A$1:$G$49,MATCH($D928,products!$A$1:$A$49,0),MATCH(orders!L$1,products!$A$1:$G$1,0))</f>
        <v>6.75</v>
      </c>
      <c r="M928">
        <f t="shared" si="28"/>
        <v>33.75</v>
      </c>
      <c r="N928" t="str" cm="1">
        <f t="array" ref="N928">_xlfn.XLOOKUP(I928,{"Rob","Exc","Ara","Lib"},{"Robusta","Excelsa","Arabica","Liberica"},"",0)</f>
        <v>Arabica</v>
      </c>
      <c r="O928" t="str">
        <f t="shared" si="29"/>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INDEX(products!$A$1:$G$49,MATCH($D929,products!$A$1:$A$49,0),MATCH(orders!I$1,products!$A$1:$G$1,0))</f>
        <v>Exc</v>
      </c>
      <c r="J929" t="str">
        <f>INDEX(products!$A$1:$G$49,MATCH($D929,products!$A$1:$A$49,0),MATCH(orders!J$1,products!$A$1:$G$1,0))</f>
        <v>D</v>
      </c>
      <c r="K929" s="5">
        <f>INDEX(products!$A$1:$G$49,MATCH($D929,products!$A$1:$A$49,0),MATCH(orders!K$1,products!$A$1:$G$1,0))</f>
        <v>2.5</v>
      </c>
      <c r="L929">
        <f>INDEX(products!$A$1:$G$49,MATCH($D929,products!$A$1:$A$49,0),MATCH(orders!L$1,products!$A$1:$G$1,0))</f>
        <v>27.945</v>
      </c>
      <c r="M929">
        <f t="shared" si="28"/>
        <v>111.78</v>
      </c>
      <c r="N929" t="str" cm="1">
        <f t="array" ref="N929">_xlfn.XLOOKUP(I929,{"Rob","Exc","Ara","Lib"},{"Robusta","Excelsa","Arabica","Liberica"},"",0)</f>
        <v>Excelsa</v>
      </c>
      <c r="O929" t="str">
        <f t="shared" si="29"/>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INDEX(products!$A$1:$G$49,MATCH($D930,products!$A$1:$A$49,0),MATCH(orders!I$1,products!$A$1:$G$1,0))</f>
        <v>Exc</v>
      </c>
      <c r="J930" t="str">
        <f>INDEX(products!$A$1:$G$49,MATCH($D930,products!$A$1:$A$49,0),MATCH(orders!J$1,products!$A$1:$G$1,0))</f>
        <v>M</v>
      </c>
      <c r="K930" s="5">
        <f>INDEX(products!$A$1:$G$49,MATCH($D930,products!$A$1:$A$49,0),MATCH(orders!K$1,products!$A$1:$G$1,0))</f>
        <v>2.5</v>
      </c>
      <c r="L930">
        <f>INDEX(products!$A$1:$G$49,MATCH($D930,products!$A$1:$A$49,0),MATCH(orders!L$1,products!$A$1:$G$1,0))</f>
        <v>31.624999999999996</v>
      </c>
      <c r="M930">
        <f t="shared" si="28"/>
        <v>63.249999999999993</v>
      </c>
      <c r="N930" t="str" cm="1">
        <f t="array" ref="N930">_xlfn.XLOOKUP(I930,{"Rob","Exc","Ara","Lib"},{"Robusta","Excelsa","Arabica","Liberica"},"",0)</f>
        <v>Excelsa</v>
      </c>
      <c r="O930" t="str">
        <f t="shared" si="29"/>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INDEX(products!$A$1:$G$49,MATCH($D931,products!$A$1:$A$49,0),MATCH(orders!I$1,products!$A$1:$G$1,0))</f>
        <v>Exc</v>
      </c>
      <c r="J931" t="str">
        <f>INDEX(products!$A$1:$G$49,MATCH($D931,products!$A$1:$A$49,0),MATCH(orders!J$1,products!$A$1:$G$1,0))</f>
        <v>L</v>
      </c>
      <c r="K931" s="5">
        <f>INDEX(products!$A$1:$G$49,MATCH($D931,products!$A$1:$A$49,0),MATCH(orders!K$1,products!$A$1:$G$1,0))</f>
        <v>0.2</v>
      </c>
      <c r="L931">
        <f>INDEX(products!$A$1:$G$49,MATCH($D931,products!$A$1:$A$49,0),MATCH(orders!L$1,products!$A$1:$G$1,0))</f>
        <v>4.4550000000000001</v>
      </c>
      <c r="M931">
        <f t="shared" si="28"/>
        <v>8.91</v>
      </c>
      <c r="N931" t="str" cm="1">
        <f t="array" ref="N931">_xlfn.XLOOKUP(I931,{"Rob","Exc","Ara","Lib"},{"Robusta","Excelsa","Arabica","Liberica"},"",0)</f>
        <v>Excelsa</v>
      </c>
      <c r="O931" t="str">
        <f t="shared" si="29"/>
        <v>Large</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INDEX(products!$A$1:$G$49,MATCH($D932,products!$A$1:$A$49,0),MATCH(orders!I$1,products!$A$1:$G$1,0))</f>
        <v>Exc</v>
      </c>
      <c r="J932" t="str">
        <f>INDEX(products!$A$1:$G$49,MATCH($D932,products!$A$1:$A$49,0),MATCH(orders!J$1,products!$A$1:$G$1,0))</f>
        <v>D</v>
      </c>
      <c r="K932" s="5">
        <f>INDEX(products!$A$1:$G$49,MATCH($D932,products!$A$1:$A$49,0),MATCH(orders!K$1,products!$A$1:$G$1,0))</f>
        <v>1</v>
      </c>
      <c r="L932">
        <f>INDEX(products!$A$1:$G$49,MATCH($D932,products!$A$1:$A$49,0),MATCH(orders!L$1,products!$A$1:$G$1,0))</f>
        <v>12.15</v>
      </c>
      <c r="M932">
        <f t="shared" si="28"/>
        <v>12.15</v>
      </c>
      <c r="N932" t="str" cm="1">
        <f t="array" ref="N932">_xlfn.XLOOKUP(I932,{"Rob","Exc","Ara","Lib"},{"Robusta","Excelsa","Arabica","Liberica"},"",0)</f>
        <v>Excelsa</v>
      </c>
      <c r="O932" t="str">
        <f t="shared" si="29"/>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INDEX(products!$A$1:$G$49,MATCH($D933,products!$A$1:$A$49,0),MATCH(orders!I$1,products!$A$1:$G$1,0))</f>
        <v>Ara</v>
      </c>
      <c r="J933" t="str">
        <f>INDEX(products!$A$1:$G$49,MATCH($D933,products!$A$1:$A$49,0),MATCH(orders!J$1,products!$A$1:$G$1,0))</f>
        <v>D</v>
      </c>
      <c r="K933" s="5">
        <f>INDEX(products!$A$1:$G$49,MATCH($D933,products!$A$1:$A$49,0),MATCH(orders!K$1,products!$A$1:$G$1,0))</f>
        <v>0.5</v>
      </c>
      <c r="L933">
        <f>INDEX(products!$A$1:$G$49,MATCH($D933,products!$A$1:$A$49,0),MATCH(orders!L$1,products!$A$1:$G$1,0))</f>
        <v>5.97</v>
      </c>
      <c r="M933">
        <f t="shared" si="28"/>
        <v>23.88</v>
      </c>
      <c r="N933" t="str" cm="1">
        <f t="array" ref="N933">_xlfn.XLOOKUP(I933,{"Rob","Exc","Ara","Lib"},{"Robusta","Excelsa","Arabica","Liberica"},"",0)</f>
        <v>Arabica</v>
      </c>
      <c r="O933" t="str">
        <f t="shared" si="29"/>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INDEX(products!$A$1:$G$49,MATCH($D934,products!$A$1:$A$49,0),MATCH(orders!I$1,products!$A$1:$G$1,0))</f>
        <v>Exc</v>
      </c>
      <c r="J934" t="str">
        <f>INDEX(products!$A$1:$G$49,MATCH($D934,products!$A$1:$A$49,0),MATCH(orders!J$1,products!$A$1:$G$1,0))</f>
        <v>M</v>
      </c>
      <c r="K934" s="5">
        <f>INDEX(products!$A$1:$G$49,MATCH($D934,products!$A$1:$A$49,0),MATCH(orders!K$1,products!$A$1:$G$1,0))</f>
        <v>1</v>
      </c>
      <c r="L934">
        <f>INDEX(products!$A$1:$G$49,MATCH($D934,products!$A$1:$A$49,0),MATCH(orders!L$1,products!$A$1:$G$1,0))</f>
        <v>13.75</v>
      </c>
      <c r="M934">
        <f t="shared" si="28"/>
        <v>55</v>
      </c>
      <c r="N934" t="str" cm="1">
        <f t="array" ref="N934">_xlfn.XLOOKUP(I934,{"Rob","Exc","Ara","Lib"},{"Robusta","Excelsa","Arabica","Liberica"},"",0)</f>
        <v>Excelsa</v>
      </c>
      <c r="O934" t="str">
        <f t="shared" si="29"/>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INDEX(products!$A$1:$G$49,MATCH($D935,products!$A$1:$A$49,0),MATCH(orders!I$1,products!$A$1:$G$1,0))</f>
        <v>Rob</v>
      </c>
      <c r="J935" t="str">
        <f>INDEX(products!$A$1:$G$49,MATCH($D935,products!$A$1:$A$49,0),MATCH(orders!J$1,products!$A$1:$G$1,0))</f>
        <v>D</v>
      </c>
      <c r="K935" s="5">
        <f>INDEX(products!$A$1:$G$49,MATCH($D935,products!$A$1:$A$49,0),MATCH(orders!K$1,products!$A$1:$G$1,0))</f>
        <v>1</v>
      </c>
      <c r="L935">
        <f>INDEX(products!$A$1:$G$49,MATCH($D935,products!$A$1:$A$49,0),MATCH(orders!L$1,products!$A$1:$G$1,0))</f>
        <v>8.9499999999999993</v>
      </c>
      <c r="M935">
        <f t="shared" si="28"/>
        <v>26.849999999999998</v>
      </c>
      <c r="N935" t="str" cm="1">
        <f t="array" ref="N935">_xlfn.XLOOKUP(I935,{"Rob","Exc","Ara","Lib"},{"Robusta","Excelsa","Arabica","Liberica"},"",0)</f>
        <v>Robusta</v>
      </c>
      <c r="O935" t="str">
        <f t="shared" si="29"/>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INDEX(products!$A$1:$G$49,MATCH($D936,products!$A$1:$A$49,0),MATCH(orders!I$1,products!$A$1:$G$1,0))</f>
        <v>Rob</v>
      </c>
      <c r="J936" t="str">
        <f>INDEX(products!$A$1:$G$49,MATCH($D936,products!$A$1:$A$49,0),MATCH(orders!J$1,products!$A$1:$G$1,0))</f>
        <v>M</v>
      </c>
      <c r="K936" s="5">
        <f>INDEX(products!$A$1:$G$49,MATCH($D936,products!$A$1:$A$49,0),MATCH(orders!K$1,products!$A$1:$G$1,0))</f>
        <v>2.5</v>
      </c>
      <c r="L936">
        <f>INDEX(products!$A$1:$G$49,MATCH($D936,products!$A$1:$A$49,0),MATCH(orders!L$1,products!$A$1:$G$1,0))</f>
        <v>22.884999999999998</v>
      </c>
      <c r="M936">
        <f t="shared" si="28"/>
        <v>114.42499999999998</v>
      </c>
      <c r="N936" t="str" cm="1">
        <f t="array" ref="N936">_xlfn.XLOOKUP(I936,{"Rob","Exc","Ara","Lib"},{"Robusta","Excelsa","Arabica","Liberica"},"",0)</f>
        <v>Robusta</v>
      </c>
      <c r="O936" t="str">
        <f t="shared" si="29"/>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INDEX(products!$A$1:$G$49,MATCH($D937,products!$A$1:$A$49,0),MATCH(orders!I$1,products!$A$1:$G$1,0))</f>
        <v>Ara</v>
      </c>
      <c r="J937" t="str">
        <f>INDEX(products!$A$1:$G$49,MATCH($D937,products!$A$1:$A$49,0),MATCH(orders!J$1,products!$A$1:$G$1,0))</f>
        <v>M</v>
      </c>
      <c r="K937" s="5">
        <f>INDEX(products!$A$1:$G$49,MATCH($D937,products!$A$1:$A$49,0),MATCH(orders!K$1,products!$A$1:$G$1,0))</f>
        <v>2.5</v>
      </c>
      <c r="L937">
        <f>INDEX(products!$A$1:$G$49,MATCH($D937,products!$A$1:$A$49,0),MATCH(orders!L$1,products!$A$1:$G$1,0))</f>
        <v>25.874999999999996</v>
      </c>
      <c r="M937">
        <f t="shared" si="28"/>
        <v>155.24999999999997</v>
      </c>
      <c r="N937" t="str" cm="1">
        <f t="array" ref="N937">_xlfn.XLOOKUP(I937,{"Rob","Exc","Ara","Lib"},{"Robusta","Excelsa","Arabica","Liberica"},"",0)</f>
        <v>Arabica</v>
      </c>
      <c r="O937" t="str">
        <f t="shared" si="29"/>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INDEX(products!$A$1:$G$49,MATCH($D938,products!$A$1:$A$49,0),MATCH(orders!I$1,products!$A$1:$G$1,0))</f>
        <v>Lib</v>
      </c>
      <c r="J938" t="str">
        <f>INDEX(products!$A$1:$G$49,MATCH($D938,products!$A$1:$A$49,0),MATCH(orders!J$1,products!$A$1:$G$1,0))</f>
        <v>D</v>
      </c>
      <c r="K938" s="5">
        <f>INDEX(products!$A$1:$G$49,MATCH($D938,products!$A$1:$A$49,0),MATCH(orders!K$1,products!$A$1:$G$1,0))</f>
        <v>0.5</v>
      </c>
      <c r="L938">
        <f>INDEX(products!$A$1:$G$49,MATCH($D938,products!$A$1:$A$49,0),MATCH(orders!L$1,products!$A$1:$G$1,0))</f>
        <v>7.77</v>
      </c>
      <c r="M938">
        <f t="shared" si="28"/>
        <v>23.31</v>
      </c>
      <c r="N938" t="str" cm="1">
        <f t="array" ref="N938">_xlfn.XLOOKUP(I938,{"Rob","Exc","Ara","Lib"},{"Robusta","Excelsa","Arabica","Liberica"},"",0)</f>
        <v>Liberica</v>
      </c>
      <c r="O938" t="str">
        <f t="shared" si="29"/>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INDEX(products!$A$1:$G$49,MATCH($D939,products!$A$1:$A$49,0),MATCH(orders!I$1,products!$A$1:$G$1,0))</f>
        <v>Rob</v>
      </c>
      <c r="J939" t="str">
        <f>INDEX(products!$A$1:$G$49,MATCH($D939,products!$A$1:$A$49,0),MATCH(orders!J$1,products!$A$1:$G$1,0))</f>
        <v>M</v>
      </c>
      <c r="K939" s="5">
        <f>INDEX(products!$A$1:$G$49,MATCH($D939,products!$A$1:$A$49,0),MATCH(orders!K$1,products!$A$1:$G$1,0))</f>
        <v>2.5</v>
      </c>
      <c r="L939">
        <f>INDEX(products!$A$1:$G$49,MATCH($D939,products!$A$1:$A$49,0),MATCH(orders!L$1,products!$A$1:$G$1,0))</f>
        <v>22.884999999999998</v>
      </c>
      <c r="M939">
        <f t="shared" si="28"/>
        <v>91.539999999999992</v>
      </c>
      <c r="N939" t="str" cm="1">
        <f t="array" ref="N939">_xlfn.XLOOKUP(I939,{"Rob","Exc","Ara","Lib"},{"Robusta","Excelsa","Arabica","Liberica"},"",0)</f>
        <v>Robusta</v>
      </c>
      <c r="O939" t="str">
        <f t="shared" si="29"/>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INDEX(products!$A$1:$G$49,MATCH($D940,products!$A$1:$A$49,0),MATCH(orders!I$1,products!$A$1:$G$1,0))</f>
        <v>Exc</v>
      </c>
      <c r="J940" t="str">
        <f>INDEX(products!$A$1:$G$49,MATCH($D940,products!$A$1:$A$49,0),MATCH(orders!J$1,products!$A$1:$G$1,0))</f>
        <v>L</v>
      </c>
      <c r="K940" s="5">
        <f>INDEX(products!$A$1:$G$49,MATCH($D940,products!$A$1:$A$49,0),MATCH(orders!K$1,products!$A$1:$G$1,0))</f>
        <v>1</v>
      </c>
      <c r="L940">
        <f>INDEX(products!$A$1:$G$49,MATCH($D940,products!$A$1:$A$49,0),MATCH(orders!L$1,products!$A$1:$G$1,0))</f>
        <v>14.85</v>
      </c>
      <c r="M940">
        <f t="shared" si="28"/>
        <v>74.25</v>
      </c>
      <c r="N940" t="str" cm="1">
        <f t="array" ref="N940">_xlfn.XLOOKUP(I940,{"Rob","Exc","Ara","Lib"},{"Robusta","Excelsa","Arabica","Liberica"},"",0)</f>
        <v>Excelsa</v>
      </c>
      <c r="O940" t="str">
        <f t="shared" si="29"/>
        <v>Large</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INDEX(products!$A$1:$G$49,MATCH($D941,products!$A$1:$A$49,0),MATCH(orders!I$1,products!$A$1:$G$1,0))</f>
        <v>Lib</v>
      </c>
      <c r="J941" t="str">
        <f>INDEX(products!$A$1:$G$49,MATCH($D941,products!$A$1:$A$49,0),MATCH(orders!J$1,products!$A$1:$G$1,0))</f>
        <v>L</v>
      </c>
      <c r="K941" s="5">
        <f>INDEX(products!$A$1:$G$49,MATCH($D941,products!$A$1:$A$49,0),MATCH(orders!K$1,products!$A$1:$G$1,0))</f>
        <v>0.2</v>
      </c>
      <c r="L941">
        <f>INDEX(products!$A$1:$G$49,MATCH($D941,products!$A$1:$A$49,0),MATCH(orders!L$1,products!$A$1:$G$1,0))</f>
        <v>4.7549999999999999</v>
      </c>
      <c r="M941">
        <f t="shared" si="28"/>
        <v>28.53</v>
      </c>
      <c r="N941" t="str" cm="1">
        <f t="array" ref="N941">_xlfn.XLOOKUP(I941,{"Rob","Exc","Ara","Lib"},{"Robusta","Excelsa","Arabica","Liberica"},"",0)</f>
        <v>Liberica</v>
      </c>
      <c r="O941" t="str">
        <f t="shared" si="29"/>
        <v>Large</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INDEX(products!$A$1:$G$49,MATCH($D942,products!$A$1:$A$49,0),MATCH(orders!I$1,products!$A$1:$G$1,0))</f>
        <v>Rob</v>
      </c>
      <c r="J942" t="str">
        <f>INDEX(products!$A$1:$G$49,MATCH($D942,products!$A$1:$A$49,0),MATCH(orders!J$1,products!$A$1:$G$1,0))</f>
        <v>L</v>
      </c>
      <c r="K942" s="5">
        <f>INDEX(products!$A$1:$G$49,MATCH($D942,products!$A$1:$A$49,0),MATCH(orders!K$1,products!$A$1:$G$1,0))</f>
        <v>0.5</v>
      </c>
      <c r="L942">
        <f>INDEX(products!$A$1:$G$49,MATCH($D942,products!$A$1:$A$49,0),MATCH(orders!L$1,products!$A$1:$G$1,0))</f>
        <v>7.169999999999999</v>
      </c>
      <c r="M942">
        <f t="shared" si="28"/>
        <v>14.339999999999998</v>
      </c>
      <c r="N942" t="str" cm="1">
        <f t="array" ref="N942">_xlfn.XLOOKUP(I942,{"Rob","Exc","Ara","Lib"},{"Robusta","Excelsa","Arabica","Liberica"},"",0)</f>
        <v>Robusta</v>
      </c>
      <c r="O942" t="str">
        <f t="shared" si="29"/>
        <v>Large</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INDEX(products!$A$1:$G$49,MATCH($D943,products!$A$1:$A$49,0),MATCH(orders!I$1,products!$A$1:$G$1,0))</f>
        <v>Ara</v>
      </c>
      <c r="J943" t="str">
        <f>INDEX(products!$A$1:$G$49,MATCH($D943,products!$A$1:$A$49,0),MATCH(orders!J$1,products!$A$1:$G$1,0))</f>
        <v>L</v>
      </c>
      <c r="K943" s="5">
        <f>INDEX(products!$A$1:$G$49,MATCH($D943,products!$A$1:$A$49,0),MATCH(orders!K$1,products!$A$1:$G$1,0))</f>
        <v>0.5</v>
      </c>
      <c r="L943">
        <f>INDEX(products!$A$1:$G$49,MATCH($D943,products!$A$1:$A$49,0),MATCH(orders!L$1,products!$A$1:$G$1,0))</f>
        <v>7.77</v>
      </c>
      <c r="M943">
        <f t="shared" si="28"/>
        <v>15.54</v>
      </c>
      <c r="N943" t="str" cm="1">
        <f t="array" ref="N943">_xlfn.XLOOKUP(I943,{"Rob","Exc","Ara","Lib"},{"Robusta","Excelsa","Arabica","Liberica"},"",0)</f>
        <v>Arabica</v>
      </c>
      <c r="O943" t="str">
        <f t="shared" si="29"/>
        <v>Large</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INDEX(products!$A$1:$G$49,MATCH($D944,products!$A$1:$A$49,0),MATCH(orders!I$1,products!$A$1:$G$1,0))</f>
        <v>Rob</v>
      </c>
      <c r="J944" t="str">
        <f>INDEX(products!$A$1:$G$49,MATCH($D944,products!$A$1:$A$49,0),MATCH(orders!J$1,products!$A$1:$G$1,0))</f>
        <v>L</v>
      </c>
      <c r="K944" s="5">
        <f>INDEX(products!$A$1:$G$49,MATCH($D944,products!$A$1:$A$49,0),MATCH(orders!K$1,products!$A$1:$G$1,0))</f>
        <v>1</v>
      </c>
      <c r="L944">
        <f>INDEX(products!$A$1:$G$49,MATCH($D944,products!$A$1:$A$49,0),MATCH(orders!L$1,products!$A$1:$G$1,0))</f>
        <v>11.95</v>
      </c>
      <c r="M944">
        <f t="shared" si="28"/>
        <v>35.849999999999994</v>
      </c>
      <c r="N944" t="str" cm="1">
        <f t="array" ref="N944">_xlfn.XLOOKUP(I944,{"Rob","Exc","Ara","Lib"},{"Robusta","Excelsa","Arabica","Liberica"},"",0)</f>
        <v>Robusta</v>
      </c>
      <c r="O944" t="str">
        <f t="shared" si="29"/>
        <v>Large</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INDEX(products!$A$1:$G$49,MATCH($D945,products!$A$1:$A$49,0),MATCH(orders!I$1,products!$A$1:$G$1,0))</f>
        <v>Ara</v>
      </c>
      <c r="J945" t="str">
        <f>INDEX(products!$A$1:$G$49,MATCH($D945,products!$A$1:$A$49,0),MATCH(orders!J$1,products!$A$1:$G$1,0))</f>
        <v>L</v>
      </c>
      <c r="K945" s="5">
        <f>INDEX(products!$A$1:$G$49,MATCH($D945,products!$A$1:$A$49,0),MATCH(orders!K$1,products!$A$1:$G$1,0))</f>
        <v>0.5</v>
      </c>
      <c r="L945">
        <f>INDEX(products!$A$1:$G$49,MATCH($D945,products!$A$1:$A$49,0),MATCH(orders!L$1,products!$A$1:$G$1,0))</f>
        <v>7.77</v>
      </c>
      <c r="M945">
        <f t="shared" si="28"/>
        <v>46.62</v>
      </c>
      <c r="N945" t="str" cm="1">
        <f t="array" ref="N945">_xlfn.XLOOKUP(I945,{"Rob","Exc","Ara","Lib"},{"Robusta","Excelsa","Arabica","Liberica"},"",0)</f>
        <v>Arabica</v>
      </c>
      <c r="O945" t="str">
        <f t="shared" si="29"/>
        <v>Large</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INDEX(products!$A$1:$G$49,MATCH($D946,products!$A$1:$A$49,0),MATCH(orders!I$1,products!$A$1:$G$1,0))</f>
        <v>Rob</v>
      </c>
      <c r="J946" t="str">
        <f>INDEX(products!$A$1:$G$49,MATCH($D946,products!$A$1:$A$49,0),MATCH(orders!J$1,products!$A$1:$G$1,0))</f>
        <v>L</v>
      </c>
      <c r="K946" s="5">
        <f>INDEX(products!$A$1:$G$49,MATCH($D946,products!$A$1:$A$49,0),MATCH(orders!K$1,products!$A$1:$G$1,0))</f>
        <v>0.5</v>
      </c>
      <c r="L946">
        <f>INDEX(products!$A$1:$G$49,MATCH($D946,products!$A$1:$A$49,0),MATCH(orders!L$1,products!$A$1:$G$1,0))</f>
        <v>7.169999999999999</v>
      </c>
      <c r="M946">
        <f t="shared" si="28"/>
        <v>35.849999999999994</v>
      </c>
      <c r="N946" t="str" cm="1">
        <f t="array" ref="N946">_xlfn.XLOOKUP(I946,{"Rob","Exc","Ara","Lib"},{"Robusta","Excelsa","Arabica","Liberica"},"",0)</f>
        <v>Robusta</v>
      </c>
      <c r="O946" t="str">
        <f t="shared" si="29"/>
        <v>Large</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INDEX(products!$A$1:$G$49,MATCH($D947,products!$A$1:$A$49,0),MATCH(orders!I$1,products!$A$1:$G$1,0))</f>
        <v>Lib</v>
      </c>
      <c r="J947" t="str">
        <f>INDEX(products!$A$1:$G$49,MATCH($D947,products!$A$1:$A$49,0),MATCH(orders!J$1,products!$A$1:$G$1,0))</f>
        <v>D</v>
      </c>
      <c r="K947" s="5">
        <f>INDEX(products!$A$1:$G$49,MATCH($D947,products!$A$1:$A$49,0),MATCH(orders!K$1,products!$A$1:$G$1,0))</f>
        <v>2.5</v>
      </c>
      <c r="L947">
        <f>INDEX(products!$A$1:$G$49,MATCH($D947,products!$A$1:$A$49,0),MATCH(orders!L$1,products!$A$1:$G$1,0))</f>
        <v>29.784999999999997</v>
      </c>
      <c r="M947">
        <f t="shared" si="28"/>
        <v>119.13999999999999</v>
      </c>
      <c r="N947" t="str" cm="1">
        <f t="array" ref="N947">_xlfn.XLOOKUP(I947,{"Rob","Exc","Ara","Lib"},{"Robusta","Excelsa","Arabica","Liberica"},"",0)</f>
        <v>Liberica</v>
      </c>
      <c r="O947" t="str">
        <f t="shared" si="29"/>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INDEX(products!$A$1:$G$49,MATCH($D948,products!$A$1:$A$49,0),MATCH(orders!I$1,products!$A$1:$G$1,0))</f>
        <v>Lib</v>
      </c>
      <c r="J948" t="str">
        <f>INDEX(products!$A$1:$G$49,MATCH($D948,products!$A$1:$A$49,0),MATCH(orders!J$1,products!$A$1:$G$1,0))</f>
        <v>D</v>
      </c>
      <c r="K948" s="5">
        <f>INDEX(products!$A$1:$G$49,MATCH($D948,products!$A$1:$A$49,0),MATCH(orders!K$1,products!$A$1:$G$1,0))</f>
        <v>0.5</v>
      </c>
      <c r="L948">
        <f>INDEX(products!$A$1:$G$49,MATCH($D948,products!$A$1:$A$49,0),MATCH(orders!L$1,products!$A$1:$G$1,0))</f>
        <v>7.77</v>
      </c>
      <c r="M948">
        <f t="shared" si="28"/>
        <v>23.31</v>
      </c>
      <c r="N948" t="str" cm="1">
        <f t="array" ref="N948">_xlfn.XLOOKUP(I948,{"Rob","Exc","Ara","Lib"},{"Robusta","Excelsa","Arabica","Liberica"},"",0)</f>
        <v>Liberica</v>
      </c>
      <c r="O948" t="str">
        <f t="shared" si="29"/>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INDEX(products!$A$1:$G$49,MATCH($D949,products!$A$1:$A$49,0),MATCH(orders!I$1,products!$A$1:$G$1,0))</f>
        <v>Ara</v>
      </c>
      <c r="J949" t="str">
        <f>INDEX(products!$A$1:$G$49,MATCH($D949,products!$A$1:$A$49,0),MATCH(orders!J$1,products!$A$1:$G$1,0))</f>
        <v>M</v>
      </c>
      <c r="K949" s="5">
        <f>INDEX(products!$A$1:$G$49,MATCH($D949,products!$A$1:$A$49,0),MATCH(orders!K$1,products!$A$1:$G$1,0))</f>
        <v>1</v>
      </c>
      <c r="L949">
        <f>INDEX(products!$A$1:$G$49,MATCH($D949,products!$A$1:$A$49,0),MATCH(orders!L$1,products!$A$1:$G$1,0))</f>
        <v>11.25</v>
      </c>
      <c r="M949">
        <f t="shared" si="28"/>
        <v>11.25</v>
      </c>
      <c r="N949" t="str" cm="1">
        <f t="array" ref="N949">_xlfn.XLOOKUP(I949,{"Rob","Exc","Ara","Lib"},{"Robusta","Excelsa","Arabica","Liberica"},"",0)</f>
        <v>Arabica</v>
      </c>
      <c r="O949" t="str">
        <f t="shared" si="29"/>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INDEX(products!$A$1:$G$49,MATCH($D950,products!$A$1:$A$49,0),MATCH(orders!I$1,products!$A$1:$G$1,0))</f>
        <v>Exc</v>
      </c>
      <c r="J950" t="str">
        <f>INDEX(products!$A$1:$G$49,MATCH($D950,products!$A$1:$A$49,0),MATCH(orders!J$1,products!$A$1:$G$1,0))</f>
        <v>D</v>
      </c>
      <c r="K950" s="5">
        <f>INDEX(products!$A$1:$G$49,MATCH($D950,products!$A$1:$A$49,0),MATCH(orders!K$1,products!$A$1:$G$1,0))</f>
        <v>2.5</v>
      </c>
      <c r="L950">
        <f>INDEX(products!$A$1:$G$49,MATCH($D950,products!$A$1:$A$49,0),MATCH(orders!L$1,products!$A$1:$G$1,0))</f>
        <v>27.945</v>
      </c>
      <c r="M950">
        <f t="shared" si="28"/>
        <v>83.835000000000008</v>
      </c>
      <c r="N950" t="str" cm="1">
        <f t="array" ref="N950">_xlfn.XLOOKUP(I950,{"Rob","Exc","Ara","Lib"},{"Robusta","Excelsa","Arabica","Liberica"},"",0)</f>
        <v>Excelsa</v>
      </c>
      <c r="O950" t="str">
        <f t="shared" si="29"/>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INDEX(products!$A$1:$G$49,MATCH($D951,products!$A$1:$A$49,0),MATCH(orders!I$1,products!$A$1:$G$1,0))</f>
        <v>Rob</v>
      </c>
      <c r="J951" t="str">
        <f>INDEX(products!$A$1:$G$49,MATCH($D951,products!$A$1:$A$49,0),MATCH(orders!J$1,products!$A$1:$G$1,0))</f>
        <v>L</v>
      </c>
      <c r="K951" s="5">
        <f>INDEX(products!$A$1:$G$49,MATCH($D951,products!$A$1:$A$49,0),MATCH(orders!K$1,products!$A$1:$G$1,0))</f>
        <v>2.5</v>
      </c>
      <c r="L951">
        <f>INDEX(products!$A$1:$G$49,MATCH($D951,products!$A$1:$A$49,0),MATCH(orders!L$1,products!$A$1:$G$1,0))</f>
        <v>27.484999999999996</v>
      </c>
      <c r="M951">
        <f t="shared" si="28"/>
        <v>109.93999999999998</v>
      </c>
      <c r="N951" t="str" cm="1">
        <f t="array" ref="N951">_xlfn.XLOOKUP(I951,{"Rob","Exc","Ara","Lib"},{"Robusta","Excelsa","Arabica","Liberica"},"",0)</f>
        <v>Robusta</v>
      </c>
      <c r="O951" t="str">
        <f t="shared" si="29"/>
        <v>Large</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INDEX(products!$A$1:$G$49,MATCH($D952,products!$A$1:$A$49,0),MATCH(orders!I$1,products!$A$1:$G$1,0))</f>
        <v>Rob</v>
      </c>
      <c r="J952" t="str">
        <f>INDEX(products!$A$1:$G$49,MATCH($D952,products!$A$1:$A$49,0),MATCH(orders!J$1,products!$A$1:$G$1,0))</f>
        <v>L</v>
      </c>
      <c r="K952" s="5">
        <f>INDEX(products!$A$1:$G$49,MATCH($D952,products!$A$1:$A$49,0),MATCH(orders!K$1,products!$A$1:$G$1,0))</f>
        <v>0.2</v>
      </c>
      <c r="L952">
        <f>INDEX(products!$A$1:$G$49,MATCH($D952,products!$A$1:$A$49,0),MATCH(orders!L$1,products!$A$1:$G$1,0))</f>
        <v>3.5849999999999995</v>
      </c>
      <c r="M952">
        <f t="shared" si="28"/>
        <v>14.339999999999998</v>
      </c>
      <c r="N952" t="str" cm="1">
        <f t="array" ref="N952">_xlfn.XLOOKUP(I952,{"Rob","Exc","Ara","Lib"},{"Robusta","Excelsa","Arabica","Liberica"},"",0)</f>
        <v>Robusta</v>
      </c>
      <c r="O952" t="str">
        <f t="shared" si="29"/>
        <v>Large</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INDEX(products!$A$1:$G$49,MATCH($D953,products!$A$1:$A$49,0),MATCH(orders!I$1,products!$A$1:$G$1,0))</f>
        <v>Rob</v>
      </c>
      <c r="J953" t="str">
        <f>INDEX(products!$A$1:$G$49,MATCH($D953,products!$A$1:$A$49,0),MATCH(orders!J$1,products!$A$1:$G$1,0))</f>
        <v>L</v>
      </c>
      <c r="K953" s="5">
        <f>INDEX(products!$A$1:$G$49,MATCH($D953,products!$A$1:$A$49,0),MATCH(orders!K$1,products!$A$1:$G$1,0))</f>
        <v>0.2</v>
      </c>
      <c r="L953">
        <f>INDEX(products!$A$1:$G$49,MATCH($D953,products!$A$1:$A$49,0),MATCH(orders!L$1,products!$A$1:$G$1,0))</f>
        <v>3.5849999999999995</v>
      </c>
      <c r="M953">
        <f t="shared" si="28"/>
        <v>21.509999999999998</v>
      </c>
      <c r="N953" t="str" cm="1">
        <f t="array" ref="N953">_xlfn.XLOOKUP(I953,{"Rob","Exc","Ara","Lib"},{"Robusta","Excelsa","Arabica","Liberica"},"",0)</f>
        <v>Robusta</v>
      </c>
      <c r="O953" t="str">
        <f t="shared" si="29"/>
        <v>Large</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INDEX(products!$A$1:$G$49,MATCH($D954,products!$A$1:$A$49,0),MATCH(orders!I$1,products!$A$1:$G$1,0))</f>
        <v>Ara</v>
      </c>
      <c r="J954" t="str">
        <f>INDEX(products!$A$1:$G$49,MATCH($D954,products!$A$1:$A$49,0),MATCH(orders!J$1,products!$A$1:$G$1,0))</f>
        <v>M</v>
      </c>
      <c r="K954" s="5">
        <f>INDEX(products!$A$1:$G$49,MATCH($D954,products!$A$1:$A$49,0),MATCH(orders!K$1,products!$A$1:$G$1,0))</f>
        <v>1</v>
      </c>
      <c r="L954">
        <f>INDEX(products!$A$1:$G$49,MATCH($D954,products!$A$1:$A$49,0),MATCH(orders!L$1,products!$A$1:$G$1,0))</f>
        <v>11.25</v>
      </c>
      <c r="M954">
        <f t="shared" si="28"/>
        <v>22.5</v>
      </c>
      <c r="N954" t="str" cm="1">
        <f t="array" ref="N954">_xlfn.XLOOKUP(I954,{"Rob","Exc","Ara","Lib"},{"Robusta","Excelsa","Arabica","Liberica"},"",0)</f>
        <v>Arabica</v>
      </c>
      <c r="O954" t="str">
        <f t="shared" si="29"/>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INDEX(products!$A$1:$G$49,MATCH($D955,products!$A$1:$A$49,0),MATCH(orders!I$1,products!$A$1:$G$1,0))</f>
        <v>Ara</v>
      </c>
      <c r="J955" t="str">
        <f>INDEX(products!$A$1:$G$49,MATCH($D955,products!$A$1:$A$49,0),MATCH(orders!J$1,products!$A$1:$G$1,0))</f>
        <v>L</v>
      </c>
      <c r="K955" s="5">
        <f>INDEX(products!$A$1:$G$49,MATCH($D955,products!$A$1:$A$49,0),MATCH(orders!K$1,products!$A$1:$G$1,0))</f>
        <v>0.2</v>
      </c>
      <c r="L955">
        <f>INDEX(products!$A$1:$G$49,MATCH($D955,products!$A$1:$A$49,0),MATCH(orders!L$1,products!$A$1:$G$1,0))</f>
        <v>3.8849999999999998</v>
      </c>
      <c r="M955">
        <f t="shared" si="28"/>
        <v>3.8849999999999998</v>
      </c>
      <c r="N955" t="str" cm="1">
        <f t="array" ref="N955">_xlfn.XLOOKUP(I955,{"Rob","Exc","Ara","Lib"},{"Robusta","Excelsa","Arabica","Liberica"},"",0)</f>
        <v>Arabica</v>
      </c>
      <c r="O955" t="str">
        <f t="shared" si="29"/>
        <v>Large</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INDEX(products!$A$1:$G$49,MATCH($D956,products!$A$1:$A$49,0),MATCH(orders!I$1,products!$A$1:$G$1,0))</f>
        <v>Exc</v>
      </c>
      <c r="J956" t="str">
        <f>INDEX(products!$A$1:$G$49,MATCH($D956,products!$A$1:$A$49,0),MATCH(orders!J$1,products!$A$1:$G$1,0))</f>
        <v>D</v>
      </c>
      <c r="K956" s="5">
        <f>INDEX(products!$A$1:$G$49,MATCH($D956,products!$A$1:$A$49,0),MATCH(orders!K$1,products!$A$1:$G$1,0))</f>
        <v>2.5</v>
      </c>
      <c r="L956">
        <f>INDEX(products!$A$1:$G$49,MATCH($D956,products!$A$1:$A$49,0),MATCH(orders!L$1,products!$A$1:$G$1,0))</f>
        <v>27.945</v>
      </c>
      <c r="M956">
        <f t="shared" si="28"/>
        <v>27.945</v>
      </c>
      <c r="N956" t="str" cm="1">
        <f t="array" ref="N956">_xlfn.XLOOKUP(I956,{"Rob","Exc","Ara","Lib"},{"Robusta","Excelsa","Arabica","Liberica"},"",0)</f>
        <v>Excelsa</v>
      </c>
      <c r="O956" t="str">
        <f t="shared" si="29"/>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INDEX(products!$A$1:$G$49,MATCH($D957,products!$A$1:$A$49,0),MATCH(orders!I$1,products!$A$1:$G$1,0))</f>
        <v>Exc</v>
      </c>
      <c r="J957" t="str">
        <f>INDEX(products!$A$1:$G$49,MATCH($D957,products!$A$1:$A$49,0),MATCH(orders!J$1,products!$A$1:$G$1,0))</f>
        <v>L</v>
      </c>
      <c r="K957" s="5">
        <f>INDEX(products!$A$1:$G$49,MATCH($D957,products!$A$1:$A$49,0),MATCH(orders!K$1,products!$A$1:$G$1,0))</f>
        <v>2.5</v>
      </c>
      <c r="L957">
        <f>INDEX(products!$A$1:$G$49,MATCH($D957,products!$A$1:$A$49,0),MATCH(orders!L$1,products!$A$1:$G$1,0))</f>
        <v>34.154999999999994</v>
      </c>
      <c r="M957">
        <f t="shared" si="28"/>
        <v>170.77499999999998</v>
      </c>
      <c r="N957" t="str" cm="1">
        <f t="array" ref="N957">_xlfn.XLOOKUP(I957,{"Rob","Exc","Ara","Lib"},{"Robusta","Excelsa","Arabica","Liberica"},"",0)</f>
        <v>Excelsa</v>
      </c>
      <c r="O957" t="str">
        <f t="shared" si="29"/>
        <v>Large</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INDEX(products!$A$1:$G$49,MATCH($D958,products!$A$1:$A$49,0),MATCH(orders!I$1,products!$A$1:$G$1,0))</f>
        <v>Rob</v>
      </c>
      <c r="J958" t="str">
        <f>INDEX(products!$A$1:$G$49,MATCH($D958,products!$A$1:$A$49,0),MATCH(orders!J$1,products!$A$1:$G$1,0))</f>
        <v>L</v>
      </c>
      <c r="K958" s="5">
        <f>INDEX(products!$A$1:$G$49,MATCH($D958,products!$A$1:$A$49,0),MATCH(orders!K$1,products!$A$1:$G$1,0))</f>
        <v>2.5</v>
      </c>
      <c r="L958">
        <f>INDEX(products!$A$1:$G$49,MATCH($D958,products!$A$1:$A$49,0),MATCH(orders!L$1,products!$A$1:$G$1,0))</f>
        <v>27.484999999999996</v>
      </c>
      <c r="M958">
        <f t="shared" si="28"/>
        <v>54.969999999999992</v>
      </c>
      <c r="N958" t="str" cm="1">
        <f t="array" ref="N958">_xlfn.XLOOKUP(I958,{"Rob","Exc","Ara","Lib"},{"Robusta","Excelsa","Arabica","Liberica"},"",0)</f>
        <v>Robusta</v>
      </c>
      <c r="O958" t="str">
        <f t="shared" si="29"/>
        <v>Large</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INDEX(products!$A$1:$G$49,MATCH($D959,products!$A$1:$A$49,0),MATCH(orders!I$1,products!$A$1:$G$1,0))</f>
        <v>Exc</v>
      </c>
      <c r="J959" t="str">
        <f>INDEX(products!$A$1:$G$49,MATCH($D959,products!$A$1:$A$49,0),MATCH(orders!J$1,products!$A$1:$G$1,0))</f>
        <v>L</v>
      </c>
      <c r="K959" s="5">
        <f>INDEX(products!$A$1:$G$49,MATCH($D959,products!$A$1:$A$49,0),MATCH(orders!K$1,products!$A$1:$G$1,0))</f>
        <v>1</v>
      </c>
      <c r="L959">
        <f>INDEX(products!$A$1:$G$49,MATCH($D959,products!$A$1:$A$49,0),MATCH(orders!L$1,products!$A$1:$G$1,0))</f>
        <v>14.85</v>
      </c>
      <c r="M959">
        <f t="shared" si="28"/>
        <v>14.85</v>
      </c>
      <c r="N959" t="str" cm="1">
        <f t="array" ref="N959">_xlfn.XLOOKUP(I959,{"Rob","Exc","Ara","Lib"},{"Robusta","Excelsa","Arabica","Liberica"},"",0)</f>
        <v>Excelsa</v>
      </c>
      <c r="O959" t="str">
        <f t="shared" si="29"/>
        <v>Large</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INDEX(products!$A$1:$G$49,MATCH($D960,products!$A$1:$A$49,0),MATCH(orders!I$1,products!$A$1:$G$1,0))</f>
        <v>Ara</v>
      </c>
      <c r="J960" t="str">
        <f>INDEX(products!$A$1:$G$49,MATCH($D960,products!$A$1:$A$49,0),MATCH(orders!J$1,products!$A$1:$G$1,0))</f>
        <v>L</v>
      </c>
      <c r="K960" s="5">
        <f>INDEX(products!$A$1:$G$49,MATCH($D960,products!$A$1:$A$49,0),MATCH(orders!K$1,products!$A$1:$G$1,0))</f>
        <v>0.2</v>
      </c>
      <c r="L960">
        <f>INDEX(products!$A$1:$G$49,MATCH($D960,products!$A$1:$A$49,0),MATCH(orders!L$1,products!$A$1:$G$1,0))</f>
        <v>3.8849999999999998</v>
      </c>
      <c r="M960">
        <f t="shared" si="28"/>
        <v>7.77</v>
      </c>
      <c r="N960" t="str" cm="1">
        <f t="array" ref="N960">_xlfn.XLOOKUP(I960,{"Rob","Exc","Ara","Lib"},{"Robusta","Excelsa","Arabica","Liberica"},"",0)</f>
        <v>Arabica</v>
      </c>
      <c r="O960" t="str">
        <f t="shared" si="29"/>
        <v>Large</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INDEX(products!$A$1:$G$49,MATCH($D961,products!$A$1:$A$49,0),MATCH(orders!I$1,products!$A$1:$G$1,0))</f>
        <v>Lib</v>
      </c>
      <c r="J961" t="str">
        <f>INDEX(products!$A$1:$G$49,MATCH($D961,products!$A$1:$A$49,0),MATCH(orders!J$1,products!$A$1:$G$1,0))</f>
        <v>L</v>
      </c>
      <c r="K961" s="5">
        <f>INDEX(products!$A$1:$G$49,MATCH($D961,products!$A$1:$A$49,0),MATCH(orders!K$1,products!$A$1:$G$1,0))</f>
        <v>0.2</v>
      </c>
      <c r="L961">
        <f>INDEX(products!$A$1:$G$49,MATCH($D961,products!$A$1:$A$49,0),MATCH(orders!L$1,products!$A$1:$G$1,0))</f>
        <v>4.7549999999999999</v>
      </c>
      <c r="M961">
        <f t="shared" si="28"/>
        <v>23.774999999999999</v>
      </c>
      <c r="N961" t="str" cm="1">
        <f t="array" ref="N961">_xlfn.XLOOKUP(I961,{"Rob","Exc","Ara","Lib"},{"Robusta","Excelsa","Arabica","Liberica"},"",0)</f>
        <v>Liberica</v>
      </c>
      <c r="O961" t="str">
        <f t="shared" si="29"/>
        <v>Large</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INDEX(products!$A$1:$G$49,MATCH($D962,products!$A$1:$A$49,0),MATCH(orders!I$1,products!$A$1:$G$1,0))</f>
        <v>Lib</v>
      </c>
      <c r="J962" t="str">
        <f>INDEX(products!$A$1:$G$49,MATCH($D962,products!$A$1:$A$49,0),MATCH(orders!J$1,products!$A$1:$G$1,0))</f>
        <v>L</v>
      </c>
      <c r="K962" s="5">
        <f>INDEX(products!$A$1:$G$49,MATCH($D962,products!$A$1:$A$49,0),MATCH(orders!K$1,products!$A$1:$G$1,0))</f>
        <v>1</v>
      </c>
      <c r="L962">
        <f>INDEX(products!$A$1:$G$49,MATCH($D962,products!$A$1:$A$49,0),MATCH(orders!L$1,products!$A$1:$G$1,0))</f>
        <v>15.85</v>
      </c>
      <c r="M962">
        <f t="shared" si="28"/>
        <v>79.25</v>
      </c>
      <c r="N962" t="str" cm="1">
        <f t="array" ref="N962">_xlfn.XLOOKUP(I962,{"Rob","Exc","Ara","Lib"},{"Robusta","Excelsa","Arabica","Liberica"},"",0)</f>
        <v>Liberica</v>
      </c>
      <c r="O962" t="str">
        <f t="shared" si="29"/>
        <v>Large</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INDEX(products!$A$1:$G$49,MATCH($D963,products!$A$1:$A$49,0),MATCH(orders!I$1,products!$A$1:$G$1,0))</f>
        <v>Ara</v>
      </c>
      <c r="J963" t="str">
        <f>INDEX(products!$A$1:$G$49,MATCH($D963,products!$A$1:$A$49,0),MATCH(orders!J$1,products!$A$1:$G$1,0))</f>
        <v>D</v>
      </c>
      <c r="K963" s="5">
        <f>INDEX(products!$A$1:$G$49,MATCH($D963,products!$A$1:$A$49,0),MATCH(orders!K$1,products!$A$1:$G$1,0))</f>
        <v>2.5</v>
      </c>
      <c r="L963">
        <f>INDEX(products!$A$1:$G$49,MATCH($D963,products!$A$1:$A$49,0),MATCH(orders!L$1,products!$A$1:$G$1,0))</f>
        <v>22.884999999999998</v>
      </c>
      <c r="M963">
        <f t="shared" ref="M963:M1001" si="30">L963*E963</f>
        <v>45.769999999999996</v>
      </c>
      <c r="N963" t="str" cm="1">
        <f t="array" ref="N963">_xlfn.XLOOKUP(I963,{"Rob","Exc","Ara","Lib"},{"Robusta","Excelsa","Arabica","Liberica"},"",0)</f>
        <v>Arabica</v>
      </c>
      <c r="O963" t="str">
        <f t="shared" ref="O963:O1001" si="31">IF(J963="M","Medium",IF(J963="L","Large",IF(J963="D","Dark","")))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INDEX(products!$A$1:$G$49,MATCH($D964,products!$A$1:$A$49,0),MATCH(orders!I$1,products!$A$1:$G$1,0))</f>
        <v>Rob</v>
      </c>
      <c r="J964" t="str">
        <f>INDEX(products!$A$1:$G$49,MATCH($D964,products!$A$1:$A$49,0),MATCH(orders!J$1,products!$A$1:$G$1,0))</f>
        <v>D</v>
      </c>
      <c r="K964" s="5">
        <f>INDEX(products!$A$1:$G$49,MATCH($D964,products!$A$1:$A$49,0),MATCH(orders!K$1,products!$A$1:$G$1,0))</f>
        <v>1</v>
      </c>
      <c r="L964">
        <f>INDEX(products!$A$1:$G$49,MATCH($D964,products!$A$1:$A$49,0),MATCH(orders!L$1,products!$A$1:$G$1,0))</f>
        <v>8.9499999999999993</v>
      </c>
      <c r="M964">
        <f t="shared" si="30"/>
        <v>8.9499999999999993</v>
      </c>
      <c r="N964" t="str" cm="1">
        <f t="array" ref="N964">_xlfn.XLOOKUP(I964,{"Rob","Exc","Ara","Lib"},{"Robusta","Excelsa","Arabica","Liberica"},"",0)</f>
        <v>Robusta</v>
      </c>
      <c r="O964" t="str">
        <f t="shared" si="31"/>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INDEX(products!$A$1:$G$49,MATCH($D965,products!$A$1:$A$49,0),MATCH(orders!I$1,products!$A$1:$G$1,0))</f>
        <v>Rob</v>
      </c>
      <c r="J965" t="str">
        <f>INDEX(products!$A$1:$G$49,MATCH($D965,products!$A$1:$A$49,0),MATCH(orders!J$1,products!$A$1:$G$1,0))</f>
        <v>M</v>
      </c>
      <c r="K965" s="5">
        <f>INDEX(products!$A$1:$G$49,MATCH($D965,products!$A$1:$A$49,0),MATCH(orders!K$1,products!$A$1:$G$1,0))</f>
        <v>0.5</v>
      </c>
      <c r="L965">
        <f>INDEX(products!$A$1:$G$49,MATCH($D965,products!$A$1:$A$49,0),MATCH(orders!L$1,products!$A$1:$G$1,0))</f>
        <v>5.97</v>
      </c>
      <c r="M965">
        <f t="shared" si="30"/>
        <v>23.88</v>
      </c>
      <c r="N965" t="str" cm="1">
        <f t="array" ref="N965">_xlfn.XLOOKUP(I965,{"Rob","Exc","Ara","Lib"},{"Robusta","Excelsa","Arabica","Liberica"},"",0)</f>
        <v>Robusta</v>
      </c>
      <c r="O965" t="str">
        <f t="shared" si="31"/>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INDEX(products!$A$1:$G$49,MATCH($D966,products!$A$1:$A$49,0),MATCH(orders!I$1,products!$A$1:$G$1,0))</f>
        <v>Exc</v>
      </c>
      <c r="J966" t="str">
        <f>INDEX(products!$A$1:$G$49,MATCH($D966,products!$A$1:$A$49,0),MATCH(orders!J$1,products!$A$1:$G$1,0))</f>
        <v>L</v>
      </c>
      <c r="K966" s="5">
        <f>INDEX(products!$A$1:$G$49,MATCH($D966,products!$A$1:$A$49,0),MATCH(orders!K$1,products!$A$1:$G$1,0))</f>
        <v>0.2</v>
      </c>
      <c r="L966">
        <f>INDEX(products!$A$1:$G$49,MATCH($D966,products!$A$1:$A$49,0),MATCH(orders!L$1,products!$A$1:$G$1,0))</f>
        <v>4.4550000000000001</v>
      </c>
      <c r="M966">
        <f t="shared" si="30"/>
        <v>22.274999999999999</v>
      </c>
      <c r="N966" t="str" cm="1">
        <f t="array" ref="N966">_xlfn.XLOOKUP(I966,{"Rob","Exc","Ara","Lib"},{"Robusta","Excelsa","Arabica","Liberica"},"",0)</f>
        <v>Excelsa</v>
      </c>
      <c r="O966" t="str">
        <f t="shared" si="31"/>
        <v>Large</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INDEX(products!$A$1:$G$49,MATCH($D967,products!$A$1:$A$49,0),MATCH(orders!I$1,products!$A$1:$G$1,0))</f>
        <v>Rob</v>
      </c>
      <c r="J967" t="str">
        <f>INDEX(products!$A$1:$G$49,MATCH($D967,products!$A$1:$A$49,0),MATCH(orders!J$1,products!$A$1:$G$1,0))</f>
        <v>M</v>
      </c>
      <c r="K967" s="5">
        <f>INDEX(products!$A$1:$G$49,MATCH($D967,products!$A$1:$A$49,0),MATCH(orders!K$1,products!$A$1:$G$1,0))</f>
        <v>1</v>
      </c>
      <c r="L967">
        <f>INDEX(products!$A$1:$G$49,MATCH($D967,products!$A$1:$A$49,0),MATCH(orders!L$1,products!$A$1:$G$1,0))</f>
        <v>9.9499999999999993</v>
      </c>
      <c r="M967">
        <f t="shared" si="30"/>
        <v>29.849999999999998</v>
      </c>
      <c r="N967" t="str" cm="1">
        <f t="array" ref="N967">_xlfn.XLOOKUP(I967,{"Rob","Exc","Ara","Lib"},{"Robusta","Excelsa","Arabica","Liberica"},"",0)</f>
        <v>Robusta</v>
      </c>
      <c r="O967" t="str">
        <f t="shared" si="31"/>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INDEX(products!$A$1:$G$49,MATCH($D968,products!$A$1:$A$49,0),MATCH(orders!I$1,products!$A$1:$G$1,0))</f>
        <v>Exc</v>
      </c>
      <c r="J968" t="str">
        <f>INDEX(products!$A$1:$G$49,MATCH($D968,products!$A$1:$A$49,0),MATCH(orders!J$1,products!$A$1:$G$1,0))</f>
        <v>L</v>
      </c>
      <c r="K968" s="5">
        <f>INDEX(products!$A$1:$G$49,MATCH($D968,products!$A$1:$A$49,0),MATCH(orders!K$1,products!$A$1:$G$1,0))</f>
        <v>0.5</v>
      </c>
      <c r="L968">
        <f>INDEX(products!$A$1:$G$49,MATCH($D968,products!$A$1:$A$49,0),MATCH(orders!L$1,products!$A$1:$G$1,0))</f>
        <v>8.91</v>
      </c>
      <c r="M968">
        <f t="shared" si="30"/>
        <v>53.46</v>
      </c>
      <c r="N968" t="str" cm="1">
        <f t="array" ref="N968">_xlfn.XLOOKUP(I968,{"Rob","Exc","Ara","Lib"},{"Robusta","Excelsa","Arabica","Liberica"},"",0)</f>
        <v>Excelsa</v>
      </c>
      <c r="O968" t="str">
        <f t="shared" si="31"/>
        <v>Large</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INDEX(products!$A$1:$G$49,MATCH($D969,products!$A$1:$A$49,0),MATCH(orders!I$1,products!$A$1:$G$1,0))</f>
        <v>Rob</v>
      </c>
      <c r="J969" t="str">
        <f>INDEX(products!$A$1:$G$49,MATCH($D969,products!$A$1:$A$49,0),MATCH(orders!J$1,products!$A$1:$G$1,0))</f>
        <v>D</v>
      </c>
      <c r="K969" s="5">
        <f>INDEX(products!$A$1:$G$49,MATCH($D969,products!$A$1:$A$49,0),MATCH(orders!K$1,products!$A$1:$G$1,0))</f>
        <v>0.2</v>
      </c>
      <c r="L969">
        <f>INDEX(products!$A$1:$G$49,MATCH($D969,products!$A$1:$A$49,0),MATCH(orders!L$1,products!$A$1:$G$1,0))</f>
        <v>2.6849999999999996</v>
      </c>
      <c r="M969">
        <f t="shared" si="30"/>
        <v>2.6849999999999996</v>
      </c>
      <c r="N969" t="str" cm="1">
        <f t="array" ref="N969">_xlfn.XLOOKUP(I969,{"Rob","Exc","Ara","Lib"},{"Robusta","Excelsa","Arabica","Liberica"},"",0)</f>
        <v>Robusta</v>
      </c>
      <c r="O969" t="str">
        <f t="shared" si="31"/>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INDEX(products!$A$1:$G$49,MATCH($D970,products!$A$1:$A$49,0),MATCH(orders!I$1,products!$A$1:$G$1,0))</f>
        <v>Rob</v>
      </c>
      <c r="J970" t="str">
        <f>INDEX(products!$A$1:$G$49,MATCH($D970,products!$A$1:$A$49,0),MATCH(orders!J$1,products!$A$1:$G$1,0))</f>
        <v>M</v>
      </c>
      <c r="K970" s="5">
        <f>INDEX(products!$A$1:$G$49,MATCH($D970,products!$A$1:$A$49,0),MATCH(orders!K$1,products!$A$1:$G$1,0))</f>
        <v>0.2</v>
      </c>
      <c r="L970">
        <f>INDEX(products!$A$1:$G$49,MATCH($D970,products!$A$1:$A$49,0),MATCH(orders!L$1,products!$A$1:$G$1,0))</f>
        <v>2.9849999999999999</v>
      </c>
      <c r="M970">
        <f t="shared" si="30"/>
        <v>5.97</v>
      </c>
      <c r="N970" t="str" cm="1">
        <f t="array" ref="N970">_xlfn.XLOOKUP(I970,{"Rob","Exc","Ara","Lib"},{"Robusta","Excelsa","Arabica","Liberica"},"",0)</f>
        <v>Robusta</v>
      </c>
      <c r="O970" t="str">
        <f t="shared" si="31"/>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INDEX(products!$A$1:$G$49,MATCH($D971,products!$A$1:$A$49,0),MATCH(orders!I$1,products!$A$1:$G$1,0))</f>
        <v>Lib</v>
      </c>
      <c r="J971" t="str">
        <f>INDEX(products!$A$1:$G$49,MATCH($D971,products!$A$1:$A$49,0),MATCH(orders!J$1,products!$A$1:$G$1,0))</f>
        <v>D</v>
      </c>
      <c r="K971" s="5">
        <f>INDEX(products!$A$1:$G$49,MATCH($D971,products!$A$1:$A$49,0),MATCH(orders!K$1,products!$A$1:$G$1,0))</f>
        <v>1</v>
      </c>
      <c r="L971">
        <f>INDEX(products!$A$1:$G$49,MATCH($D971,products!$A$1:$A$49,0),MATCH(orders!L$1,products!$A$1:$G$1,0))</f>
        <v>12.95</v>
      </c>
      <c r="M971">
        <f t="shared" si="30"/>
        <v>12.95</v>
      </c>
      <c r="N971" t="str" cm="1">
        <f t="array" ref="N971">_xlfn.XLOOKUP(I971,{"Rob","Exc","Ara","Lib"},{"Robusta","Excelsa","Arabica","Liberica"},"",0)</f>
        <v>Liberica</v>
      </c>
      <c r="O971" t="str">
        <f t="shared" si="31"/>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INDEX(products!$A$1:$G$49,MATCH($D972,products!$A$1:$A$49,0),MATCH(orders!I$1,products!$A$1:$G$1,0))</f>
        <v>Exc</v>
      </c>
      <c r="J972" t="str">
        <f>INDEX(products!$A$1:$G$49,MATCH($D972,products!$A$1:$A$49,0),MATCH(orders!J$1,products!$A$1:$G$1,0))</f>
        <v>M</v>
      </c>
      <c r="K972" s="5">
        <f>INDEX(products!$A$1:$G$49,MATCH($D972,products!$A$1:$A$49,0),MATCH(orders!K$1,products!$A$1:$G$1,0))</f>
        <v>0.5</v>
      </c>
      <c r="L972">
        <f>INDEX(products!$A$1:$G$49,MATCH($D972,products!$A$1:$A$49,0),MATCH(orders!L$1,products!$A$1:$G$1,0))</f>
        <v>8.25</v>
      </c>
      <c r="M972">
        <f t="shared" si="30"/>
        <v>8.25</v>
      </c>
      <c r="N972" t="str" cm="1">
        <f t="array" ref="N972">_xlfn.XLOOKUP(I972,{"Rob","Exc","Ara","Lib"},{"Robusta","Excelsa","Arabica","Liberica"},"",0)</f>
        <v>Excelsa</v>
      </c>
      <c r="O972" t="str">
        <f t="shared" si="31"/>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INDEX(products!$A$1:$G$49,MATCH($D973,products!$A$1:$A$49,0),MATCH(orders!I$1,products!$A$1:$G$1,0))</f>
        <v>Ara</v>
      </c>
      <c r="J973" t="str">
        <f>INDEX(products!$A$1:$G$49,MATCH($D973,products!$A$1:$A$49,0),MATCH(orders!J$1,products!$A$1:$G$1,0))</f>
        <v>L</v>
      </c>
      <c r="K973" s="5">
        <f>INDEX(products!$A$1:$G$49,MATCH($D973,products!$A$1:$A$49,0),MATCH(orders!K$1,products!$A$1:$G$1,0))</f>
        <v>2.5</v>
      </c>
      <c r="L973">
        <f>INDEX(products!$A$1:$G$49,MATCH($D973,products!$A$1:$A$49,0),MATCH(orders!L$1,products!$A$1:$G$1,0))</f>
        <v>29.784999999999997</v>
      </c>
      <c r="M973">
        <f t="shared" si="30"/>
        <v>148.92499999999998</v>
      </c>
      <c r="N973" t="str" cm="1">
        <f t="array" ref="N973">_xlfn.XLOOKUP(I973,{"Rob","Exc","Ara","Lib"},{"Robusta","Excelsa","Arabica","Liberica"},"",0)</f>
        <v>Arabica</v>
      </c>
      <c r="O973" t="str">
        <f t="shared" si="31"/>
        <v>Large</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INDEX(products!$A$1:$G$49,MATCH($D974,products!$A$1:$A$49,0),MATCH(orders!I$1,products!$A$1:$G$1,0))</f>
        <v>Ara</v>
      </c>
      <c r="J974" t="str">
        <f>INDEX(products!$A$1:$G$49,MATCH($D974,products!$A$1:$A$49,0),MATCH(orders!J$1,products!$A$1:$G$1,0))</f>
        <v>L</v>
      </c>
      <c r="K974" s="5">
        <f>INDEX(products!$A$1:$G$49,MATCH($D974,products!$A$1:$A$49,0),MATCH(orders!K$1,products!$A$1:$G$1,0))</f>
        <v>2.5</v>
      </c>
      <c r="L974">
        <f>INDEX(products!$A$1:$G$49,MATCH($D974,products!$A$1:$A$49,0),MATCH(orders!L$1,products!$A$1:$G$1,0))</f>
        <v>29.784999999999997</v>
      </c>
      <c r="M974">
        <f t="shared" si="30"/>
        <v>89.35499999999999</v>
      </c>
      <c r="N974" t="str" cm="1">
        <f t="array" ref="N974">_xlfn.XLOOKUP(I974,{"Rob","Exc","Ara","Lib"},{"Robusta","Excelsa","Arabica","Liberica"},"",0)</f>
        <v>Arabica</v>
      </c>
      <c r="O974" t="str">
        <f t="shared" si="31"/>
        <v>Large</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INDEX(products!$A$1:$G$49,MATCH($D975,products!$A$1:$A$49,0),MATCH(orders!I$1,products!$A$1:$G$1,0))</f>
        <v>Lib</v>
      </c>
      <c r="J975" t="str">
        <f>INDEX(products!$A$1:$G$49,MATCH($D975,products!$A$1:$A$49,0),MATCH(orders!J$1,products!$A$1:$G$1,0))</f>
        <v>M</v>
      </c>
      <c r="K975" s="5">
        <f>INDEX(products!$A$1:$G$49,MATCH($D975,products!$A$1:$A$49,0),MATCH(orders!K$1,products!$A$1:$G$1,0))</f>
        <v>1</v>
      </c>
      <c r="L975">
        <f>INDEX(products!$A$1:$G$49,MATCH($D975,products!$A$1:$A$49,0),MATCH(orders!L$1,products!$A$1:$G$1,0))</f>
        <v>14.55</v>
      </c>
      <c r="M975">
        <f t="shared" si="30"/>
        <v>87.300000000000011</v>
      </c>
      <c r="N975" t="str" cm="1">
        <f t="array" ref="N975">_xlfn.XLOOKUP(I975,{"Rob","Exc","Ara","Lib"},{"Robusta","Excelsa","Arabica","Liberica"},"",0)</f>
        <v>Liberica</v>
      </c>
      <c r="O975" t="str">
        <f t="shared" si="31"/>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INDEX(products!$A$1:$G$49,MATCH($D976,products!$A$1:$A$49,0),MATCH(orders!I$1,products!$A$1:$G$1,0))</f>
        <v>Rob</v>
      </c>
      <c r="J976" t="str">
        <f>INDEX(products!$A$1:$G$49,MATCH($D976,products!$A$1:$A$49,0),MATCH(orders!J$1,products!$A$1:$G$1,0))</f>
        <v>D</v>
      </c>
      <c r="K976" s="5">
        <f>INDEX(products!$A$1:$G$49,MATCH($D976,products!$A$1:$A$49,0),MATCH(orders!K$1,products!$A$1:$G$1,0))</f>
        <v>0.5</v>
      </c>
      <c r="L976">
        <f>INDEX(products!$A$1:$G$49,MATCH($D976,products!$A$1:$A$49,0),MATCH(orders!L$1,products!$A$1:$G$1,0))</f>
        <v>5.3699999999999992</v>
      </c>
      <c r="M976">
        <f t="shared" si="30"/>
        <v>5.3699999999999992</v>
      </c>
      <c r="N976" t="str" cm="1">
        <f t="array" ref="N976">_xlfn.XLOOKUP(I976,{"Rob","Exc","Ara","Lib"},{"Robusta","Excelsa","Arabica","Liberica"},"",0)</f>
        <v>Robusta</v>
      </c>
      <c r="O976" t="str">
        <f t="shared" si="31"/>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INDEX(products!$A$1:$G$49,MATCH($D977,products!$A$1:$A$49,0),MATCH(orders!I$1,products!$A$1:$G$1,0))</f>
        <v>Ara</v>
      </c>
      <c r="J977" t="str">
        <f>INDEX(products!$A$1:$G$49,MATCH($D977,products!$A$1:$A$49,0),MATCH(orders!J$1,products!$A$1:$G$1,0))</f>
        <v>D</v>
      </c>
      <c r="K977" s="5">
        <f>INDEX(products!$A$1:$G$49,MATCH($D977,products!$A$1:$A$49,0),MATCH(orders!K$1,products!$A$1:$G$1,0))</f>
        <v>0.2</v>
      </c>
      <c r="L977">
        <f>INDEX(products!$A$1:$G$49,MATCH($D977,products!$A$1:$A$49,0),MATCH(orders!L$1,products!$A$1:$G$1,0))</f>
        <v>2.9849999999999999</v>
      </c>
      <c r="M977">
        <f t="shared" si="30"/>
        <v>8.9550000000000001</v>
      </c>
      <c r="N977" t="str" cm="1">
        <f t="array" ref="N977">_xlfn.XLOOKUP(I977,{"Rob","Exc","Ara","Lib"},{"Robusta","Excelsa","Arabica","Liberica"},"",0)</f>
        <v>Arabica</v>
      </c>
      <c r="O977" t="str">
        <f t="shared" si="31"/>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INDEX(products!$A$1:$G$49,MATCH($D978,products!$A$1:$A$49,0),MATCH(orders!I$1,products!$A$1:$G$1,0))</f>
        <v>Rob</v>
      </c>
      <c r="J978" t="str">
        <f>INDEX(products!$A$1:$G$49,MATCH($D978,products!$A$1:$A$49,0),MATCH(orders!J$1,products!$A$1:$G$1,0))</f>
        <v>L</v>
      </c>
      <c r="K978" s="5">
        <f>INDEX(products!$A$1:$G$49,MATCH($D978,products!$A$1:$A$49,0),MATCH(orders!K$1,products!$A$1:$G$1,0))</f>
        <v>2.5</v>
      </c>
      <c r="L978">
        <f>INDEX(products!$A$1:$G$49,MATCH($D978,products!$A$1:$A$49,0),MATCH(orders!L$1,products!$A$1:$G$1,0))</f>
        <v>27.484999999999996</v>
      </c>
      <c r="M978">
        <f t="shared" si="30"/>
        <v>137.42499999999998</v>
      </c>
      <c r="N978" t="str" cm="1">
        <f t="array" ref="N978">_xlfn.XLOOKUP(I978,{"Rob","Exc","Ara","Lib"},{"Robusta","Excelsa","Arabica","Liberica"},"",0)</f>
        <v>Robusta</v>
      </c>
      <c r="O978" t="str">
        <f t="shared" si="31"/>
        <v>Large</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INDEX(products!$A$1:$G$49,MATCH($D979,products!$A$1:$A$49,0),MATCH(orders!I$1,products!$A$1:$G$1,0))</f>
        <v>Rob</v>
      </c>
      <c r="J979" t="str">
        <f>INDEX(products!$A$1:$G$49,MATCH($D979,products!$A$1:$A$49,0),MATCH(orders!J$1,products!$A$1:$G$1,0))</f>
        <v>L</v>
      </c>
      <c r="K979" s="5">
        <f>INDEX(products!$A$1:$G$49,MATCH($D979,products!$A$1:$A$49,0),MATCH(orders!K$1,products!$A$1:$G$1,0))</f>
        <v>1</v>
      </c>
      <c r="L979">
        <f>INDEX(products!$A$1:$G$49,MATCH($D979,products!$A$1:$A$49,0),MATCH(orders!L$1,products!$A$1:$G$1,0))</f>
        <v>11.95</v>
      </c>
      <c r="M979">
        <f t="shared" si="30"/>
        <v>59.75</v>
      </c>
      <c r="N979" t="str" cm="1">
        <f t="array" ref="N979">_xlfn.XLOOKUP(I979,{"Rob","Exc","Ara","Lib"},{"Robusta","Excelsa","Arabica","Liberica"},"",0)</f>
        <v>Robusta</v>
      </c>
      <c r="O979" t="str">
        <f t="shared" si="31"/>
        <v>Large</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INDEX(products!$A$1:$G$49,MATCH($D980,products!$A$1:$A$49,0),MATCH(orders!I$1,products!$A$1:$G$1,0))</f>
        <v>Ara</v>
      </c>
      <c r="J980" t="str">
        <f>INDEX(products!$A$1:$G$49,MATCH($D980,products!$A$1:$A$49,0),MATCH(orders!J$1,products!$A$1:$G$1,0))</f>
        <v>L</v>
      </c>
      <c r="K980" s="5">
        <f>INDEX(products!$A$1:$G$49,MATCH($D980,products!$A$1:$A$49,0),MATCH(orders!K$1,products!$A$1:$G$1,0))</f>
        <v>0.5</v>
      </c>
      <c r="L980">
        <f>INDEX(products!$A$1:$G$49,MATCH($D980,products!$A$1:$A$49,0),MATCH(orders!L$1,products!$A$1:$G$1,0))</f>
        <v>7.77</v>
      </c>
      <c r="M980">
        <f t="shared" si="30"/>
        <v>23.31</v>
      </c>
      <c r="N980" t="str" cm="1">
        <f t="array" ref="N980">_xlfn.XLOOKUP(I980,{"Rob","Exc","Ara","Lib"},{"Robusta","Excelsa","Arabica","Liberica"},"",0)</f>
        <v>Arabica</v>
      </c>
      <c r="O980" t="str">
        <f t="shared" si="31"/>
        <v>Large</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INDEX(products!$A$1:$G$49,MATCH($D981,products!$A$1:$A$49,0),MATCH(orders!I$1,products!$A$1:$G$1,0))</f>
        <v>Rob</v>
      </c>
      <c r="J981" t="str">
        <f>INDEX(products!$A$1:$G$49,MATCH($D981,products!$A$1:$A$49,0),MATCH(orders!J$1,products!$A$1:$G$1,0))</f>
        <v>D</v>
      </c>
      <c r="K981" s="5">
        <f>INDEX(products!$A$1:$G$49,MATCH($D981,products!$A$1:$A$49,0),MATCH(orders!K$1,products!$A$1:$G$1,0))</f>
        <v>0.5</v>
      </c>
      <c r="L981">
        <f>INDEX(products!$A$1:$G$49,MATCH($D981,products!$A$1:$A$49,0),MATCH(orders!L$1,products!$A$1:$G$1,0))</f>
        <v>5.3699999999999992</v>
      </c>
      <c r="M981">
        <f t="shared" si="30"/>
        <v>10.739999999999998</v>
      </c>
      <c r="N981" t="str" cm="1">
        <f t="array" ref="N981">_xlfn.XLOOKUP(I981,{"Rob","Exc","Ara","Lib"},{"Robusta","Excelsa","Arabica","Liberica"},"",0)</f>
        <v>Robusta</v>
      </c>
      <c r="O981" t="str">
        <f t="shared" si="31"/>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INDEX(products!$A$1:$G$49,MATCH($D982,products!$A$1:$A$49,0),MATCH(orders!I$1,products!$A$1:$G$1,0))</f>
        <v>Exc</v>
      </c>
      <c r="J982" t="str">
        <f>INDEX(products!$A$1:$G$49,MATCH($D982,products!$A$1:$A$49,0),MATCH(orders!J$1,products!$A$1:$G$1,0))</f>
        <v>D</v>
      </c>
      <c r="K982" s="5">
        <f>INDEX(products!$A$1:$G$49,MATCH($D982,products!$A$1:$A$49,0),MATCH(orders!K$1,products!$A$1:$G$1,0))</f>
        <v>2.5</v>
      </c>
      <c r="L982">
        <f>INDEX(products!$A$1:$G$49,MATCH($D982,products!$A$1:$A$49,0),MATCH(orders!L$1,products!$A$1:$G$1,0))</f>
        <v>27.945</v>
      </c>
      <c r="M982">
        <f t="shared" si="30"/>
        <v>167.67000000000002</v>
      </c>
      <c r="N982" t="str" cm="1">
        <f t="array" ref="N982">_xlfn.XLOOKUP(I982,{"Rob","Exc","Ara","Lib"},{"Robusta","Excelsa","Arabica","Liberica"},"",0)</f>
        <v>Excelsa</v>
      </c>
      <c r="O982" t="str">
        <f t="shared" si="31"/>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INDEX(products!$A$1:$G$49,MATCH($D983,products!$A$1:$A$49,0),MATCH(orders!I$1,products!$A$1:$G$1,0))</f>
        <v>Exc</v>
      </c>
      <c r="J983" t="str">
        <f>INDEX(products!$A$1:$G$49,MATCH($D983,products!$A$1:$A$49,0),MATCH(orders!J$1,products!$A$1:$G$1,0))</f>
        <v>D</v>
      </c>
      <c r="K983" s="5">
        <f>INDEX(products!$A$1:$G$49,MATCH($D983,products!$A$1:$A$49,0),MATCH(orders!K$1,products!$A$1:$G$1,0))</f>
        <v>0.2</v>
      </c>
      <c r="L983">
        <f>INDEX(products!$A$1:$G$49,MATCH($D983,products!$A$1:$A$49,0),MATCH(orders!L$1,products!$A$1:$G$1,0))</f>
        <v>3.645</v>
      </c>
      <c r="M983">
        <f t="shared" si="30"/>
        <v>21.87</v>
      </c>
      <c r="N983" t="str" cm="1">
        <f t="array" ref="N983">_xlfn.XLOOKUP(I983,{"Rob","Exc","Ara","Lib"},{"Robusta","Excelsa","Arabica","Liberica"},"",0)</f>
        <v>Excelsa</v>
      </c>
      <c r="O983" t="str">
        <f t="shared" si="31"/>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INDEX(products!$A$1:$G$49,MATCH($D984,products!$A$1:$A$49,0),MATCH(orders!I$1,products!$A$1:$G$1,0))</f>
        <v>Rob</v>
      </c>
      <c r="J984" t="str">
        <f>INDEX(products!$A$1:$G$49,MATCH($D984,products!$A$1:$A$49,0),MATCH(orders!J$1,products!$A$1:$G$1,0))</f>
        <v>L</v>
      </c>
      <c r="K984" s="5">
        <f>INDEX(products!$A$1:$G$49,MATCH($D984,products!$A$1:$A$49,0),MATCH(orders!K$1,products!$A$1:$G$1,0))</f>
        <v>1</v>
      </c>
      <c r="L984">
        <f>INDEX(products!$A$1:$G$49,MATCH($D984,products!$A$1:$A$49,0),MATCH(orders!L$1,products!$A$1:$G$1,0))</f>
        <v>11.95</v>
      </c>
      <c r="M984">
        <f t="shared" si="30"/>
        <v>23.9</v>
      </c>
      <c r="N984" t="str" cm="1">
        <f t="array" ref="N984">_xlfn.XLOOKUP(I984,{"Rob","Exc","Ara","Lib"},{"Robusta","Excelsa","Arabica","Liberica"},"",0)</f>
        <v>Robusta</v>
      </c>
      <c r="O984" t="str">
        <f t="shared" si="31"/>
        <v>Large</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INDEX(products!$A$1:$G$49,MATCH($D985,products!$A$1:$A$49,0),MATCH(orders!I$1,products!$A$1:$G$1,0))</f>
        <v>Ara</v>
      </c>
      <c r="J985" t="str">
        <f>INDEX(products!$A$1:$G$49,MATCH($D985,products!$A$1:$A$49,0),MATCH(orders!J$1,products!$A$1:$G$1,0))</f>
        <v>M</v>
      </c>
      <c r="K985" s="5">
        <f>INDEX(products!$A$1:$G$49,MATCH($D985,products!$A$1:$A$49,0),MATCH(orders!K$1,products!$A$1:$G$1,0))</f>
        <v>0.2</v>
      </c>
      <c r="L985">
        <f>INDEX(products!$A$1:$G$49,MATCH($D985,products!$A$1:$A$49,0),MATCH(orders!L$1,products!$A$1:$G$1,0))</f>
        <v>3.375</v>
      </c>
      <c r="M985">
        <f t="shared" si="30"/>
        <v>6.75</v>
      </c>
      <c r="N985" t="str" cm="1">
        <f t="array" ref="N985">_xlfn.XLOOKUP(I985,{"Rob","Exc","Ara","Lib"},{"Robusta","Excelsa","Arabica","Liberica"},"",0)</f>
        <v>Arabica</v>
      </c>
      <c r="O985" t="str">
        <f t="shared" si="31"/>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INDEX(products!$A$1:$G$49,MATCH($D986,products!$A$1:$A$49,0),MATCH(orders!I$1,products!$A$1:$G$1,0))</f>
        <v>Exc</v>
      </c>
      <c r="J986" t="str">
        <f>INDEX(products!$A$1:$G$49,MATCH($D986,products!$A$1:$A$49,0),MATCH(orders!J$1,products!$A$1:$G$1,0))</f>
        <v>M</v>
      </c>
      <c r="K986" s="5">
        <f>INDEX(products!$A$1:$G$49,MATCH($D986,products!$A$1:$A$49,0),MATCH(orders!K$1,products!$A$1:$G$1,0))</f>
        <v>2.5</v>
      </c>
      <c r="L986">
        <f>INDEX(products!$A$1:$G$49,MATCH($D986,products!$A$1:$A$49,0),MATCH(orders!L$1,products!$A$1:$G$1,0))</f>
        <v>31.624999999999996</v>
      </c>
      <c r="M986">
        <f t="shared" si="30"/>
        <v>31.624999999999996</v>
      </c>
      <c r="N986" t="str" cm="1">
        <f t="array" ref="N986">_xlfn.XLOOKUP(I986,{"Rob","Exc","Ara","Lib"},{"Robusta","Excelsa","Arabica","Liberica"},"",0)</f>
        <v>Excelsa</v>
      </c>
      <c r="O986" t="str">
        <f t="shared" si="31"/>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INDEX(products!$A$1:$G$49,MATCH($D987,products!$A$1:$A$49,0),MATCH(orders!I$1,products!$A$1:$G$1,0))</f>
        <v>Rob</v>
      </c>
      <c r="J987" t="str">
        <f>INDEX(products!$A$1:$G$49,MATCH($D987,products!$A$1:$A$49,0),MATCH(orders!J$1,products!$A$1:$G$1,0))</f>
        <v>L</v>
      </c>
      <c r="K987" s="5">
        <f>INDEX(products!$A$1:$G$49,MATCH($D987,products!$A$1:$A$49,0),MATCH(orders!K$1,products!$A$1:$G$1,0))</f>
        <v>1</v>
      </c>
      <c r="L987">
        <f>INDEX(products!$A$1:$G$49,MATCH($D987,products!$A$1:$A$49,0),MATCH(orders!L$1,products!$A$1:$G$1,0))</f>
        <v>11.95</v>
      </c>
      <c r="M987">
        <f t="shared" si="30"/>
        <v>47.8</v>
      </c>
      <c r="N987" t="str" cm="1">
        <f t="array" ref="N987">_xlfn.XLOOKUP(I987,{"Rob","Exc","Ara","Lib"},{"Robusta","Excelsa","Arabica","Liberica"},"",0)</f>
        <v>Robusta</v>
      </c>
      <c r="O987" t="str">
        <f t="shared" si="31"/>
        <v>Large</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INDEX(products!$A$1:$G$49,MATCH($D988,products!$A$1:$A$49,0),MATCH(orders!I$1,products!$A$1:$G$1,0))</f>
        <v>Lib</v>
      </c>
      <c r="J988" t="str">
        <f>INDEX(products!$A$1:$G$49,MATCH($D988,products!$A$1:$A$49,0),MATCH(orders!J$1,products!$A$1:$G$1,0))</f>
        <v>M</v>
      </c>
      <c r="K988" s="5">
        <f>INDEX(products!$A$1:$G$49,MATCH($D988,products!$A$1:$A$49,0),MATCH(orders!K$1,products!$A$1:$G$1,0))</f>
        <v>2.5</v>
      </c>
      <c r="L988">
        <f>INDEX(products!$A$1:$G$49,MATCH($D988,products!$A$1:$A$49,0),MATCH(orders!L$1,products!$A$1:$G$1,0))</f>
        <v>33.464999999999996</v>
      </c>
      <c r="M988">
        <f t="shared" si="30"/>
        <v>33.464999999999996</v>
      </c>
      <c r="N988" t="str" cm="1">
        <f t="array" ref="N988">_xlfn.XLOOKUP(I988,{"Rob","Exc","Ara","Lib"},{"Robusta","Excelsa","Arabica","Liberica"},"",0)</f>
        <v>Liberica</v>
      </c>
      <c r="O988" t="str">
        <f t="shared" si="31"/>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INDEX(products!$A$1:$G$49,MATCH($D989,products!$A$1:$A$49,0),MATCH(orders!I$1,products!$A$1:$G$1,0))</f>
        <v>Ara</v>
      </c>
      <c r="J989" t="str">
        <f>INDEX(products!$A$1:$G$49,MATCH($D989,products!$A$1:$A$49,0),MATCH(orders!J$1,products!$A$1:$G$1,0))</f>
        <v>D</v>
      </c>
      <c r="K989" s="5">
        <f>INDEX(products!$A$1:$G$49,MATCH($D989,products!$A$1:$A$49,0),MATCH(orders!K$1,products!$A$1:$G$1,0))</f>
        <v>0.5</v>
      </c>
      <c r="L989">
        <f>INDEX(products!$A$1:$G$49,MATCH($D989,products!$A$1:$A$49,0),MATCH(orders!L$1,products!$A$1:$G$1,0))</f>
        <v>5.97</v>
      </c>
      <c r="M989">
        <f t="shared" si="30"/>
        <v>29.849999999999998</v>
      </c>
      <c r="N989" t="str" cm="1">
        <f t="array" ref="N989">_xlfn.XLOOKUP(I989,{"Rob","Exc","Ara","Lib"},{"Robusta","Excelsa","Arabica","Liberica"},"",0)</f>
        <v>Arabica</v>
      </c>
      <c r="O989" t="str">
        <f t="shared" si="31"/>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INDEX(products!$A$1:$G$49,MATCH($D990,products!$A$1:$A$49,0),MATCH(orders!I$1,products!$A$1:$G$1,0))</f>
        <v>Rob</v>
      </c>
      <c r="J990" t="str">
        <f>INDEX(products!$A$1:$G$49,MATCH($D990,products!$A$1:$A$49,0),MATCH(orders!J$1,products!$A$1:$G$1,0))</f>
        <v>M</v>
      </c>
      <c r="K990" s="5">
        <f>INDEX(products!$A$1:$G$49,MATCH($D990,products!$A$1:$A$49,0),MATCH(orders!K$1,products!$A$1:$G$1,0))</f>
        <v>1</v>
      </c>
      <c r="L990">
        <f>INDEX(products!$A$1:$G$49,MATCH($D990,products!$A$1:$A$49,0),MATCH(orders!L$1,products!$A$1:$G$1,0))</f>
        <v>9.9499999999999993</v>
      </c>
      <c r="M990">
        <f t="shared" si="30"/>
        <v>29.849999999999998</v>
      </c>
      <c r="N990" t="str" cm="1">
        <f t="array" ref="N990">_xlfn.XLOOKUP(I990,{"Rob","Exc","Ara","Lib"},{"Robusta","Excelsa","Arabica","Liberica"},"",0)</f>
        <v>Robusta</v>
      </c>
      <c r="O990" t="str">
        <f t="shared" si="31"/>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INDEX(products!$A$1:$G$49,MATCH($D991,products!$A$1:$A$49,0),MATCH(orders!I$1,products!$A$1:$G$1,0))</f>
        <v>Ara</v>
      </c>
      <c r="J991" t="str">
        <f>INDEX(products!$A$1:$G$49,MATCH($D991,products!$A$1:$A$49,0),MATCH(orders!J$1,products!$A$1:$G$1,0))</f>
        <v>M</v>
      </c>
      <c r="K991" s="5">
        <f>INDEX(products!$A$1:$G$49,MATCH($D991,products!$A$1:$A$49,0),MATCH(orders!K$1,products!$A$1:$G$1,0))</f>
        <v>2.5</v>
      </c>
      <c r="L991">
        <f>INDEX(products!$A$1:$G$49,MATCH($D991,products!$A$1:$A$49,0),MATCH(orders!L$1,products!$A$1:$G$1,0))</f>
        <v>25.874999999999996</v>
      </c>
      <c r="M991">
        <f t="shared" si="30"/>
        <v>155.24999999999997</v>
      </c>
      <c r="N991" t="str" cm="1">
        <f t="array" ref="N991">_xlfn.XLOOKUP(I991,{"Rob","Exc","Ara","Lib"},{"Robusta","Excelsa","Arabica","Liberica"},"",0)</f>
        <v>Arabica</v>
      </c>
      <c r="O991" t="str">
        <f t="shared" si="31"/>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INDEX(products!$A$1:$G$49,MATCH($D992,products!$A$1:$A$49,0),MATCH(orders!I$1,products!$A$1:$G$1,0))</f>
        <v>Exc</v>
      </c>
      <c r="J992" t="str">
        <f>INDEX(products!$A$1:$G$49,MATCH($D992,products!$A$1:$A$49,0),MATCH(orders!J$1,products!$A$1:$G$1,0))</f>
        <v>D</v>
      </c>
      <c r="K992" s="5">
        <f>INDEX(products!$A$1:$G$49,MATCH($D992,products!$A$1:$A$49,0),MATCH(orders!K$1,products!$A$1:$G$1,0))</f>
        <v>0.2</v>
      </c>
      <c r="L992">
        <f>INDEX(products!$A$1:$G$49,MATCH($D992,products!$A$1:$A$49,0),MATCH(orders!L$1,products!$A$1:$G$1,0))</f>
        <v>3.645</v>
      </c>
      <c r="M992">
        <f t="shared" si="30"/>
        <v>18.225000000000001</v>
      </c>
      <c r="N992" t="str" cm="1">
        <f t="array" ref="N992">_xlfn.XLOOKUP(I992,{"Rob","Exc","Ara","Lib"},{"Robusta","Excelsa","Arabica","Liberica"},"",0)</f>
        <v>Excelsa</v>
      </c>
      <c r="O992" t="str">
        <f t="shared" si="31"/>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INDEX(products!$A$1:$G$49,MATCH($D993,products!$A$1:$A$49,0),MATCH(orders!I$1,products!$A$1:$G$1,0))</f>
        <v>Lib</v>
      </c>
      <c r="J993" t="str">
        <f>INDEX(products!$A$1:$G$49,MATCH($D993,products!$A$1:$A$49,0),MATCH(orders!J$1,products!$A$1:$G$1,0))</f>
        <v>D</v>
      </c>
      <c r="K993" s="5">
        <f>INDEX(products!$A$1:$G$49,MATCH($D993,products!$A$1:$A$49,0),MATCH(orders!K$1,products!$A$1:$G$1,0))</f>
        <v>0.5</v>
      </c>
      <c r="L993">
        <f>INDEX(products!$A$1:$G$49,MATCH($D993,products!$A$1:$A$49,0),MATCH(orders!L$1,products!$A$1:$G$1,0))</f>
        <v>7.77</v>
      </c>
      <c r="M993">
        <f t="shared" si="30"/>
        <v>15.54</v>
      </c>
      <c r="N993" t="str" cm="1">
        <f t="array" ref="N993">_xlfn.XLOOKUP(I993,{"Rob","Exc","Ara","Lib"},{"Robusta","Excelsa","Arabica","Liberica"},"",0)</f>
        <v>Liberica</v>
      </c>
      <c r="O993" t="str">
        <f t="shared" si="31"/>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INDEX(products!$A$1:$G$49,MATCH($D994,products!$A$1:$A$49,0),MATCH(orders!I$1,products!$A$1:$G$1,0))</f>
        <v>Lib</v>
      </c>
      <c r="J994" t="str">
        <f>INDEX(products!$A$1:$G$49,MATCH($D994,products!$A$1:$A$49,0),MATCH(orders!J$1,products!$A$1:$G$1,0))</f>
        <v>L</v>
      </c>
      <c r="K994" s="5">
        <f>INDEX(products!$A$1:$G$49,MATCH($D994,products!$A$1:$A$49,0),MATCH(orders!K$1,products!$A$1:$G$1,0))</f>
        <v>2.5</v>
      </c>
      <c r="L994">
        <f>INDEX(products!$A$1:$G$49,MATCH($D994,products!$A$1:$A$49,0),MATCH(orders!L$1,products!$A$1:$G$1,0))</f>
        <v>36.454999999999998</v>
      </c>
      <c r="M994">
        <f t="shared" si="30"/>
        <v>109.36499999999999</v>
      </c>
      <c r="N994" t="str" cm="1">
        <f t="array" ref="N994">_xlfn.XLOOKUP(I994,{"Rob","Exc","Ara","Lib"},{"Robusta","Excelsa","Arabica","Liberica"},"",0)</f>
        <v>Liberica</v>
      </c>
      <c r="O994" t="str">
        <f t="shared" si="31"/>
        <v>Large</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INDEX(products!$A$1:$G$49,MATCH($D995,products!$A$1:$A$49,0),MATCH(orders!I$1,products!$A$1:$G$1,0))</f>
        <v>Ara</v>
      </c>
      <c r="J995" t="str">
        <f>INDEX(products!$A$1:$G$49,MATCH($D995,products!$A$1:$A$49,0),MATCH(orders!J$1,products!$A$1:$G$1,0))</f>
        <v>L</v>
      </c>
      <c r="K995" s="5">
        <f>INDEX(products!$A$1:$G$49,MATCH($D995,products!$A$1:$A$49,0),MATCH(orders!K$1,products!$A$1:$G$1,0))</f>
        <v>1</v>
      </c>
      <c r="L995">
        <f>INDEX(products!$A$1:$G$49,MATCH($D995,products!$A$1:$A$49,0),MATCH(orders!L$1,products!$A$1:$G$1,0))</f>
        <v>12.95</v>
      </c>
      <c r="M995">
        <f t="shared" si="30"/>
        <v>77.699999999999989</v>
      </c>
      <c r="N995" t="str" cm="1">
        <f t="array" ref="N995">_xlfn.XLOOKUP(I995,{"Rob","Exc","Ara","Lib"},{"Robusta","Excelsa","Arabica","Liberica"},"",0)</f>
        <v>Arabica</v>
      </c>
      <c r="O995" t="str">
        <f t="shared" si="31"/>
        <v>Large</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INDEX(products!$A$1:$G$49,MATCH($D996,products!$A$1:$A$49,0),MATCH(orders!I$1,products!$A$1:$G$1,0))</f>
        <v>Ara</v>
      </c>
      <c r="J996" t="str">
        <f>INDEX(products!$A$1:$G$49,MATCH($D996,products!$A$1:$A$49,0),MATCH(orders!J$1,products!$A$1:$G$1,0))</f>
        <v>D</v>
      </c>
      <c r="K996" s="5">
        <f>INDEX(products!$A$1:$G$49,MATCH($D996,products!$A$1:$A$49,0),MATCH(orders!K$1,products!$A$1:$G$1,0))</f>
        <v>0.2</v>
      </c>
      <c r="L996">
        <f>INDEX(products!$A$1:$G$49,MATCH($D996,products!$A$1:$A$49,0),MATCH(orders!L$1,products!$A$1:$G$1,0))</f>
        <v>2.9849999999999999</v>
      </c>
      <c r="M996">
        <f t="shared" si="30"/>
        <v>8.9550000000000001</v>
      </c>
      <c r="N996" t="str" cm="1">
        <f t="array" ref="N996">_xlfn.XLOOKUP(I996,{"Rob","Exc","Ara","Lib"},{"Robusta","Excelsa","Arabica","Liberica"},"",0)</f>
        <v>Arabica</v>
      </c>
      <c r="O996" t="str">
        <f t="shared" si="31"/>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INDEX(products!$A$1:$G$49,MATCH($D997,products!$A$1:$A$49,0),MATCH(orders!I$1,products!$A$1:$G$1,0))</f>
        <v>Rob</v>
      </c>
      <c r="J997" t="str">
        <f>INDEX(products!$A$1:$G$49,MATCH($D997,products!$A$1:$A$49,0),MATCH(orders!J$1,products!$A$1:$G$1,0))</f>
        <v>L</v>
      </c>
      <c r="K997" s="5">
        <f>INDEX(products!$A$1:$G$49,MATCH($D997,products!$A$1:$A$49,0),MATCH(orders!K$1,products!$A$1:$G$1,0))</f>
        <v>2.5</v>
      </c>
      <c r="L997">
        <f>INDEX(products!$A$1:$G$49,MATCH($D997,products!$A$1:$A$49,0),MATCH(orders!L$1,products!$A$1:$G$1,0))</f>
        <v>27.484999999999996</v>
      </c>
      <c r="M997">
        <f t="shared" si="30"/>
        <v>27.484999999999996</v>
      </c>
      <c r="N997" t="str" cm="1">
        <f t="array" ref="N997">_xlfn.XLOOKUP(I997,{"Rob","Exc","Ara","Lib"},{"Robusta","Excelsa","Arabica","Liberica"},"",0)</f>
        <v>Robusta</v>
      </c>
      <c r="O997" t="str">
        <f t="shared" si="31"/>
        <v>Large</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INDEX(products!$A$1:$G$49,MATCH($D998,products!$A$1:$A$49,0),MATCH(orders!I$1,products!$A$1:$G$1,0))</f>
        <v>Rob</v>
      </c>
      <c r="J998" t="str">
        <f>INDEX(products!$A$1:$G$49,MATCH($D998,products!$A$1:$A$49,0),MATCH(orders!J$1,products!$A$1:$G$1,0))</f>
        <v>M</v>
      </c>
      <c r="K998" s="5">
        <f>INDEX(products!$A$1:$G$49,MATCH($D998,products!$A$1:$A$49,0),MATCH(orders!K$1,products!$A$1:$G$1,0))</f>
        <v>0.5</v>
      </c>
      <c r="L998">
        <f>INDEX(products!$A$1:$G$49,MATCH($D998,products!$A$1:$A$49,0),MATCH(orders!L$1,products!$A$1:$G$1,0))</f>
        <v>5.97</v>
      </c>
      <c r="M998">
        <f t="shared" si="30"/>
        <v>29.849999999999998</v>
      </c>
      <c r="N998" t="str" cm="1">
        <f t="array" ref="N998">_xlfn.XLOOKUP(I998,{"Rob","Exc","Ara","Lib"},{"Robusta","Excelsa","Arabica","Liberica"},"",0)</f>
        <v>Robusta</v>
      </c>
      <c r="O998" t="str">
        <f t="shared" si="31"/>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INDEX(products!$A$1:$G$49,MATCH($D999,products!$A$1:$A$49,0),MATCH(orders!I$1,products!$A$1:$G$1,0))</f>
        <v>Ara</v>
      </c>
      <c r="J999" t="str">
        <f>INDEX(products!$A$1:$G$49,MATCH($D999,products!$A$1:$A$49,0),MATCH(orders!J$1,products!$A$1:$G$1,0))</f>
        <v>M</v>
      </c>
      <c r="K999" s="5">
        <f>INDEX(products!$A$1:$G$49,MATCH($D999,products!$A$1:$A$49,0),MATCH(orders!K$1,products!$A$1:$G$1,0))</f>
        <v>0.5</v>
      </c>
      <c r="L999">
        <f>INDEX(products!$A$1:$G$49,MATCH($D999,products!$A$1:$A$49,0),MATCH(orders!L$1,products!$A$1:$G$1,0))</f>
        <v>6.75</v>
      </c>
      <c r="M999">
        <f t="shared" si="30"/>
        <v>27</v>
      </c>
      <c r="N999" t="str" cm="1">
        <f t="array" ref="N999">_xlfn.XLOOKUP(I999,{"Rob","Exc","Ara","Lib"},{"Robusta","Excelsa","Arabica","Liberica"},"",0)</f>
        <v>Arabica</v>
      </c>
      <c r="O999" t="str">
        <f t="shared" si="31"/>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INDEX(products!$A$1:$G$49,MATCH($D1000,products!$A$1:$A$49,0),MATCH(orders!I$1,products!$A$1:$G$1,0))</f>
        <v>Ara</v>
      </c>
      <c r="J1000" t="str">
        <f>INDEX(products!$A$1:$G$49,MATCH($D1000,products!$A$1:$A$49,0),MATCH(orders!J$1,products!$A$1:$G$1,0))</f>
        <v>D</v>
      </c>
      <c r="K1000" s="5">
        <f>INDEX(products!$A$1:$G$49,MATCH($D1000,products!$A$1:$A$49,0),MATCH(orders!K$1,products!$A$1:$G$1,0))</f>
        <v>1</v>
      </c>
      <c r="L1000">
        <f>INDEX(products!$A$1:$G$49,MATCH($D1000,products!$A$1:$A$49,0),MATCH(orders!L$1,products!$A$1:$G$1,0))</f>
        <v>9.9499999999999993</v>
      </c>
      <c r="M1000">
        <f t="shared" si="30"/>
        <v>9.9499999999999993</v>
      </c>
      <c r="N1000" t="str" cm="1">
        <f t="array" ref="N1000">_xlfn.XLOOKUP(I1000,{"Rob","Exc","Ara","Lib"},{"Robusta","Excelsa","Arabica","Liberica"},"",0)</f>
        <v>Arabica</v>
      </c>
      <c r="O1000" t="str">
        <f t="shared" si="31"/>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INDEX(products!$A$1:$G$49,MATCH($D1001,products!$A$1:$A$49,0),MATCH(orders!I$1,products!$A$1:$G$1,0))</f>
        <v>Exc</v>
      </c>
      <c r="J1001" t="str">
        <f>INDEX(products!$A$1:$G$49,MATCH($D1001,products!$A$1:$A$49,0),MATCH(orders!J$1,products!$A$1:$G$1,0))</f>
        <v>M</v>
      </c>
      <c r="K1001" s="5">
        <f>INDEX(products!$A$1:$G$49,MATCH($D1001,products!$A$1:$A$49,0),MATCH(orders!K$1,products!$A$1:$G$1,0))</f>
        <v>0.2</v>
      </c>
      <c r="L1001">
        <f>INDEX(products!$A$1:$G$49,MATCH($D1001,products!$A$1:$A$49,0),MATCH(orders!L$1,products!$A$1:$G$1,0))</f>
        <v>4.125</v>
      </c>
      <c r="M1001">
        <f t="shared" si="30"/>
        <v>12.375</v>
      </c>
      <c r="N1001" t="str" cm="1">
        <f t="array" ref="N1001">_xlfn.XLOOKUP(I1001,{"Rob","Exc","Ara","Lib"},{"Robusta","Excelsa","Arabica","Liberica"},"",0)</f>
        <v>Excelsa</v>
      </c>
      <c r="O1001" t="str">
        <f t="shared" si="31"/>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7"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2"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 Barcharts</vt:lpstr>
      <vt:lpstr>Top5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Durva Gohel</cp:lastModifiedBy>
  <cp:revision/>
  <dcterms:created xsi:type="dcterms:W3CDTF">2022-11-26T09:51:45Z</dcterms:created>
  <dcterms:modified xsi:type="dcterms:W3CDTF">2025-07-24T10:13:34Z</dcterms:modified>
  <cp:category/>
  <cp:contentStatus/>
</cp:coreProperties>
</file>