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Data Analyst 63 Hours\Excel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AH13" i="1"/>
  <c r="AH14" i="1"/>
  <c r="AH15" i="1"/>
  <c r="AH5" i="1"/>
  <c r="AH6" i="1"/>
  <c r="AH7" i="1"/>
  <c r="AH8" i="1"/>
  <c r="AH9" i="1"/>
  <c r="AH10" i="1"/>
  <c r="AH4" i="1"/>
  <c r="AC12" i="1"/>
  <c r="AD12" i="1"/>
  <c r="AE12" i="1"/>
  <c r="AF12" i="1"/>
  <c r="AG12" i="1"/>
  <c r="AC13" i="1"/>
  <c r="AD13" i="1"/>
  <c r="AE13" i="1"/>
  <c r="AF13" i="1"/>
  <c r="AG13" i="1"/>
  <c r="AC14" i="1"/>
  <c r="AD14" i="1"/>
  <c r="AE14" i="1"/>
  <c r="AF14" i="1"/>
  <c r="AG14" i="1"/>
  <c r="AC15" i="1"/>
  <c r="AD15" i="1"/>
  <c r="AE15" i="1"/>
  <c r="AF15" i="1"/>
  <c r="AG15" i="1"/>
  <c r="AG4" i="1"/>
  <c r="AG5" i="1"/>
  <c r="AG6" i="1"/>
  <c r="AG7" i="1"/>
  <c r="AG8" i="1"/>
  <c r="AG9" i="1"/>
  <c r="AG10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AD3" i="1"/>
  <c r="AE3" i="1"/>
  <c r="AF3" i="1" s="1"/>
  <c r="AG3" i="1" s="1"/>
  <c r="AC3" i="1"/>
  <c r="W3" i="1"/>
  <c r="X3" i="1" s="1"/>
  <c r="Y3" i="1" s="1"/>
  <c r="Z3" i="1" s="1"/>
  <c r="AA3" i="1" s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P5" i="1"/>
  <c r="P6" i="1"/>
  <c r="P7" i="1"/>
  <c r="P8" i="1"/>
  <c r="P9" i="1"/>
  <c r="P10" i="1"/>
  <c r="P4" i="1"/>
  <c r="Q3" i="1"/>
  <c r="O4" i="1"/>
  <c r="AA4" i="1" s="1"/>
  <c r="M4" i="1"/>
  <c r="Y4" i="1" s="1"/>
  <c r="K4" i="1"/>
  <c r="W4" i="1" s="1"/>
  <c r="J4" i="1"/>
  <c r="V4" i="1" s="1"/>
  <c r="L4" i="1"/>
  <c r="X4" i="1" s="1"/>
  <c r="N4" i="1"/>
  <c r="Z4" i="1" s="1"/>
  <c r="K5" i="1"/>
  <c r="W5" i="1" s="1"/>
  <c r="L5" i="1"/>
  <c r="X5" i="1" s="1"/>
  <c r="M5" i="1"/>
  <c r="Y5" i="1" s="1"/>
  <c r="N5" i="1"/>
  <c r="Z5" i="1" s="1"/>
  <c r="O5" i="1"/>
  <c r="AA5" i="1" s="1"/>
  <c r="K6" i="1"/>
  <c r="W6" i="1" s="1"/>
  <c r="L6" i="1"/>
  <c r="X6" i="1" s="1"/>
  <c r="M6" i="1"/>
  <c r="Y6" i="1" s="1"/>
  <c r="N6" i="1"/>
  <c r="Z6" i="1" s="1"/>
  <c r="O6" i="1"/>
  <c r="AA6" i="1" s="1"/>
  <c r="K7" i="1"/>
  <c r="W7" i="1" s="1"/>
  <c r="L7" i="1"/>
  <c r="X7" i="1" s="1"/>
  <c r="M7" i="1"/>
  <c r="Y7" i="1" s="1"/>
  <c r="N7" i="1"/>
  <c r="Z7" i="1" s="1"/>
  <c r="O7" i="1"/>
  <c r="AA7" i="1" s="1"/>
  <c r="K8" i="1"/>
  <c r="W8" i="1" s="1"/>
  <c r="L8" i="1"/>
  <c r="X8" i="1" s="1"/>
  <c r="M8" i="1"/>
  <c r="Y8" i="1" s="1"/>
  <c r="N8" i="1"/>
  <c r="Z8" i="1" s="1"/>
  <c r="O8" i="1"/>
  <c r="AA8" i="1" s="1"/>
  <c r="K9" i="1"/>
  <c r="W9" i="1" s="1"/>
  <c r="L9" i="1"/>
  <c r="X9" i="1" s="1"/>
  <c r="M9" i="1"/>
  <c r="Y9" i="1" s="1"/>
  <c r="N9" i="1"/>
  <c r="Z9" i="1" s="1"/>
  <c r="O9" i="1"/>
  <c r="AA9" i="1" s="1"/>
  <c r="K10" i="1"/>
  <c r="W10" i="1" s="1"/>
  <c r="L10" i="1"/>
  <c r="X10" i="1" s="1"/>
  <c r="M10" i="1"/>
  <c r="Y10" i="1" s="1"/>
  <c r="N10" i="1"/>
  <c r="Z10" i="1" s="1"/>
  <c r="O10" i="1"/>
  <c r="AA10" i="1" s="1"/>
  <c r="J5" i="1"/>
  <c r="J6" i="1"/>
  <c r="J7" i="1"/>
  <c r="J8" i="1"/>
  <c r="V8" i="1" s="1"/>
  <c r="J9" i="1"/>
  <c r="J10" i="1"/>
  <c r="V10" i="1" s="1"/>
  <c r="K3" i="1"/>
  <c r="L3" i="1" s="1"/>
  <c r="M3" i="1" s="1"/>
  <c r="N3" i="1" s="1"/>
  <c r="O3" i="1" s="1"/>
  <c r="E3" i="1"/>
  <c r="F3" i="1" s="1"/>
  <c r="G3" i="1" s="1"/>
  <c r="H3" i="1" s="1"/>
  <c r="I3" i="1" s="1"/>
  <c r="D15" i="1"/>
  <c r="C12" i="1"/>
  <c r="D12" i="1"/>
  <c r="D14" i="1"/>
  <c r="D13" i="1"/>
  <c r="C14" i="1"/>
  <c r="C13" i="1"/>
  <c r="AB10" i="1" l="1"/>
  <c r="S12" i="1"/>
  <c r="S15" i="1"/>
  <c r="T14" i="1"/>
  <c r="U15" i="1"/>
  <c r="Q13" i="1"/>
  <c r="R14" i="1"/>
  <c r="V7" i="1"/>
  <c r="AB7" i="1" s="1"/>
  <c r="U14" i="1"/>
  <c r="Q14" i="1"/>
  <c r="V6" i="1"/>
  <c r="AB6" i="1" s="1"/>
  <c r="AB9" i="1"/>
  <c r="T15" i="1"/>
  <c r="V9" i="1"/>
  <c r="V5" i="1"/>
  <c r="V13" i="1" s="1"/>
  <c r="R12" i="1"/>
  <c r="R15" i="1"/>
  <c r="S14" i="1"/>
  <c r="U12" i="1"/>
  <c r="Q12" i="1"/>
  <c r="Q15" i="1"/>
  <c r="T12" i="1"/>
  <c r="AB4" i="1"/>
  <c r="R3" i="1"/>
  <c r="R13" i="1" s="1"/>
  <c r="AB8" i="1"/>
  <c r="P14" i="1"/>
  <c r="P15" i="1"/>
  <c r="P13" i="1"/>
  <c r="P12" i="1"/>
  <c r="V14" i="1" l="1"/>
  <c r="V12" i="1"/>
  <c r="AB5" i="1"/>
  <c r="AB12" i="1" s="1"/>
  <c r="V15" i="1"/>
  <c r="AB13" i="1"/>
  <c r="AB14" i="1"/>
  <c r="S3" i="1"/>
  <c r="S13" i="1" s="1"/>
  <c r="AB15" i="1" l="1"/>
  <c r="T3" i="1"/>
  <c r="T13" i="1" s="1"/>
  <c r="U3" i="1" l="1"/>
  <c r="U13" i="1" s="1"/>
</calcChain>
</file>

<file path=xl/sharedStrings.xml><?xml version="1.0" encoding="utf-8"?>
<sst xmlns="http://schemas.openxmlformats.org/spreadsheetml/2006/main" count="31" uniqueCount="28">
  <si>
    <t>Employee Payroll</t>
  </si>
  <si>
    <t>Last Name</t>
  </si>
  <si>
    <t>First Name</t>
  </si>
  <si>
    <t>Hourly Wage</t>
  </si>
  <si>
    <t>Hours worked</t>
  </si>
  <si>
    <t>Pay</t>
  </si>
  <si>
    <t xml:space="preserve">Nath </t>
  </si>
  <si>
    <t>Gohul</t>
  </si>
  <si>
    <t>Arman</t>
  </si>
  <si>
    <t>Malik</t>
  </si>
  <si>
    <t>S</t>
  </si>
  <si>
    <t>Vadivelu</t>
  </si>
  <si>
    <t xml:space="preserve">Helen </t>
  </si>
  <si>
    <t xml:space="preserve">Prem </t>
  </si>
  <si>
    <t>Kumar</t>
  </si>
  <si>
    <t>Gokul</t>
  </si>
  <si>
    <t xml:space="preserve">Hrithik </t>
  </si>
  <si>
    <t>Rosan</t>
  </si>
  <si>
    <t>Max</t>
  </si>
  <si>
    <t>Min</t>
  </si>
  <si>
    <t>Average</t>
  </si>
  <si>
    <t>Total</t>
  </si>
  <si>
    <t>Gohul Nath V</t>
  </si>
  <si>
    <t>Overtime Hours</t>
  </si>
  <si>
    <t>OT Bonus</t>
  </si>
  <si>
    <t>Salary Alloted</t>
  </si>
  <si>
    <t xml:space="preserve">Total Pay </t>
  </si>
  <si>
    <t>01- Jan to 05 -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</si>
</sst>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44" fontId="0" fillId="0" borderId="0" xfId="0" applyNumberFormat="1"/>
    <xf numFmtId="171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0" fontId="0" fillId="0" borderId="0" xfId="0" applyFont="1"/>
    <xf numFmtId="44" fontId="1" fillId="0" borderId="0" xfId="1" applyFont="1"/>
    <xf numFmtId="44" fontId="0" fillId="7" borderId="0" xfId="1" applyFont="1" applyFill="1"/>
    <xf numFmtId="16" fontId="0" fillId="7" borderId="0" xfId="0" applyNumberFormat="1" applyFont="1" applyFill="1"/>
    <xf numFmtId="16" fontId="0" fillId="7" borderId="0" xfId="0" applyNumberFormat="1" applyFill="1"/>
    <xf numFmtId="44" fontId="0" fillId="7" borderId="0" xfId="0" applyNumberFormat="1" applyFont="1" applyFill="1"/>
    <xf numFmtId="16" fontId="0" fillId="6" borderId="0" xfId="0" applyNumberFormat="1" applyFill="1"/>
    <xf numFmtId="0" fontId="0" fillId="7" borderId="0" xfId="0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5"/>
  <sheetViews>
    <sheetView tabSelected="1" zoomScale="80" zoomScaleNormal="80" workbookViewId="0">
      <selection activeCell="J22" sqref="J22"/>
    </sheetView>
  </sheetViews>
  <sheetFormatPr defaultRowHeight="15" x14ac:dyDescent="0.25"/>
  <cols>
    <col min="1" max="1" width="18.28515625" customWidth="1"/>
    <col min="2" max="2" width="12.42578125" customWidth="1"/>
    <col min="3" max="3" width="17.5703125" customWidth="1"/>
    <col min="4" max="4" width="13.7109375" customWidth="1"/>
    <col min="5" max="5" width="10.42578125" customWidth="1"/>
    <col min="6" max="6" width="11.5703125" customWidth="1"/>
    <col min="7" max="7" width="10.42578125" customWidth="1"/>
    <col min="8" max="8" width="11.42578125" customWidth="1"/>
    <col min="9" max="9" width="12.7109375" customWidth="1"/>
    <col min="10" max="10" width="15.140625" customWidth="1"/>
    <col min="11" max="11" width="9" customWidth="1"/>
    <col min="12" max="12" width="9.140625" customWidth="1"/>
    <col min="13" max="13" width="8.7109375" customWidth="1"/>
    <col min="14" max="14" width="8.85546875" customWidth="1"/>
    <col min="15" max="15" width="9" customWidth="1"/>
    <col min="16" max="21" width="13" customWidth="1"/>
    <col min="22" max="27" width="12" customWidth="1"/>
    <col min="28" max="28" width="14.85546875" style="12" customWidth="1"/>
    <col min="29" max="29" width="10.85546875" customWidth="1"/>
    <col min="30" max="30" width="12.28515625" customWidth="1"/>
    <col min="31" max="31" width="12.42578125" customWidth="1"/>
    <col min="32" max="32" width="12.140625" customWidth="1"/>
    <col min="33" max="33" width="10.85546875" customWidth="1"/>
    <col min="34" max="34" width="12.28515625" customWidth="1"/>
  </cols>
  <sheetData>
    <row r="1" spans="1:34" x14ac:dyDescent="0.25">
      <c r="A1" t="s">
        <v>0</v>
      </c>
      <c r="B1" t="s">
        <v>22</v>
      </c>
    </row>
    <row r="2" spans="1:34" x14ac:dyDescent="0.25">
      <c r="C2" t="s">
        <v>25</v>
      </c>
      <c r="D2" t="s">
        <v>4</v>
      </c>
      <c r="J2" t="s">
        <v>23</v>
      </c>
      <c r="P2" t="s">
        <v>5</v>
      </c>
      <c r="V2" t="s">
        <v>24</v>
      </c>
      <c r="AB2" s="12" t="s">
        <v>5</v>
      </c>
      <c r="AH2" t="s">
        <v>26</v>
      </c>
    </row>
    <row r="3" spans="1:34" x14ac:dyDescent="0.25">
      <c r="A3" t="s">
        <v>1</v>
      </c>
      <c r="B3" t="s">
        <v>2</v>
      </c>
      <c r="C3" s="19" t="s">
        <v>3</v>
      </c>
      <c r="D3" s="4">
        <v>44197</v>
      </c>
      <c r="E3" s="4">
        <f>D3+7</f>
        <v>44204</v>
      </c>
      <c r="F3" s="4">
        <f t="shared" ref="F3:I3" si="0">E3+7</f>
        <v>44211</v>
      </c>
      <c r="G3" s="4">
        <f t="shared" si="0"/>
        <v>44218</v>
      </c>
      <c r="H3" s="4">
        <f t="shared" si="0"/>
        <v>44225</v>
      </c>
      <c r="I3" s="4">
        <f t="shared" si="0"/>
        <v>44232</v>
      </c>
      <c r="J3" s="6">
        <v>44197</v>
      </c>
      <c r="K3" s="6">
        <f>J3+7</f>
        <v>44204</v>
      </c>
      <c r="L3" s="6">
        <f t="shared" ref="L3:O3" si="1">K3+7</f>
        <v>44211</v>
      </c>
      <c r="M3" s="6">
        <f t="shared" si="1"/>
        <v>44218</v>
      </c>
      <c r="N3" s="6">
        <f t="shared" si="1"/>
        <v>44225</v>
      </c>
      <c r="O3" s="6">
        <f t="shared" si="1"/>
        <v>44232</v>
      </c>
      <c r="P3" s="8">
        <v>44197</v>
      </c>
      <c r="Q3" s="8">
        <f>P3+7</f>
        <v>44204</v>
      </c>
      <c r="R3" s="8">
        <f t="shared" ref="R3:U3" si="2">Q3+7</f>
        <v>44211</v>
      </c>
      <c r="S3" s="8">
        <f t="shared" si="2"/>
        <v>44218</v>
      </c>
      <c r="T3" s="8">
        <f t="shared" si="2"/>
        <v>44225</v>
      </c>
      <c r="U3" s="8">
        <f t="shared" si="2"/>
        <v>44232</v>
      </c>
      <c r="V3" s="10">
        <v>44197</v>
      </c>
      <c r="W3" s="10">
        <f>V3+7</f>
        <v>44204</v>
      </c>
      <c r="X3" s="10">
        <f t="shared" ref="X3:Y3" si="3">W3+7</f>
        <v>44211</v>
      </c>
      <c r="Y3" s="10">
        <f t="shared" si="3"/>
        <v>44218</v>
      </c>
      <c r="Z3" s="10">
        <f>Y3+7</f>
        <v>44225</v>
      </c>
      <c r="AA3" s="10">
        <f>Z3+7</f>
        <v>44232</v>
      </c>
      <c r="AB3" s="15">
        <v>44197</v>
      </c>
      <c r="AC3" s="16">
        <f>AB3+7</f>
        <v>44204</v>
      </c>
      <c r="AD3" s="16">
        <f t="shared" ref="AD3:AH3" si="4">AC3+7</f>
        <v>44211</v>
      </c>
      <c r="AE3" s="16">
        <f t="shared" si="4"/>
        <v>44218</v>
      </c>
      <c r="AF3" s="16">
        <f t="shared" si="4"/>
        <v>44225</v>
      </c>
      <c r="AG3" s="16">
        <f t="shared" si="4"/>
        <v>44232</v>
      </c>
      <c r="AH3" s="18" t="s">
        <v>27</v>
      </c>
    </row>
    <row r="4" spans="1:34" x14ac:dyDescent="0.25">
      <c r="A4" t="s">
        <v>6</v>
      </c>
      <c r="B4" t="s">
        <v>7</v>
      </c>
      <c r="C4" s="14">
        <v>15.4</v>
      </c>
      <c r="D4" s="5">
        <v>40</v>
      </c>
      <c r="E4" s="5">
        <v>32</v>
      </c>
      <c r="F4" s="5">
        <v>65</v>
      </c>
      <c r="G4" s="5">
        <v>35</v>
      </c>
      <c r="H4" s="5">
        <v>23</v>
      </c>
      <c r="I4" s="5">
        <v>55</v>
      </c>
      <c r="J4" s="7">
        <f>IF(D4&gt;30,D4-30,0)</f>
        <v>10</v>
      </c>
      <c r="K4" s="7">
        <f>IF(E4&gt;30,E4-30,0)</f>
        <v>2</v>
      </c>
      <c r="L4" s="7">
        <f t="shared" ref="K4:O10" si="5">IF(F4&gt;30,F4-30,0)</f>
        <v>35</v>
      </c>
      <c r="M4" s="7">
        <f>IF(G4&gt;30,G4-30,0)</f>
        <v>5</v>
      </c>
      <c r="N4" s="7">
        <f t="shared" si="5"/>
        <v>0</v>
      </c>
      <c r="O4" s="7">
        <f>IF(I4&gt;30,I4-30,0)</f>
        <v>25</v>
      </c>
      <c r="P4" s="9">
        <f>$C4*D4</f>
        <v>616</v>
      </c>
      <c r="Q4" s="9">
        <f t="shared" ref="Q4:U10" si="6">$C4*E4</f>
        <v>492.8</v>
      </c>
      <c r="R4" s="9">
        <f t="shared" si="6"/>
        <v>1001</v>
      </c>
      <c r="S4" s="9">
        <f t="shared" si="6"/>
        <v>539</v>
      </c>
      <c r="T4" s="9">
        <f t="shared" si="6"/>
        <v>354.2</v>
      </c>
      <c r="U4" s="9">
        <f t="shared" si="6"/>
        <v>847</v>
      </c>
      <c r="V4" s="11">
        <f>0.5*$C4*J4</f>
        <v>77</v>
      </c>
      <c r="W4" s="11">
        <f t="shared" ref="W4:Z10" si="7">0.5*$C4*K4</f>
        <v>15.4</v>
      </c>
      <c r="X4" s="11">
        <f t="shared" si="7"/>
        <v>269.5</v>
      </c>
      <c r="Y4" s="11">
        <f t="shared" si="7"/>
        <v>38.5</v>
      </c>
      <c r="Z4" s="11">
        <f t="shared" si="7"/>
        <v>0</v>
      </c>
      <c r="AA4" s="11">
        <f>0.5*$C4*O4</f>
        <v>192.5</v>
      </c>
      <c r="AB4" s="17">
        <f>SUM(P4,V4)</f>
        <v>693</v>
      </c>
      <c r="AC4" s="17">
        <f t="shared" ref="AC4:AF10" si="8">SUM(Q4,W4)</f>
        <v>508.2</v>
      </c>
      <c r="AD4" s="17">
        <f t="shared" si="8"/>
        <v>1270.5</v>
      </c>
      <c r="AE4" s="17">
        <f t="shared" si="8"/>
        <v>577.5</v>
      </c>
      <c r="AF4" s="17">
        <f t="shared" si="8"/>
        <v>354.2</v>
      </c>
      <c r="AG4" s="17">
        <f>SUM(U4,AA4)</f>
        <v>1039.5</v>
      </c>
      <c r="AH4" s="20">
        <f>SUM(AB4:AG4)</f>
        <v>4442.8999999999996</v>
      </c>
    </row>
    <row r="5" spans="1:34" x14ac:dyDescent="0.25">
      <c r="A5" t="s">
        <v>8</v>
      </c>
      <c r="B5" t="s">
        <v>9</v>
      </c>
      <c r="C5" s="14">
        <v>23</v>
      </c>
      <c r="D5" s="5">
        <v>32</v>
      </c>
      <c r="E5" s="5">
        <v>24</v>
      </c>
      <c r="F5" s="5">
        <v>34</v>
      </c>
      <c r="G5" s="5">
        <v>0</v>
      </c>
      <c r="H5" s="5">
        <v>40</v>
      </c>
      <c r="I5" s="5">
        <v>33</v>
      </c>
      <c r="J5" s="7">
        <f t="shared" ref="J5:J10" si="9">IF(D5&gt;30,D5-30,0)</f>
        <v>2</v>
      </c>
      <c r="K5" s="7">
        <f t="shared" si="5"/>
        <v>0</v>
      </c>
      <c r="L5" s="7">
        <f t="shared" si="5"/>
        <v>4</v>
      </c>
      <c r="M5" s="7">
        <f t="shared" si="5"/>
        <v>0</v>
      </c>
      <c r="N5" s="7">
        <f t="shared" si="5"/>
        <v>10</v>
      </c>
      <c r="O5" s="7">
        <f t="shared" si="5"/>
        <v>3</v>
      </c>
      <c r="P5" s="9">
        <f t="shared" ref="P5:P10" si="10">$C5*D5</f>
        <v>736</v>
      </c>
      <c r="Q5" s="9">
        <f t="shared" si="6"/>
        <v>552</v>
      </c>
      <c r="R5" s="9">
        <f t="shared" si="6"/>
        <v>782</v>
      </c>
      <c r="S5" s="9">
        <f t="shared" si="6"/>
        <v>0</v>
      </c>
      <c r="T5" s="9">
        <f t="shared" si="6"/>
        <v>920</v>
      </c>
      <c r="U5" s="9">
        <f t="shared" si="6"/>
        <v>759</v>
      </c>
      <c r="V5" s="11">
        <f t="shared" ref="V5:V10" si="11">0.5*$C5*J5</f>
        <v>23</v>
      </c>
      <c r="W5" s="11">
        <f t="shared" si="7"/>
        <v>0</v>
      </c>
      <c r="X5" s="11">
        <f t="shared" si="7"/>
        <v>46</v>
      </c>
      <c r="Y5" s="11">
        <f t="shared" si="7"/>
        <v>0</v>
      </c>
      <c r="Z5" s="11">
        <f t="shared" si="7"/>
        <v>115</v>
      </c>
      <c r="AA5" s="11">
        <f>0.5*$C5*O5</f>
        <v>34.5</v>
      </c>
      <c r="AB5" s="17">
        <f>SUM(P5,V5)</f>
        <v>759</v>
      </c>
      <c r="AC5" s="17">
        <f t="shared" si="8"/>
        <v>552</v>
      </c>
      <c r="AD5" s="17">
        <f t="shared" si="8"/>
        <v>828</v>
      </c>
      <c r="AE5" s="17">
        <f t="shared" si="8"/>
        <v>0</v>
      </c>
      <c r="AF5" s="17">
        <f t="shared" si="8"/>
        <v>1035</v>
      </c>
      <c r="AG5" s="17">
        <f>SUM(U5,AA5)</f>
        <v>793.5</v>
      </c>
      <c r="AH5" s="20">
        <f t="shared" ref="AH5:AH10" si="12">SUM(AB5:AG5)</f>
        <v>3967.5</v>
      </c>
    </row>
    <row r="6" spans="1:34" x14ac:dyDescent="0.25">
      <c r="A6" t="s">
        <v>10</v>
      </c>
      <c r="B6" t="s">
        <v>11</v>
      </c>
      <c r="C6" s="14">
        <v>35</v>
      </c>
      <c r="D6" s="5">
        <v>40</v>
      </c>
      <c r="E6" s="5">
        <v>50</v>
      </c>
      <c r="F6" s="5">
        <v>32</v>
      </c>
      <c r="G6" s="5">
        <v>43</v>
      </c>
      <c r="H6" s="5">
        <v>43</v>
      </c>
      <c r="I6" s="5">
        <v>32</v>
      </c>
      <c r="J6" s="7">
        <f t="shared" si="9"/>
        <v>10</v>
      </c>
      <c r="K6" s="7">
        <f t="shared" si="5"/>
        <v>20</v>
      </c>
      <c r="L6" s="7">
        <f t="shared" si="5"/>
        <v>2</v>
      </c>
      <c r="M6" s="7">
        <f t="shared" si="5"/>
        <v>13</v>
      </c>
      <c r="N6" s="7">
        <f t="shared" si="5"/>
        <v>13</v>
      </c>
      <c r="O6" s="7">
        <f t="shared" si="5"/>
        <v>2</v>
      </c>
      <c r="P6" s="9">
        <f t="shared" si="10"/>
        <v>1400</v>
      </c>
      <c r="Q6" s="9">
        <f t="shared" si="6"/>
        <v>1750</v>
      </c>
      <c r="R6" s="9">
        <f t="shared" si="6"/>
        <v>1120</v>
      </c>
      <c r="S6" s="9">
        <f t="shared" si="6"/>
        <v>1505</v>
      </c>
      <c r="T6" s="9">
        <f t="shared" si="6"/>
        <v>1505</v>
      </c>
      <c r="U6" s="9">
        <f t="shared" si="6"/>
        <v>1120</v>
      </c>
      <c r="V6" s="11">
        <f t="shared" si="11"/>
        <v>175</v>
      </c>
      <c r="W6" s="11">
        <f t="shared" si="7"/>
        <v>350</v>
      </c>
      <c r="X6" s="11">
        <f t="shared" si="7"/>
        <v>35</v>
      </c>
      <c r="Y6" s="11">
        <f t="shared" si="7"/>
        <v>227.5</v>
      </c>
      <c r="Z6" s="11">
        <f t="shared" si="7"/>
        <v>227.5</v>
      </c>
      <c r="AA6" s="11">
        <f>0.5*$C6*O6</f>
        <v>35</v>
      </c>
      <c r="AB6" s="17">
        <f>SUM(P6,V6)</f>
        <v>1575</v>
      </c>
      <c r="AC6" s="17">
        <f t="shared" si="8"/>
        <v>2100</v>
      </c>
      <c r="AD6" s="17">
        <f t="shared" si="8"/>
        <v>1155</v>
      </c>
      <c r="AE6" s="17">
        <f t="shared" si="8"/>
        <v>1732.5</v>
      </c>
      <c r="AF6" s="17">
        <f t="shared" si="8"/>
        <v>1732.5</v>
      </c>
      <c r="AG6" s="17">
        <f>SUM(U6,AA6)</f>
        <v>1155</v>
      </c>
      <c r="AH6" s="20">
        <f t="shared" si="12"/>
        <v>9450</v>
      </c>
    </row>
    <row r="7" spans="1:34" x14ac:dyDescent="0.25">
      <c r="A7" t="s">
        <v>12</v>
      </c>
      <c r="B7" t="s">
        <v>9</v>
      </c>
      <c r="C7" s="14">
        <v>21</v>
      </c>
      <c r="D7" s="5">
        <v>35</v>
      </c>
      <c r="E7" s="5">
        <v>43</v>
      </c>
      <c r="F7" s="5">
        <v>43</v>
      </c>
      <c r="G7" s="5">
        <v>32</v>
      </c>
      <c r="H7" s="5">
        <v>64</v>
      </c>
      <c r="I7" s="5">
        <v>34</v>
      </c>
      <c r="J7" s="7">
        <f t="shared" si="9"/>
        <v>5</v>
      </c>
      <c r="K7" s="7">
        <f t="shared" si="5"/>
        <v>13</v>
      </c>
      <c r="L7" s="7">
        <f t="shared" si="5"/>
        <v>13</v>
      </c>
      <c r="M7" s="7">
        <f t="shared" si="5"/>
        <v>2</v>
      </c>
      <c r="N7" s="7">
        <f t="shared" si="5"/>
        <v>34</v>
      </c>
      <c r="O7" s="7">
        <f t="shared" si="5"/>
        <v>4</v>
      </c>
      <c r="P7" s="9">
        <f t="shared" si="10"/>
        <v>735</v>
      </c>
      <c r="Q7" s="9">
        <f t="shared" si="6"/>
        <v>903</v>
      </c>
      <c r="R7" s="9">
        <f t="shared" si="6"/>
        <v>903</v>
      </c>
      <c r="S7" s="9">
        <f t="shared" si="6"/>
        <v>672</v>
      </c>
      <c r="T7" s="9">
        <f t="shared" si="6"/>
        <v>1344</v>
      </c>
      <c r="U7" s="9">
        <f t="shared" si="6"/>
        <v>714</v>
      </c>
      <c r="V7" s="11">
        <f t="shared" si="11"/>
        <v>52.5</v>
      </c>
      <c r="W7" s="11">
        <f t="shared" si="7"/>
        <v>136.5</v>
      </c>
      <c r="X7" s="11">
        <f t="shared" si="7"/>
        <v>136.5</v>
      </c>
      <c r="Y7" s="11">
        <f t="shared" si="7"/>
        <v>21</v>
      </c>
      <c r="Z7" s="11">
        <f t="shared" si="7"/>
        <v>357</v>
      </c>
      <c r="AA7" s="11">
        <f>0.5*$C7*O7</f>
        <v>42</v>
      </c>
      <c r="AB7" s="17">
        <f>SUM(P7,V7)</f>
        <v>787.5</v>
      </c>
      <c r="AC7" s="17">
        <f t="shared" si="8"/>
        <v>1039.5</v>
      </c>
      <c r="AD7" s="17">
        <f t="shared" si="8"/>
        <v>1039.5</v>
      </c>
      <c r="AE7" s="17">
        <f t="shared" si="8"/>
        <v>693</v>
      </c>
      <c r="AF7" s="17">
        <f t="shared" si="8"/>
        <v>1701</v>
      </c>
      <c r="AG7" s="17">
        <f>SUM(U7,AA7)</f>
        <v>756</v>
      </c>
      <c r="AH7" s="20">
        <f t="shared" si="12"/>
        <v>6016.5</v>
      </c>
    </row>
    <row r="8" spans="1:34" x14ac:dyDescent="0.25">
      <c r="A8" t="s">
        <v>13</v>
      </c>
      <c r="B8" t="s">
        <v>14</v>
      </c>
      <c r="C8" s="14">
        <v>18</v>
      </c>
      <c r="D8" s="5">
        <v>43</v>
      </c>
      <c r="E8" s="5">
        <v>32</v>
      </c>
      <c r="F8" s="5">
        <v>23</v>
      </c>
      <c r="G8" s="5">
        <v>32</v>
      </c>
      <c r="H8" s="5">
        <v>55</v>
      </c>
      <c r="I8" s="5">
        <v>38</v>
      </c>
      <c r="J8" s="7">
        <f t="shared" si="9"/>
        <v>13</v>
      </c>
      <c r="K8" s="7">
        <f t="shared" si="5"/>
        <v>2</v>
      </c>
      <c r="L8" s="7">
        <f t="shared" si="5"/>
        <v>0</v>
      </c>
      <c r="M8" s="7">
        <f t="shared" si="5"/>
        <v>2</v>
      </c>
      <c r="N8" s="7">
        <f t="shared" si="5"/>
        <v>25</v>
      </c>
      <c r="O8" s="7">
        <f t="shared" si="5"/>
        <v>8</v>
      </c>
      <c r="P8" s="9">
        <f t="shared" si="10"/>
        <v>774</v>
      </c>
      <c r="Q8" s="9">
        <f t="shared" si="6"/>
        <v>576</v>
      </c>
      <c r="R8" s="9">
        <f t="shared" si="6"/>
        <v>414</v>
      </c>
      <c r="S8" s="9">
        <f t="shared" si="6"/>
        <v>576</v>
      </c>
      <c r="T8" s="9">
        <f t="shared" si="6"/>
        <v>990</v>
      </c>
      <c r="U8" s="9">
        <f t="shared" si="6"/>
        <v>684</v>
      </c>
      <c r="V8" s="11">
        <f t="shared" si="11"/>
        <v>117</v>
      </c>
      <c r="W8" s="11">
        <f t="shared" si="7"/>
        <v>18</v>
      </c>
      <c r="X8" s="11">
        <f t="shared" si="7"/>
        <v>0</v>
      </c>
      <c r="Y8" s="11">
        <f t="shared" si="7"/>
        <v>18</v>
      </c>
      <c r="Z8" s="11">
        <f t="shared" si="7"/>
        <v>225</v>
      </c>
      <c r="AA8" s="11">
        <f>0.5*$C8*O8</f>
        <v>72</v>
      </c>
      <c r="AB8" s="17">
        <f>SUM(P8,V8)</f>
        <v>891</v>
      </c>
      <c r="AC8" s="17">
        <f t="shared" si="8"/>
        <v>594</v>
      </c>
      <c r="AD8" s="17">
        <f t="shared" si="8"/>
        <v>414</v>
      </c>
      <c r="AE8" s="17">
        <f t="shared" si="8"/>
        <v>594</v>
      </c>
      <c r="AF8" s="17">
        <f t="shared" si="8"/>
        <v>1215</v>
      </c>
      <c r="AG8" s="17">
        <f>SUM(U8,AA8)</f>
        <v>756</v>
      </c>
      <c r="AH8" s="20">
        <f t="shared" si="12"/>
        <v>4464</v>
      </c>
    </row>
    <row r="9" spans="1:34" x14ac:dyDescent="0.25">
      <c r="A9" t="s">
        <v>15</v>
      </c>
      <c r="B9" t="s">
        <v>6</v>
      </c>
      <c r="C9" s="14">
        <v>21</v>
      </c>
      <c r="D9" s="5">
        <v>40</v>
      </c>
      <c r="E9" s="5">
        <v>21</v>
      </c>
      <c r="F9" s="5">
        <v>36</v>
      </c>
      <c r="G9" s="5">
        <v>47</v>
      </c>
      <c r="H9" s="5">
        <v>52</v>
      </c>
      <c r="I9" s="5">
        <v>38</v>
      </c>
      <c r="J9" s="7">
        <f t="shared" si="9"/>
        <v>10</v>
      </c>
      <c r="K9" s="7">
        <f t="shared" si="5"/>
        <v>0</v>
      </c>
      <c r="L9" s="7">
        <f t="shared" si="5"/>
        <v>6</v>
      </c>
      <c r="M9" s="7">
        <f t="shared" si="5"/>
        <v>17</v>
      </c>
      <c r="N9" s="7">
        <f t="shared" si="5"/>
        <v>22</v>
      </c>
      <c r="O9" s="7">
        <f t="shared" si="5"/>
        <v>8</v>
      </c>
      <c r="P9" s="9">
        <f t="shared" si="10"/>
        <v>840</v>
      </c>
      <c r="Q9" s="9">
        <f t="shared" si="6"/>
        <v>441</v>
      </c>
      <c r="R9" s="9">
        <f t="shared" si="6"/>
        <v>756</v>
      </c>
      <c r="S9" s="9">
        <f t="shared" si="6"/>
        <v>987</v>
      </c>
      <c r="T9" s="9">
        <f t="shared" si="6"/>
        <v>1092</v>
      </c>
      <c r="U9" s="9">
        <f t="shared" si="6"/>
        <v>798</v>
      </c>
      <c r="V9" s="11">
        <f t="shared" si="11"/>
        <v>105</v>
      </c>
      <c r="W9" s="11">
        <f t="shared" si="7"/>
        <v>0</v>
      </c>
      <c r="X9" s="11">
        <f t="shared" si="7"/>
        <v>63</v>
      </c>
      <c r="Y9" s="11">
        <f t="shared" si="7"/>
        <v>178.5</v>
      </c>
      <c r="Z9" s="11">
        <f t="shared" si="7"/>
        <v>231</v>
      </c>
      <c r="AA9" s="11">
        <f>0.5*$C9*O9</f>
        <v>84</v>
      </c>
      <c r="AB9" s="17">
        <f>SUM(P9,V9)</f>
        <v>945</v>
      </c>
      <c r="AC9" s="17">
        <f t="shared" si="8"/>
        <v>441</v>
      </c>
      <c r="AD9" s="17">
        <f t="shared" si="8"/>
        <v>819</v>
      </c>
      <c r="AE9" s="17">
        <f t="shared" si="8"/>
        <v>1165.5</v>
      </c>
      <c r="AF9" s="17">
        <f t="shared" si="8"/>
        <v>1323</v>
      </c>
      <c r="AG9" s="17">
        <f>SUM(U9,AA9)</f>
        <v>882</v>
      </c>
      <c r="AH9" s="20">
        <f t="shared" si="12"/>
        <v>5575.5</v>
      </c>
    </row>
    <row r="10" spans="1:34" x14ac:dyDescent="0.25">
      <c r="A10" t="s">
        <v>16</v>
      </c>
      <c r="B10" t="s">
        <v>17</v>
      </c>
      <c r="C10" s="14">
        <v>30</v>
      </c>
      <c r="D10" s="5">
        <v>21</v>
      </c>
      <c r="E10" s="5">
        <v>45</v>
      </c>
      <c r="F10" s="5">
        <v>64</v>
      </c>
      <c r="G10" s="5">
        <v>60</v>
      </c>
      <c r="H10" s="5">
        <v>30</v>
      </c>
      <c r="I10" s="5">
        <v>39</v>
      </c>
      <c r="J10" s="7">
        <f t="shared" si="9"/>
        <v>0</v>
      </c>
      <c r="K10" s="7">
        <f t="shared" si="5"/>
        <v>15</v>
      </c>
      <c r="L10" s="7">
        <f t="shared" si="5"/>
        <v>34</v>
      </c>
      <c r="M10" s="7">
        <f t="shared" si="5"/>
        <v>30</v>
      </c>
      <c r="N10" s="7">
        <f t="shared" si="5"/>
        <v>0</v>
      </c>
      <c r="O10" s="7">
        <f t="shared" si="5"/>
        <v>9</v>
      </c>
      <c r="P10" s="9">
        <f t="shared" si="10"/>
        <v>630</v>
      </c>
      <c r="Q10" s="9">
        <f t="shared" si="6"/>
        <v>1350</v>
      </c>
      <c r="R10" s="9">
        <f t="shared" si="6"/>
        <v>1920</v>
      </c>
      <c r="S10" s="9">
        <f t="shared" si="6"/>
        <v>1800</v>
      </c>
      <c r="T10" s="9">
        <f t="shared" si="6"/>
        <v>900</v>
      </c>
      <c r="U10" s="9">
        <f t="shared" si="6"/>
        <v>1170</v>
      </c>
      <c r="V10" s="11">
        <f t="shared" si="11"/>
        <v>0</v>
      </c>
      <c r="W10" s="11">
        <f t="shared" si="7"/>
        <v>225</v>
      </c>
      <c r="X10" s="11">
        <f t="shared" si="7"/>
        <v>510</v>
      </c>
      <c r="Y10" s="11">
        <f t="shared" si="7"/>
        <v>450</v>
      </c>
      <c r="Z10" s="11">
        <f t="shared" si="7"/>
        <v>0</v>
      </c>
      <c r="AA10" s="11">
        <f>0.5*$C10*O10</f>
        <v>135</v>
      </c>
      <c r="AB10" s="17">
        <f>SUM(P10,V10)</f>
        <v>630</v>
      </c>
      <c r="AC10" s="17">
        <f t="shared" si="8"/>
        <v>1575</v>
      </c>
      <c r="AD10" s="17">
        <f t="shared" si="8"/>
        <v>2430</v>
      </c>
      <c r="AE10" s="17">
        <f t="shared" si="8"/>
        <v>2250</v>
      </c>
      <c r="AF10" s="17">
        <f t="shared" si="8"/>
        <v>900</v>
      </c>
      <c r="AG10" s="17">
        <f>SUM(U10,AA10)</f>
        <v>1305</v>
      </c>
      <c r="AH10" s="20">
        <f t="shared" si="12"/>
        <v>9090</v>
      </c>
    </row>
    <row r="12" spans="1:34" x14ac:dyDescent="0.25">
      <c r="A12" t="s">
        <v>18</v>
      </c>
      <c r="C12" s="2">
        <f>MAX(C4:C11)</f>
        <v>35</v>
      </c>
      <c r="D12" s="3">
        <f>MAX(D4:D11)</f>
        <v>43</v>
      </c>
      <c r="E12" s="3">
        <f t="shared" ref="E12:O12" si="13">MAX(E4:E11)</f>
        <v>50</v>
      </c>
      <c r="F12" s="3">
        <f t="shared" si="13"/>
        <v>65</v>
      </c>
      <c r="G12" s="3">
        <f t="shared" si="13"/>
        <v>60</v>
      </c>
      <c r="H12" s="3">
        <f t="shared" si="13"/>
        <v>64</v>
      </c>
      <c r="I12" s="3">
        <f t="shared" si="13"/>
        <v>55</v>
      </c>
      <c r="J12" s="3">
        <f t="shared" si="13"/>
        <v>13</v>
      </c>
      <c r="K12" s="3">
        <f t="shared" si="13"/>
        <v>20</v>
      </c>
      <c r="L12" s="3">
        <f t="shared" si="13"/>
        <v>35</v>
      </c>
      <c r="M12" s="3">
        <f t="shared" si="13"/>
        <v>30</v>
      </c>
      <c r="N12" s="3">
        <f t="shared" si="13"/>
        <v>34</v>
      </c>
      <c r="O12" s="3">
        <f t="shared" si="13"/>
        <v>25</v>
      </c>
      <c r="P12" s="1">
        <f>MAX(P4:P11)</f>
        <v>1400</v>
      </c>
      <c r="Q12" s="1">
        <f t="shared" ref="Q12:U12" si="14">MAX(Q4:Q11)</f>
        <v>1750</v>
      </c>
      <c r="R12" s="1">
        <f t="shared" si="14"/>
        <v>1920</v>
      </c>
      <c r="S12" s="1">
        <f t="shared" si="14"/>
        <v>1800</v>
      </c>
      <c r="T12" s="1">
        <f t="shared" si="14"/>
        <v>1505</v>
      </c>
      <c r="U12" s="1">
        <f t="shared" si="14"/>
        <v>1170</v>
      </c>
      <c r="V12" s="1">
        <f t="shared" ref="V12:AB12" si="15">MAX(V4:V11)</f>
        <v>175</v>
      </c>
      <c r="W12" s="1">
        <f t="shared" ref="W12" si="16">MAX(W4:W11)</f>
        <v>350</v>
      </c>
      <c r="X12" s="1">
        <f t="shared" ref="X12" si="17">MAX(X4:X11)</f>
        <v>510</v>
      </c>
      <c r="Y12" s="1">
        <f t="shared" ref="Y12" si="18">MAX(Y4:Y11)</f>
        <v>450</v>
      </c>
      <c r="Z12" s="1">
        <f t="shared" ref="Z12" si="19">MAX(Z4:Z11)</f>
        <v>357</v>
      </c>
      <c r="AA12" s="1">
        <f t="shared" ref="AA12" si="20">MAX(AA4:AA11)</f>
        <v>192.5</v>
      </c>
      <c r="AB12" s="13">
        <f t="shared" si="15"/>
        <v>1575</v>
      </c>
      <c r="AC12" s="13">
        <f t="shared" ref="AC12" si="21">MAX(AC4:AC11)</f>
        <v>2100</v>
      </c>
      <c r="AD12" s="13">
        <f t="shared" ref="AD12" si="22">MAX(AD4:AD11)</f>
        <v>2430</v>
      </c>
      <c r="AE12" s="13">
        <f t="shared" ref="AE12" si="23">MAX(AE4:AE11)</f>
        <v>2250</v>
      </c>
      <c r="AF12" s="13">
        <f t="shared" ref="AF12" si="24">MAX(AF4:AF11)</f>
        <v>1732.5</v>
      </c>
      <c r="AG12" s="13">
        <f t="shared" ref="AG12:AH12" si="25">MAX(AG4:AG11)</f>
        <v>1305</v>
      </c>
      <c r="AH12" s="13">
        <f>MAX(AH4:AH11)</f>
        <v>9450</v>
      </c>
    </row>
    <row r="13" spans="1:34" x14ac:dyDescent="0.25">
      <c r="A13" t="s">
        <v>19</v>
      </c>
      <c r="C13" s="2">
        <f>MIN(C3:C9)</f>
        <v>15.4</v>
      </c>
      <c r="D13" s="3">
        <f>MIN(D3:D9)</f>
        <v>32</v>
      </c>
      <c r="E13" s="3">
        <f t="shared" ref="E13:O13" si="26">MIN(E3:E9)</f>
        <v>21</v>
      </c>
      <c r="F13" s="3">
        <f t="shared" si="26"/>
        <v>23</v>
      </c>
      <c r="G13" s="3">
        <f t="shared" si="26"/>
        <v>0</v>
      </c>
      <c r="H13" s="3">
        <f t="shared" si="26"/>
        <v>23</v>
      </c>
      <c r="I13" s="3">
        <f t="shared" si="26"/>
        <v>32</v>
      </c>
      <c r="J13" s="3">
        <f t="shared" si="26"/>
        <v>2</v>
      </c>
      <c r="K13" s="3">
        <f t="shared" si="26"/>
        <v>0</v>
      </c>
      <c r="L13" s="3">
        <f t="shared" si="26"/>
        <v>0</v>
      </c>
      <c r="M13" s="3">
        <f t="shared" si="26"/>
        <v>0</v>
      </c>
      <c r="N13" s="3">
        <f t="shared" si="26"/>
        <v>0</v>
      </c>
      <c r="O13" s="3">
        <f t="shared" si="26"/>
        <v>2</v>
      </c>
      <c r="P13" s="1">
        <f>MIN(P3:P9)</f>
        <v>616</v>
      </c>
      <c r="Q13" s="1">
        <f t="shared" ref="Q13:U13" si="27">MIN(Q3:Q9)</f>
        <v>441</v>
      </c>
      <c r="R13" s="1">
        <f t="shared" si="27"/>
        <v>414</v>
      </c>
      <c r="S13" s="1">
        <f t="shared" si="27"/>
        <v>0</v>
      </c>
      <c r="T13" s="1">
        <f t="shared" si="27"/>
        <v>354.2</v>
      </c>
      <c r="U13" s="1">
        <f t="shared" si="27"/>
        <v>684</v>
      </c>
      <c r="V13" s="1">
        <f t="shared" ref="V13:AB13" si="28">MIN(V3:V9)</f>
        <v>23</v>
      </c>
      <c r="W13" s="1">
        <f t="shared" ref="W13:AA13" si="29">MIN(W3:W9)</f>
        <v>0</v>
      </c>
      <c r="X13" s="1">
        <f t="shared" si="29"/>
        <v>0</v>
      </c>
      <c r="Y13" s="1">
        <f t="shared" si="29"/>
        <v>0</v>
      </c>
      <c r="Z13" s="1">
        <f t="shared" si="29"/>
        <v>0</v>
      </c>
      <c r="AA13" s="1">
        <f t="shared" si="29"/>
        <v>34.5</v>
      </c>
      <c r="AB13" s="13">
        <f t="shared" si="28"/>
        <v>693</v>
      </c>
      <c r="AC13" s="13">
        <f t="shared" ref="AC13:AG13" si="30">MIN(AC3:AC9)</f>
        <v>441</v>
      </c>
      <c r="AD13" s="13">
        <f t="shared" si="30"/>
        <v>414</v>
      </c>
      <c r="AE13" s="13">
        <f t="shared" si="30"/>
        <v>0</v>
      </c>
      <c r="AF13" s="13">
        <f t="shared" si="30"/>
        <v>354.2</v>
      </c>
      <c r="AG13" s="13">
        <f t="shared" si="30"/>
        <v>756</v>
      </c>
      <c r="AH13" s="13">
        <f t="shared" ref="AH13" si="31">MIN(AH3:AH9)</f>
        <v>3967.5</v>
      </c>
    </row>
    <row r="14" spans="1:34" x14ac:dyDescent="0.25">
      <c r="A14" t="s">
        <v>20</v>
      </c>
      <c r="C14" s="2">
        <f>AVERAGE(C4:C10)</f>
        <v>23.342857142857145</v>
      </c>
      <c r="D14" s="3">
        <f>AVERAGE(D4:D10)</f>
        <v>35.857142857142854</v>
      </c>
      <c r="E14" s="3">
        <f t="shared" ref="E14:O14" si="32">AVERAGE(E4:E10)</f>
        <v>35.285714285714285</v>
      </c>
      <c r="F14" s="3">
        <f t="shared" si="32"/>
        <v>42.428571428571431</v>
      </c>
      <c r="G14" s="3">
        <f t="shared" si="32"/>
        <v>35.571428571428569</v>
      </c>
      <c r="H14" s="3">
        <f t="shared" si="32"/>
        <v>43.857142857142854</v>
      </c>
      <c r="I14" s="3">
        <f t="shared" si="32"/>
        <v>38.428571428571431</v>
      </c>
      <c r="J14" s="3">
        <f t="shared" si="32"/>
        <v>7.1428571428571432</v>
      </c>
      <c r="K14" s="3">
        <f t="shared" si="32"/>
        <v>7.4285714285714288</v>
      </c>
      <c r="L14" s="3">
        <f t="shared" si="32"/>
        <v>13.428571428571429</v>
      </c>
      <c r="M14" s="3">
        <f t="shared" si="32"/>
        <v>9.8571428571428577</v>
      </c>
      <c r="N14" s="3">
        <f t="shared" si="32"/>
        <v>14.857142857142858</v>
      </c>
      <c r="O14" s="3">
        <f t="shared" si="32"/>
        <v>8.4285714285714288</v>
      </c>
      <c r="P14" s="1">
        <f>AVERAGE(P4:P10)</f>
        <v>818.71428571428567</v>
      </c>
      <c r="Q14" s="1">
        <f t="shared" ref="Q14:U14" si="33">AVERAGE(Q4:Q10)</f>
        <v>866.4</v>
      </c>
      <c r="R14" s="1">
        <f t="shared" si="33"/>
        <v>985.14285714285711</v>
      </c>
      <c r="S14" s="1">
        <f t="shared" si="33"/>
        <v>868.42857142857144</v>
      </c>
      <c r="T14" s="1">
        <f t="shared" si="33"/>
        <v>1015.0285714285714</v>
      </c>
      <c r="U14" s="1">
        <f t="shared" si="33"/>
        <v>870.28571428571433</v>
      </c>
      <c r="V14" s="1">
        <f t="shared" ref="V14:AB14" si="34">AVERAGE(V4:V10)</f>
        <v>78.5</v>
      </c>
      <c r="W14" s="1">
        <f t="shared" ref="W14:AA14" si="35">AVERAGE(W4:W10)</f>
        <v>106.41428571428571</v>
      </c>
      <c r="X14" s="1">
        <f t="shared" si="35"/>
        <v>151.42857142857142</v>
      </c>
      <c r="Y14" s="1">
        <f t="shared" si="35"/>
        <v>133.35714285714286</v>
      </c>
      <c r="Z14" s="1">
        <f t="shared" si="35"/>
        <v>165.07142857142858</v>
      </c>
      <c r="AA14" s="1">
        <f t="shared" si="35"/>
        <v>85</v>
      </c>
      <c r="AB14" s="13">
        <f t="shared" si="34"/>
        <v>897.21428571428567</v>
      </c>
      <c r="AC14" s="13">
        <f t="shared" ref="AC14:AG14" si="36">AVERAGE(AC4:AC10)</f>
        <v>972.81428571428569</v>
      </c>
      <c r="AD14" s="13">
        <f t="shared" si="36"/>
        <v>1136.5714285714287</v>
      </c>
      <c r="AE14" s="13">
        <f t="shared" si="36"/>
        <v>1001.7857142857143</v>
      </c>
      <c r="AF14" s="13">
        <f t="shared" si="36"/>
        <v>1180.1000000000001</v>
      </c>
      <c r="AG14" s="13">
        <f t="shared" si="36"/>
        <v>955.28571428571433</v>
      </c>
      <c r="AH14" s="13">
        <f t="shared" ref="AH14" si="37">AVERAGE(AH4:AH10)</f>
        <v>6143.7714285714292</v>
      </c>
    </row>
    <row r="15" spans="1:34" x14ac:dyDescent="0.25">
      <c r="A15" t="s">
        <v>21</v>
      </c>
      <c r="D15">
        <f>SUM(D4:D10)</f>
        <v>251</v>
      </c>
      <c r="E15">
        <f t="shared" ref="E15:O15" si="38">SUM(E4:E10)</f>
        <v>247</v>
      </c>
      <c r="F15">
        <f t="shared" si="38"/>
        <v>297</v>
      </c>
      <c r="G15">
        <f t="shared" si="38"/>
        <v>249</v>
      </c>
      <c r="H15">
        <f t="shared" si="38"/>
        <v>307</v>
      </c>
      <c r="I15">
        <f t="shared" si="38"/>
        <v>269</v>
      </c>
      <c r="J15">
        <f t="shared" si="38"/>
        <v>50</v>
      </c>
      <c r="K15">
        <f t="shared" si="38"/>
        <v>52</v>
      </c>
      <c r="L15">
        <f t="shared" si="38"/>
        <v>94</v>
      </c>
      <c r="M15">
        <f t="shared" si="38"/>
        <v>69</v>
      </c>
      <c r="N15">
        <f t="shared" si="38"/>
        <v>104</v>
      </c>
      <c r="O15">
        <f t="shared" si="38"/>
        <v>59</v>
      </c>
      <c r="P15" s="1">
        <f>SUM(P4:P10)</f>
        <v>5731</v>
      </c>
      <c r="Q15" s="1">
        <f t="shared" ref="Q15:U15" si="39">SUM(Q4:Q10)</f>
        <v>6064.8</v>
      </c>
      <c r="R15" s="1">
        <f t="shared" si="39"/>
        <v>6896</v>
      </c>
      <c r="S15" s="1">
        <f t="shared" si="39"/>
        <v>6079</v>
      </c>
      <c r="T15" s="1">
        <f t="shared" si="39"/>
        <v>7105.2</v>
      </c>
      <c r="U15" s="1">
        <f t="shared" si="39"/>
        <v>6092</v>
      </c>
      <c r="V15" s="1">
        <f t="shared" ref="V15:AB15" si="40">SUM(V4:V10)</f>
        <v>549.5</v>
      </c>
      <c r="W15" s="1">
        <f t="shared" ref="W15:AA15" si="41">SUM(W4:W10)</f>
        <v>744.9</v>
      </c>
      <c r="X15" s="1">
        <f t="shared" si="41"/>
        <v>1060</v>
      </c>
      <c r="Y15" s="1">
        <f t="shared" si="41"/>
        <v>933.5</v>
      </c>
      <c r="Z15" s="1">
        <f t="shared" si="41"/>
        <v>1155.5</v>
      </c>
      <c r="AA15" s="1">
        <f t="shared" si="41"/>
        <v>595</v>
      </c>
      <c r="AB15" s="13">
        <f t="shared" si="40"/>
        <v>6280.5</v>
      </c>
      <c r="AC15" s="13">
        <f t="shared" ref="AC15:AG15" si="42">SUM(AC4:AC10)</f>
        <v>6809.7</v>
      </c>
      <c r="AD15" s="13">
        <f t="shared" si="42"/>
        <v>7956</v>
      </c>
      <c r="AE15" s="13">
        <f t="shared" si="42"/>
        <v>7012.5</v>
      </c>
      <c r="AF15" s="13">
        <f t="shared" si="42"/>
        <v>8260.7000000000007</v>
      </c>
      <c r="AG15" s="13">
        <f t="shared" si="42"/>
        <v>6687</v>
      </c>
      <c r="AH15" s="13">
        <f t="shared" ref="AH15" si="43">SUM(AH4:AH10)</f>
        <v>43006.400000000001</v>
      </c>
    </row>
  </sheetData>
  <pageMargins left="0.7" right="0.7" top="0.75" bottom="0.75" header="0.3" footer="0.3"/>
  <pageSetup scale="2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Gohul</dc:creator>
  <cp:lastModifiedBy>Gohul</cp:lastModifiedBy>
  <cp:lastPrinted>2021-08-02T03:17:54Z</cp:lastPrinted>
  <dcterms:created xsi:type="dcterms:W3CDTF">2021-08-02T01:39:07Z</dcterms:created>
  <dcterms:modified xsi:type="dcterms:W3CDTF">2021-08-02T07:01:33Z</dcterms:modified>
</cp:coreProperties>
</file>