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lini.Dwivedi.C\Documents\Heathscore\"/>
    </mc:Choice>
  </mc:AlternateContent>
  <bookViews>
    <workbookView xWindow="0" yWindow="0" windowWidth="19200" windowHeight="7960" activeTab="3"/>
  </bookViews>
  <sheets>
    <sheet name="Sheet1" sheetId="4" r:id="rId1"/>
    <sheet name="Sheet3" sheetId="3" r:id="rId2"/>
    <sheet name="Last 30 days" sheetId="2" r:id="rId3"/>
    <sheet name="Last 7 days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3" l="1"/>
  <c r="O18" i="3"/>
  <c r="O17" i="3"/>
  <c r="O16" i="3"/>
  <c r="O26" i="3" l="1"/>
  <c r="O25" i="3"/>
  <c r="O24" i="3"/>
  <c r="O23" i="3"/>
  <c r="O22" i="3"/>
  <c r="O21" i="3"/>
  <c r="O19" i="3"/>
  <c r="O27" i="3"/>
  <c r="O28" i="3"/>
  <c r="O29" i="3"/>
  <c r="O30" i="3"/>
  <c r="O31" i="3"/>
  <c r="O32" i="3"/>
  <c r="O33" i="3"/>
  <c r="N4" i="3" l="1"/>
  <c r="N5" i="3"/>
  <c r="N8" i="3" l="1"/>
</calcChain>
</file>

<file path=xl/sharedStrings.xml><?xml version="1.0" encoding="utf-8"?>
<sst xmlns="http://schemas.openxmlformats.org/spreadsheetml/2006/main" count="462" uniqueCount="188">
  <si>
    <t>Devices Page Visits</t>
  </si>
  <si>
    <t>Started Troubleshooting (Solution Center)</t>
  </si>
  <si>
    <t>Saw a Result</t>
  </si>
  <si>
    <t>1st common reason (Unknown)</t>
  </si>
  <si>
    <t>2nd common reason (Disconnected)</t>
  </si>
  <si>
    <t>3rd common reason (Incomplete Install)</t>
  </si>
  <si>
    <t>Did a Device Reboot</t>
  </si>
  <si>
    <t>Started Proactive and Preventive (P&amp;P)</t>
  </si>
  <si>
    <t>Started P&amp;P troubleshooting</t>
  </si>
  <si>
    <t>Reset Complete</t>
  </si>
  <si>
    <t>Schedule Tech</t>
  </si>
  <si>
    <t>Connect with Agent</t>
  </si>
  <si>
    <t>Interacted with Chat</t>
  </si>
  <si>
    <t>Clicked Billing &amp; Account Support</t>
  </si>
  <si>
    <t>Clicked Internet Support</t>
  </si>
  <si>
    <t>Clicked TV Support</t>
  </si>
  <si>
    <t>Clicked Homelife Support</t>
  </si>
  <si>
    <t>Metric</t>
  </si>
  <si>
    <t>Sum(Devices Page Visits)</t>
  </si>
  <si>
    <r>
      <t>Numerator (</t>
    </r>
    <r>
      <rPr>
        <sz val="11"/>
        <color theme="1"/>
        <rFont val="Calibri"/>
        <family val="2"/>
        <scheme val="minor"/>
      </rPr>
      <t>except max date)</t>
    </r>
  </si>
  <si>
    <r>
      <t xml:space="preserve">Denominator </t>
    </r>
    <r>
      <rPr>
        <sz val="11"/>
        <color theme="1"/>
        <rFont val="Calibri"/>
        <family val="2"/>
        <scheme val="minor"/>
      </rPr>
      <t>(except max date)</t>
    </r>
  </si>
  <si>
    <t>AVERAGE of Last 30 days except max date</t>
  </si>
  <si>
    <t xml:space="preserve">SUMPRODUCT( last 30 days Started Troubleshooting (Solution Center)%  * Last 30 days Devices Page Visits ) </t>
  </si>
  <si>
    <t>Sum(Last 30 days Devices Page Visits)</t>
  </si>
  <si>
    <t xml:space="preserve">SUMPRODUCT( last 30 days Saw a Result%  * Last 30 days Devices Page Visits ) </t>
  </si>
  <si>
    <t xml:space="preserve">SUMPRODUCT( last 30 days1st common reason (Unknown)%  * Last 30 days Devices Page Visits ) </t>
  </si>
  <si>
    <t xml:space="preserve">SUMPRODUCT( last 30 days 2nd common reason (Disconnected)%  * Last 30 days Devices Page Visits ) </t>
  </si>
  <si>
    <t xml:space="preserve">SUMPRODUCT( last 30 days 3rd common reason (Incomplete Install)%  * Last 30 days Devices Page Visits ) </t>
  </si>
  <si>
    <t xml:space="preserve">SUMPRODUCT( last 30 days Did a Device Reboot%  * Last 30 days Devices Page Visits ) </t>
  </si>
  <si>
    <t xml:space="preserve">SUMPRODUCT( last 30 days Started Proactive and Preventive (P&amp;P)%  * Last 30 days Devices Page Visits ) </t>
  </si>
  <si>
    <t xml:space="preserve">SUMPRODUCT( last 30 days Started P&amp;P troubleshooting %  * Last 30 days Started Proactive and Preventive (P&amp;P) ) </t>
  </si>
  <si>
    <t>Sum(Last 30 days Started Proactive and Preventive (P&amp;P) %)</t>
  </si>
  <si>
    <t xml:space="preserve">SUMPRODUCT( last 30 days Reset Complete %  * Last 30 days Started Proactive and Preventive (P&amp;P) ) </t>
  </si>
  <si>
    <t xml:space="preserve">SUMPRODUCT( last 30 days Schedule Tech %  * Last 30 days Started Proactive and Preventive (P&amp;P) ) </t>
  </si>
  <si>
    <t xml:space="preserve">SUMPRODUCT( last 30 days Connect with Agent %  * Last 30 days Started Proactive and Preventive (P&amp;P) ) </t>
  </si>
  <si>
    <t xml:space="preserve">SUMPRODUCT( last 30 days Interacted with Chat %  * Last 30 days Started Proactive and Preventive (P&amp;P) ) </t>
  </si>
  <si>
    <t xml:space="preserve">SUMPRODUCT( last 30 days Clicked Billing &amp; Account Support %  * Last 30 days Devices Page Visits ) </t>
  </si>
  <si>
    <t xml:space="preserve">SUMPRODUCT( last 30 days Clicked Internet Support %  * Last 30 days Devices Page Visits ) </t>
  </si>
  <si>
    <t xml:space="preserve">SUMPRODUCT( last 30 days Clicked TV Support %  * Last 30 days Devices Page Visits ) </t>
  </si>
  <si>
    <t xml:space="preserve">SUMPRODUCT( last 30 days Clicked Homelife Support %  * Last 30 days Devices Page Visits ) </t>
  </si>
  <si>
    <t xml:space="preserve">SUMPRODUCT( last 30 days Interacted with Chat %  * Last 30 days Devices Page Visits ) </t>
  </si>
  <si>
    <t>% Change
Last 7 Days</t>
  </si>
  <si>
    <t>Last 7 Days</t>
  </si>
  <si>
    <t>Yesterday-Last 7 Days</t>
  </si>
  <si>
    <t>Yesterday-Last 30 Days</t>
  </si>
  <si>
    <t>Last 30 Days</t>
  </si>
  <si>
    <t xml:space="preserve">SUMPRODUCT(   1st common reason (Unknown)%  *   Devices Page Visits ) </t>
  </si>
  <si>
    <t xml:space="preserve">SUMPRODUCT(   2nd common reason (Disconnected)%  *   Devices Page Visits ) </t>
  </si>
  <si>
    <t xml:space="preserve">SUMPRODUCT(   3rd common reason (Incomplete Install)%  *   Devices Page Visits ) </t>
  </si>
  <si>
    <t xml:space="preserve">SUMPRODUCT(   Did a Device Reboot%  *   Devices Page Visits ) </t>
  </si>
  <si>
    <t xml:space="preserve">SUMPRODUCT(   Started Proactive and Preventive (P&amp;P)%  *   Devices Page Visits ) </t>
  </si>
  <si>
    <t xml:space="preserve">SUMPRODUCT(   Started P&amp;P troubleshooting %  *   Started Proactive and Preventive (P&amp;P) ) </t>
  </si>
  <si>
    <t xml:space="preserve">SUMPRODUCT(   Reset Complete %  *   Started Proactive and Preventive (P&amp;P) ) </t>
  </si>
  <si>
    <t xml:space="preserve">SUMPRODUCT(   Schedule Tech %  *   Started Proactive and Preventive (P&amp;P) ) </t>
  </si>
  <si>
    <t xml:space="preserve">SUMPRODUCT(   Connect with Agent %  *   Started Proactive and Preventive (P&amp;P) ) </t>
  </si>
  <si>
    <t xml:space="preserve">SUMPRODUCT(   Interacted with Chat %  *   Started Proactive and Preventive (P&amp;P) ) </t>
  </si>
  <si>
    <t xml:space="preserve">SUMPRODUCT(   Clicked Internet Support %  *   Devices Page Visits ) </t>
  </si>
  <si>
    <t xml:space="preserve">SUMPRODUCT(   Clicked TV Support %  *   Devices Page Visits ) </t>
  </si>
  <si>
    <t xml:space="preserve">SUMPRODUCT(   Clicked Homelife Support %  *   Devices Page Visits ) </t>
  </si>
  <si>
    <t xml:space="preserve">SUMPRODUCT(   Interacted with Chat %  *   Devices Page Visits ) </t>
  </si>
  <si>
    <t>Sum(Started Proactive and Preventive (P&amp;P) %)</t>
  </si>
  <si>
    <t xml:space="preserve">(Clicked Billing &amp; Account Support %  *   Devices Page Visits ) </t>
  </si>
  <si>
    <t>Date</t>
  </si>
  <si>
    <t xml:space="preserve">Sumproduct of last 7 days (Started Troubleshooting (Solution Center) %  *  Sumproduct of last 7 days (Devices Page Visits ) </t>
  </si>
  <si>
    <t xml:space="preserve">Sumproduct of last 7 days (Saw a Result%  *  Sumproduct of last 7 days( Devices Page Visits ) </t>
  </si>
  <si>
    <t>Sum of last 7 days (Devices Page Visits)</t>
  </si>
  <si>
    <t>Average of Last 7 days of   except max date</t>
  </si>
  <si>
    <t>My Data is present in Format - Column - Metric, Operating System Type, Date Column from Date1 to DateN</t>
  </si>
  <si>
    <t>Prepare a Python code with Condtion -</t>
  </si>
  <si>
    <t>When Metric = Devices Page Visits, Operating System Type = Apple iOS, Start Date = Max Date -1, End Date = Max Date - 8</t>
  </si>
  <si>
    <t xml:space="preserve">Find for me Average of Value from start Date to End Date </t>
  </si>
  <si>
    <t>Create a Column - Last 7 days for Metric = Devices Page Visits, Operating System Type = Apple iOS</t>
  </si>
  <si>
    <t>Interacted with Chat_1</t>
  </si>
  <si>
    <t># Function to calculate average visits</t>
  </si>
  <si>
    <t>def calculate_average_visits(visits):</t>
  </si>
  <si>
    <t xml:space="preserve">    # Ensure we have at least 7 days of data</t>
  </si>
  <si>
    <t xml:space="preserve">    if len(visits) &lt; 8:  # 7 days + 1 latest date</t>
  </si>
  <si>
    <t xml:space="preserve">        raise ValueError("Insufficient data: need at least 8 days of entries.")</t>
  </si>
  <si>
    <t xml:space="preserve">    # Exclude the latest date</t>
  </si>
  <si>
    <t xml:space="preserve">    visits_excluding_latest = visits[:-1]  # All but the last entry</t>
  </si>
  <si>
    <t xml:space="preserve">    # Calculate the average</t>
  </si>
  <si>
    <t xml:space="preserve">    average_visits = sum(visits_excluding_latest) / len(visits_excluding_latest)</t>
  </si>
  <si>
    <t xml:space="preserve">    return average_visits</t>
  </si>
  <si>
    <t># Function to calculate weighted average using SUMPRODUCT</t>
  </si>
  <si>
    <t>def calculate_weighted_average(percentages, visits):</t>
  </si>
  <si>
    <t xml:space="preserve">    if len(percentages) &lt; 8 or len(visits) &lt; 8:  # 7 days + 1 latest date</t>
  </si>
  <si>
    <t xml:space="preserve">    percentages_excluding_latest = percentages[:-1]  # All but the last entry</t>
  </si>
  <si>
    <t xml:space="preserve">    # Calculate SUMPRODUCT</t>
  </si>
  <si>
    <t xml:space="preserve">    weighted_sum = sum(p * v for p, v in zip(percentages_excluding_latest, visits_excluding_latest))</t>
  </si>
  <si>
    <t xml:space="preserve">    total_visits = sum(visits_excluding_latest)</t>
  </si>
  <si>
    <t xml:space="preserve">    # Calculate weighted average</t>
  </si>
  <si>
    <t xml:space="preserve">    if total_visits == 0:</t>
  </si>
  <si>
    <t xml:space="preserve">        return 0  # Avoid division by zero</t>
  </si>
  <si>
    <t xml:space="preserve">    weighted_average = weighted_sum / total_visits</t>
  </si>
  <si>
    <t xml:space="preserve">    return weighted_average</t>
  </si>
  <si>
    <t># Calculate the average visits and print the result</t>
  </si>
  <si>
    <t>try:</t>
  </si>
  <si>
    <t xml:space="preserve">    average_visits = calculate_average_visits(visits)</t>
  </si>
  <si>
    <t xml:space="preserve">    print(f"The average Devices Page Visits for the last 7 days (excluding the latest date) is: {average_visits:.2f}")</t>
  </si>
  <si>
    <t>except ValueError as e:</t>
  </si>
  <si>
    <t xml:space="preserve">    print(e)</t>
  </si>
  <si>
    <t># Calculate and print weighted averages for metrics</t>
  </si>
  <si>
    <t>for metric_name, percentages in metrics_data.items():</t>
  </si>
  <si>
    <t xml:space="preserve">    try:</t>
  </si>
  <si>
    <t xml:space="preserve">        weighted_average = calculate_weighted_average(percentages, visits)</t>
  </si>
  <si>
    <t xml:space="preserve">        print(f"The weighted average for '{metric_name}' for the last 7 days (excluding the latest date) is: {weighted_average:.2%}")</t>
  </si>
  <si>
    <t xml:space="preserve">    except ValueError as e:</t>
  </si>
  <si>
    <t xml:space="preserve">        print(e)</t>
  </si>
  <si>
    <t>Reset Modem Start Page Visits</t>
  </si>
  <si>
    <t>Started Reset Process</t>
  </si>
  <si>
    <t>Reset Process Complete</t>
  </si>
  <si>
    <t>Reset Process Incomplete</t>
  </si>
  <si>
    <t>Error Outage</t>
  </si>
  <si>
    <t>Non Pay Error</t>
  </si>
  <si>
    <t>DMCA Error</t>
  </si>
  <si>
    <t>Reset Modem</t>
  </si>
  <si>
    <t>SUMPRODUCT(DN92:DT92,DN$91:DT$91)/SUM(DN$91:DT$91)</t>
  </si>
  <si>
    <t xml:space="preserve">Sumproduct of last 7 days (Started Reset Process %  *  Sumproduct of last 7 days (Reset Modem Start Page Visits ) </t>
  </si>
  <si>
    <t>Sum of last 7 days (Reset Modem Start Page Visits)</t>
  </si>
  <si>
    <t>AVERAGE(DN91:DT91)</t>
  </si>
  <si>
    <t>SUMPRODUCT(DN93:DT93,DN$91:DT$91)/SUM(DN$91:DT$91)</t>
  </si>
  <si>
    <t xml:space="preserve">Sumproduct of last 7 days (Reset Process Complete %  *  Sumproduct of last 7 days (Reset Modem Start Page Visits ) </t>
  </si>
  <si>
    <t>SUMPRODUCT(DN94:DT94,DN$91:DT$91)/SUM(DN$91:DT$91)</t>
  </si>
  <si>
    <t>SUMPRODUCT(DN95:DT95,DN$91:DT$91)/SUM(DN$91:DT$91)</t>
  </si>
  <si>
    <t xml:space="preserve">Sumproduct of last 7 days (Reset Process Incomplete %  *  Sumproduct of last 7 days (Reset Modem Start Page Visits ) </t>
  </si>
  <si>
    <t>SUMPRODUCT(DN96:DT96,DN$91:DT$91)/SUM(DN$91:DT$91)</t>
  </si>
  <si>
    <t xml:space="preserve">Sumproduct of last 7 days (Error Outage %  *  Sumproduct of last 7 days (Reset Modem Start Page Visits ) </t>
  </si>
  <si>
    <t>SUMPRODUCT(DN97:DT97,DN$91:DT$91)/SUM(DN$91:DT$91)</t>
  </si>
  <si>
    <t xml:space="preserve">Sumproduct of last 7 days (Non Pay Error %  *  Sumproduct of last 7 days (Reset Modem Start Page Visits ) </t>
  </si>
  <si>
    <t>SUMPRODUCT(DN98:DT98,DN$91:DT$91)/SUM(DN$91:DT$91)</t>
  </si>
  <si>
    <t xml:space="preserve">Sumproduct of last 7 days (DMCA Error %  *  Sumproduct of last 7 days (Reset Modem Start Page Visits ) </t>
  </si>
  <si>
    <t>Average of Last 30 days of   except max date</t>
  </si>
  <si>
    <t xml:space="preserve">Sumproduct of last 30 days (Started Reset Process %  *  Sumproduct of last 30 days (Reset Modem Start Page Visits ) </t>
  </si>
  <si>
    <t>Sum of last 30 days (Reset Modem Start Page Visits)</t>
  </si>
  <si>
    <t xml:space="preserve">Sumproduct of last 30 days (Reset Process Complete %  *  Sumproduct of last 30 days (Reset Modem Start Page Visits ) </t>
  </si>
  <si>
    <t xml:space="preserve">Sumproduct of last 30 days (Reset Process Incomplete %  *  Sumproduct of last 30 days (Reset Modem Start Page Visits ) </t>
  </si>
  <si>
    <t xml:space="preserve">Sumproduct of last 30 days (Error Outage %  *  Sumproduct of last 30 days (Reset Modem Start Page Visits ) </t>
  </si>
  <si>
    <t xml:space="preserve">Sumproduct of last 30 days (Non Pay Error %  *  Sumproduct of last 30 days (Reset Modem Start Page Visits ) </t>
  </si>
  <si>
    <t xml:space="preserve">Sumproduct of last 30 days (DMCA Error %  *  Sumproduct of last 30 days (Reset Modem Start Page Visits ) </t>
  </si>
  <si>
    <t>AVERAGE(CQ91:DT91)</t>
  </si>
  <si>
    <t>SUMPRODUCT(CR92:DT92,CR$91:DT$91)/SUM(CR$91:DT$91)</t>
  </si>
  <si>
    <t>SUMPRODUCT(CR93:DT93,CR$91:DT$91)/SUM(CR$91:DT$91)</t>
  </si>
  <si>
    <t>SUMPRODUCT(CR94:DT94,CR$91:DT$91)/SUM(CR$91:DT$91)</t>
  </si>
  <si>
    <t>SUMPRODUCT(CR95:DT95,CR$91:DT$91)/SUM(CR$91:DT$91)</t>
  </si>
  <si>
    <t>SUMPRODUCT(CR96:DT96,CR$91:DT$91)/SUM(CR$91:DT$91)</t>
  </si>
  <si>
    <t>SUMPRODUCT(CR97:DT97,CR$91:DT$91)/SUM(CR$91:DT$91)</t>
  </si>
  <si>
    <t>SUMPRODUCT(CR107:DT107,CR$100:DT$100)/SUM(CR$100:DT$100)</t>
  </si>
  <si>
    <t>Excel Formula</t>
  </si>
  <si>
    <t>Numerator (except max date)</t>
  </si>
  <si>
    <t>Denominator (except max date)</t>
  </si>
  <si>
    <t xml:space="preserve">Sumproduct of last 7 days (Reset_Modem Interacted with Chat %  *  Sumproduct of last 7 days (Reset Modem Start Page Visits ) </t>
  </si>
  <si>
    <t xml:space="preserve">Sumproduct of last 30 days (Reset_Modem Interacted with Chat %  *  Sumproduct of last 30 days (Reset Modem Start Page Visits ) </t>
  </si>
  <si>
    <t>Reset TV Box Start Page Visits</t>
  </si>
  <si>
    <t>RESET MODEM</t>
  </si>
  <si>
    <t>RESET TV BOX</t>
  </si>
  <si>
    <t xml:space="preserve">Sumproduct of last 7 days (Reset_TV Started Reset Process %  *  Sumproduct of last 7 days (Reset TV Box Start Page Visits ) </t>
  </si>
  <si>
    <t>Sum of last 7 days (Reset TV Box Start Page Visits)</t>
  </si>
  <si>
    <t xml:space="preserve">Sumproduct of last 7 days (Reset_TV Process Complete %  *  Sumproduct of last 7 days (Reset TV Box Start Page Visits ) </t>
  </si>
  <si>
    <t xml:space="preserve">Sumproduct of last 7 days (Reset_TV Process Incomplete %  *  Sumproduct of last 7 days (Reset TV Box Start Page Visits ) </t>
  </si>
  <si>
    <t>Average of Last 7 days of except max date</t>
  </si>
  <si>
    <t xml:space="preserve">Sumproduct of last 7 days (Reset_TV Interacted with Chat %  *  Sumproduct of last 7 days (Reset TV Box Start Page Visits ) </t>
  </si>
  <si>
    <t>AVERAGE(DN100:DT100)</t>
  </si>
  <si>
    <t>SUMPRODUCT(DN101:DT101,DN$100:DT$100)/SUM(DN$100:DT$100)</t>
  </si>
  <si>
    <t>SUMPRODUCT(DN102:DT102,DN$100:DT$100)/SUM(DN$100:DT$100)</t>
  </si>
  <si>
    <t>SUMPRODUCT(DN103:DT103,DN$100:DT$100)/SUM(DN$100:DT$100)</t>
  </si>
  <si>
    <t>SUMPRODUCT(DN104:DT104,DN$100:DT$100)/SUM(DN$100:DT$100)</t>
  </si>
  <si>
    <t>SUMPRODUCT(DN105:DT105,DN$100:DT$100)/SUM(DN$100:DT$100)</t>
  </si>
  <si>
    <t xml:space="preserve">Sumproduct of last 7 days (Reset_TV Error Outage %  *  Sumproduct of last 7 days (Reset TV Box Start Page Visits ) </t>
  </si>
  <si>
    <t>SUMPRODUCT(DN106:DT106,DN$100:DT$100)/SUM(DN$100:DT$100)</t>
  </si>
  <si>
    <t xml:space="preserve">Sumproduct of last 7 days (Reset_TV Non Pay Error %  *  Sumproduct of last 7 days (Reset TV Box Start Page Visits ) </t>
  </si>
  <si>
    <t>SUMPRODUCT(DN107:DT107,DN$100:DT$100)/SUM(DN$100:DT$100)</t>
  </si>
  <si>
    <t xml:space="preserve">Sumproduct of last 7 days (Reset_TV DMCA Error %  *  Sumproduct of last 7 days (Reset TV Box Start Page Visits ) </t>
  </si>
  <si>
    <t>Average of Last 30 days of except max date</t>
  </si>
  <si>
    <t xml:space="preserve">Sumproduct of last 30 days (Reset_TV Started Reset Process %  *  Sumproduct of last 30 days (Reset TV Box Start Page Visits ) </t>
  </si>
  <si>
    <t>Sum of last 30 days (Reset TV Box Start Page Visits)</t>
  </si>
  <si>
    <t xml:space="preserve">Sumproduct of last 30 days (Reset_TV Process Complete %  *  Sumproduct of last 30 days (Reset TV Box Start Page Visits ) </t>
  </si>
  <si>
    <t xml:space="preserve">Sumproduct of last 30 days (Reset_TV Process Incomplete %  *  Sumproduct of last 30 days (Reset TV Box Start Page Visits ) </t>
  </si>
  <si>
    <t xml:space="preserve">Sumproduct of last 30 days (Reset_TV Interacted with Chat %  *  Sumproduct of last 30 days (Reset TV Box Start Page Visits ) </t>
  </si>
  <si>
    <t xml:space="preserve">Sumproduct of last 30 days (Reset_TV Error Outage %  *  Sumproduct of last 30 days (Reset TV Box Start Page Visits ) </t>
  </si>
  <si>
    <t xml:space="preserve">Sumproduct of last 30 days (Reset_TV Non Pay Error %  *  Sumproduct of last 30 days (Reset TV Box Start Page Visits ) </t>
  </si>
  <si>
    <t xml:space="preserve">Sumproduct of last 30 days (Reset_TV DMCA Error %  *  Sumproduct of last 30 days (Reset TV Box Start Page Visits ) </t>
  </si>
  <si>
    <t>AVERAGE(CQ100:DT100)</t>
  </si>
  <si>
    <t>SUMPRODUCT(CR101:DT101,CR$100:DT$100)/SUM(CR$100:DT$100)</t>
  </si>
  <si>
    <t>SUMPRODUCT(CR102:DT102,CR$100:DT$100)/SUM(CR$100:DT$100)</t>
  </si>
  <si>
    <t>SUMPRODUCT(CR103:DT103,CR$100:DT$100)/SUM(CR$100:DT$100)</t>
  </si>
  <si>
    <t>SUMPRODUCT(CR104:DT104,CR$100:DT$100)/SUM(CR$100:DT$100)</t>
  </si>
  <si>
    <t>SUMPRODUCT(CR105:DT105,CR$100:DT$100)/SUM(CR$100:DT$100)</t>
  </si>
  <si>
    <t>SUMPRODUCT(CR106:DT106,CR$100:DT$100)/SUM(CR$100:DT$100)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</si>
</sst>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yyyy/mm/dd"/>
    <numFmt numFmtId="165" formatCode="_(* #,##0_);_(* \(#,##0\);_(* &quot;-&quot;??_);_(@_)"/>
    <numFmt numFmtId="166" formatCode="0.0%"/>
    <numFmt numFmtId="167" formatCode="0.000%"/>
    <numFmt numFmtId="168" formatCode="0.00000000000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14996795556505021"/>
      </top>
      <bottom style="thin">
        <color theme="0" tint="-0.499984740745262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4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10" fontId="0" fillId="0" borderId="0" xfId="0" applyNumberFormat="1"/>
    <xf numFmtId="165" fontId="2" fillId="3" borderId="3" xfId="0" applyNumberFormat="1" applyFont="1" applyFill="1" applyBorder="1"/>
    <xf numFmtId="166" fontId="2" fillId="3" borderId="3" xfId="1" applyNumberFormat="1" applyFont="1" applyFill="1" applyBorder="1"/>
    <xf numFmtId="10" fontId="2" fillId="3" borderId="3" xfId="1" applyNumberFormat="1" applyFont="1" applyFill="1" applyBorder="1"/>
    <xf numFmtId="0" fontId="0" fillId="4" borderId="0" xfId="0" applyFill="1"/>
    <xf numFmtId="166" fontId="0" fillId="4" borderId="0" xfId="0" applyNumberFormat="1" applyFill="1"/>
    <xf numFmtId="166" fontId="2" fillId="4" borderId="3" xfId="1" applyNumberFormat="1" applyFont="1" applyFill="1" applyBorder="1"/>
    <xf numFmtId="10" fontId="0" fillId="4" borderId="0" xfId="0" applyNumberFormat="1" applyFill="1"/>
    <xf numFmtId="10" fontId="2" fillId="4" borderId="3" xfId="1" applyNumberFormat="1" applyFont="1" applyFill="1" applyBorder="1"/>
    <xf numFmtId="0" fontId="0" fillId="5" borderId="0" xfId="0" applyFill="1"/>
    <xf numFmtId="164" fontId="4" fillId="5" borderId="0" xfId="0" applyNumberFormat="1" applyFont="1" applyFill="1"/>
    <xf numFmtId="165" fontId="0" fillId="5" borderId="0" xfId="0" applyNumberFormat="1" applyFill="1"/>
    <xf numFmtId="167" fontId="0" fillId="5" borderId="0" xfId="0" applyNumberFormat="1" applyFill="1"/>
    <xf numFmtId="10" fontId="0" fillId="5" borderId="0" xfId="0" applyNumberFormat="1" applyFill="1"/>
    <xf numFmtId="166" fontId="0" fillId="5" borderId="0" xfId="0" applyNumberFormat="1" applyFill="1"/>
    <xf numFmtId="168" fontId="2" fillId="3" borderId="3" xfId="1" applyNumberFormat="1" applyFont="1" applyFill="1" applyBorder="1"/>
    <xf numFmtId="0" fontId="0" fillId="6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3"/>
    </xf>
    <xf numFmtId="0" fontId="7" fillId="0" borderId="0" xfId="0" applyFont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indent="1"/>
    </xf>
    <xf numFmtId="0" fontId="3" fillId="8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5.an.adobe.com/x/5_ms4z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1991589</xdr:colOff>
      <xdr:row>2</xdr:row>
      <xdr:rowOff>8659</xdr:rowOff>
    </xdr:from>
    <xdr:ext cx="246888" cy="201168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64D7BD-46EF-4954-8314-6B020A4D66C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20389" y="561109"/>
          <a:ext cx="246888" cy="20116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55"/>
  <sheetViews>
    <sheetView workbookViewId="0">
      <selection activeCell="H10" sqref="H10"/>
    </sheetView>
  </sheetViews>
  <sheetFormatPr defaultRowHeight="14.5" x14ac:dyDescent="0.35"/>
  <sheetData>
    <row r="5" spans="1:1" x14ac:dyDescent="0.35">
      <c r="A5" t="s">
        <v>73</v>
      </c>
    </row>
    <row r="6" spans="1:1" x14ac:dyDescent="0.35">
      <c r="A6" t="s">
        <v>74</v>
      </c>
    </row>
    <row r="7" spans="1:1" x14ac:dyDescent="0.35">
      <c r="A7" t="s">
        <v>75</v>
      </c>
    </row>
    <row r="8" spans="1:1" x14ac:dyDescent="0.35">
      <c r="A8" t="s">
        <v>76</v>
      </c>
    </row>
    <row r="9" spans="1:1" x14ac:dyDescent="0.35">
      <c r="A9" t="s">
        <v>77</v>
      </c>
    </row>
    <row r="11" spans="1:1" x14ac:dyDescent="0.35">
      <c r="A11" t="s">
        <v>78</v>
      </c>
    </row>
    <row r="12" spans="1:1" x14ac:dyDescent="0.35">
      <c r="A12" t="s">
        <v>79</v>
      </c>
    </row>
    <row r="14" spans="1:1" x14ac:dyDescent="0.35">
      <c r="A14" t="s">
        <v>80</v>
      </c>
    </row>
    <row r="15" spans="1:1" x14ac:dyDescent="0.35">
      <c r="A15" t="s">
        <v>81</v>
      </c>
    </row>
    <row r="17" spans="1:1" x14ac:dyDescent="0.35">
      <c r="A17" t="s">
        <v>82</v>
      </c>
    </row>
    <row r="20" spans="1:1" x14ac:dyDescent="0.35">
      <c r="A20" t="s">
        <v>83</v>
      </c>
    </row>
    <row r="21" spans="1:1" x14ac:dyDescent="0.35">
      <c r="A21" t="s">
        <v>84</v>
      </c>
    </row>
    <row r="22" spans="1:1" x14ac:dyDescent="0.35">
      <c r="A22" t="s">
        <v>75</v>
      </c>
    </row>
    <row r="23" spans="1:1" x14ac:dyDescent="0.35">
      <c r="A23" t="s">
        <v>85</v>
      </c>
    </row>
    <row r="24" spans="1:1" x14ac:dyDescent="0.35">
      <c r="A24" t="s">
        <v>77</v>
      </c>
    </row>
    <row r="26" spans="1:1" x14ac:dyDescent="0.35">
      <c r="A26" t="s">
        <v>78</v>
      </c>
    </row>
    <row r="27" spans="1:1" x14ac:dyDescent="0.35">
      <c r="A27" t="s">
        <v>86</v>
      </c>
    </row>
    <row r="28" spans="1:1" x14ac:dyDescent="0.35">
      <c r="A28" t="s">
        <v>79</v>
      </c>
    </row>
    <row r="30" spans="1:1" x14ac:dyDescent="0.35">
      <c r="A30" t="s">
        <v>87</v>
      </c>
    </row>
    <row r="31" spans="1:1" x14ac:dyDescent="0.35">
      <c r="A31" t="s">
        <v>88</v>
      </c>
    </row>
    <row r="32" spans="1:1" x14ac:dyDescent="0.35">
      <c r="A32" t="s">
        <v>89</v>
      </c>
    </row>
    <row r="34" spans="1:1" x14ac:dyDescent="0.35">
      <c r="A34" t="s">
        <v>90</v>
      </c>
    </row>
    <row r="35" spans="1:1" x14ac:dyDescent="0.35">
      <c r="A35" t="s">
        <v>91</v>
      </c>
    </row>
    <row r="36" spans="1:1" x14ac:dyDescent="0.35">
      <c r="A36" t="s">
        <v>92</v>
      </c>
    </row>
    <row r="37" spans="1:1" x14ac:dyDescent="0.35">
      <c r="A37" t="s">
        <v>93</v>
      </c>
    </row>
    <row r="39" spans="1:1" x14ac:dyDescent="0.35">
      <c r="A39" t="s">
        <v>94</v>
      </c>
    </row>
    <row r="42" spans="1:1" x14ac:dyDescent="0.35">
      <c r="A42" t="s">
        <v>95</v>
      </c>
    </row>
    <row r="43" spans="1:1" x14ac:dyDescent="0.35">
      <c r="A43" t="s">
        <v>96</v>
      </c>
    </row>
    <row r="44" spans="1:1" x14ac:dyDescent="0.35">
      <c r="A44" t="s">
        <v>97</v>
      </c>
    </row>
    <row r="45" spans="1:1" x14ac:dyDescent="0.35">
      <c r="A45" t="s">
        <v>98</v>
      </c>
    </row>
    <row r="46" spans="1:1" x14ac:dyDescent="0.35">
      <c r="A46" t="s">
        <v>99</v>
      </c>
    </row>
    <row r="47" spans="1:1" x14ac:dyDescent="0.35">
      <c r="A47" t="s">
        <v>100</v>
      </c>
    </row>
    <row r="49" spans="1:1" x14ac:dyDescent="0.35">
      <c r="A49" t="s">
        <v>101</v>
      </c>
    </row>
    <row r="50" spans="1:1" x14ac:dyDescent="0.35">
      <c r="A50" t="s">
        <v>102</v>
      </c>
    </row>
    <row r="51" spans="1:1" x14ac:dyDescent="0.35">
      <c r="A51" t="s">
        <v>103</v>
      </c>
    </row>
    <row r="52" spans="1:1" x14ac:dyDescent="0.35">
      <c r="A52" t="s">
        <v>104</v>
      </c>
    </row>
    <row r="53" spans="1:1" x14ac:dyDescent="0.35">
      <c r="A53" t="s">
        <v>105</v>
      </c>
    </row>
    <row r="54" spans="1:1" x14ac:dyDescent="0.35">
      <c r="A54" t="s">
        <v>106</v>
      </c>
    </row>
    <row r="55" spans="1:1" x14ac:dyDescent="0.35">
      <c r="A55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3"/>
  <sheetViews>
    <sheetView topLeftCell="A9" zoomScale="80" zoomScaleNormal="80" workbookViewId="0">
      <selection activeCell="O21" sqref="O21"/>
    </sheetView>
  </sheetViews>
  <sheetFormatPr defaultRowHeight="14.5" x14ac:dyDescent="0.35"/>
  <cols>
    <col min="4" max="4" width="43.1796875" customWidth="1"/>
    <col min="5" max="12" width="9.1796875" bestFit="1" customWidth="1"/>
    <col min="13" max="13" width="9.1796875" style="20" bestFit="1" customWidth="1"/>
    <col min="15" max="15" width="18.1796875" bestFit="1" customWidth="1"/>
  </cols>
  <sheetData>
    <row r="3" spans="3:16" x14ac:dyDescent="0.35">
      <c r="D3" t="s">
        <v>62</v>
      </c>
      <c r="E3" s="6">
        <v>45524</v>
      </c>
      <c r="F3" s="6">
        <v>45525</v>
      </c>
      <c r="G3" s="6">
        <v>45526</v>
      </c>
      <c r="H3" s="6">
        <v>45527</v>
      </c>
      <c r="I3" s="6">
        <v>45528</v>
      </c>
      <c r="J3" s="6">
        <v>45529</v>
      </c>
      <c r="K3" s="6">
        <v>45530</v>
      </c>
      <c r="L3" s="6">
        <v>45531</v>
      </c>
    </row>
    <row r="4" spans="3:16" x14ac:dyDescent="0.35">
      <c r="D4" s="1" t="s">
        <v>0</v>
      </c>
      <c r="E4" s="7">
        <v>3321</v>
      </c>
      <c r="F4" s="7">
        <v>4459</v>
      </c>
      <c r="G4" s="7">
        <v>3690</v>
      </c>
      <c r="H4" s="7">
        <v>3914</v>
      </c>
      <c r="I4" s="7">
        <v>3351</v>
      </c>
      <c r="J4" s="7">
        <v>2984</v>
      </c>
      <c r="K4" s="7">
        <v>3420</v>
      </c>
      <c r="L4" s="7">
        <v>3403</v>
      </c>
      <c r="N4" s="7">
        <f>SUMPRODUCT(E4:K4)</f>
        <v>25139</v>
      </c>
    </row>
    <row r="5" spans="3:16" x14ac:dyDescent="0.35">
      <c r="D5" s="1" t="s">
        <v>1</v>
      </c>
      <c r="E5" s="8">
        <v>0.62451068955133993</v>
      </c>
      <c r="F5" s="8">
        <v>0.63646557524108549</v>
      </c>
      <c r="G5" s="8">
        <v>0.63306233062330619</v>
      </c>
      <c r="H5" s="8">
        <v>0.64358712314767497</v>
      </c>
      <c r="I5" s="8">
        <v>0.64159952253058783</v>
      </c>
      <c r="J5" s="8">
        <v>0.67928954423592491</v>
      </c>
      <c r="K5" s="8">
        <v>0.61228070175438598</v>
      </c>
      <c r="L5" s="9">
        <v>0.61592712312665299</v>
      </c>
      <c r="N5" s="11">
        <f>SUM(E5:K5)</f>
        <v>4.4707954870843052</v>
      </c>
    </row>
    <row r="8" spans="3:16" x14ac:dyDescent="0.35">
      <c r="N8" s="11">
        <f>(N5*N4)/N4</f>
        <v>4.4707954870843052</v>
      </c>
    </row>
    <row r="9" spans="3:16" x14ac:dyDescent="0.35">
      <c r="D9" t="s">
        <v>67</v>
      </c>
    </row>
    <row r="10" spans="3:16" x14ac:dyDescent="0.35">
      <c r="C10" t="s">
        <v>68</v>
      </c>
      <c r="D10" t="s">
        <v>69</v>
      </c>
    </row>
    <row r="11" spans="3:16" x14ac:dyDescent="0.35">
      <c r="D11" t="s">
        <v>70</v>
      </c>
    </row>
    <row r="12" spans="3:16" x14ac:dyDescent="0.35">
      <c r="D12" t="s">
        <v>71</v>
      </c>
    </row>
    <row r="15" spans="3:16" x14ac:dyDescent="0.35">
      <c r="D15" t="s">
        <v>17</v>
      </c>
      <c r="F15" s="6">
        <v>45524</v>
      </c>
      <c r="G15" s="6">
        <v>45525</v>
      </c>
      <c r="H15" s="6">
        <v>45526</v>
      </c>
      <c r="I15" s="6">
        <v>45527</v>
      </c>
      <c r="J15" s="6">
        <v>45528</v>
      </c>
      <c r="K15" s="6">
        <v>45529</v>
      </c>
      <c r="L15" s="6">
        <v>45530</v>
      </c>
      <c r="M15" s="21">
        <v>45531</v>
      </c>
    </row>
    <row r="16" spans="3:16" x14ac:dyDescent="0.35">
      <c r="D16" t="s">
        <v>0</v>
      </c>
      <c r="F16" s="7">
        <v>3321</v>
      </c>
      <c r="G16" s="7">
        <v>4459</v>
      </c>
      <c r="H16" s="7">
        <v>3690</v>
      </c>
      <c r="I16" s="7">
        <v>3914</v>
      </c>
      <c r="J16" s="7">
        <v>3351</v>
      </c>
      <c r="K16" s="7">
        <v>2984</v>
      </c>
      <c r="L16" s="7">
        <v>3420</v>
      </c>
      <c r="M16" s="22">
        <v>3403</v>
      </c>
      <c r="O16" s="12">
        <f>AVERAGE(F16:L16)</f>
        <v>3591.2857142857142</v>
      </c>
      <c r="P16" s="7">
        <v>3591.2857142857142</v>
      </c>
    </row>
    <row r="17" spans="4:16" x14ac:dyDescent="0.35">
      <c r="D17" t="s">
        <v>1</v>
      </c>
      <c r="F17" s="8">
        <v>0.62451068955133993</v>
      </c>
      <c r="G17" s="8">
        <v>0.63646557524108549</v>
      </c>
      <c r="H17" s="8">
        <v>0.63306233062330619</v>
      </c>
      <c r="I17" s="8">
        <v>0.64358712314767497</v>
      </c>
      <c r="J17" s="8">
        <v>0.64159952253058783</v>
      </c>
      <c r="K17" s="8">
        <v>0.67928954423592491</v>
      </c>
      <c r="L17" s="8">
        <v>0.61228070175438598</v>
      </c>
      <c r="M17" s="23">
        <v>0.61592712312665299</v>
      </c>
      <c r="O17" s="13">
        <f>SUMPRODUCT(F17:L17,F16:L16)/SUM(F16:L16)</f>
        <v>0.63797287083813992</v>
      </c>
      <c r="P17" s="11">
        <v>0.63797287083813992</v>
      </c>
    </row>
    <row r="18" spans="4:16" x14ac:dyDescent="0.35">
      <c r="D18" t="s">
        <v>2</v>
      </c>
      <c r="F18" s="8">
        <v>5.0626808100289293E-2</v>
      </c>
      <c r="G18" s="8">
        <v>3.7702607470049332E-2</v>
      </c>
      <c r="H18" s="8">
        <v>3.6386986301369863E-2</v>
      </c>
      <c r="I18" s="8">
        <v>2.8185788011115522E-2</v>
      </c>
      <c r="J18" s="8">
        <v>3.0232558139534883E-2</v>
      </c>
      <c r="K18" s="8">
        <v>3.6507153428712386E-2</v>
      </c>
      <c r="L18" s="8">
        <v>3.1996179560649478E-2</v>
      </c>
      <c r="M18" s="24">
        <v>3.2442748091603052E-2</v>
      </c>
      <c r="O18" s="14">
        <f>SUMPRODUCT(F18:L18,F17:L17)/SUM(F17:L17)</f>
        <v>3.5916516731736396E-2</v>
      </c>
      <c r="P18" s="11">
        <v>3.5821166012643776E-2</v>
      </c>
    </row>
    <row r="19" spans="4:16" x14ac:dyDescent="0.35">
      <c r="D19" t="s">
        <v>3</v>
      </c>
      <c r="F19" s="8">
        <v>0.67619047619047623</v>
      </c>
      <c r="G19" s="8">
        <v>0.77570093457943923</v>
      </c>
      <c r="H19" s="8">
        <v>0.78823529411764703</v>
      </c>
      <c r="I19" s="8">
        <v>0.74647887323943662</v>
      </c>
      <c r="J19" s="8">
        <v>0.72307692307692306</v>
      </c>
      <c r="K19" s="8">
        <v>0.81081081081081086</v>
      </c>
      <c r="L19" s="8">
        <v>0.77611940298507465</v>
      </c>
      <c r="M19" s="25">
        <v>0.79411764705882348</v>
      </c>
      <c r="O19" s="14">
        <f t="shared" ref="O19:O33" si="0">SUMPRODUCT(F19:L19,F18:L18)/SUM(F18:L18)</f>
        <v>0.75304433358380274</v>
      </c>
      <c r="P19" s="11">
        <v>0.75705494135688567</v>
      </c>
    </row>
    <row r="20" spans="4:16" x14ac:dyDescent="0.35">
      <c r="D20" t="s">
        <v>4</v>
      </c>
      <c r="F20" s="8">
        <v>8.5714285714285715E-2</v>
      </c>
      <c r="G20" s="8">
        <v>0.12149532710280374</v>
      </c>
      <c r="H20" s="8">
        <v>0.11764705882352941</v>
      </c>
      <c r="I20" s="8">
        <v>0.14084507042253522</v>
      </c>
      <c r="J20" s="8">
        <v>0.1076923076923077</v>
      </c>
      <c r="K20" s="8">
        <v>9.45945945945946E-2</v>
      </c>
      <c r="L20" s="8">
        <v>7.4626865671641784E-2</v>
      </c>
      <c r="M20" s="25">
        <v>0.13235294117647059</v>
      </c>
      <c r="O20" s="26">
        <f>SUMPRODUCT(F20:L20,F19:L19)/SUM(F19:L19)</f>
        <v>0.10621168415875873</v>
      </c>
      <c r="P20" s="11">
        <v>0.10780703818948167</v>
      </c>
    </row>
    <row r="21" spans="4:16" x14ac:dyDescent="0.35">
      <c r="D21" t="s">
        <v>5</v>
      </c>
      <c r="F21" s="8">
        <v>0.12380952380952381</v>
      </c>
      <c r="G21" s="8">
        <v>0.10280373831775701</v>
      </c>
      <c r="H21" s="8">
        <v>7.0588235294117646E-2</v>
      </c>
      <c r="I21" s="8">
        <v>7.0422535211267609E-2</v>
      </c>
      <c r="J21" s="8">
        <v>0.1076923076923077</v>
      </c>
      <c r="K21" s="8">
        <v>6.7567567567567571E-2</v>
      </c>
      <c r="L21" s="8">
        <v>8.9552238805970144E-2</v>
      </c>
      <c r="M21" s="25">
        <v>4.4117647058823532E-2</v>
      </c>
      <c r="O21" s="13">
        <f>SUMPRODUCT(F21:L21,F20:L20)/SUM(F20:L20)</f>
        <v>8.8872028279153401E-2</v>
      </c>
      <c r="P21" s="11">
        <v>9.0474755964734685E-2</v>
      </c>
    </row>
    <row r="22" spans="4:16" s="15" customFormat="1" x14ac:dyDescent="0.35">
      <c r="D22" s="15" t="s">
        <v>6</v>
      </c>
      <c r="F22" s="16">
        <v>1.5055706112616682E-2</v>
      </c>
      <c r="G22" s="16">
        <v>1.2110338640950886E-2</v>
      </c>
      <c r="H22" s="16">
        <v>1.0840108401084011E-2</v>
      </c>
      <c r="I22" s="16">
        <v>7.9202861522738883E-3</v>
      </c>
      <c r="J22" s="16">
        <v>8.3557147120262611E-3</v>
      </c>
      <c r="K22" s="16">
        <v>1.1394101876675604E-2</v>
      </c>
      <c r="L22" s="16">
        <v>1.1695906432748537E-2</v>
      </c>
      <c r="M22" s="25">
        <v>9.403467528651191E-3</v>
      </c>
      <c r="O22" s="17">
        <f>SUMPRODUCT(F22:L22,F21:L21)/SUM(F21:L21)</f>
        <v>1.1304052169207763E-2</v>
      </c>
      <c r="P22" s="18">
        <v>1.1018735828791917E-2</v>
      </c>
    </row>
    <row r="23" spans="4:16" s="15" customFormat="1" x14ac:dyDescent="0.35">
      <c r="D23" s="15" t="s">
        <v>7</v>
      </c>
      <c r="F23" s="16">
        <v>0.59891598915989164</v>
      </c>
      <c r="G23" s="16">
        <v>0.61717873962771919</v>
      </c>
      <c r="H23" s="16">
        <v>0.61355013550135507</v>
      </c>
      <c r="I23" s="16">
        <v>0.62902401635155847</v>
      </c>
      <c r="J23" s="16">
        <v>0.62667860340196957</v>
      </c>
      <c r="K23" s="16">
        <v>0.65918230563002678</v>
      </c>
      <c r="L23" s="16">
        <v>0.59766081871345034</v>
      </c>
      <c r="M23" s="25">
        <v>0.59888333823097262</v>
      </c>
      <c r="O23" s="17">
        <f>SUMPRODUCT(F23:L23,F22:L22)/SUM(F22:L22)</f>
        <v>0.61859030933098935</v>
      </c>
      <c r="P23" s="18">
        <v>0.6196746091729981</v>
      </c>
    </row>
    <row r="24" spans="4:16" s="15" customFormat="1" x14ac:dyDescent="0.35">
      <c r="D24" s="15" t="s">
        <v>8</v>
      </c>
      <c r="F24" s="16">
        <v>0.53795877325289088</v>
      </c>
      <c r="G24" s="16">
        <v>0.55232558139534882</v>
      </c>
      <c r="H24" s="16">
        <v>0.57818021201413428</v>
      </c>
      <c r="I24" s="16">
        <v>0.60519902518277824</v>
      </c>
      <c r="J24" s="16">
        <v>0.58523809523809522</v>
      </c>
      <c r="K24" s="16">
        <v>0.54855109303507876</v>
      </c>
      <c r="L24" s="16">
        <v>0.54011741682974557</v>
      </c>
      <c r="M24" s="25">
        <v>0.55004906771344453</v>
      </c>
      <c r="O24" s="19">
        <f>SUMPRODUCT(F24:M24,F23:M23)/SUM(F23:M23)</f>
        <v>0.56244383747618121</v>
      </c>
      <c r="P24" s="18">
        <v>0.56415334812681373</v>
      </c>
    </row>
    <row r="25" spans="4:16" x14ac:dyDescent="0.35">
      <c r="D25" t="s">
        <v>9</v>
      </c>
      <c r="F25" s="8">
        <v>0.21065862242332831</v>
      </c>
      <c r="G25" s="8">
        <v>0.2162063953488372</v>
      </c>
      <c r="H25" s="8">
        <v>0.19478798586572438</v>
      </c>
      <c r="I25" s="8">
        <v>0.21283509341998375</v>
      </c>
      <c r="J25" s="8">
        <v>0.20333333333333334</v>
      </c>
      <c r="K25" s="8">
        <v>0.19725470259278088</v>
      </c>
      <c r="L25" s="8">
        <v>0.19765166340508805</v>
      </c>
      <c r="M25" s="25">
        <v>0.18056918547595682</v>
      </c>
      <c r="O25" s="13">
        <f>SUMPRODUCT(F25:L25,F24:L24)/SUM(F24:L24)</f>
        <v>0.20471578416560535</v>
      </c>
      <c r="P25" s="11">
        <v>0.20463760860121485</v>
      </c>
    </row>
    <row r="26" spans="4:16" s="15" customFormat="1" x14ac:dyDescent="0.35">
      <c r="D26" s="15" t="s">
        <v>10</v>
      </c>
      <c r="F26" s="16">
        <v>0.20563097033685268</v>
      </c>
      <c r="G26" s="16">
        <v>0.20494186046511628</v>
      </c>
      <c r="H26" s="16">
        <v>0.23012367491166077</v>
      </c>
      <c r="I26" s="16">
        <v>0.22664500406173843</v>
      </c>
      <c r="J26" s="16">
        <v>0.23285714285714285</v>
      </c>
      <c r="K26" s="16">
        <v>0.21759023894255211</v>
      </c>
      <c r="L26" s="16">
        <v>0.20596868884540118</v>
      </c>
      <c r="M26" s="25">
        <v>0.20951913640824338</v>
      </c>
      <c r="O26" s="17">
        <f>SUMPRODUCT(F26:L26,F25:L25)/SUM(F25:L25)</f>
        <v>0.21753565977932604</v>
      </c>
      <c r="P26" s="18">
        <v>0.21782936834916206</v>
      </c>
    </row>
    <row r="27" spans="4:16" s="15" customFormat="1" x14ac:dyDescent="0.35">
      <c r="D27" s="15" t="s">
        <v>11</v>
      </c>
      <c r="F27" s="16">
        <v>3.5696329813976871E-2</v>
      </c>
      <c r="G27" s="16">
        <v>3.4520348837209301E-2</v>
      </c>
      <c r="H27" s="16">
        <v>4.2402826855123678E-2</v>
      </c>
      <c r="I27" s="16">
        <v>4.7522339561332248E-2</v>
      </c>
      <c r="J27" s="16">
        <v>3.8095238095238099E-2</v>
      </c>
      <c r="K27" s="16">
        <v>4.5246568378240974E-2</v>
      </c>
      <c r="L27" s="16">
        <v>3.4246575342465752E-2</v>
      </c>
      <c r="M27" s="25">
        <v>4.4160942100098133E-2</v>
      </c>
      <c r="O27" s="17">
        <f t="shared" si="0"/>
        <v>3.9844404098197644E-2</v>
      </c>
      <c r="P27" s="18">
        <v>3.9786444409311277E-2</v>
      </c>
    </row>
    <row r="28" spans="4:16" s="15" customFormat="1" x14ac:dyDescent="0.35">
      <c r="D28" s="15" t="s">
        <v>12</v>
      </c>
      <c r="F28" s="16">
        <v>0.13524384112619406</v>
      </c>
      <c r="G28" s="16">
        <v>0.13045058139534885</v>
      </c>
      <c r="H28" s="16">
        <v>0.14752650176678445</v>
      </c>
      <c r="I28" s="16">
        <v>0.14337936636880586</v>
      </c>
      <c r="J28" s="16">
        <v>0.15571428571428572</v>
      </c>
      <c r="K28" s="16">
        <v>0.14539908490086426</v>
      </c>
      <c r="L28" s="16">
        <v>0.14579256360078277</v>
      </c>
      <c r="M28" s="25">
        <v>0.13837095191364082</v>
      </c>
      <c r="O28" s="17">
        <f t="shared" si="0"/>
        <v>0.14367845685096345</v>
      </c>
      <c r="P28" s="18">
        <v>0.14342456804712711</v>
      </c>
    </row>
    <row r="29" spans="4:16" s="15" customFormat="1" x14ac:dyDescent="0.35">
      <c r="D29" s="15" t="s">
        <v>13</v>
      </c>
      <c r="F29" s="16">
        <v>0.17976513098464317</v>
      </c>
      <c r="G29" s="16">
        <v>0.17044180309486431</v>
      </c>
      <c r="H29" s="16">
        <v>0.17479674796747968</v>
      </c>
      <c r="I29" s="16">
        <v>0.15457332652018396</v>
      </c>
      <c r="J29" s="16">
        <v>0.17039689644882125</v>
      </c>
      <c r="K29" s="16">
        <v>0.16119302949061662</v>
      </c>
      <c r="L29" s="16">
        <v>0.2046783625730994</v>
      </c>
      <c r="M29" s="25">
        <v>0.20041140170437849</v>
      </c>
      <c r="O29" s="19">
        <f t="shared" si="0"/>
        <v>0.17369824556746732</v>
      </c>
      <c r="P29" s="18">
        <v>0.17339591869207208</v>
      </c>
    </row>
    <row r="30" spans="4:16" x14ac:dyDescent="0.35">
      <c r="D30" t="s">
        <v>14</v>
      </c>
      <c r="F30" s="8">
        <v>0.17012947907256851</v>
      </c>
      <c r="G30" s="8">
        <v>0.17133886521641623</v>
      </c>
      <c r="H30" s="8">
        <v>0.17994579945799458</v>
      </c>
      <c r="I30" s="8">
        <v>0.18344404701073072</v>
      </c>
      <c r="J30" s="8">
        <v>0.18591465234258431</v>
      </c>
      <c r="K30" s="8">
        <v>0.17292225201072386</v>
      </c>
      <c r="L30" s="8">
        <v>0.17719298245614035</v>
      </c>
      <c r="M30" s="25">
        <v>0.17396414928004703</v>
      </c>
      <c r="O30" s="13">
        <f t="shared" si="0"/>
        <v>0.17717456473075743</v>
      </c>
      <c r="P30" s="11">
        <v>0.17725446517363458</v>
      </c>
    </row>
    <row r="31" spans="4:16" x14ac:dyDescent="0.35">
      <c r="D31" t="s">
        <v>15</v>
      </c>
      <c r="F31" s="8">
        <v>6.6245106895513398E-3</v>
      </c>
      <c r="G31" s="8">
        <v>9.4191522762951327E-3</v>
      </c>
      <c r="H31" s="8">
        <v>8.401084010840108E-3</v>
      </c>
      <c r="I31" s="8">
        <v>8.4312723556463978E-3</v>
      </c>
      <c r="J31" s="8">
        <v>1.1339898537749925E-2</v>
      </c>
      <c r="K31" s="8">
        <v>1.1058981233243968E-2</v>
      </c>
      <c r="L31" s="8">
        <v>1.0526315789473684E-2</v>
      </c>
      <c r="M31" s="25">
        <v>1.1754334410813987E-2</v>
      </c>
      <c r="O31" s="13">
        <f t="shared" si="0"/>
        <v>9.4167110236268361E-3</v>
      </c>
      <c r="P31" s="11">
        <v>9.3480249811050565E-3</v>
      </c>
    </row>
    <row r="32" spans="4:16" x14ac:dyDescent="0.35">
      <c r="D32" t="s">
        <v>16</v>
      </c>
      <c r="F32" s="8">
        <v>4.5167118337850042E-3</v>
      </c>
      <c r="G32" s="8">
        <v>2.2426553038797938E-3</v>
      </c>
      <c r="H32" s="8">
        <v>3.5230352303523035E-3</v>
      </c>
      <c r="I32" s="8">
        <v>2.810424118548799E-3</v>
      </c>
      <c r="J32" s="8">
        <v>3.2826022082960309E-3</v>
      </c>
      <c r="K32" s="8">
        <v>2.0107238605898124E-3</v>
      </c>
      <c r="L32" s="8">
        <v>4.0935672514619886E-3</v>
      </c>
      <c r="M32" s="25">
        <v>4.4078754040552453E-3</v>
      </c>
      <c r="O32" s="13">
        <f t="shared" si="0"/>
        <v>3.1441486165487238E-3</v>
      </c>
      <c r="P32" s="11">
        <v>3.1823063765464019E-3</v>
      </c>
    </row>
    <row r="33" spans="4:16" x14ac:dyDescent="0.35">
      <c r="D33" t="s">
        <v>72</v>
      </c>
      <c r="F33" s="8">
        <v>1.2947907256850346E-2</v>
      </c>
      <c r="G33" s="8">
        <v>1.1213276519398968E-2</v>
      </c>
      <c r="H33" s="8">
        <v>1.0298102981029811E-2</v>
      </c>
      <c r="I33" s="8">
        <v>7.9202861522738883E-3</v>
      </c>
      <c r="J33" s="8">
        <v>6.2667860340196958E-3</v>
      </c>
      <c r="K33" s="8">
        <v>1.0053619302949061E-2</v>
      </c>
      <c r="L33" s="8">
        <v>1.0818713450292398E-2</v>
      </c>
      <c r="M33" s="25">
        <v>7.9341757272994411E-3</v>
      </c>
      <c r="O33" s="13">
        <f t="shared" si="0"/>
        <v>1.0108799119955525E-2</v>
      </c>
      <c r="P33" s="11">
        <v>9.9447074267075067E-3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36" zoomScale="68" zoomScaleNormal="68" workbookViewId="0">
      <selection activeCell="D50" sqref="D50"/>
    </sheetView>
  </sheetViews>
  <sheetFormatPr defaultRowHeight="14.5" x14ac:dyDescent="0.35"/>
  <cols>
    <col min="1" max="1" width="28.7265625" style="5" bestFit="1" customWidth="1"/>
    <col min="2" max="2" width="25.54296875" style="5" bestFit="1" customWidth="1"/>
    <col min="3" max="3" width="27.453125" style="5" bestFit="1" customWidth="1"/>
    <col min="4" max="4" width="26.1796875" style="5" bestFit="1" customWidth="1"/>
    <col min="5" max="5" width="33.6328125" style="5" customWidth="1"/>
    <col min="6" max="6" width="8.7265625" style="5"/>
    <col min="7" max="7" width="56.90625" style="5" bestFit="1" customWidth="1"/>
    <col min="8" max="16384" width="8.7265625" style="5"/>
  </cols>
  <sheetData>
    <row r="1" spans="1:5" s="4" customFormat="1" ht="36.5" customHeight="1" x14ac:dyDescent="0.35">
      <c r="B1" s="31" t="s">
        <v>42</v>
      </c>
      <c r="C1" s="31"/>
      <c r="D1" s="32" t="s">
        <v>41</v>
      </c>
      <c r="E1" s="32"/>
    </row>
    <row r="2" spans="1:5" s="4" customFormat="1" ht="72.5" x14ac:dyDescent="0.35">
      <c r="A2" s="4" t="s">
        <v>17</v>
      </c>
      <c r="B2" s="4" t="s">
        <v>19</v>
      </c>
      <c r="C2" s="4" t="s">
        <v>20</v>
      </c>
      <c r="D2" s="4" t="s">
        <v>19</v>
      </c>
      <c r="E2" s="4" t="s">
        <v>20</v>
      </c>
    </row>
    <row r="3" spans="1:5" ht="43.5" x14ac:dyDescent="0.35">
      <c r="A3" s="2" t="s">
        <v>0</v>
      </c>
      <c r="B3" s="5" t="s">
        <v>21</v>
      </c>
      <c r="D3" s="5" t="s">
        <v>44</v>
      </c>
      <c r="E3" s="5" t="s">
        <v>45</v>
      </c>
    </row>
    <row r="4" spans="1:5" ht="87" x14ac:dyDescent="0.35">
      <c r="A4" s="2" t="s">
        <v>1</v>
      </c>
      <c r="B4" s="5" t="s">
        <v>22</v>
      </c>
      <c r="C4" s="5" t="s">
        <v>23</v>
      </c>
      <c r="D4" s="5" t="s">
        <v>44</v>
      </c>
      <c r="E4" s="5" t="s">
        <v>45</v>
      </c>
    </row>
    <row r="5" spans="1:5" ht="58" x14ac:dyDescent="0.35">
      <c r="A5" s="2" t="s">
        <v>2</v>
      </c>
      <c r="B5" s="5" t="s">
        <v>24</v>
      </c>
      <c r="C5" s="5" t="s">
        <v>23</v>
      </c>
      <c r="D5" s="5" t="s">
        <v>44</v>
      </c>
      <c r="E5" s="5" t="s">
        <v>45</v>
      </c>
    </row>
    <row r="6" spans="1:5" ht="72.5" x14ac:dyDescent="0.35">
      <c r="A6" s="3" t="s">
        <v>3</v>
      </c>
      <c r="B6" s="5" t="s">
        <v>25</v>
      </c>
      <c r="C6" s="5" t="s">
        <v>23</v>
      </c>
      <c r="D6" s="5" t="s">
        <v>44</v>
      </c>
      <c r="E6" s="5" t="s">
        <v>45</v>
      </c>
    </row>
    <row r="7" spans="1:5" ht="87" x14ac:dyDescent="0.35">
      <c r="A7" s="3" t="s">
        <v>4</v>
      </c>
      <c r="B7" s="5" t="s">
        <v>26</v>
      </c>
      <c r="C7" s="5" t="s">
        <v>23</v>
      </c>
      <c r="D7" s="5" t="s">
        <v>44</v>
      </c>
      <c r="E7" s="5" t="s">
        <v>45</v>
      </c>
    </row>
    <row r="8" spans="1:5" ht="87" x14ac:dyDescent="0.35">
      <c r="A8" s="3" t="s">
        <v>5</v>
      </c>
      <c r="B8" s="5" t="s">
        <v>27</v>
      </c>
      <c r="C8" s="5" t="s">
        <v>23</v>
      </c>
      <c r="D8" s="5" t="s">
        <v>44</v>
      </c>
      <c r="E8" s="5" t="s">
        <v>45</v>
      </c>
    </row>
    <row r="9" spans="1:5" ht="72.5" x14ac:dyDescent="0.35">
      <c r="A9" s="2" t="s">
        <v>6</v>
      </c>
      <c r="B9" s="5" t="s">
        <v>28</v>
      </c>
      <c r="C9" s="5" t="s">
        <v>23</v>
      </c>
      <c r="D9" s="5" t="s">
        <v>44</v>
      </c>
      <c r="E9" s="5" t="s">
        <v>45</v>
      </c>
    </row>
    <row r="10" spans="1:5" ht="72.5" x14ac:dyDescent="0.35">
      <c r="A10" s="2" t="s">
        <v>7</v>
      </c>
      <c r="B10" s="5" t="s">
        <v>29</v>
      </c>
      <c r="C10" s="5" t="s">
        <v>23</v>
      </c>
      <c r="D10" s="5" t="s">
        <v>44</v>
      </c>
      <c r="E10" s="5" t="s">
        <v>45</v>
      </c>
    </row>
    <row r="11" spans="1:5" ht="87" x14ac:dyDescent="0.35">
      <c r="A11" s="3" t="s">
        <v>8</v>
      </c>
      <c r="B11" s="5" t="s">
        <v>30</v>
      </c>
      <c r="C11" s="5" t="s">
        <v>31</v>
      </c>
      <c r="D11" s="5" t="s">
        <v>44</v>
      </c>
      <c r="E11" s="5" t="s">
        <v>45</v>
      </c>
    </row>
    <row r="12" spans="1:5" ht="72.5" x14ac:dyDescent="0.35">
      <c r="A12" s="3" t="s">
        <v>9</v>
      </c>
      <c r="B12" s="5" t="s">
        <v>32</v>
      </c>
      <c r="C12" s="5" t="s">
        <v>31</v>
      </c>
      <c r="D12" s="5" t="s">
        <v>44</v>
      </c>
      <c r="E12" s="5" t="s">
        <v>45</v>
      </c>
    </row>
    <row r="13" spans="1:5" ht="72.5" x14ac:dyDescent="0.35">
      <c r="A13" s="3" t="s">
        <v>10</v>
      </c>
      <c r="B13" s="5" t="s">
        <v>33</v>
      </c>
      <c r="C13" s="5" t="s">
        <v>31</v>
      </c>
      <c r="D13" s="5" t="s">
        <v>44</v>
      </c>
      <c r="E13" s="5" t="s">
        <v>45</v>
      </c>
    </row>
    <row r="14" spans="1:5" ht="87" x14ac:dyDescent="0.35">
      <c r="A14" s="2" t="s">
        <v>11</v>
      </c>
      <c r="B14" s="5" t="s">
        <v>34</v>
      </c>
      <c r="C14" s="5" t="s">
        <v>31</v>
      </c>
      <c r="D14" s="5" t="s">
        <v>44</v>
      </c>
      <c r="E14" s="5" t="s">
        <v>45</v>
      </c>
    </row>
    <row r="15" spans="1:5" ht="72.5" x14ac:dyDescent="0.35">
      <c r="A15" s="2" t="s">
        <v>12</v>
      </c>
      <c r="B15" s="5" t="s">
        <v>35</v>
      </c>
      <c r="C15" s="5" t="s">
        <v>31</v>
      </c>
      <c r="D15" s="5" t="s">
        <v>44</v>
      </c>
      <c r="E15" s="5" t="s">
        <v>45</v>
      </c>
    </row>
    <row r="16" spans="1:5" ht="72.5" x14ac:dyDescent="0.35">
      <c r="A16" s="2" t="s">
        <v>13</v>
      </c>
      <c r="B16" s="5" t="s">
        <v>36</v>
      </c>
      <c r="C16" s="5" t="s">
        <v>23</v>
      </c>
      <c r="D16" s="5" t="s">
        <v>44</v>
      </c>
      <c r="E16" s="5" t="s">
        <v>45</v>
      </c>
    </row>
    <row r="17" spans="1:7" ht="72.5" x14ac:dyDescent="0.35">
      <c r="A17" s="2" t="s">
        <v>14</v>
      </c>
      <c r="B17" s="5" t="s">
        <v>37</v>
      </c>
      <c r="C17" s="5" t="s">
        <v>23</v>
      </c>
      <c r="D17" s="5" t="s">
        <v>44</v>
      </c>
      <c r="E17" s="5" t="s">
        <v>45</v>
      </c>
    </row>
    <row r="18" spans="1:7" ht="72.5" x14ac:dyDescent="0.35">
      <c r="A18" s="2" t="s">
        <v>15</v>
      </c>
      <c r="B18" s="5" t="s">
        <v>38</v>
      </c>
      <c r="C18" s="5" t="s">
        <v>23</v>
      </c>
      <c r="D18" s="5" t="s">
        <v>44</v>
      </c>
      <c r="E18" s="5" t="s">
        <v>45</v>
      </c>
    </row>
    <row r="19" spans="1:7" ht="72.5" x14ac:dyDescent="0.35">
      <c r="A19" s="2" t="s">
        <v>16</v>
      </c>
      <c r="B19" s="5" t="s">
        <v>39</v>
      </c>
      <c r="C19" s="5" t="s">
        <v>23</v>
      </c>
      <c r="D19" s="5" t="s">
        <v>44</v>
      </c>
      <c r="E19" s="5" t="s">
        <v>45</v>
      </c>
    </row>
    <row r="20" spans="1:7" ht="58" x14ac:dyDescent="0.35">
      <c r="A20" s="2" t="s">
        <v>12</v>
      </c>
      <c r="B20" s="5" t="s">
        <v>40</v>
      </c>
      <c r="C20" s="5" t="s">
        <v>23</v>
      </c>
      <c r="D20" s="5" t="s">
        <v>44</v>
      </c>
      <c r="E20" s="5" t="s">
        <v>45</v>
      </c>
    </row>
    <row r="23" spans="1:7" s="27" customFormat="1" x14ac:dyDescent="0.35"/>
    <row r="24" spans="1:7" ht="18.5" x14ac:dyDescent="0.35">
      <c r="A24" s="29" t="s">
        <v>115</v>
      </c>
    </row>
    <row r="25" spans="1:7" ht="43.5" customHeight="1" x14ac:dyDescent="0.35">
      <c r="A25" s="30" t="s">
        <v>17</v>
      </c>
      <c r="B25" s="30" t="s">
        <v>148</v>
      </c>
      <c r="C25" s="30" t="s">
        <v>149</v>
      </c>
      <c r="D25" s="30" t="s">
        <v>148</v>
      </c>
      <c r="E25" s="30" t="s">
        <v>149</v>
      </c>
      <c r="F25" s="30"/>
      <c r="G25" s="30" t="s">
        <v>147</v>
      </c>
    </row>
    <row r="26" spans="1:7" ht="43.5" x14ac:dyDescent="0.35">
      <c r="A26" s="1" t="s">
        <v>108</v>
      </c>
      <c r="B26" s="5" t="s">
        <v>131</v>
      </c>
      <c r="D26" s="5" t="s">
        <v>44</v>
      </c>
      <c r="E26" s="5" t="s">
        <v>45</v>
      </c>
      <c r="G26" s="5" t="s">
        <v>139</v>
      </c>
    </row>
    <row r="27" spans="1:7" ht="87" x14ac:dyDescent="0.35">
      <c r="A27" s="1" t="s">
        <v>109</v>
      </c>
      <c r="B27" s="5" t="s">
        <v>132</v>
      </c>
      <c r="C27" s="5" t="s">
        <v>133</v>
      </c>
      <c r="D27" s="5" t="s">
        <v>44</v>
      </c>
      <c r="E27" s="5" t="s">
        <v>45</v>
      </c>
      <c r="G27" s="5" t="s">
        <v>140</v>
      </c>
    </row>
    <row r="28" spans="1:7" ht="87" x14ac:dyDescent="0.35">
      <c r="A28" s="28" t="s">
        <v>110</v>
      </c>
      <c r="B28" s="5" t="s">
        <v>134</v>
      </c>
      <c r="C28" s="5" t="s">
        <v>133</v>
      </c>
      <c r="D28" s="5" t="s">
        <v>44</v>
      </c>
      <c r="E28" s="5" t="s">
        <v>45</v>
      </c>
      <c r="G28" s="5" t="s">
        <v>141</v>
      </c>
    </row>
    <row r="29" spans="1:7" ht="87" x14ac:dyDescent="0.35">
      <c r="A29" s="28" t="s">
        <v>111</v>
      </c>
      <c r="B29" s="5" t="s">
        <v>135</v>
      </c>
      <c r="C29" s="5" t="s">
        <v>133</v>
      </c>
      <c r="D29" s="5" t="s">
        <v>44</v>
      </c>
      <c r="E29" s="5" t="s">
        <v>45</v>
      </c>
      <c r="G29" s="5" t="s">
        <v>142</v>
      </c>
    </row>
    <row r="30" spans="1:7" ht="72.5" x14ac:dyDescent="0.35">
      <c r="A30" s="1" t="s">
        <v>12</v>
      </c>
      <c r="B30" s="5" t="s">
        <v>151</v>
      </c>
      <c r="C30" s="5" t="s">
        <v>133</v>
      </c>
      <c r="D30" s="5" t="s">
        <v>44</v>
      </c>
      <c r="E30" s="5" t="s">
        <v>45</v>
      </c>
      <c r="G30" s="5" t="s">
        <v>143</v>
      </c>
    </row>
    <row r="31" spans="1:7" ht="87" x14ac:dyDescent="0.35">
      <c r="A31" s="1" t="s">
        <v>112</v>
      </c>
      <c r="B31" s="5" t="s">
        <v>136</v>
      </c>
      <c r="C31" s="5" t="s">
        <v>133</v>
      </c>
      <c r="D31" s="5" t="s">
        <v>44</v>
      </c>
      <c r="E31" s="5" t="s">
        <v>45</v>
      </c>
      <c r="G31" s="5" t="s">
        <v>144</v>
      </c>
    </row>
    <row r="32" spans="1:7" ht="87" x14ac:dyDescent="0.35">
      <c r="A32" s="1" t="s">
        <v>113</v>
      </c>
      <c r="B32" s="5" t="s">
        <v>137</v>
      </c>
      <c r="C32" s="5" t="s">
        <v>133</v>
      </c>
      <c r="D32" s="5" t="s">
        <v>44</v>
      </c>
      <c r="E32" s="5" t="s">
        <v>45</v>
      </c>
      <c r="G32" s="5" t="s">
        <v>145</v>
      </c>
    </row>
    <row r="33" spans="1:7" ht="72.5" x14ac:dyDescent="0.35">
      <c r="A33" s="1" t="s">
        <v>114</v>
      </c>
      <c r="B33" s="5" t="s">
        <v>138</v>
      </c>
      <c r="C33" s="5" t="s">
        <v>133</v>
      </c>
      <c r="D33" s="5" t="s">
        <v>44</v>
      </c>
      <c r="E33" s="5" t="s">
        <v>45</v>
      </c>
      <c r="G33" s="5" t="s">
        <v>146</v>
      </c>
    </row>
    <row r="35" spans="1:7" ht="18.5" x14ac:dyDescent="0.35">
      <c r="A35" s="34" t="s">
        <v>154</v>
      </c>
    </row>
    <row r="36" spans="1:7" ht="18.5" x14ac:dyDescent="0.35">
      <c r="A36" s="35"/>
    </row>
    <row r="37" spans="1:7" ht="29" x14ac:dyDescent="0.35">
      <c r="A37" s="1" t="s">
        <v>152</v>
      </c>
      <c r="B37" s="5" t="s">
        <v>172</v>
      </c>
      <c r="D37" s="5" t="s">
        <v>44</v>
      </c>
      <c r="E37" s="5" t="s">
        <v>45</v>
      </c>
      <c r="G37" s="5" t="s">
        <v>181</v>
      </c>
    </row>
    <row r="38" spans="1:7" ht="72.5" x14ac:dyDescent="0.35">
      <c r="A38" s="1" t="s">
        <v>109</v>
      </c>
      <c r="B38" s="5" t="s">
        <v>173</v>
      </c>
      <c r="C38" s="5" t="s">
        <v>174</v>
      </c>
      <c r="D38" s="5" t="s">
        <v>44</v>
      </c>
      <c r="E38" s="5" t="s">
        <v>45</v>
      </c>
      <c r="G38" s="5" t="s">
        <v>182</v>
      </c>
    </row>
    <row r="39" spans="1:7" ht="72.5" x14ac:dyDescent="0.35">
      <c r="A39" s="28" t="s">
        <v>110</v>
      </c>
      <c r="B39" s="5" t="s">
        <v>175</v>
      </c>
      <c r="C39" s="5" t="s">
        <v>174</v>
      </c>
      <c r="D39" s="5" t="s">
        <v>44</v>
      </c>
      <c r="E39" s="5" t="s">
        <v>45</v>
      </c>
      <c r="G39" s="5" t="s">
        <v>183</v>
      </c>
    </row>
    <row r="40" spans="1:7" ht="72.5" x14ac:dyDescent="0.35">
      <c r="A40" s="28" t="s">
        <v>111</v>
      </c>
      <c r="B40" s="5" t="s">
        <v>176</v>
      </c>
      <c r="C40" s="5" t="s">
        <v>174</v>
      </c>
      <c r="D40" s="5" t="s">
        <v>44</v>
      </c>
      <c r="E40" s="5" t="s">
        <v>45</v>
      </c>
      <c r="G40" s="5" t="s">
        <v>184</v>
      </c>
    </row>
    <row r="41" spans="1:7" ht="72.5" x14ac:dyDescent="0.35">
      <c r="A41" s="1" t="s">
        <v>12</v>
      </c>
      <c r="B41" s="5" t="s">
        <v>177</v>
      </c>
      <c r="C41" s="5" t="s">
        <v>174</v>
      </c>
      <c r="D41" s="5" t="s">
        <v>44</v>
      </c>
      <c r="E41" s="5" t="s">
        <v>45</v>
      </c>
      <c r="G41" s="5" t="s">
        <v>185</v>
      </c>
    </row>
    <row r="42" spans="1:7" ht="72.5" x14ac:dyDescent="0.35">
      <c r="A42" s="1" t="s">
        <v>112</v>
      </c>
      <c r="B42" s="5" t="s">
        <v>178</v>
      </c>
      <c r="C42" s="5" t="s">
        <v>174</v>
      </c>
      <c r="D42" s="5" t="s">
        <v>44</v>
      </c>
      <c r="E42" s="5" t="s">
        <v>45</v>
      </c>
      <c r="G42" s="5" t="s">
        <v>186</v>
      </c>
    </row>
    <row r="43" spans="1:7" ht="72.5" x14ac:dyDescent="0.35">
      <c r="A43" s="1" t="s">
        <v>113</v>
      </c>
      <c r="B43" s="5" t="s">
        <v>179</v>
      </c>
      <c r="C43" s="5" t="s">
        <v>174</v>
      </c>
      <c r="D43" s="5" t="s">
        <v>44</v>
      </c>
      <c r="E43" s="5" t="s">
        <v>45</v>
      </c>
      <c r="G43" s="5" t="s">
        <v>187</v>
      </c>
    </row>
    <row r="44" spans="1:7" ht="72.5" x14ac:dyDescent="0.35">
      <c r="A44" s="33" t="s">
        <v>114</v>
      </c>
      <c r="B44" s="5" t="s">
        <v>180</v>
      </c>
      <c r="C44" s="5" t="s">
        <v>174</v>
      </c>
      <c r="D44" s="5" t="s">
        <v>44</v>
      </c>
      <c r="E44" s="5" t="s">
        <v>45</v>
      </c>
      <c r="G44" s="5" t="s">
        <v>146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68" zoomScaleNormal="68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C46" sqref="C46"/>
    </sheetView>
  </sheetViews>
  <sheetFormatPr defaultRowHeight="14.5" x14ac:dyDescent="0.35"/>
  <cols>
    <col min="1" max="1" width="30.54296875" style="5" bestFit="1" customWidth="1"/>
    <col min="2" max="2" width="59.08984375" style="5" bestFit="1" customWidth="1"/>
    <col min="3" max="3" width="38.453125" style="5" bestFit="1" customWidth="1"/>
    <col min="4" max="4" width="28.36328125" style="5" customWidth="1"/>
    <col min="5" max="5" width="28.90625" style="5" customWidth="1"/>
    <col min="6" max="6" width="8.7265625" style="5"/>
    <col min="7" max="7" width="53.54296875" style="5" bestFit="1" customWidth="1"/>
    <col min="8" max="16384" width="8.7265625" style="5"/>
  </cols>
  <sheetData>
    <row r="1" spans="1:5" s="4" customFormat="1" ht="36.5" customHeight="1" x14ac:dyDescent="0.35">
      <c r="B1" s="31" t="s">
        <v>42</v>
      </c>
      <c r="C1" s="31"/>
      <c r="D1" s="32" t="s">
        <v>41</v>
      </c>
      <c r="E1" s="32"/>
    </row>
    <row r="2" spans="1:5" s="4" customFormat="1" ht="72.5" x14ac:dyDescent="0.35">
      <c r="A2" s="10" t="s">
        <v>17</v>
      </c>
      <c r="B2" s="10" t="s">
        <v>19</v>
      </c>
      <c r="C2" s="10" t="s">
        <v>20</v>
      </c>
      <c r="D2" s="4" t="s">
        <v>19</v>
      </c>
      <c r="E2" s="4" t="s">
        <v>20</v>
      </c>
    </row>
    <row r="3" spans="1:5" ht="43.5" x14ac:dyDescent="0.35">
      <c r="A3" s="2" t="s">
        <v>0</v>
      </c>
      <c r="B3" s="5" t="s">
        <v>66</v>
      </c>
      <c r="D3" s="5" t="s">
        <v>43</v>
      </c>
      <c r="E3" s="5" t="s">
        <v>42</v>
      </c>
    </row>
    <row r="4" spans="1:5" ht="101.5" x14ac:dyDescent="0.35">
      <c r="A4" s="2" t="s">
        <v>1</v>
      </c>
      <c r="B4" s="5" t="s">
        <v>63</v>
      </c>
      <c r="C4" s="5" t="s">
        <v>65</v>
      </c>
      <c r="D4" s="5" t="s">
        <v>43</v>
      </c>
      <c r="E4" s="5" t="s">
        <v>42</v>
      </c>
    </row>
    <row r="5" spans="1:5" ht="72.5" x14ac:dyDescent="0.35">
      <c r="A5" s="2" t="s">
        <v>2</v>
      </c>
      <c r="B5" s="5" t="s">
        <v>64</v>
      </c>
      <c r="C5" s="5" t="s">
        <v>65</v>
      </c>
      <c r="D5" s="5" t="s">
        <v>43</v>
      </c>
      <c r="E5" s="5" t="s">
        <v>42</v>
      </c>
    </row>
    <row r="6" spans="1:5" ht="58" x14ac:dyDescent="0.35">
      <c r="A6" s="3" t="s">
        <v>3</v>
      </c>
      <c r="B6" s="5" t="s">
        <v>46</v>
      </c>
      <c r="C6" s="5" t="s">
        <v>65</v>
      </c>
      <c r="D6" s="5" t="s">
        <v>43</v>
      </c>
      <c r="E6" s="5" t="s">
        <v>42</v>
      </c>
    </row>
    <row r="7" spans="1:5" ht="58" x14ac:dyDescent="0.35">
      <c r="A7" s="3" t="s">
        <v>4</v>
      </c>
      <c r="B7" s="5" t="s">
        <v>47</v>
      </c>
      <c r="C7" s="5" t="s">
        <v>65</v>
      </c>
      <c r="D7" s="5" t="s">
        <v>43</v>
      </c>
      <c r="E7" s="5" t="s">
        <v>42</v>
      </c>
    </row>
    <row r="8" spans="1:5" ht="72.5" x14ac:dyDescent="0.35">
      <c r="A8" s="3" t="s">
        <v>5</v>
      </c>
      <c r="B8" s="5" t="s">
        <v>48</v>
      </c>
      <c r="C8" s="5" t="s">
        <v>65</v>
      </c>
      <c r="D8" s="5" t="s">
        <v>43</v>
      </c>
      <c r="E8" s="5" t="s">
        <v>42</v>
      </c>
    </row>
    <row r="9" spans="1:5" ht="43.5" x14ac:dyDescent="0.35">
      <c r="A9" s="2" t="s">
        <v>6</v>
      </c>
      <c r="B9" s="5" t="s">
        <v>49</v>
      </c>
      <c r="C9" s="5" t="s">
        <v>65</v>
      </c>
      <c r="D9" s="5" t="s">
        <v>43</v>
      </c>
      <c r="E9" s="5" t="s">
        <v>42</v>
      </c>
    </row>
    <row r="10" spans="1:5" ht="58" x14ac:dyDescent="0.35">
      <c r="A10" s="2" t="s">
        <v>7</v>
      </c>
      <c r="B10" s="5" t="s">
        <v>50</v>
      </c>
      <c r="C10" s="5" t="s">
        <v>65</v>
      </c>
      <c r="D10" s="5" t="s">
        <v>43</v>
      </c>
      <c r="E10" s="5" t="s">
        <v>42</v>
      </c>
    </row>
    <row r="11" spans="1:5" ht="72.5" x14ac:dyDescent="0.35">
      <c r="A11" s="3" t="s">
        <v>8</v>
      </c>
      <c r="B11" s="5" t="s">
        <v>51</v>
      </c>
      <c r="C11" s="5" t="s">
        <v>60</v>
      </c>
      <c r="D11" s="5" t="s">
        <v>43</v>
      </c>
      <c r="E11" s="5" t="s">
        <v>42</v>
      </c>
    </row>
    <row r="12" spans="1:5" ht="58" x14ac:dyDescent="0.35">
      <c r="A12" s="3" t="s">
        <v>9</v>
      </c>
      <c r="B12" s="5" t="s">
        <v>52</v>
      </c>
      <c r="C12" s="5" t="s">
        <v>60</v>
      </c>
      <c r="D12" s="5" t="s">
        <v>43</v>
      </c>
      <c r="E12" s="5" t="s">
        <v>42</v>
      </c>
    </row>
    <row r="13" spans="1:5" ht="58" x14ac:dyDescent="0.35">
      <c r="A13" s="3" t="s">
        <v>10</v>
      </c>
      <c r="B13" s="5" t="s">
        <v>53</v>
      </c>
      <c r="C13" s="5" t="s">
        <v>60</v>
      </c>
      <c r="D13" s="5" t="s">
        <v>43</v>
      </c>
      <c r="E13" s="5" t="s">
        <v>42</v>
      </c>
    </row>
    <row r="14" spans="1:5" ht="72.5" x14ac:dyDescent="0.35">
      <c r="A14" s="2" t="s">
        <v>11</v>
      </c>
      <c r="B14" s="5" t="s">
        <v>54</v>
      </c>
      <c r="C14" s="5" t="s">
        <v>60</v>
      </c>
      <c r="D14" s="5" t="s">
        <v>43</v>
      </c>
      <c r="E14" s="5" t="s">
        <v>42</v>
      </c>
    </row>
    <row r="15" spans="1:5" ht="72.5" x14ac:dyDescent="0.35">
      <c r="A15" s="2" t="s">
        <v>12</v>
      </c>
      <c r="B15" s="5" t="s">
        <v>55</v>
      </c>
      <c r="C15" s="5" t="s">
        <v>60</v>
      </c>
      <c r="D15" s="5" t="s">
        <v>43</v>
      </c>
      <c r="E15" s="5" t="s">
        <v>42</v>
      </c>
    </row>
    <row r="16" spans="1:5" ht="43.5" x14ac:dyDescent="0.35">
      <c r="A16" s="2" t="s">
        <v>13</v>
      </c>
      <c r="B16" s="5" t="s">
        <v>61</v>
      </c>
      <c r="C16" s="5" t="s">
        <v>18</v>
      </c>
      <c r="D16" s="5" t="s">
        <v>43</v>
      </c>
      <c r="E16" s="5" t="s">
        <v>42</v>
      </c>
    </row>
    <row r="17" spans="1:7" ht="58" x14ac:dyDescent="0.35">
      <c r="A17" s="2" t="s">
        <v>14</v>
      </c>
      <c r="B17" s="5" t="s">
        <v>56</v>
      </c>
      <c r="C17" s="5" t="s">
        <v>18</v>
      </c>
      <c r="D17" s="5" t="s">
        <v>43</v>
      </c>
      <c r="E17" s="5" t="s">
        <v>42</v>
      </c>
    </row>
    <row r="18" spans="1:7" ht="58" x14ac:dyDescent="0.35">
      <c r="A18" s="2" t="s">
        <v>15</v>
      </c>
      <c r="B18" s="5" t="s">
        <v>57</v>
      </c>
      <c r="C18" s="5" t="s">
        <v>18</v>
      </c>
      <c r="D18" s="5" t="s">
        <v>43</v>
      </c>
      <c r="E18" s="5" t="s">
        <v>42</v>
      </c>
    </row>
    <row r="19" spans="1:7" ht="58" x14ac:dyDescent="0.35">
      <c r="A19" s="2" t="s">
        <v>16</v>
      </c>
      <c r="B19" s="5" t="s">
        <v>58</v>
      </c>
      <c r="C19" s="5" t="s">
        <v>18</v>
      </c>
      <c r="D19" s="5" t="s">
        <v>43</v>
      </c>
      <c r="E19" s="5" t="s">
        <v>42</v>
      </c>
    </row>
    <row r="20" spans="1:7" ht="58" x14ac:dyDescent="0.35">
      <c r="A20" s="2" t="s">
        <v>12</v>
      </c>
      <c r="B20" s="5" t="s">
        <v>59</v>
      </c>
      <c r="C20" s="5" t="s">
        <v>18</v>
      </c>
      <c r="D20" s="5" t="s">
        <v>43</v>
      </c>
      <c r="E20" s="5" t="s">
        <v>42</v>
      </c>
    </row>
    <row r="22" spans="1:7" s="27" customFormat="1" x14ac:dyDescent="0.35"/>
    <row r="23" spans="1:7" ht="18.5" x14ac:dyDescent="0.35">
      <c r="A23" s="34" t="s">
        <v>153</v>
      </c>
    </row>
    <row r="24" spans="1:7" ht="43.5" customHeight="1" x14ac:dyDescent="0.35">
      <c r="A24" s="30" t="s">
        <v>17</v>
      </c>
      <c r="B24" s="30" t="s">
        <v>148</v>
      </c>
      <c r="C24" s="30" t="s">
        <v>149</v>
      </c>
      <c r="D24" s="30" t="s">
        <v>148</v>
      </c>
      <c r="E24" s="30" t="s">
        <v>149</v>
      </c>
      <c r="F24" s="30"/>
      <c r="G24" s="30" t="s">
        <v>147</v>
      </c>
    </row>
    <row r="25" spans="1:7" x14ac:dyDescent="0.35">
      <c r="A25" s="1" t="s">
        <v>108</v>
      </c>
      <c r="B25" s="5" t="s">
        <v>159</v>
      </c>
      <c r="D25" s="5" t="s">
        <v>43</v>
      </c>
      <c r="E25" s="5" t="s">
        <v>42</v>
      </c>
      <c r="G25" s="5" t="s">
        <v>119</v>
      </c>
    </row>
    <row r="26" spans="1:7" ht="87" x14ac:dyDescent="0.35">
      <c r="A26" s="1" t="s">
        <v>109</v>
      </c>
      <c r="B26" s="5" t="s">
        <v>117</v>
      </c>
      <c r="C26" s="5" t="s">
        <v>118</v>
      </c>
      <c r="D26" s="5" t="s">
        <v>43</v>
      </c>
      <c r="E26" s="5" t="s">
        <v>42</v>
      </c>
      <c r="G26" s="5" t="s">
        <v>116</v>
      </c>
    </row>
    <row r="27" spans="1:7" ht="87" x14ac:dyDescent="0.35">
      <c r="A27" s="28" t="s">
        <v>110</v>
      </c>
      <c r="B27" s="5" t="s">
        <v>121</v>
      </c>
      <c r="C27" s="5" t="s">
        <v>118</v>
      </c>
      <c r="D27" s="5" t="s">
        <v>43</v>
      </c>
      <c r="E27" s="5" t="s">
        <v>42</v>
      </c>
      <c r="G27" s="5" t="s">
        <v>120</v>
      </c>
    </row>
    <row r="28" spans="1:7" ht="87" x14ac:dyDescent="0.35">
      <c r="A28" s="28" t="s">
        <v>111</v>
      </c>
      <c r="B28" s="5" t="s">
        <v>124</v>
      </c>
      <c r="C28" s="5" t="s">
        <v>118</v>
      </c>
      <c r="D28" s="5" t="s">
        <v>43</v>
      </c>
      <c r="E28" s="5" t="s">
        <v>42</v>
      </c>
      <c r="G28" s="5" t="s">
        <v>122</v>
      </c>
    </row>
    <row r="29" spans="1:7" ht="72.5" x14ac:dyDescent="0.35">
      <c r="A29" s="1" t="s">
        <v>12</v>
      </c>
      <c r="B29" s="5" t="s">
        <v>150</v>
      </c>
      <c r="C29" s="5" t="s">
        <v>118</v>
      </c>
      <c r="D29" s="5" t="s">
        <v>43</v>
      </c>
      <c r="E29" s="5" t="s">
        <v>42</v>
      </c>
      <c r="G29" s="5" t="s">
        <v>123</v>
      </c>
    </row>
    <row r="30" spans="1:7" ht="72.5" x14ac:dyDescent="0.35">
      <c r="A30" s="1" t="s">
        <v>112</v>
      </c>
      <c r="B30" s="5" t="s">
        <v>126</v>
      </c>
      <c r="C30" s="5" t="s">
        <v>118</v>
      </c>
      <c r="D30" s="5" t="s">
        <v>43</v>
      </c>
      <c r="E30" s="5" t="s">
        <v>42</v>
      </c>
      <c r="G30" s="5" t="s">
        <v>125</v>
      </c>
    </row>
    <row r="31" spans="1:7" ht="72.5" x14ac:dyDescent="0.35">
      <c r="A31" s="1" t="s">
        <v>113</v>
      </c>
      <c r="B31" s="5" t="s">
        <v>128</v>
      </c>
      <c r="C31" s="5" t="s">
        <v>118</v>
      </c>
      <c r="D31" s="5" t="s">
        <v>43</v>
      </c>
      <c r="E31" s="5" t="s">
        <v>42</v>
      </c>
      <c r="G31" s="5" t="s">
        <v>127</v>
      </c>
    </row>
    <row r="32" spans="1:7" ht="72.5" x14ac:dyDescent="0.35">
      <c r="A32" s="1" t="s">
        <v>114</v>
      </c>
      <c r="B32" s="5" t="s">
        <v>130</v>
      </c>
      <c r="C32" s="5" t="s">
        <v>118</v>
      </c>
      <c r="D32" s="5" t="s">
        <v>43</v>
      </c>
      <c r="E32" s="5" t="s">
        <v>42</v>
      </c>
      <c r="G32" s="5" t="s">
        <v>129</v>
      </c>
    </row>
    <row r="34" spans="1:7" ht="18.5" x14ac:dyDescent="0.35">
      <c r="A34" s="34" t="s">
        <v>154</v>
      </c>
    </row>
    <row r="35" spans="1:7" ht="18.5" x14ac:dyDescent="0.35">
      <c r="A35" s="35"/>
    </row>
    <row r="36" spans="1:7" x14ac:dyDescent="0.35">
      <c r="A36" s="1" t="s">
        <v>152</v>
      </c>
      <c r="B36" s="5" t="s">
        <v>159</v>
      </c>
      <c r="D36" s="5" t="s">
        <v>43</v>
      </c>
      <c r="E36" s="5" t="s">
        <v>42</v>
      </c>
      <c r="G36" s="5" t="s">
        <v>161</v>
      </c>
    </row>
    <row r="37" spans="1:7" ht="42" customHeight="1" x14ac:dyDescent="0.35">
      <c r="A37" s="1" t="s">
        <v>109</v>
      </c>
      <c r="B37" s="5" t="s">
        <v>155</v>
      </c>
      <c r="C37" s="5" t="s">
        <v>156</v>
      </c>
      <c r="D37" s="5" t="s">
        <v>43</v>
      </c>
      <c r="E37" s="5" t="s">
        <v>42</v>
      </c>
      <c r="G37" s="5" t="s">
        <v>162</v>
      </c>
    </row>
    <row r="38" spans="1:7" ht="29" x14ac:dyDescent="0.35">
      <c r="A38" s="28" t="s">
        <v>110</v>
      </c>
      <c r="B38" s="5" t="s">
        <v>157</v>
      </c>
      <c r="C38" s="5" t="s">
        <v>156</v>
      </c>
      <c r="D38" s="5" t="s">
        <v>43</v>
      </c>
      <c r="E38" s="5" t="s">
        <v>42</v>
      </c>
      <c r="G38" s="5" t="s">
        <v>163</v>
      </c>
    </row>
    <row r="39" spans="1:7" ht="29" x14ac:dyDescent="0.35">
      <c r="A39" s="28" t="s">
        <v>111</v>
      </c>
      <c r="B39" s="5" t="s">
        <v>158</v>
      </c>
      <c r="C39" s="5" t="s">
        <v>156</v>
      </c>
      <c r="D39" s="5" t="s">
        <v>43</v>
      </c>
      <c r="E39" s="5" t="s">
        <v>42</v>
      </c>
      <c r="G39" s="5" t="s">
        <v>164</v>
      </c>
    </row>
    <row r="40" spans="1:7" ht="29" x14ac:dyDescent="0.35">
      <c r="A40" s="1" t="s">
        <v>12</v>
      </c>
      <c r="B40" s="5" t="s">
        <v>160</v>
      </c>
      <c r="C40" s="5" t="s">
        <v>156</v>
      </c>
      <c r="D40" s="5" t="s">
        <v>43</v>
      </c>
      <c r="E40" s="5" t="s">
        <v>42</v>
      </c>
      <c r="G40" s="5" t="s">
        <v>165</v>
      </c>
    </row>
    <row r="41" spans="1:7" ht="29" x14ac:dyDescent="0.35">
      <c r="A41" s="1" t="s">
        <v>112</v>
      </c>
      <c r="B41" s="5" t="s">
        <v>167</v>
      </c>
      <c r="C41" s="5" t="s">
        <v>156</v>
      </c>
      <c r="D41" s="5" t="s">
        <v>43</v>
      </c>
      <c r="E41" s="5" t="s">
        <v>42</v>
      </c>
      <c r="G41" s="5" t="s">
        <v>166</v>
      </c>
    </row>
    <row r="42" spans="1:7" ht="29" x14ac:dyDescent="0.35">
      <c r="A42" s="1" t="s">
        <v>113</v>
      </c>
      <c r="B42" s="5" t="s">
        <v>169</v>
      </c>
      <c r="C42" s="5" t="s">
        <v>156</v>
      </c>
      <c r="D42" s="5" t="s">
        <v>43</v>
      </c>
      <c r="E42" s="5" t="s">
        <v>42</v>
      </c>
      <c r="G42" s="5" t="s">
        <v>168</v>
      </c>
    </row>
    <row r="43" spans="1:7" ht="29" x14ac:dyDescent="0.35">
      <c r="A43" s="33" t="s">
        <v>114</v>
      </c>
      <c r="B43" s="5" t="s">
        <v>171</v>
      </c>
      <c r="C43" s="5" t="s">
        <v>156</v>
      </c>
      <c r="D43" s="5" t="s">
        <v>43</v>
      </c>
      <c r="E43" s="5" t="s">
        <v>42</v>
      </c>
      <c r="G43" s="5" t="s">
        <v>170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Last 30 days</vt:lpstr>
      <vt:lpstr>Last 7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Dhanaji Patil</dc:creator>
  <cp:lastModifiedBy>Shalini Dwivedi</cp:lastModifiedBy>
  <dcterms:created xsi:type="dcterms:W3CDTF">2024-10-16T09:25:17Z</dcterms:created>
  <dcterms:modified xsi:type="dcterms:W3CDTF">2025-01-08T11:35:51Z</dcterms:modified>
</cp:coreProperties>
</file>