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masai\"/>
    </mc:Choice>
  </mc:AlternateContent>
  <xr:revisionPtr revIDLastSave="0" documentId="13_ncr:1_{B53C3865-BA28-42ED-916D-BD5697AD66B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Sheet1!$A$1:$E$24</definedName>
    <definedName name="_xlnm._FilterDatabase" localSheetId="1" hidden="1">Sheet2!$A$1:$G$107</definedName>
    <definedName name="_xlnm._FilterDatabase" localSheetId="2" hidden="1">Sheet3!$A$1:$L$51</definedName>
    <definedName name="_xlnm.Criteria" localSheetId="1">Sheet2!$A$2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3" l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G108" i="2"/>
  <c r="F108" i="2"/>
  <c r="E108" i="2"/>
  <c r="D108" i="2"/>
  <c r="C108" i="2"/>
  <c r="G102" i="2"/>
  <c r="F102" i="2"/>
  <c r="E102" i="2"/>
  <c r="D102" i="2"/>
  <c r="C102" i="2"/>
  <c r="G85" i="2"/>
  <c r="F85" i="2"/>
  <c r="E85" i="2"/>
  <c r="D85" i="2"/>
  <c r="C85" i="2"/>
  <c r="G62" i="2"/>
  <c r="F62" i="2"/>
  <c r="E62" i="2"/>
  <c r="D62" i="2"/>
  <c r="D109" i="2" s="1"/>
  <c r="C62" i="2"/>
  <c r="G37" i="2"/>
  <c r="F37" i="2"/>
  <c r="E37" i="2"/>
  <c r="E109" i="2" s="1"/>
  <c r="D37" i="2"/>
  <c r="C37" i="2"/>
  <c r="G28" i="2"/>
  <c r="F28" i="2"/>
  <c r="F109" i="2" s="1"/>
  <c r="E28" i="2"/>
  <c r="D28" i="2"/>
  <c r="C28" i="2"/>
  <c r="G17" i="2"/>
  <c r="G109" i="2" s="1"/>
  <c r="F17" i="2"/>
  <c r="E17" i="2"/>
  <c r="D17" i="2"/>
  <c r="C17" i="2"/>
  <c r="C109" i="2" s="1"/>
  <c r="K21" i="3"/>
  <c r="K39" i="3"/>
  <c r="K16" i="3"/>
  <c r="K27" i="3"/>
  <c r="K44" i="3"/>
  <c r="K43" i="3"/>
  <c r="K12" i="3"/>
  <c r="K32" i="3"/>
  <c r="K42" i="3"/>
  <c r="K11" i="3"/>
  <c r="K29" i="3"/>
  <c r="K14" i="3"/>
  <c r="K24" i="3"/>
  <c r="K37" i="3"/>
  <c r="K20" i="3"/>
  <c r="K7" i="3"/>
  <c r="K36" i="3"/>
  <c r="K15" i="3"/>
  <c r="K19" i="3"/>
  <c r="K34" i="3"/>
  <c r="K38" i="3"/>
  <c r="K33" i="3"/>
  <c r="K3" i="3"/>
  <c r="K23" i="3"/>
  <c r="K35" i="3"/>
  <c r="K50" i="3"/>
  <c r="K40" i="3"/>
  <c r="K46" i="3"/>
  <c r="K8" i="3"/>
  <c r="K28" i="3"/>
  <c r="K5" i="3"/>
  <c r="K2" i="3"/>
  <c r="K13" i="3"/>
  <c r="K9" i="3"/>
  <c r="K31" i="3"/>
  <c r="K22" i="3"/>
  <c r="K25" i="3"/>
  <c r="K4" i="3"/>
  <c r="K48" i="3"/>
  <c r="K30" i="3"/>
  <c r="K45" i="3"/>
  <c r="K51" i="3"/>
  <c r="K18" i="3"/>
  <c r="K47" i="3"/>
  <c r="K6" i="3"/>
  <c r="K17" i="3"/>
  <c r="K10" i="3"/>
  <c r="K41" i="3"/>
  <c r="K49" i="3"/>
  <c r="K26" i="3"/>
  <c r="J21" i="3"/>
  <c r="J39" i="3"/>
  <c r="J16" i="3"/>
  <c r="J27" i="3"/>
  <c r="J44" i="3"/>
  <c r="J43" i="3"/>
  <c r="J12" i="3"/>
  <c r="J32" i="3"/>
  <c r="J42" i="3"/>
  <c r="J11" i="3"/>
  <c r="J29" i="3"/>
  <c r="J14" i="3"/>
  <c r="J24" i="3"/>
  <c r="J37" i="3"/>
  <c r="J20" i="3"/>
  <c r="J7" i="3"/>
  <c r="J36" i="3"/>
  <c r="J15" i="3"/>
  <c r="J19" i="3"/>
  <c r="J34" i="3"/>
  <c r="J38" i="3"/>
  <c r="J33" i="3"/>
  <c r="J3" i="3"/>
  <c r="J23" i="3"/>
  <c r="J35" i="3"/>
  <c r="J50" i="3"/>
  <c r="J40" i="3"/>
  <c r="J46" i="3"/>
  <c r="J8" i="3"/>
  <c r="J28" i="3"/>
  <c r="J5" i="3"/>
  <c r="J2" i="3"/>
  <c r="J13" i="3"/>
  <c r="J9" i="3"/>
  <c r="J31" i="3"/>
  <c r="J22" i="3"/>
  <c r="J25" i="3"/>
  <c r="J4" i="3"/>
  <c r="J48" i="3"/>
  <c r="J30" i="3"/>
  <c r="J45" i="3"/>
  <c r="J51" i="3"/>
  <c r="J18" i="3"/>
  <c r="J47" i="3"/>
  <c r="J6" i="3"/>
  <c r="J17" i="3"/>
  <c r="J10" i="3"/>
  <c r="J41" i="3"/>
  <c r="J49" i="3"/>
  <c r="J26" i="3"/>
  <c r="H17" i="3"/>
  <c r="H6" i="3"/>
  <c r="H4" i="3"/>
  <c r="H25" i="3"/>
  <c r="H2" i="3"/>
  <c r="H5" i="3"/>
  <c r="H3" i="3"/>
  <c r="H19" i="3"/>
  <c r="H24" i="3"/>
  <c r="H14" i="3"/>
  <c r="H12" i="3"/>
  <c r="H27" i="3"/>
  <c r="H16" i="3"/>
  <c r="G10" i="3"/>
  <c r="G17" i="3"/>
  <c r="G6" i="3"/>
  <c r="G18" i="3"/>
  <c r="G30" i="3"/>
  <c r="G4" i="3"/>
  <c r="G25" i="3"/>
  <c r="G22" i="3"/>
  <c r="G9" i="3"/>
  <c r="G13" i="3"/>
  <c r="G2" i="3"/>
  <c r="G5" i="3"/>
  <c r="G8" i="3"/>
  <c r="G35" i="3"/>
  <c r="G23" i="3"/>
  <c r="G3" i="3"/>
  <c r="G33" i="3"/>
  <c r="G19" i="3"/>
  <c r="G15" i="3"/>
  <c r="G7" i="3"/>
  <c r="G20" i="3"/>
  <c r="G24" i="3"/>
  <c r="G14" i="3"/>
  <c r="G29" i="3"/>
  <c r="G11" i="3"/>
  <c r="G32" i="3"/>
  <c r="G12" i="3"/>
  <c r="G27" i="3"/>
  <c r="G16" i="3"/>
  <c r="G21" i="3"/>
  <c r="G26" i="3"/>
  <c r="F49" i="3"/>
  <c r="F41" i="3"/>
  <c r="F10" i="3"/>
  <c r="F17" i="3"/>
  <c r="F6" i="3"/>
  <c r="F47" i="3"/>
  <c r="F18" i="3"/>
  <c r="F51" i="3"/>
  <c r="F45" i="3"/>
  <c r="F30" i="3"/>
  <c r="F48" i="3"/>
  <c r="F4" i="3"/>
  <c r="F25" i="3"/>
  <c r="F22" i="3"/>
  <c r="F31" i="3"/>
  <c r="F9" i="3"/>
  <c r="F13" i="3"/>
  <c r="F2" i="3"/>
  <c r="F5" i="3"/>
  <c r="F28" i="3"/>
  <c r="F8" i="3"/>
  <c r="F46" i="3"/>
  <c r="F40" i="3"/>
  <c r="F50" i="3"/>
  <c r="F35" i="3"/>
  <c r="F3" i="3"/>
  <c r="F33" i="3"/>
  <c r="F38" i="3"/>
  <c r="F34" i="3"/>
  <c r="F19" i="3"/>
  <c r="F36" i="3"/>
  <c r="F7" i="3"/>
  <c r="F20" i="3"/>
  <c r="F37" i="3"/>
  <c r="F24" i="3"/>
  <c r="F14" i="3"/>
  <c r="F29" i="3"/>
  <c r="F11" i="3"/>
  <c r="F42" i="3"/>
  <c r="F32" i="3"/>
  <c r="F12" i="3"/>
  <c r="F43" i="3"/>
  <c r="F44" i="3"/>
  <c r="F27" i="3"/>
  <c r="F16" i="3"/>
  <c r="F39" i="3"/>
  <c r="F26" i="3"/>
  <c r="E10" i="3"/>
  <c r="E17" i="3"/>
  <c r="E6" i="3"/>
  <c r="E18" i="3"/>
  <c r="E4" i="3"/>
  <c r="E9" i="3"/>
  <c r="E13" i="3"/>
  <c r="E2" i="3"/>
  <c r="E5" i="3"/>
  <c r="E8" i="3"/>
  <c r="E3" i="3"/>
  <c r="E19" i="3"/>
  <c r="E15" i="3"/>
  <c r="E7" i="3"/>
  <c r="E20" i="3"/>
  <c r="E14" i="3"/>
  <c r="E11" i="3"/>
  <c r="E12" i="3"/>
  <c r="E16" i="3"/>
  <c r="E21" i="3"/>
  <c r="M11" i="2"/>
  <c r="G14" i="1"/>
  <c r="G6" i="1"/>
  <c r="G5" i="1"/>
  <c r="F24" i="1"/>
  <c r="F20" i="1"/>
  <c r="F18" i="1"/>
  <c r="F17" i="1"/>
  <c r="F14" i="1"/>
  <c r="H14" i="1" s="1"/>
  <c r="F13" i="1"/>
  <c r="F12" i="1"/>
  <c r="F9" i="1"/>
  <c r="F6" i="1"/>
  <c r="H6" i="1" s="1"/>
  <c r="F5" i="1"/>
  <c r="H5" i="1" s="1"/>
  <c r="F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" i="1"/>
  <c r="L41" i="3" l="1"/>
  <c r="L10" i="3"/>
  <c r="L18" i="3"/>
  <c r="L48" i="3"/>
  <c r="L31" i="3"/>
  <c r="L5" i="3"/>
  <c r="L3" i="3"/>
  <c r="L20" i="3"/>
  <c r="L29" i="3"/>
  <c r="L12" i="3"/>
  <c r="L16" i="3"/>
  <c r="L26" i="3"/>
  <c r="L17" i="3"/>
  <c r="L51" i="3"/>
  <c r="L4" i="3"/>
  <c r="L9" i="3"/>
  <c r="L28" i="3"/>
  <c r="L50" i="3"/>
  <c r="L33" i="3"/>
  <c r="L15" i="3"/>
  <c r="L37" i="3"/>
  <c r="L11" i="3"/>
  <c r="L43" i="3"/>
  <c r="L39" i="3"/>
  <c r="L49" i="3"/>
  <c r="L6" i="3"/>
  <c r="L45" i="3"/>
  <c r="L25" i="3"/>
  <c r="L13" i="3"/>
  <c r="L8" i="3"/>
  <c r="L35" i="3"/>
  <c r="L38" i="3"/>
  <c r="L36" i="3"/>
  <c r="L24" i="3"/>
  <c r="L42" i="3"/>
  <c r="L44" i="3"/>
  <c r="L21" i="3"/>
  <c r="L40" i="3"/>
  <c r="L19" i="3"/>
  <c r="L47" i="3"/>
  <c r="L30" i="3"/>
  <c r="L22" i="3"/>
  <c r="L2" i="3"/>
  <c r="L46" i="3"/>
  <c r="L23" i="3"/>
  <c r="L34" i="3"/>
  <c r="L7" i="3"/>
  <c r="L14" i="3"/>
  <c r="L32" i="3"/>
  <c r="L27" i="3"/>
</calcChain>
</file>

<file path=xl/sharedStrings.xml><?xml version="1.0" encoding="utf-8"?>
<sst xmlns="http://schemas.openxmlformats.org/spreadsheetml/2006/main" count="124" uniqueCount="119">
  <si>
    <t>NAME</t>
  </si>
  <si>
    <t>HOURS ACTIVE</t>
  </si>
  <si>
    <t>TRIPS COMPLETED</t>
  </si>
  <si>
    <t>AVG RATING</t>
  </si>
  <si>
    <t>TABITHA TORRES</t>
  </si>
  <si>
    <t>LORI CASTRO</t>
  </si>
  <si>
    <t>PERRY WHITE</t>
  </si>
  <si>
    <t>DUSTIN BROWN</t>
  </si>
  <si>
    <t>JILL BONILLA</t>
  </si>
  <si>
    <t>MARY SMITH</t>
  </si>
  <si>
    <t>VERONICA WALTERS</t>
  </si>
  <si>
    <t>THOMAS CHAPMAN</t>
  </si>
  <si>
    <t>ALEXANDER HARDY</t>
  </si>
  <si>
    <t>KIMBERLY RUSSELL</t>
  </si>
  <si>
    <t>AARON WAGNER</t>
  </si>
  <si>
    <t>MICHAEL JARVIS</t>
  </si>
  <si>
    <t>JEFFREY MCCARTHY</t>
  </si>
  <si>
    <t>TERESA HENDERSON</t>
  </si>
  <si>
    <t>LAUREN MILLS</t>
  </si>
  <si>
    <t>ERIC WANG</t>
  </si>
  <si>
    <t>KEVIN SMITH</t>
  </si>
  <si>
    <t>SHAWN PHILIPS</t>
  </si>
  <si>
    <t>TERRY DIXON</t>
  </si>
  <si>
    <t>RICY CARROL</t>
  </si>
  <si>
    <t>NICOLE CALDWELL</t>
  </si>
  <si>
    <t>MR.JAMIE WILLIAMS</t>
  </si>
  <si>
    <t>TERRY LEE</t>
  </si>
  <si>
    <t>SCORE</t>
  </si>
  <si>
    <t>Date</t>
  </si>
  <si>
    <t>Time(hour)</t>
  </si>
  <si>
    <t>Logins</t>
  </si>
  <si>
    <t>Requests</t>
  </si>
  <si>
    <t>Zeroes</t>
  </si>
  <si>
    <t>Accepted Requests</t>
  </si>
  <si>
    <t>Cancelled Requests</t>
  </si>
  <si>
    <t>Name</t>
  </si>
  <si>
    <t>Hours Active</t>
  </si>
  <si>
    <t>Trips completed</t>
  </si>
  <si>
    <t>Avg Rating</t>
  </si>
  <si>
    <t>Tabitha Torres</t>
  </si>
  <si>
    <t>Lori Castro</t>
  </si>
  <si>
    <t>Eric Wang</t>
  </si>
  <si>
    <t>Perry White</t>
  </si>
  <si>
    <t>Dustin Brown</t>
  </si>
  <si>
    <t>Jill Bonilla</t>
  </si>
  <si>
    <t>Mary Smith</t>
  </si>
  <si>
    <t>Veronica Walters</t>
  </si>
  <si>
    <t>Thomas Chapman</t>
  </si>
  <si>
    <t>Alexander Hardy</t>
  </si>
  <si>
    <t>Kimberly Russell</t>
  </si>
  <si>
    <t>Aaron Wagner</t>
  </si>
  <si>
    <t>Michael Jarvis</t>
  </si>
  <si>
    <t>Jeffrey Mccarthy</t>
  </si>
  <si>
    <t>Teresa Henderson</t>
  </si>
  <si>
    <t>Lauren Mills</t>
  </si>
  <si>
    <t>Kevin Smith</t>
  </si>
  <si>
    <t>Shawn Phillips</t>
  </si>
  <si>
    <t>Terry Dixon</t>
  </si>
  <si>
    <t>Ricky Carroll</t>
  </si>
  <si>
    <t>Nicole Caldwell</t>
  </si>
  <si>
    <t>Mr. Jamie Williams</t>
  </si>
  <si>
    <t>Terry Lee</t>
  </si>
  <si>
    <t>Lisa Munoz</t>
  </si>
  <si>
    <t>Justin Johnson</t>
  </si>
  <si>
    <t>Lori Rowland</t>
  </si>
  <si>
    <t>Jason Wheeler</t>
  </si>
  <si>
    <t>Mason Johnson</t>
  </si>
  <si>
    <t>Brian Williams</t>
  </si>
  <si>
    <t>Katherine Wright</t>
  </si>
  <si>
    <t>Audrey Hunter</t>
  </si>
  <si>
    <t>Angela Jackson</t>
  </si>
  <si>
    <t>Michael Edwards</t>
  </si>
  <si>
    <t>Eric Brown</t>
  </si>
  <si>
    <t>Jonathan Gomez</t>
  </si>
  <si>
    <t>Leonard Osborne</t>
  </si>
  <si>
    <t>Lisa Gallagher</t>
  </si>
  <si>
    <t>Brittney Rodriguez</t>
  </si>
  <si>
    <t>Willie Reed</t>
  </si>
  <si>
    <t>Brittany White</t>
  </si>
  <si>
    <t>Elizabeth Smith</t>
  </si>
  <si>
    <t>Richard Golden</t>
  </si>
  <si>
    <t>Andrew Smith</t>
  </si>
  <si>
    <t>Madison Strong</t>
  </si>
  <si>
    <t>Kevin Brewer</t>
  </si>
  <si>
    <t>Brad Bradshaw</t>
  </si>
  <si>
    <t>Valerie Li</t>
  </si>
  <si>
    <t>Garrett Smith</t>
  </si>
  <si>
    <t>Henry Anderson</t>
  </si>
  <si>
    <t>Sherry Russell</t>
  </si>
  <si>
    <t>Represents 1 hour on the 24 hour time (Ex: 4 means hour ending at 4 AM, 23 means hour ending at 11 PM, 24 means hour ending at midnight)</t>
  </si>
  <si>
    <t>This event is logged when a rider logs into the app</t>
  </si>
  <si>
    <t>This event is logged when a rider requests a ride</t>
  </si>
  <si>
    <t>This event is logged when a rider requests a ride and no cabs are available</t>
  </si>
  <si>
    <t>Accepted Request</t>
  </si>
  <si>
    <t>This event is logged when a driver accepts a rider's request</t>
  </si>
  <si>
    <t>Cancelled Request</t>
  </si>
  <si>
    <t>This event is logged when a driver cancels a rider's request after accepting it</t>
  </si>
  <si>
    <t>Total #hours a driver was logged into the app in the week</t>
  </si>
  <si>
    <t>Trips Completed</t>
  </si>
  <si>
    <t>Total #trips a driver completed in the week</t>
  </si>
  <si>
    <t>Rating</t>
  </si>
  <si>
    <t>Users can rate a driver on the scale of 1-5 (5 being the best and 1 being the worst)</t>
  </si>
  <si>
    <t xml:space="preserve"> </t>
  </si>
  <si>
    <t>50 hours</t>
  </si>
  <si>
    <t>30 trips</t>
  </si>
  <si>
    <t>40 hours</t>
  </si>
  <si>
    <t>40trip</t>
  </si>
  <si>
    <t>hours</t>
  </si>
  <si>
    <t>trips</t>
  </si>
  <si>
    <t>avg rating</t>
  </si>
  <si>
    <t>total</t>
  </si>
  <si>
    <t>1-Jan-21 Total</t>
  </si>
  <si>
    <t>2-Jan-21 Total</t>
  </si>
  <si>
    <t>3-Jan-21 Total</t>
  </si>
  <si>
    <t>4-Jan-21 Total</t>
  </si>
  <si>
    <t>5-Jan-21 Total</t>
  </si>
  <si>
    <t>6-Jan-21 Total</t>
  </si>
  <si>
    <t>7-Jan-21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</si>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</sst>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NumberFormat="1" applyFont="1" applyBorder="1" applyAlignment="1">
      <alignment horizontal="right" wrapText="1"/>
    </xf>
    <xf numFmtId="15" fontId="2" fillId="0" borderId="1" xfId="0" applyNumberFormat="1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15" fontId="2" fillId="0" borderId="0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opLeftCell="B8" workbookViewId="0">
      <selection activeCell="H26" sqref="H26"/>
    </sheetView>
  </sheetViews>
  <sheetFormatPr defaultRowHeight="15" x14ac:dyDescent="0.25"/>
  <cols>
    <col min="1" max="1" width="19.140625" bestFit="1" customWidth="1"/>
    <col min="2" max="2" width="14" bestFit="1" customWidth="1"/>
    <col min="3" max="3" width="17" bestFit="1" customWidth="1"/>
    <col min="4" max="4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8" x14ac:dyDescent="0.25">
      <c r="A2" t="s">
        <v>4</v>
      </c>
      <c r="B2">
        <v>45</v>
      </c>
      <c r="C2">
        <v>40</v>
      </c>
      <c r="D2">
        <v>2.6</v>
      </c>
      <c r="E2">
        <f t="shared" ref="E2:E24" si="0">0.5*B2+0.25*C2+0.25+D2</f>
        <v>35.35</v>
      </c>
    </row>
    <row r="3" spans="1:8" x14ac:dyDescent="0.25">
      <c r="A3" t="s">
        <v>15</v>
      </c>
      <c r="B3">
        <v>56</v>
      </c>
      <c r="C3">
        <v>30</v>
      </c>
      <c r="D3">
        <v>4.5</v>
      </c>
      <c r="E3">
        <f t="shared" si="0"/>
        <v>40.25</v>
      </c>
      <c r="F3">
        <f>(B3-40)*5</f>
        <v>80</v>
      </c>
    </row>
    <row r="4" spans="1:8" x14ac:dyDescent="0.25">
      <c r="A4" t="s">
        <v>19</v>
      </c>
      <c r="B4">
        <v>37</v>
      </c>
      <c r="C4">
        <v>32</v>
      </c>
      <c r="D4">
        <v>2.7</v>
      </c>
      <c r="E4">
        <f t="shared" si="0"/>
        <v>29.45</v>
      </c>
    </row>
    <row r="5" spans="1:8" x14ac:dyDescent="0.25">
      <c r="A5" t="s">
        <v>18</v>
      </c>
      <c r="B5">
        <v>58</v>
      </c>
      <c r="C5">
        <v>45</v>
      </c>
      <c r="D5">
        <v>4.3</v>
      </c>
      <c r="E5">
        <f t="shared" si="0"/>
        <v>44.8</v>
      </c>
      <c r="F5">
        <f t="shared" ref="F5:F6" si="1">(B5-40)*5</f>
        <v>90</v>
      </c>
      <c r="G5">
        <f>(C5-40)*20</f>
        <v>100</v>
      </c>
      <c r="H5">
        <f>F5+G5</f>
        <v>190</v>
      </c>
    </row>
    <row r="6" spans="1:8" x14ac:dyDescent="0.25">
      <c r="A6" t="s">
        <v>7</v>
      </c>
      <c r="B6">
        <v>44</v>
      </c>
      <c r="C6">
        <v>44</v>
      </c>
      <c r="D6">
        <v>4.8</v>
      </c>
      <c r="E6">
        <f t="shared" si="0"/>
        <v>38.049999999999997</v>
      </c>
      <c r="F6">
        <f t="shared" si="1"/>
        <v>20</v>
      </c>
      <c r="G6">
        <f>(C6-40)*20</f>
        <v>80</v>
      </c>
      <c r="H6">
        <f>F6+G6</f>
        <v>100</v>
      </c>
    </row>
    <row r="7" spans="1:8" x14ac:dyDescent="0.25">
      <c r="A7" t="s">
        <v>8</v>
      </c>
      <c r="B7">
        <v>29</v>
      </c>
      <c r="C7">
        <v>50</v>
      </c>
      <c r="D7">
        <v>3.3</v>
      </c>
      <c r="E7">
        <f t="shared" si="0"/>
        <v>30.55</v>
      </c>
    </row>
    <row r="8" spans="1:8" x14ac:dyDescent="0.25">
      <c r="A8" t="s">
        <v>9</v>
      </c>
      <c r="B8">
        <v>37</v>
      </c>
      <c r="C8">
        <v>35</v>
      </c>
      <c r="D8">
        <v>3.8</v>
      </c>
      <c r="E8">
        <f t="shared" si="0"/>
        <v>31.3</v>
      </c>
    </row>
    <row r="9" spans="1:8" x14ac:dyDescent="0.25">
      <c r="A9" t="s">
        <v>22</v>
      </c>
      <c r="B9">
        <v>64</v>
      </c>
      <c r="C9">
        <v>36</v>
      </c>
      <c r="D9">
        <v>4.2</v>
      </c>
      <c r="E9">
        <f t="shared" si="0"/>
        <v>45.45</v>
      </c>
      <c r="F9">
        <f>(B9-40)*5</f>
        <v>120</v>
      </c>
    </row>
    <row r="10" spans="1:8" x14ac:dyDescent="0.25">
      <c r="A10" t="s">
        <v>11</v>
      </c>
      <c r="B10">
        <v>41</v>
      </c>
      <c r="C10">
        <v>33</v>
      </c>
      <c r="D10">
        <v>2.4</v>
      </c>
      <c r="E10">
        <f t="shared" si="0"/>
        <v>31.4</v>
      </c>
    </row>
    <row r="11" spans="1:8" x14ac:dyDescent="0.25">
      <c r="A11" t="s">
        <v>12</v>
      </c>
      <c r="B11">
        <v>33</v>
      </c>
      <c r="C11">
        <v>45</v>
      </c>
      <c r="D11">
        <v>2</v>
      </c>
      <c r="E11">
        <f t="shared" si="0"/>
        <v>30</v>
      </c>
    </row>
    <row r="12" spans="1:8" x14ac:dyDescent="0.25">
      <c r="A12" t="s">
        <v>6</v>
      </c>
      <c r="B12">
        <v>56</v>
      </c>
      <c r="C12">
        <v>31</v>
      </c>
      <c r="D12">
        <v>4</v>
      </c>
      <c r="E12">
        <f t="shared" si="0"/>
        <v>40</v>
      </c>
      <c r="F12">
        <f t="shared" ref="F12:F14" si="2">(B12-40)*5</f>
        <v>80</v>
      </c>
    </row>
    <row r="13" spans="1:8" x14ac:dyDescent="0.25">
      <c r="A13" t="s">
        <v>14</v>
      </c>
      <c r="B13">
        <v>43</v>
      </c>
      <c r="C13">
        <v>40</v>
      </c>
      <c r="D13">
        <v>4.5999999999999996</v>
      </c>
      <c r="E13">
        <f t="shared" si="0"/>
        <v>36.35</v>
      </c>
      <c r="F13">
        <f t="shared" si="2"/>
        <v>15</v>
      </c>
    </row>
    <row r="14" spans="1:8" x14ac:dyDescent="0.25">
      <c r="A14" t="s">
        <v>5</v>
      </c>
      <c r="B14">
        <v>69</v>
      </c>
      <c r="C14">
        <v>47</v>
      </c>
      <c r="D14">
        <v>3.4</v>
      </c>
      <c r="E14">
        <f t="shared" si="0"/>
        <v>49.9</v>
      </c>
      <c r="F14">
        <f t="shared" si="2"/>
        <v>145</v>
      </c>
      <c r="G14">
        <f>(C14-40)*20</f>
        <v>140</v>
      </c>
      <c r="H14">
        <f>F14+G14</f>
        <v>285</v>
      </c>
    </row>
    <row r="15" spans="1:8" x14ac:dyDescent="0.25">
      <c r="A15" t="s">
        <v>16</v>
      </c>
      <c r="B15">
        <v>46</v>
      </c>
      <c r="C15">
        <v>44</v>
      </c>
      <c r="D15">
        <v>2.2999999999999998</v>
      </c>
      <c r="E15">
        <f t="shared" si="0"/>
        <v>36.549999999999997</v>
      </c>
    </row>
    <row r="16" spans="1:8" x14ac:dyDescent="0.25">
      <c r="A16" t="s">
        <v>17</v>
      </c>
      <c r="B16">
        <v>39</v>
      </c>
      <c r="C16">
        <v>37</v>
      </c>
      <c r="D16">
        <v>4.8</v>
      </c>
      <c r="E16">
        <f t="shared" si="0"/>
        <v>33.799999999999997</v>
      </c>
    </row>
    <row r="17" spans="1:8" x14ac:dyDescent="0.25">
      <c r="A17" t="s">
        <v>10</v>
      </c>
      <c r="B17">
        <v>62</v>
      </c>
      <c r="C17">
        <v>35</v>
      </c>
      <c r="D17">
        <v>3.4</v>
      </c>
      <c r="E17">
        <f t="shared" si="0"/>
        <v>43.4</v>
      </c>
      <c r="F17">
        <f t="shared" ref="F17:F18" si="3">(B17-40)*5</f>
        <v>110</v>
      </c>
    </row>
    <row r="18" spans="1:8" x14ac:dyDescent="0.25">
      <c r="A18" t="s">
        <v>13</v>
      </c>
      <c r="B18">
        <v>68</v>
      </c>
      <c r="C18">
        <v>33</v>
      </c>
      <c r="D18">
        <v>3.4</v>
      </c>
      <c r="E18">
        <f t="shared" si="0"/>
        <v>45.9</v>
      </c>
      <c r="F18">
        <f t="shared" si="3"/>
        <v>140</v>
      </c>
    </row>
    <row r="19" spans="1:8" x14ac:dyDescent="0.25">
      <c r="A19" t="s">
        <v>21</v>
      </c>
      <c r="B19">
        <v>38</v>
      </c>
      <c r="C19">
        <v>43</v>
      </c>
      <c r="D19">
        <v>3.4</v>
      </c>
      <c r="E19">
        <f t="shared" si="0"/>
        <v>33.4</v>
      </c>
    </row>
    <row r="20" spans="1:8" x14ac:dyDescent="0.25">
      <c r="A20" t="s">
        <v>23</v>
      </c>
      <c r="B20">
        <v>50</v>
      </c>
      <c r="C20">
        <v>39</v>
      </c>
      <c r="D20">
        <v>3.3</v>
      </c>
      <c r="E20">
        <f t="shared" si="0"/>
        <v>38.299999999999997</v>
      </c>
      <c r="F20">
        <f>(B20-40)*5</f>
        <v>50</v>
      </c>
    </row>
    <row r="21" spans="1:8" x14ac:dyDescent="0.25">
      <c r="A21" t="s">
        <v>20</v>
      </c>
      <c r="B21">
        <v>65</v>
      </c>
      <c r="C21">
        <v>37</v>
      </c>
      <c r="D21">
        <v>2.5</v>
      </c>
      <c r="E21">
        <f t="shared" si="0"/>
        <v>44.5</v>
      </c>
    </row>
    <row r="22" spans="1:8" x14ac:dyDescent="0.25">
      <c r="A22" t="s">
        <v>24</v>
      </c>
      <c r="B22">
        <v>40</v>
      </c>
      <c r="C22">
        <v>38</v>
      </c>
      <c r="D22">
        <v>5</v>
      </c>
      <c r="E22">
        <f t="shared" si="0"/>
        <v>34.75</v>
      </c>
    </row>
    <row r="23" spans="1:8" x14ac:dyDescent="0.25">
      <c r="A23" t="s">
        <v>25</v>
      </c>
      <c r="B23">
        <v>33</v>
      </c>
      <c r="C23">
        <v>43</v>
      </c>
      <c r="D23">
        <v>5</v>
      </c>
      <c r="E23">
        <f t="shared" si="0"/>
        <v>32.5</v>
      </c>
    </row>
    <row r="24" spans="1:8" x14ac:dyDescent="0.25">
      <c r="A24" t="s">
        <v>26</v>
      </c>
      <c r="B24">
        <v>44</v>
      </c>
      <c r="C24">
        <v>32</v>
      </c>
      <c r="D24">
        <v>4</v>
      </c>
      <c r="E24">
        <f t="shared" si="0"/>
        <v>34.25</v>
      </c>
      <c r="F24">
        <f>(B24-40)*5</f>
        <v>20</v>
      </c>
    </row>
    <row r="25" spans="1:8" x14ac:dyDescent="0.25">
      <c r="H25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6875-646B-44F7-8201-45C3CBE8669B}">
  <dimension ref="A1:M109"/>
  <sheetViews>
    <sheetView topLeftCell="A93" workbookViewId="0">
      <selection activeCell="H17" sqref="H17"/>
    </sheetView>
  </sheetViews>
  <sheetFormatPr defaultRowHeight="15" outlineLevelRow="2" x14ac:dyDescent="0.25"/>
  <cols>
    <col min="2" max="2" width="14.42578125" customWidth="1"/>
    <col min="6" max="6" width="18.7109375" customWidth="1"/>
    <col min="7" max="7" width="24.85546875" customWidth="1"/>
  </cols>
  <sheetData>
    <row r="1" spans="1:13" ht="15.75" thickBot="1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13" ht="15.75" outlineLevel="2" thickBot="1" x14ac:dyDescent="0.3">
      <c r="A2" s="2">
        <v>44197</v>
      </c>
      <c r="B2" s="3">
        <v>4</v>
      </c>
      <c r="C2" s="3">
        <v>171</v>
      </c>
      <c r="D2" s="3">
        <v>87</v>
      </c>
      <c r="E2" s="3">
        <v>29</v>
      </c>
      <c r="F2" s="3">
        <v>57</v>
      </c>
      <c r="G2" s="3">
        <v>9</v>
      </c>
    </row>
    <row r="3" spans="1:13" ht="15.75" outlineLevel="2" thickBot="1" x14ac:dyDescent="0.3">
      <c r="A3" s="2">
        <v>44197</v>
      </c>
      <c r="B3" s="3">
        <v>8</v>
      </c>
      <c r="C3" s="3">
        <v>51</v>
      </c>
      <c r="D3" s="3">
        <v>41</v>
      </c>
      <c r="E3" s="3">
        <v>2</v>
      </c>
      <c r="F3" s="3">
        <v>27</v>
      </c>
      <c r="G3" s="3">
        <v>0</v>
      </c>
    </row>
    <row r="4" spans="1:13" ht="15.75" outlineLevel="2" thickBot="1" x14ac:dyDescent="0.3">
      <c r="A4" s="2">
        <v>44197</v>
      </c>
      <c r="B4" s="3">
        <v>5</v>
      </c>
      <c r="C4" s="3">
        <v>68</v>
      </c>
      <c r="D4" s="3">
        <v>3</v>
      </c>
      <c r="E4" s="3">
        <v>0</v>
      </c>
      <c r="F4" s="3">
        <v>3</v>
      </c>
      <c r="G4" s="3">
        <v>0</v>
      </c>
    </row>
    <row r="5" spans="1:13" ht="15.75" outlineLevel="2" thickBot="1" x14ac:dyDescent="0.3">
      <c r="A5" s="2">
        <v>44197</v>
      </c>
      <c r="B5" s="3">
        <v>3</v>
      </c>
      <c r="C5" s="3">
        <v>138</v>
      </c>
      <c r="D5" s="3">
        <v>69</v>
      </c>
      <c r="E5" s="3">
        <v>7</v>
      </c>
      <c r="F5" s="3">
        <v>58</v>
      </c>
      <c r="G5" s="3">
        <v>8</v>
      </c>
      <c r="K5">
        <v>1741</v>
      </c>
    </row>
    <row r="6" spans="1:13" ht="15.75" outlineLevel="2" thickBot="1" x14ac:dyDescent="0.3">
      <c r="A6" s="2">
        <v>44197</v>
      </c>
      <c r="B6" s="3">
        <v>11</v>
      </c>
      <c r="C6" s="3">
        <v>122</v>
      </c>
      <c r="D6" s="3">
        <v>102</v>
      </c>
      <c r="E6" s="3">
        <v>0</v>
      </c>
      <c r="F6" s="3">
        <v>90</v>
      </c>
      <c r="G6" s="3">
        <v>20</v>
      </c>
      <c r="K6">
        <v>824</v>
      </c>
    </row>
    <row r="7" spans="1:13" ht="15.75" outlineLevel="2" thickBot="1" x14ac:dyDescent="0.3">
      <c r="A7" s="2">
        <v>44197</v>
      </c>
      <c r="B7" s="3">
        <v>1</v>
      </c>
      <c r="C7" s="3">
        <v>143</v>
      </c>
      <c r="D7" s="3">
        <v>52</v>
      </c>
      <c r="E7" s="3">
        <v>5</v>
      </c>
      <c r="F7" s="3">
        <v>40</v>
      </c>
      <c r="G7" s="3">
        <v>3</v>
      </c>
      <c r="K7">
        <v>688</v>
      </c>
      <c r="L7">
        <v>49</v>
      </c>
    </row>
    <row r="8" spans="1:13" ht="15.75" outlineLevel="2" thickBot="1" x14ac:dyDescent="0.3">
      <c r="A8" s="2">
        <v>44197</v>
      </c>
      <c r="B8" s="3">
        <v>21</v>
      </c>
      <c r="C8" s="3">
        <v>72</v>
      </c>
      <c r="D8" s="3">
        <v>51</v>
      </c>
      <c r="E8" s="3">
        <v>33</v>
      </c>
      <c r="F8" s="3">
        <v>7</v>
      </c>
      <c r="G8" s="3">
        <v>0</v>
      </c>
      <c r="K8">
        <v>2264</v>
      </c>
      <c r="L8">
        <v>18</v>
      </c>
    </row>
    <row r="9" spans="1:13" ht="15.75" outlineLevel="2" thickBot="1" x14ac:dyDescent="0.3">
      <c r="A9" s="2">
        <v>44197</v>
      </c>
      <c r="B9" s="3">
        <v>22</v>
      </c>
      <c r="C9" s="3">
        <v>186</v>
      </c>
      <c r="D9" s="3">
        <v>64</v>
      </c>
      <c r="E9" s="3">
        <v>35</v>
      </c>
      <c r="F9" s="3">
        <v>3</v>
      </c>
      <c r="G9" s="3">
        <v>0</v>
      </c>
      <c r="K9">
        <v>2459</v>
      </c>
      <c r="L9">
        <v>8</v>
      </c>
    </row>
    <row r="10" spans="1:13" ht="15.75" outlineLevel="2" thickBot="1" x14ac:dyDescent="0.3">
      <c r="A10" s="2">
        <v>44197</v>
      </c>
      <c r="B10" s="3">
        <v>23</v>
      </c>
      <c r="C10" s="3">
        <v>198</v>
      </c>
      <c r="D10" s="3">
        <v>165</v>
      </c>
      <c r="E10" s="3">
        <v>39</v>
      </c>
      <c r="F10" s="3">
        <v>13</v>
      </c>
      <c r="G10" s="3">
        <v>3</v>
      </c>
      <c r="K10">
        <v>1637</v>
      </c>
      <c r="L10">
        <v>81</v>
      </c>
    </row>
    <row r="11" spans="1:13" ht="15.75" outlineLevel="2" thickBot="1" x14ac:dyDescent="0.3">
      <c r="A11" s="2">
        <v>44197</v>
      </c>
      <c r="B11" s="3">
        <v>10</v>
      </c>
      <c r="C11" s="3">
        <v>16</v>
      </c>
      <c r="D11" s="3">
        <v>1</v>
      </c>
      <c r="E11" s="3">
        <v>0</v>
      </c>
      <c r="F11" s="3">
        <v>0</v>
      </c>
      <c r="G11" s="3">
        <v>0</v>
      </c>
      <c r="K11">
        <v>581</v>
      </c>
      <c r="L11">
        <v>116</v>
      </c>
      <c r="M11">
        <f>MEDIAN(L7:L13)</f>
        <v>49</v>
      </c>
    </row>
    <row r="12" spans="1:13" ht="15.75" outlineLevel="2" thickBot="1" x14ac:dyDescent="0.3">
      <c r="A12" s="2">
        <v>44197</v>
      </c>
      <c r="B12" s="3">
        <v>12</v>
      </c>
      <c r="C12" s="3">
        <v>85</v>
      </c>
      <c r="D12" s="3">
        <v>23</v>
      </c>
      <c r="E12" s="3">
        <v>0</v>
      </c>
      <c r="F12" s="3">
        <v>20</v>
      </c>
      <c r="G12" s="3">
        <v>1</v>
      </c>
      <c r="L12">
        <v>64</v>
      </c>
    </row>
    <row r="13" spans="1:13" ht="15.75" outlineLevel="2" thickBot="1" x14ac:dyDescent="0.3">
      <c r="A13" s="2">
        <v>44197</v>
      </c>
      <c r="B13" s="3">
        <v>13</v>
      </c>
      <c r="C13" s="3">
        <v>112</v>
      </c>
      <c r="D13" s="3">
        <v>59</v>
      </c>
      <c r="E13" s="3">
        <v>7</v>
      </c>
      <c r="F13" s="3">
        <v>8</v>
      </c>
      <c r="G13" s="3">
        <v>1</v>
      </c>
      <c r="L13">
        <v>44</v>
      </c>
    </row>
    <row r="14" spans="1:13" ht="15.75" outlineLevel="2" thickBot="1" x14ac:dyDescent="0.3">
      <c r="A14" s="2">
        <v>44197</v>
      </c>
      <c r="B14" s="3">
        <v>14</v>
      </c>
      <c r="C14" s="3">
        <v>83</v>
      </c>
      <c r="D14" s="3">
        <v>65</v>
      </c>
      <c r="E14" s="3">
        <v>5</v>
      </c>
      <c r="F14" s="3">
        <v>11</v>
      </c>
      <c r="G14" s="3">
        <v>0</v>
      </c>
      <c r="J14" t="s">
        <v>102</v>
      </c>
    </row>
    <row r="15" spans="1:13" ht="15.75" outlineLevel="2" thickBot="1" x14ac:dyDescent="0.3">
      <c r="A15" s="2">
        <v>44197</v>
      </c>
      <c r="B15" s="3">
        <v>15</v>
      </c>
      <c r="C15" s="3">
        <v>181</v>
      </c>
      <c r="D15" s="3">
        <v>66</v>
      </c>
      <c r="E15" s="3">
        <v>6</v>
      </c>
      <c r="F15" s="3">
        <v>47</v>
      </c>
      <c r="G15" s="3">
        <v>4</v>
      </c>
    </row>
    <row r="16" spans="1:13" ht="15.75" outlineLevel="2" thickBot="1" x14ac:dyDescent="0.3">
      <c r="A16" s="2">
        <v>44197</v>
      </c>
      <c r="B16" s="3">
        <v>7</v>
      </c>
      <c r="C16" s="3">
        <v>115</v>
      </c>
      <c r="D16" s="3">
        <v>52</v>
      </c>
      <c r="E16" s="3">
        <v>12</v>
      </c>
      <c r="F16" s="3">
        <v>19</v>
      </c>
      <c r="G16" s="3">
        <v>0</v>
      </c>
    </row>
    <row r="17" spans="1:7" ht="15.75" outlineLevel="1" thickBot="1" x14ac:dyDescent="0.3">
      <c r="A17" s="6" t="s">
        <v>111</v>
      </c>
      <c r="B17" s="3"/>
      <c r="C17" s="3">
        <f>SUBTOTAL(9,C2:C16)</f>
        <v>1741</v>
      </c>
      <c r="D17" s="3">
        <f>SUBTOTAL(9,D2:D16)</f>
        <v>900</v>
      </c>
      <c r="E17" s="3">
        <f>SUBTOTAL(9,E2:E16)</f>
        <v>180</v>
      </c>
      <c r="F17" s="3">
        <f>SUBTOTAL(9,F2:F16)</f>
        <v>403</v>
      </c>
      <c r="G17" s="3">
        <f>SUBTOTAL(9,G2:G16)</f>
        <v>49</v>
      </c>
    </row>
    <row r="18" spans="1:7" ht="15.75" outlineLevel="2" thickBot="1" x14ac:dyDescent="0.3">
      <c r="A18" s="2">
        <v>44198</v>
      </c>
      <c r="B18" s="3">
        <v>6</v>
      </c>
      <c r="C18" s="3">
        <v>94</v>
      </c>
      <c r="D18" s="3">
        <v>74</v>
      </c>
      <c r="E18" s="3">
        <v>45</v>
      </c>
      <c r="F18" s="3">
        <v>28</v>
      </c>
      <c r="G18" s="3">
        <v>6</v>
      </c>
    </row>
    <row r="19" spans="1:7" ht="15.75" outlineLevel="2" thickBot="1" x14ac:dyDescent="0.3">
      <c r="A19" s="2">
        <v>44198</v>
      </c>
      <c r="B19" s="3">
        <v>2</v>
      </c>
      <c r="C19" s="3">
        <v>46</v>
      </c>
      <c r="D19" s="3">
        <v>26</v>
      </c>
      <c r="E19" s="3">
        <v>0</v>
      </c>
      <c r="F19" s="3">
        <v>21</v>
      </c>
      <c r="G19" s="3">
        <v>4</v>
      </c>
    </row>
    <row r="20" spans="1:7" ht="15.75" outlineLevel="2" thickBot="1" x14ac:dyDescent="0.3">
      <c r="A20" s="2">
        <v>44198</v>
      </c>
      <c r="B20" s="3">
        <v>21</v>
      </c>
      <c r="C20" s="3">
        <v>131</v>
      </c>
      <c r="D20" s="3">
        <v>4</v>
      </c>
      <c r="E20" s="3">
        <v>0</v>
      </c>
      <c r="F20" s="3">
        <v>2</v>
      </c>
      <c r="G20" s="3">
        <v>0</v>
      </c>
    </row>
    <row r="21" spans="1:7" ht="15.75" outlineLevel="2" thickBot="1" x14ac:dyDescent="0.3">
      <c r="A21" s="2">
        <v>44198</v>
      </c>
      <c r="B21" s="3">
        <v>16</v>
      </c>
      <c r="C21" s="3">
        <v>133</v>
      </c>
      <c r="D21" s="3">
        <v>48</v>
      </c>
      <c r="E21" s="3">
        <v>3</v>
      </c>
      <c r="F21" s="3">
        <v>35</v>
      </c>
      <c r="G21" s="3">
        <v>2</v>
      </c>
    </row>
    <row r="22" spans="1:7" ht="15.75" outlineLevel="2" thickBot="1" x14ac:dyDescent="0.3">
      <c r="A22" s="2">
        <v>44198</v>
      </c>
      <c r="B22" s="3">
        <v>20</v>
      </c>
      <c r="C22" s="3">
        <v>11</v>
      </c>
      <c r="D22" s="3">
        <v>10</v>
      </c>
      <c r="E22" s="3">
        <v>6</v>
      </c>
      <c r="F22" s="3">
        <v>2</v>
      </c>
      <c r="G22" s="3">
        <v>0</v>
      </c>
    </row>
    <row r="23" spans="1:7" ht="15.75" outlineLevel="2" thickBot="1" x14ac:dyDescent="0.3">
      <c r="A23" s="2">
        <v>44198</v>
      </c>
      <c r="B23" s="3">
        <v>22</v>
      </c>
      <c r="C23" s="3">
        <v>37</v>
      </c>
      <c r="D23" s="3">
        <v>12</v>
      </c>
      <c r="E23" s="3">
        <v>0</v>
      </c>
      <c r="F23" s="3">
        <v>2</v>
      </c>
      <c r="G23" s="3">
        <v>0</v>
      </c>
    </row>
    <row r="24" spans="1:7" ht="15.75" outlineLevel="2" thickBot="1" x14ac:dyDescent="0.3">
      <c r="A24" s="2">
        <v>44198</v>
      </c>
      <c r="B24" s="3">
        <v>18</v>
      </c>
      <c r="C24" s="3">
        <v>79</v>
      </c>
      <c r="D24" s="3">
        <v>52</v>
      </c>
      <c r="E24" s="3">
        <v>29</v>
      </c>
      <c r="F24" s="3">
        <v>4</v>
      </c>
      <c r="G24" s="3">
        <v>0</v>
      </c>
    </row>
    <row r="25" spans="1:7" ht="15.75" outlineLevel="2" thickBot="1" x14ac:dyDescent="0.3">
      <c r="A25" s="2">
        <v>44198</v>
      </c>
      <c r="B25" s="3">
        <v>1</v>
      </c>
      <c r="C25" s="3">
        <v>159</v>
      </c>
      <c r="D25" s="3">
        <v>147</v>
      </c>
      <c r="E25" s="3">
        <v>71</v>
      </c>
      <c r="F25" s="3">
        <v>31</v>
      </c>
      <c r="G25" s="3">
        <v>0</v>
      </c>
    </row>
    <row r="26" spans="1:7" ht="15.75" outlineLevel="2" thickBot="1" x14ac:dyDescent="0.3">
      <c r="A26" s="2">
        <v>44198</v>
      </c>
      <c r="B26" s="3">
        <v>17</v>
      </c>
      <c r="C26" s="3">
        <v>110</v>
      </c>
      <c r="D26" s="3">
        <v>46</v>
      </c>
      <c r="E26" s="3">
        <v>6</v>
      </c>
      <c r="F26" s="3">
        <v>38</v>
      </c>
      <c r="G26" s="3">
        <v>6</v>
      </c>
    </row>
    <row r="27" spans="1:7" ht="15.75" outlineLevel="2" thickBot="1" x14ac:dyDescent="0.3">
      <c r="A27" s="2">
        <v>44198</v>
      </c>
      <c r="B27" s="3">
        <v>24</v>
      </c>
      <c r="C27" s="3">
        <v>24</v>
      </c>
      <c r="D27" s="3">
        <v>21</v>
      </c>
      <c r="E27" s="3">
        <v>3</v>
      </c>
      <c r="F27" s="3">
        <v>3</v>
      </c>
      <c r="G27" s="3">
        <v>0</v>
      </c>
    </row>
    <row r="28" spans="1:7" ht="30.75" outlineLevel="1" thickBot="1" x14ac:dyDescent="0.3">
      <c r="A28" s="7" t="s">
        <v>112</v>
      </c>
      <c r="B28" s="3"/>
      <c r="C28" s="3">
        <f>SUBTOTAL(9,C18:C27)</f>
        <v>824</v>
      </c>
      <c r="D28" s="3">
        <f>SUBTOTAL(9,D18:D27)</f>
        <v>440</v>
      </c>
      <c r="E28" s="3">
        <f>SUBTOTAL(9,E18:E27)</f>
        <v>163</v>
      </c>
      <c r="F28" s="3">
        <f>SUBTOTAL(9,F18:F27)</f>
        <v>166</v>
      </c>
      <c r="G28" s="3">
        <f>SUBTOTAL(9,G18:G27)</f>
        <v>18</v>
      </c>
    </row>
    <row r="29" spans="1:7" ht="15.75" outlineLevel="2" thickBot="1" x14ac:dyDescent="0.3">
      <c r="A29" s="2">
        <v>44199</v>
      </c>
      <c r="B29" s="3">
        <v>13</v>
      </c>
      <c r="C29" s="3">
        <v>42</v>
      </c>
      <c r="D29" s="3">
        <v>38</v>
      </c>
      <c r="E29" s="3">
        <v>2</v>
      </c>
      <c r="F29" s="3">
        <v>28</v>
      </c>
      <c r="G29" s="3">
        <v>0</v>
      </c>
    </row>
    <row r="30" spans="1:7" ht="15.75" outlineLevel="2" thickBot="1" x14ac:dyDescent="0.3">
      <c r="A30" s="2">
        <v>44199</v>
      </c>
      <c r="B30" s="3">
        <v>5</v>
      </c>
      <c r="C30" s="3">
        <v>96</v>
      </c>
      <c r="D30" s="3">
        <v>29</v>
      </c>
      <c r="E30" s="3">
        <v>7</v>
      </c>
      <c r="F30" s="3">
        <v>10</v>
      </c>
      <c r="G30" s="3">
        <v>3</v>
      </c>
    </row>
    <row r="31" spans="1:7" ht="15.75" outlineLevel="2" thickBot="1" x14ac:dyDescent="0.3">
      <c r="A31" s="2">
        <v>44199</v>
      </c>
      <c r="B31" s="3">
        <v>3</v>
      </c>
      <c r="C31" s="3">
        <v>9</v>
      </c>
      <c r="D31" s="3">
        <v>7</v>
      </c>
      <c r="E31" s="3">
        <v>1</v>
      </c>
      <c r="F31" s="3">
        <v>3</v>
      </c>
      <c r="G31" s="3">
        <v>0</v>
      </c>
    </row>
    <row r="32" spans="1:7" ht="15.75" outlineLevel="2" thickBot="1" x14ac:dyDescent="0.3">
      <c r="A32" s="2">
        <v>44199</v>
      </c>
      <c r="B32" s="3">
        <v>14</v>
      </c>
      <c r="C32" s="3">
        <v>114</v>
      </c>
      <c r="D32" s="3">
        <v>38</v>
      </c>
      <c r="E32" s="3">
        <v>4</v>
      </c>
      <c r="F32" s="3">
        <v>33</v>
      </c>
      <c r="G32" s="3">
        <v>1</v>
      </c>
    </row>
    <row r="33" spans="1:7" ht="15.75" outlineLevel="2" thickBot="1" x14ac:dyDescent="0.3">
      <c r="A33" s="2">
        <v>44199</v>
      </c>
      <c r="B33" s="3">
        <v>4</v>
      </c>
      <c r="C33" s="3">
        <v>137</v>
      </c>
      <c r="D33" s="3">
        <v>40</v>
      </c>
      <c r="E33" s="3">
        <v>1</v>
      </c>
      <c r="F33" s="3">
        <v>11</v>
      </c>
      <c r="G33" s="3">
        <v>2</v>
      </c>
    </row>
    <row r="34" spans="1:7" ht="15.75" outlineLevel="2" thickBot="1" x14ac:dyDescent="0.3">
      <c r="A34" s="2">
        <v>44199</v>
      </c>
      <c r="B34" s="3">
        <v>16</v>
      </c>
      <c r="C34" s="3">
        <v>166</v>
      </c>
      <c r="D34" s="3">
        <v>145</v>
      </c>
      <c r="E34" s="3">
        <v>77</v>
      </c>
      <c r="F34" s="3">
        <v>20</v>
      </c>
      <c r="G34" s="3">
        <v>2</v>
      </c>
    </row>
    <row r="35" spans="1:7" ht="15.75" outlineLevel="2" thickBot="1" x14ac:dyDescent="0.3">
      <c r="A35" s="2">
        <v>44199</v>
      </c>
      <c r="B35" s="3">
        <v>20</v>
      </c>
      <c r="C35" s="3">
        <v>2</v>
      </c>
      <c r="D35" s="3">
        <v>2</v>
      </c>
      <c r="E35" s="3">
        <v>0</v>
      </c>
      <c r="F35" s="3">
        <v>2</v>
      </c>
      <c r="G35" s="3">
        <v>0</v>
      </c>
    </row>
    <row r="36" spans="1:7" ht="15.75" outlineLevel="2" thickBot="1" x14ac:dyDescent="0.3">
      <c r="A36" s="2">
        <v>44199</v>
      </c>
      <c r="B36" s="3">
        <v>5</v>
      </c>
      <c r="C36" s="3">
        <v>122</v>
      </c>
      <c r="D36" s="3">
        <v>10</v>
      </c>
      <c r="E36" s="3">
        <v>1</v>
      </c>
      <c r="F36" s="3">
        <v>8</v>
      </c>
      <c r="G36" s="3">
        <v>0</v>
      </c>
    </row>
    <row r="37" spans="1:7" ht="30.75" outlineLevel="1" thickBot="1" x14ac:dyDescent="0.3">
      <c r="A37" s="7" t="s">
        <v>113</v>
      </c>
      <c r="B37" s="3"/>
      <c r="C37" s="3">
        <f>SUBTOTAL(9,C29:C36)</f>
        <v>688</v>
      </c>
      <c r="D37" s="3">
        <f>SUBTOTAL(9,D29:D36)</f>
        <v>309</v>
      </c>
      <c r="E37" s="3">
        <f>SUBTOTAL(9,E29:E36)</f>
        <v>93</v>
      </c>
      <c r="F37" s="3">
        <f>SUBTOTAL(9,F29:F36)</f>
        <v>115</v>
      </c>
      <c r="G37" s="3">
        <f>SUBTOTAL(9,G29:G36)</f>
        <v>8</v>
      </c>
    </row>
    <row r="38" spans="1:7" ht="15.75" outlineLevel="2" thickBot="1" x14ac:dyDescent="0.3">
      <c r="A38" s="2">
        <v>44200</v>
      </c>
      <c r="B38" s="3">
        <v>1</v>
      </c>
      <c r="C38" s="3">
        <v>4</v>
      </c>
      <c r="D38" s="3">
        <v>4</v>
      </c>
      <c r="E38" s="3">
        <v>0</v>
      </c>
      <c r="F38" s="3">
        <v>3</v>
      </c>
      <c r="G38" s="3">
        <v>0</v>
      </c>
    </row>
    <row r="39" spans="1:7" ht="15.75" outlineLevel="2" thickBot="1" x14ac:dyDescent="0.3">
      <c r="A39" s="2">
        <v>44200</v>
      </c>
      <c r="B39" s="3">
        <v>2</v>
      </c>
      <c r="C39" s="3">
        <v>196</v>
      </c>
      <c r="D39" s="3">
        <v>31</v>
      </c>
      <c r="E39" s="3">
        <v>1</v>
      </c>
      <c r="F39" s="3">
        <v>28</v>
      </c>
      <c r="G39" s="3">
        <v>8</v>
      </c>
    </row>
    <row r="40" spans="1:7" ht="15.75" outlineLevel="2" thickBot="1" x14ac:dyDescent="0.3">
      <c r="A40" s="2">
        <v>44200</v>
      </c>
      <c r="B40" s="3">
        <v>3</v>
      </c>
      <c r="C40" s="3">
        <v>13</v>
      </c>
      <c r="D40" s="3">
        <v>13</v>
      </c>
      <c r="E40" s="3">
        <v>1</v>
      </c>
      <c r="F40" s="3">
        <v>0</v>
      </c>
      <c r="G40" s="3">
        <v>0</v>
      </c>
    </row>
    <row r="41" spans="1:7" ht="15.75" outlineLevel="2" thickBot="1" x14ac:dyDescent="0.3">
      <c r="A41" s="2">
        <v>44200</v>
      </c>
      <c r="B41" s="3">
        <v>4</v>
      </c>
      <c r="C41" s="3">
        <v>45</v>
      </c>
      <c r="D41" s="3">
        <v>40</v>
      </c>
      <c r="E41" s="3">
        <v>11</v>
      </c>
      <c r="F41" s="3">
        <v>28</v>
      </c>
      <c r="G41" s="3">
        <v>0</v>
      </c>
    </row>
    <row r="42" spans="1:7" ht="15.75" outlineLevel="2" thickBot="1" x14ac:dyDescent="0.3">
      <c r="A42" s="2">
        <v>44200</v>
      </c>
      <c r="B42" s="3">
        <v>5</v>
      </c>
      <c r="C42" s="3">
        <v>35</v>
      </c>
      <c r="D42" s="3">
        <v>35</v>
      </c>
      <c r="E42" s="3">
        <v>9</v>
      </c>
      <c r="F42" s="3">
        <v>25</v>
      </c>
      <c r="G42" s="3">
        <v>2</v>
      </c>
    </row>
    <row r="43" spans="1:7" ht="15.75" outlineLevel="2" thickBot="1" x14ac:dyDescent="0.3">
      <c r="A43" s="2">
        <v>44200</v>
      </c>
      <c r="B43" s="3">
        <v>6</v>
      </c>
      <c r="C43" s="3">
        <v>155</v>
      </c>
      <c r="D43" s="3">
        <v>11</v>
      </c>
      <c r="E43" s="3">
        <v>1</v>
      </c>
      <c r="F43" s="3">
        <v>3</v>
      </c>
      <c r="G43" s="3">
        <v>0</v>
      </c>
    </row>
    <row r="44" spans="1:7" ht="15.75" outlineLevel="2" thickBot="1" x14ac:dyDescent="0.3">
      <c r="A44" s="2">
        <v>44200</v>
      </c>
      <c r="B44" s="3">
        <v>7</v>
      </c>
      <c r="C44" s="3">
        <v>171</v>
      </c>
      <c r="D44" s="3">
        <v>105</v>
      </c>
      <c r="E44" s="3">
        <v>52</v>
      </c>
      <c r="F44" s="3">
        <v>22</v>
      </c>
      <c r="G44" s="3">
        <v>2</v>
      </c>
    </row>
    <row r="45" spans="1:7" ht="15.75" outlineLevel="2" thickBot="1" x14ac:dyDescent="0.3">
      <c r="A45" s="2">
        <v>44200</v>
      </c>
      <c r="B45" s="3">
        <v>8</v>
      </c>
      <c r="C45" s="3">
        <v>51</v>
      </c>
      <c r="D45" s="3">
        <v>25</v>
      </c>
      <c r="E45" s="3">
        <v>7</v>
      </c>
      <c r="F45" s="3">
        <v>7</v>
      </c>
      <c r="G45" s="3">
        <v>0</v>
      </c>
    </row>
    <row r="46" spans="1:7" ht="15.75" outlineLevel="2" thickBot="1" x14ac:dyDescent="0.3">
      <c r="A46" s="2">
        <v>44200</v>
      </c>
      <c r="B46" s="3">
        <v>9</v>
      </c>
      <c r="C46" s="3">
        <v>1</v>
      </c>
      <c r="D46" s="3">
        <v>1</v>
      </c>
      <c r="E46" s="3">
        <v>0</v>
      </c>
      <c r="F46" s="3">
        <v>1</v>
      </c>
      <c r="G46" s="3">
        <v>0</v>
      </c>
    </row>
    <row r="47" spans="1:7" ht="15.75" outlineLevel="2" thickBot="1" x14ac:dyDescent="0.3">
      <c r="A47" s="2">
        <v>44200</v>
      </c>
      <c r="B47" s="3">
        <v>10</v>
      </c>
      <c r="C47" s="3">
        <v>103</v>
      </c>
      <c r="D47" s="3">
        <v>98</v>
      </c>
      <c r="E47" s="3">
        <v>21</v>
      </c>
      <c r="F47" s="3">
        <v>23</v>
      </c>
      <c r="G47" s="3">
        <v>2</v>
      </c>
    </row>
    <row r="48" spans="1:7" ht="15.75" outlineLevel="2" thickBot="1" x14ac:dyDescent="0.3">
      <c r="A48" s="2">
        <v>44200</v>
      </c>
      <c r="B48" s="3">
        <v>11</v>
      </c>
      <c r="C48" s="3">
        <v>103</v>
      </c>
      <c r="D48" s="3">
        <v>73</v>
      </c>
      <c r="E48" s="3">
        <v>39</v>
      </c>
      <c r="F48" s="3">
        <v>3</v>
      </c>
      <c r="G48" s="3">
        <v>0</v>
      </c>
    </row>
    <row r="49" spans="1:7" ht="15.75" outlineLevel="2" thickBot="1" x14ac:dyDescent="0.3">
      <c r="A49" s="2">
        <v>44200</v>
      </c>
      <c r="B49" s="3">
        <v>12</v>
      </c>
      <c r="C49" s="3">
        <v>128</v>
      </c>
      <c r="D49" s="3">
        <v>91</v>
      </c>
      <c r="E49" s="3">
        <v>54</v>
      </c>
      <c r="F49" s="3">
        <v>1</v>
      </c>
      <c r="G49" s="3">
        <v>0</v>
      </c>
    </row>
    <row r="50" spans="1:7" ht="15.75" outlineLevel="2" thickBot="1" x14ac:dyDescent="0.3">
      <c r="A50" s="2">
        <v>44200</v>
      </c>
      <c r="B50" s="3">
        <v>13</v>
      </c>
      <c r="C50" s="3">
        <v>78</v>
      </c>
      <c r="D50" s="3">
        <v>71</v>
      </c>
      <c r="E50" s="3">
        <v>10</v>
      </c>
      <c r="F50" s="3">
        <v>57</v>
      </c>
      <c r="G50" s="3">
        <v>10</v>
      </c>
    </row>
    <row r="51" spans="1:7" ht="15.75" outlineLevel="2" thickBot="1" x14ac:dyDescent="0.3">
      <c r="A51" s="2">
        <v>44200</v>
      </c>
      <c r="B51" s="3">
        <v>14</v>
      </c>
      <c r="C51" s="3">
        <v>85</v>
      </c>
      <c r="D51" s="3">
        <v>64</v>
      </c>
      <c r="E51" s="3">
        <v>21</v>
      </c>
      <c r="F51" s="3">
        <v>22</v>
      </c>
      <c r="G51" s="3">
        <v>0</v>
      </c>
    </row>
    <row r="52" spans="1:7" ht="15.75" outlineLevel="2" thickBot="1" x14ac:dyDescent="0.3">
      <c r="A52" s="2">
        <v>44200</v>
      </c>
      <c r="B52" s="3">
        <v>15</v>
      </c>
      <c r="C52" s="3">
        <v>24</v>
      </c>
      <c r="D52" s="3">
        <v>21</v>
      </c>
      <c r="E52" s="3">
        <v>7</v>
      </c>
      <c r="F52" s="3">
        <v>5</v>
      </c>
      <c r="G52" s="3">
        <v>1</v>
      </c>
    </row>
    <row r="53" spans="1:7" ht="15.75" outlineLevel="2" thickBot="1" x14ac:dyDescent="0.3">
      <c r="A53" s="2">
        <v>44200</v>
      </c>
      <c r="B53" s="3">
        <v>16</v>
      </c>
      <c r="C53" s="3">
        <v>18</v>
      </c>
      <c r="D53" s="3">
        <v>11</v>
      </c>
      <c r="E53" s="3">
        <v>2</v>
      </c>
      <c r="F53" s="3">
        <v>1</v>
      </c>
      <c r="G53" s="3">
        <v>0</v>
      </c>
    </row>
    <row r="54" spans="1:7" ht="15.75" outlineLevel="2" thickBot="1" x14ac:dyDescent="0.3">
      <c r="A54" s="2">
        <v>44200</v>
      </c>
      <c r="B54" s="3">
        <v>17</v>
      </c>
      <c r="C54" s="3">
        <v>194</v>
      </c>
      <c r="D54" s="3">
        <v>90</v>
      </c>
      <c r="E54" s="3">
        <v>17</v>
      </c>
      <c r="F54" s="3">
        <v>51</v>
      </c>
      <c r="G54" s="3">
        <v>12</v>
      </c>
    </row>
    <row r="55" spans="1:7" ht="15.75" outlineLevel="2" thickBot="1" x14ac:dyDescent="0.3">
      <c r="A55" s="2">
        <v>44200</v>
      </c>
      <c r="B55" s="3">
        <v>18</v>
      </c>
      <c r="C55" s="3">
        <v>36</v>
      </c>
      <c r="D55" s="3">
        <v>36</v>
      </c>
      <c r="E55" s="3">
        <v>10</v>
      </c>
      <c r="F55" s="3">
        <v>25</v>
      </c>
      <c r="G55" s="3">
        <v>0</v>
      </c>
    </row>
    <row r="56" spans="1:7" ht="15.75" outlineLevel="2" thickBot="1" x14ac:dyDescent="0.3">
      <c r="A56" s="2">
        <v>44200</v>
      </c>
      <c r="B56" s="3">
        <v>19</v>
      </c>
      <c r="C56" s="3">
        <v>174</v>
      </c>
      <c r="D56" s="3">
        <v>79</v>
      </c>
      <c r="E56" s="3">
        <v>31</v>
      </c>
      <c r="F56" s="3">
        <v>38</v>
      </c>
      <c r="G56" s="3">
        <v>3</v>
      </c>
    </row>
    <row r="57" spans="1:7" ht="15.75" outlineLevel="2" thickBot="1" x14ac:dyDescent="0.3">
      <c r="A57" s="2">
        <v>44200</v>
      </c>
      <c r="B57" s="3">
        <v>20</v>
      </c>
      <c r="C57" s="3">
        <v>132</v>
      </c>
      <c r="D57" s="3">
        <v>103</v>
      </c>
      <c r="E57" s="3">
        <v>0</v>
      </c>
      <c r="F57" s="3">
        <v>101</v>
      </c>
      <c r="G57" s="3">
        <v>24</v>
      </c>
    </row>
    <row r="58" spans="1:7" ht="15.75" outlineLevel="2" thickBot="1" x14ac:dyDescent="0.3">
      <c r="A58" s="2">
        <v>44200</v>
      </c>
      <c r="B58" s="3">
        <v>21</v>
      </c>
      <c r="C58" s="3">
        <v>187</v>
      </c>
      <c r="D58" s="3">
        <v>133</v>
      </c>
      <c r="E58" s="3">
        <v>21</v>
      </c>
      <c r="F58" s="3">
        <v>44</v>
      </c>
      <c r="G58" s="3">
        <v>6</v>
      </c>
    </row>
    <row r="59" spans="1:7" ht="15.75" outlineLevel="2" thickBot="1" x14ac:dyDescent="0.3">
      <c r="A59" s="2">
        <v>44200</v>
      </c>
      <c r="B59" s="3">
        <v>22</v>
      </c>
      <c r="C59" s="3">
        <v>143</v>
      </c>
      <c r="D59" s="3">
        <v>102</v>
      </c>
      <c r="E59" s="3">
        <v>2</v>
      </c>
      <c r="F59" s="3">
        <v>99</v>
      </c>
      <c r="G59" s="3">
        <v>9</v>
      </c>
    </row>
    <row r="60" spans="1:7" ht="15.75" outlineLevel="2" thickBot="1" x14ac:dyDescent="0.3">
      <c r="A60" s="2">
        <v>44200</v>
      </c>
      <c r="B60" s="3">
        <v>23</v>
      </c>
      <c r="C60" s="3">
        <v>10</v>
      </c>
      <c r="D60" s="3">
        <v>10</v>
      </c>
      <c r="E60" s="3">
        <v>0</v>
      </c>
      <c r="F60" s="3">
        <v>10</v>
      </c>
      <c r="G60" s="3">
        <v>2</v>
      </c>
    </row>
    <row r="61" spans="1:7" ht="15.75" outlineLevel="2" thickBot="1" x14ac:dyDescent="0.3">
      <c r="A61" s="2">
        <v>44200</v>
      </c>
      <c r="B61" s="3">
        <v>24</v>
      </c>
      <c r="C61" s="3">
        <v>178</v>
      </c>
      <c r="D61" s="3">
        <v>156</v>
      </c>
      <c r="E61" s="3">
        <v>126</v>
      </c>
      <c r="F61" s="3">
        <v>27</v>
      </c>
      <c r="G61" s="3">
        <v>0</v>
      </c>
    </row>
    <row r="62" spans="1:7" ht="30.75" outlineLevel="1" thickBot="1" x14ac:dyDescent="0.3">
      <c r="A62" s="7" t="s">
        <v>114</v>
      </c>
      <c r="B62" s="3"/>
      <c r="C62" s="3">
        <f>SUBTOTAL(9,C38:C61)</f>
        <v>2264</v>
      </c>
      <c r="D62" s="3">
        <f>SUBTOTAL(9,D38:D61)</f>
        <v>1403</v>
      </c>
      <c r="E62" s="3">
        <f>SUBTOTAL(9,E38:E61)</f>
        <v>443</v>
      </c>
      <c r="F62" s="3">
        <f>SUBTOTAL(9,F38:F61)</f>
        <v>624</v>
      </c>
      <c r="G62" s="3">
        <f>SUBTOTAL(9,G38:G61)</f>
        <v>81</v>
      </c>
    </row>
    <row r="63" spans="1:7" ht="15.75" outlineLevel="2" thickBot="1" x14ac:dyDescent="0.3">
      <c r="A63" s="2">
        <v>44201</v>
      </c>
      <c r="B63" s="3">
        <v>11</v>
      </c>
      <c r="C63" s="3">
        <v>191</v>
      </c>
      <c r="D63" s="3">
        <v>2</v>
      </c>
      <c r="E63" s="3">
        <v>0</v>
      </c>
      <c r="F63" s="3">
        <v>0</v>
      </c>
      <c r="G63" s="3">
        <v>0</v>
      </c>
    </row>
    <row r="64" spans="1:7" ht="15.75" outlineLevel="2" thickBot="1" x14ac:dyDescent="0.3">
      <c r="A64" s="2">
        <v>44201</v>
      </c>
      <c r="B64" s="3">
        <v>20</v>
      </c>
      <c r="C64" s="3">
        <v>26</v>
      </c>
      <c r="D64" s="3">
        <v>5</v>
      </c>
      <c r="E64" s="3">
        <v>0</v>
      </c>
      <c r="F64" s="3">
        <v>5</v>
      </c>
      <c r="G64" s="3">
        <v>1</v>
      </c>
    </row>
    <row r="65" spans="1:7" ht="15.75" outlineLevel="2" thickBot="1" x14ac:dyDescent="0.3">
      <c r="A65" s="2">
        <v>44201</v>
      </c>
      <c r="B65" s="3">
        <v>18</v>
      </c>
      <c r="C65" s="3">
        <v>154</v>
      </c>
      <c r="D65" s="3">
        <v>9</v>
      </c>
      <c r="E65" s="3">
        <v>0</v>
      </c>
      <c r="F65" s="3">
        <v>5</v>
      </c>
      <c r="G65" s="3">
        <v>1</v>
      </c>
    </row>
    <row r="66" spans="1:7" ht="15.75" outlineLevel="2" thickBot="1" x14ac:dyDescent="0.3">
      <c r="A66" s="2">
        <v>44201</v>
      </c>
      <c r="B66" s="3">
        <v>12</v>
      </c>
      <c r="C66" s="3">
        <v>20</v>
      </c>
      <c r="D66" s="3">
        <v>20</v>
      </c>
      <c r="E66" s="3">
        <v>4</v>
      </c>
      <c r="F66" s="3">
        <v>9</v>
      </c>
      <c r="G66" s="3">
        <v>1</v>
      </c>
    </row>
    <row r="67" spans="1:7" ht="15.75" outlineLevel="2" thickBot="1" x14ac:dyDescent="0.3">
      <c r="A67" s="2">
        <v>44201</v>
      </c>
      <c r="B67" s="3">
        <v>2</v>
      </c>
      <c r="C67" s="3">
        <v>85</v>
      </c>
      <c r="D67" s="3">
        <v>27</v>
      </c>
      <c r="E67" s="3">
        <v>0</v>
      </c>
      <c r="F67" s="3">
        <v>24</v>
      </c>
      <c r="G67" s="3">
        <v>5</v>
      </c>
    </row>
    <row r="68" spans="1:7" ht="15.75" outlineLevel="2" thickBot="1" x14ac:dyDescent="0.3">
      <c r="A68" s="2">
        <v>44201</v>
      </c>
      <c r="B68" s="3">
        <v>14</v>
      </c>
      <c r="C68" s="3">
        <v>133</v>
      </c>
      <c r="D68" s="3">
        <v>30</v>
      </c>
      <c r="E68" s="3">
        <v>1</v>
      </c>
      <c r="F68" s="3">
        <v>27</v>
      </c>
      <c r="G68" s="3">
        <v>5</v>
      </c>
    </row>
    <row r="69" spans="1:7" ht="15.75" outlineLevel="2" thickBot="1" x14ac:dyDescent="0.3">
      <c r="A69" s="2">
        <v>44201</v>
      </c>
      <c r="B69" s="3">
        <v>21</v>
      </c>
      <c r="C69" s="3">
        <v>33</v>
      </c>
      <c r="D69" s="3">
        <v>33</v>
      </c>
      <c r="E69" s="3">
        <v>0</v>
      </c>
      <c r="F69" s="3">
        <v>27</v>
      </c>
      <c r="G69" s="3">
        <v>4</v>
      </c>
    </row>
    <row r="70" spans="1:7" ht="15.75" outlineLevel="2" thickBot="1" x14ac:dyDescent="0.3">
      <c r="A70" s="2">
        <v>44201</v>
      </c>
      <c r="B70" s="3">
        <v>4</v>
      </c>
      <c r="C70" s="3">
        <v>80</v>
      </c>
      <c r="D70" s="3">
        <v>42</v>
      </c>
      <c r="E70" s="3">
        <v>20</v>
      </c>
      <c r="F70" s="3">
        <v>15</v>
      </c>
      <c r="G70" s="3">
        <v>4</v>
      </c>
    </row>
    <row r="71" spans="1:7" ht="15.75" outlineLevel="2" thickBot="1" x14ac:dyDescent="0.3">
      <c r="A71" s="2">
        <v>44201</v>
      </c>
      <c r="B71" s="3">
        <v>9</v>
      </c>
      <c r="C71" s="3">
        <v>43</v>
      </c>
      <c r="D71" s="3">
        <v>43</v>
      </c>
      <c r="E71" s="3">
        <v>0</v>
      </c>
      <c r="F71" s="3">
        <v>26</v>
      </c>
      <c r="G71" s="3">
        <v>6</v>
      </c>
    </row>
    <row r="72" spans="1:7" ht="15.75" outlineLevel="2" thickBot="1" x14ac:dyDescent="0.3">
      <c r="A72" s="2">
        <v>44201</v>
      </c>
      <c r="B72" s="3">
        <v>23</v>
      </c>
      <c r="C72" s="3">
        <v>46</v>
      </c>
      <c r="D72" s="3">
        <v>46</v>
      </c>
      <c r="E72" s="3">
        <v>8</v>
      </c>
      <c r="F72" s="3">
        <v>27</v>
      </c>
      <c r="G72" s="3">
        <v>3</v>
      </c>
    </row>
    <row r="73" spans="1:7" ht="15.75" outlineLevel="2" thickBot="1" x14ac:dyDescent="0.3">
      <c r="A73" s="2">
        <v>44201</v>
      </c>
      <c r="B73" s="3">
        <v>15</v>
      </c>
      <c r="C73" s="3">
        <v>49</v>
      </c>
      <c r="D73" s="3">
        <v>49</v>
      </c>
      <c r="E73" s="3">
        <v>0</v>
      </c>
      <c r="F73" s="3">
        <v>49</v>
      </c>
      <c r="G73" s="3">
        <v>7</v>
      </c>
    </row>
    <row r="74" spans="1:7" ht="15.75" outlineLevel="2" thickBot="1" x14ac:dyDescent="0.3">
      <c r="A74" s="2">
        <v>44201</v>
      </c>
      <c r="B74" s="3">
        <v>7</v>
      </c>
      <c r="C74" s="3">
        <v>161</v>
      </c>
      <c r="D74" s="3">
        <v>75</v>
      </c>
      <c r="E74" s="3">
        <v>4</v>
      </c>
      <c r="F74" s="3">
        <v>67</v>
      </c>
      <c r="G74" s="3">
        <v>18</v>
      </c>
    </row>
    <row r="75" spans="1:7" ht="15.75" outlineLevel="2" thickBot="1" x14ac:dyDescent="0.3">
      <c r="A75" s="2">
        <v>44201</v>
      </c>
      <c r="B75" s="3">
        <v>3</v>
      </c>
      <c r="C75" s="3">
        <v>88</v>
      </c>
      <c r="D75" s="3">
        <v>81</v>
      </c>
      <c r="E75" s="3">
        <v>9</v>
      </c>
      <c r="F75" s="3">
        <v>59</v>
      </c>
      <c r="G75" s="3">
        <v>17</v>
      </c>
    </row>
    <row r="76" spans="1:7" ht="15.75" outlineLevel="2" thickBot="1" x14ac:dyDescent="0.3">
      <c r="A76" s="2">
        <v>44201</v>
      </c>
      <c r="B76" s="3">
        <v>8</v>
      </c>
      <c r="C76" s="3">
        <v>101</v>
      </c>
      <c r="D76" s="3">
        <v>91</v>
      </c>
      <c r="E76" s="3">
        <v>4</v>
      </c>
      <c r="F76" s="3">
        <v>8</v>
      </c>
      <c r="G76" s="3">
        <v>0</v>
      </c>
    </row>
    <row r="77" spans="1:7" ht="15.75" outlineLevel="2" thickBot="1" x14ac:dyDescent="0.3">
      <c r="A77" s="2">
        <v>44201</v>
      </c>
      <c r="B77" s="3">
        <v>19</v>
      </c>
      <c r="C77" s="3">
        <v>162</v>
      </c>
      <c r="D77" s="3">
        <v>96</v>
      </c>
      <c r="E77" s="3">
        <v>62</v>
      </c>
      <c r="F77" s="3">
        <v>11</v>
      </c>
      <c r="G77" s="3">
        <v>0</v>
      </c>
    </row>
    <row r="78" spans="1:7" ht="15.75" outlineLevel="2" thickBot="1" x14ac:dyDescent="0.3">
      <c r="A78" s="2">
        <v>44201</v>
      </c>
      <c r="B78" s="3">
        <v>17</v>
      </c>
      <c r="C78" s="3">
        <v>119</v>
      </c>
      <c r="D78" s="3">
        <v>102</v>
      </c>
      <c r="E78" s="3">
        <v>50</v>
      </c>
      <c r="F78" s="3">
        <v>48</v>
      </c>
      <c r="G78" s="3">
        <v>1</v>
      </c>
    </row>
    <row r="79" spans="1:7" ht="15.75" outlineLevel="2" thickBot="1" x14ac:dyDescent="0.3">
      <c r="A79" s="2">
        <v>44201</v>
      </c>
      <c r="B79" s="3">
        <v>13</v>
      </c>
      <c r="C79" s="3">
        <v>112</v>
      </c>
      <c r="D79" s="3">
        <v>102</v>
      </c>
      <c r="E79" s="3">
        <v>18</v>
      </c>
      <c r="F79" s="3">
        <v>74</v>
      </c>
      <c r="G79" s="3">
        <v>17</v>
      </c>
    </row>
    <row r="80" spans="1:7" ht="15.75" outlineLevel="2" thickBot="1" x14ac:dyDescent="0.3">
      <c r="A80" s="2">
        <v>44201</v>
      </c>
      <c r="B80" s="3">
        <v>1</v>
      </c>
      <c r="C80" s="3">
        <v>164</v>
      </c>
      <c r="D80" s="3">
        <v>117</v>
      </c>
      <c r="E80" s="3">
        <v>4</v>
      </c>
      <c r="F80" s="3">
        <v>22</v>
      </c>
      <c r="G80" s="3">
        <v>3</v>
      </c>
    </row>
    <row r="81" spans="1:7" ht="15.75" outlineLevel="2" thickBot="1" x14ac:dyDescent="0.3">
      <c r="A81" s="2">
        <v>44201</v>
      </c>
      <c r="B81" s="3">
        <v>16</v>
      </c>
      <c r="C81" s="3">
        <v>138</v>
      </c>
      <c r="D81" s="3">
        <v>123</v>
      </c>
      <c r="E81" s="3">
        <v>1</v>
      </c>
      <c r="F81" s="3">
        <v>113</v>
      </c>
      <c r="G81" s="3">
        <v>7</v>
      </c>
    </row>
    <row r="82" spans="1:7" ht="15.75" outlineLevel="2" thickBot="1" x14ac:dyDescent="0.3">
      <c r="A82" s="2">
        <v>44201</v>
      </c>
      <c r="B82" s="3">
        <v>5</v>
      </c>
      <c r="C82" s="3">
        <v>195</v>
      </c>
      <c r="D82" s="3">
        <v>138</v>
      </c>
      <c r="E82" s="3">
        <v>68</v>
      </c>
      <c r="F82" s="3">
        <v>65</v>
      </c>
      <c r="G82" s="3">
        <v>15</v>
      </c>
    </row>
    <row r="83" spans="1:7" ht="15.75" outlineLevel="2" thickBot="1" x14ac:dyDescent="0.3">
      <c r="A83" s="2">
        <v>44201</v>
      </c>
      <c r="B83" s="3">
        <v>10</v>
      </c>
      <c r="C83" s="3">
        <v>164</v>
      </c>
      <c r="D83" s="3">
        <v>145</v>
      </c>
      <c r="E83" s="3">
        <v>15</v>
      </c>
      <c r="F83" s="3">
        <v>55</v>
      </c>
      <c r="G83" s="3">
        <v>1</v>
      </c>
    </row>
    <row r="84" spans="1:7" ht="15.75" outlineLevel="2" thickBot="1" x14ac:dyDescent="0.3">
      <c r="A84" s="2">
        <v>44201</v>
      </c>
      <c r="B84" s="3">
        <v>6</v>
      </c>
      <c r="C84" s="3">
        <v>195</v>
      </c>
      <c r="D84" s="3">
        <v>192</v>
      </c>
      <c r="E84" s="3">
        <v>137</v>
      </c>
      <c r="F84" s="3">
        <v>4</v>
      </c>
      <c r="G84" s="3">
        <v>0</v>
      </c>
    </row>
    <row r="85" spans="1:7" ht="30.75" outlineLevel="1" thickBot="1" x14ac:dyDescent="0.3">
      <c r="A85" s="7" t="s">
        <v>115</v>
      </c>
      <c r="B85" s="3"/>
      <c r="C85" s="3">
        <f>SUBTOTAL(9,C63:C84)</f>
        <v>2459</v>
      </c>
      <c r="D85" s="3">
        <f>SUBTOTAL(9,D63:D84)</f>
        <v>1568</v>
      </c>
      <c r="E85" s="3">
        <f>SUBTOTAL(9,E63:E84)</f>
        <v>405</v>
      </c>
      <c r="F85" s="3">
        <f>SUBTOTAL(9,F63:F84)</f>
        <v>740</v>
      </c>
      <c r="G85" s="3">
        <f>SUBTOTAL(9,G63:G84)</f>
        <v>116</v>
      </c>
    </row>
    <row r="86" spans="1:7" ht="15.75" outlineLevel="2" thickBot="1" x14ac:dyDescent="0.3">
      <c r="A86" s="2">
        <v>44202</v>
      </c>
      <c r="B86" s="3">
        <v>12</v>
      </c>
      <c r="C86" s="3">
        <v>41</v>
      </c>
      <c r="D86" s="3">
        <v>41</v>
      </c>
      <c r="E86" s="3">
        <v>0</v>
      </c>
      <c r="F86" s="3">
        <v>30</v>
      </c>
      <c r="G86" s="3">
        <v>3</v>
      </c>
    </row>
    <row r="87" spans="1:7" ht="15.75" outlineLevel="2" thickBot="1" x14ac:dyDescent="0.3">
      <c r="A87" s="2">
        <v>44202</v>
      </c>
      <c r="B87" s="3">
        <v>11</v>
      </c>
      <c r="C87" s="3">
        <v>198</v>
      </c>
      <c r="D87" s="3">
        <v>100</v>
      </c>
      <c r="E87" s="3">
        <v>18</v>
      </c>
      <c r="F87" s="3">
        <v>19</v>
      </c>
      <c r="G87" s="3">
        <v>2</v>
      </c>
    </row>
    <row r="88" spans="1:7" ht="15.75" outlineLevel="2" thickBot="1" x14ac:dyDescent="0.3">
      <c r="A88" s="2">
        <v>44202</v>
      </c>
      <c r="B88" s="3">
        <v>9</v>
      </c>
      <c r="C88" s="3">
        <v>200</v>
      </c>
      <c r="D88" s="3">
        <v>23</v>
      </c>
      <c r="E88" s="3">
        <v>4</v>
      </c>
      <c r="F88" s="3">
        <v>18</v>
      </c>
      <c r="G88" s="3">
        <v>2</v>
      </c>
    </row>
    <row r="89" spans="1:7" ht="15.75" outlineLevel="2" thickBot="1" x14ac:dyDescent="0.3">
      <c r="A89" s="2">
        <v>44202</v>
      </c>
      <c r="B89" s="3">
        <v>19</v>
      </c>
      <c r="C89" s="3">
        <v>192</v>
      </c>
      <c r="D89" s="3">
        <v>129</v>
      </c>
      <c r="E89" s="3">
        <v>51</v>
      </c>
      <c r="F89" s="3">
        <v>39</v>
      </c>
      <c r="G89" s="3">
        <v>3</v>
      </c>
    </row>
    <row r="90" spans="1:7" ht="15.75" outlineLevel="2" thickBot="1" x14ac:dyDescent="0.3">
      <c r="A90" s="2">
        <v>44202</v>
      </c>
      <c r="B90" s="3">
        <v>1</v>
      </c>
      <c r="C90" s="3">
        <v>35</v>
      </c>
      <c r="D90" s="3">
        <v>32</v>
      </c>
      <c r="E90" s="3">
        <v>5</v>
      </c>
      <c r="F90" s="3">
        <v>8</v>
      </c>
      <c r="G90" s="3">
        <v>1</v>
      </c>
    </row>
    <row r="91" spans="1:7" ht="15.75" outlineLevel="2" thickBot="1" x14ac:dyDescent="0.3">
      <c r="A91" s="2">
        <v>44202</v>
      </c>
      <c r="B91" s="3">
        <v>10</v>
      </c>
      <c r="C91" s="3">
        <v>12</v>
      </c>
      <c r="D91" s="3">
        <v>12</v>
      </c>
      <c r="E91" s="3">
        <v>2</v>
      </c>
      <c r="F91" s="3">
        <v>6</v>
      </c>
      <c r="G91" s="3">
        <v>0</v>
      </c>
    </row>
    <row r="92" spans="1:7" ht="15.75" outlineLevel="2" thickBot="1" x14ac:dyDescent="0.3">
      <c r="A92" s="2">
        <v>44202</v>
      </c>
      <c r="B92" s="3">
        <v>7</v>
      </c>
      <c r="C92" s="3">
        <v>51</v>
      </c>
      <c r="D92" s="3">
        <v>47</v>
      </c>
      <c r="E92" s="3">
        <v>3</v>
      </c>
      <c r="F92" s="3">
        <v>38</v>
      </c>
      <c r="G92" s="3">
        <v>7</v>
      </c>
    </row>
    <row r="93" spans="1:7" ht="15.75" outlineLevel="2" thickBot="1" x14ac:dyDescent="0.3">
      <c r="A93" s="2">
        <v>44202</v>
      </c>
      <c r="B93" s="3">
        <v>17</v>
      </c>
      <c r="C93" s="3">
        <v>60</v>
      </c>
      <c r="D93" s="3">
        <v>60</v>
      </c>
      <c r="E93" s="3">
        <v>29</v>
      </c>
      <c r="F93" s="3">
        <v>9</v>
      </c>
      <c r="G93" s="3">
        <v>1</v>
      </c>
    </row>
    <row r="94" spans="1:7" ht="15.75" outlineLevel="2" thickBot="1" x14ac:dyDescent="0.3">
      <c r="A94" s="2">
        <v>44202</v>
      </c>
      <c r="B94" s="3">
        <v>6</v>
      </c>
      <c r="C94" s="3">
        <v>132</v>
      </c>
      <c r="D94" s="3">
        <v>121</v>
      </c>
      <c r="E94" s="3">
        <v>0</v>
      </c>
      <c r="F94" s="3">
        <v>93</v>
      </c>
      <c r="G94" s="3">
        <v>23</v>
      </c>
    </row>
    <row r="95" spans="1:7" ht="15.75" outlineLevel="2" thickBot="1" x14ac:dyDescent="0.3">
      <c r="A95" s="2">
        <v>44202</v>
      </c>
      <c r="B95" s="3">
        <v>14</v>
      </c>
      <c r="C95" s="3">
        <v>33</v>
      </c>
      <c r="D95" s="3">
        <v>33</v>
      </c>
      <c r="E95" s="3">
        <v>27</v>
      </c>
      <c r="F95" s="3">
        <v>5</v>
      </c>
      <c r="G95" s="3">
        <v>0</v>
      </c>
    </row>
    <row r="96" spans="1:7" ht="15.75" outlineLevel="2" thickBot="1" x14ac:dyDescent="0.3">
      <c r="A96" s="2">
        <v>44202</v>
      </c>
      <c r="B96" s="3">
        <v>3</v>
      </c>
      <c r="C96" s="3">
        <v>90</v>
      </c>
      <c r="D96" s="3">
        <v>12</v>
      </c>
      <c r="E96" s="3">
        <v>0</v>
      </c>
      <c r="F96" s="3">
        <v>11</v>
      </c>
      <c r="G96" s="3">
        <v>2</v>
      </c>
    </row>
    <row r="97" spans="1:7" ht="15.75" outlineLevel="2" thickBot="1" x14ac:dyDescent="0.3">
      <c r="A97" s="2">
        <v>44202</v>
      </c>
      <c r="B97" s="3">
        <v>2</v>
      </c>
      <c r="C97" s="3">
        <v>200</v>
      </c>
      <c r="D97" s="3">
        <v>83</v>
      </c>
      <c r="E97" s="3">
        <v>18</v>
      </c>
      <c r="F97" s="3">
        <v>56</v>
      </c>
      <c r="G97" s="3">
        <v>7</v>
      </c>
    </row>
    <row r="98" spans="1:7" ht="15.75" outlineLevel="2" thickBot="1" x14ac:dyDescent="0.3">
      <c r="A98" s="2">
        <v>44202</v>
      </c>
      <c r="B98" s="3">
        <v>21</v>
      </c>
      <c r="C98" s="3">
        <v>68</v>
      </c>
      <c r="D98" s="3">
        <v>36</v>
      </c>
      <c r="E98" s="3">
        <v>13</v>
      </c>
      <c r="F98" s="3">
        <v>17</v>
      </c>
      <c r="G98" s="3">
        <v>3</v>
      </c>
    </row>
    <row r="99" spans="1:7" ht="15.75" outlineLevel="2" thickBot="1" x14ac:dyDescent="0.3">
      <c r="A99" s="2">
        <v>44202</v>
      </c>
      <c r="B99" s="3">
        <v>4</v>
      </c>
      <c r="C99" s="3">
        <v>118</v>
      </c>
      <c r="D99" s="3">
        <v>89</v>
      </c>
      <c r="E99" s="3">
        <v>27</v>
      </c>
      <c r="F99" s="3">
        <v>31</v>
      </c>
      <c r="G99" s="3">
        <v>2</v>
      </c>
    </row>
    <row r="100" spans="1:7" ht="15.75" outlineLevel="2" thickBot="1" x14ac:dyDescent="0.3">
      <c r="A100" s="2">
        <v>44202</v>
      </c>
      <c r="B100" s="3">
        <v>16</v>
      </c>
      <c r="C100" s="3">
        <v>44</v>
      </c>
      <c r="D100" s="3">
        <v>44</v>
      </c>
      <c r="E100" s="3">
        <v>18</v>
      </c>
      <c r="F100" s="3">
        <v>9</v>
      </c>
      <c r="G100" s="3">
        <v>2</v>
      </c>
    </row>
    <row r="101" spans="1:7" ht="15.75" outlineLevel="2" thickBot="1" x14ac:dyDescent="0.3">
      <c r="A101" s="2">
        <v>44202</v>
      </c>
      <c r="B101" s="3">
        <v>24</v>
      </c>
      <c r="C101" s="3">
        <v>163</v>
      </c>
      <c r="D101" s="3">
        <v>153</v>
      </c>
      <c r="E101" s="3">
        <v>85</v>
      </c>
      <c r="F101" s="3">
        <v>23</v>
      </c>
      <c r="G101" s="3">
        <v>6</v>
      </c>
    </row>
    <row r="102" spans="1:7" ht="30.75" outlineLevel="1" thickBot="1" x14ac:dyDescent="0.3">
      <c r="A102" s="7" t="s">
        <v>116</v>
      </c>
      <c r="B102" s="3"/>
      <c r="C102" s="3">
        <f>SUBTOTAL(9,C86:C101)</f>
        <v>1637</v>
      </c>
      <c r="D102" s="3">
        <f>SUBTOTAL(9,D86:D101)</f>
        <v>1015</v>
      </c>
      <c r="E102" s="3">
        <f>SUBTOTAL(9,E86:E101)</f>
        <v>300</v>
      </c>
      <c r="F102" s="3">
        <f>SUBTOTAL(9,F86:F101)</f>
        <v>412</v>
      </c>
      <c r="G102" s="3">
        <f>SUBTOTAL(9,G86:G101)</f>
        <v>64</v>
      </c>
    </row>
    <row r="103" spans="1:7" ht="15.75" outlineLevel="2" thickBot="1" x14ac:dyDescent="0.3">
      <c r="A103" s="2">
        <v>44203</v>
      </c>
      <c r="B103" s="3">
        <v>4</v>
      </c>
      <c r="C103" s="3">
        <v>50</v>
      </c>
      <c r="D103" s="3">
        <v>40</v>
      </c>
      <c r="E103" s="3">
        <v>4</v>
      </c>
      <c r="F103" s="3">
        <v>15</v>
      </c>
      <c r="G103" s="3">
        <v>0</v>
      </c>
    </row>
    <row r="104" spans="1:7" ht="15.75" outlineLevel="2" thickBot="1" x14ac:dyDescent="0.3">
      <c r="A104" s="2">
        <v>44203</v>
      </c>
      <c r="B104" s="3">
        <v>19</v>
      </c>
      <c r="C104" s="3">
        <v>156</v>
      </c>
      <c r="D104" s="3">
        <v>96</v>
      </c>
      <c r="E104" s="3">
        <v>1</v>
      </c>
      <c r="F104" s="3">
        <v>84</v>
      </c>
      <c r="G104" s="3">
        <v>5</v>
      </c>
    </row>
    <row r="105" spans="1:7" ht="15.75" outlineLevel="2" thickBot="1" x14ac:dyDescent="0.3">
      <c r="A105" s="2">
        <v>44203</v>
      </c>
      <c r="B105" s="3">
        <v>16</v>
      </c>
      <c r="C105" s="3">
        <v>187</v>
      </c>
      <c r="D105" s="3">
        <v>156</v>
      </c>
      <c r="E105" s="3">
        <v>89</v>
      </c>
      <c r="F105" s="3">
        <v>48</v>
      </c>
      <c r="G105" s="3">
        <v>4</v>
      </c>
    </row>
    <row r="106" spans="1:7" ht="15.75" outlineLevel="2" thickBot="1" x14ac:dyDescent="0.3">
      <c r="A106" s="2">
        <v>44203</v>
      </c>
      <c r="B106" s="3">
        <v>20</v>
      </c>
      <c r="C106" s="3">
        <v>164</v>
      </c>
      <c r="D106" s="3">
        <v>154</v>
      </c>
      <c r="E106" s="3">
        <v>0</v>
      </c>
      <c r="F106" s="3">
        <v>146</v>
      </c>
      <c r="G106" s="3">
        <v>35</v>
      </c>
    </row>
    <row r="107" spans="1:7" ht="15.75" outlineLevel="2" thickBot="1" x14ac:dyDescent="0.3">
      <c r="A107" s="2">
        <v>44203</v>
      </c>
      <c r="B107" s="3">
        <v>23</v>
      </c>
      <c r="C107" s="3">
        <v>24</v>
      </c>
      <c r="D107" s="3">
        <v>6</v>
      </c>
      <c r="E107" s="3">
        <v>3</v>
      </c>
      <c r="F107" s="3">
        <v>2</v>
      </c>
      <c r="G107" s="3">
        <v>0</v>
      </c>
    </row>
    <row r="108" spans="1:7" ht="30" outlineLevel="1" x14ac:dyDescent="0.25">
      <c r="A108" s="9" t="s">
        <v>117</v>
      </c>
      <c r="B108" s="8"/>
      <c r="C108" s="8">
        <f>SUBTOTAL(9,C103:C107)</f>
        <v>581</v>
      </c>
      <c r="D108" s="8">
        <f>SUBTOTAL(9,D103:D107)</f>
        <v>452</v>
      </c>
      <c r="E108" s="8">
        <f>SUBTOTAL(9,E103:E107)</f>
        <v>97</v>
      </c>
      <c r="F108" s="8">
        <f>SUBTOTAL(9,F103:F107)</f>
        <v>295</v>
      </c>
      <c r="G108" s="8">
        <f>SUBTOTAL(9,G103:G107)</f>
        <v>44</v>
      </c>
    </row>
    <row r="109" spans="1:7" ht="30" x14ac:dyDescent="0.25">
      <c r="A109" s="9" t="s">
        <v>118</v>
      </c>
      <c r="B109" s="8"/>
      <c r="C109" s="8">
        <f>SUBTOTAL(9,C2:C107)</f>
        <v>10194</v>
      </c>
      <c r="D109" s="8">
        <f>SUBTOTAL(9,D2:D107)</f>
        <v>6087</v>
      </c>
      <c r="E109" s="8">
        <f>SUBTOTAL(9,E2:E107)</f>
        <v>1681</v>
      </c>
      <c r="F109" s="8">
        <f>SUBTOTAL(9,F2:F107)</f>
        <v>2755</v>
      </c>
      <c r="G109" s="8">
        <f>SUBTOTAL(9,G2:G107)</f>
        <v>380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91A9C-CFC4-41BA-9B71-1B0DF453ED42}">
  <dimension ref="A1:L51"/>
  <sheetViews>
    <sheetView tabSelected="1" workbookViewId="0">
      <selection activeCell="P7" sqref="P7"/>
    </sheetView>
  </sheetViews>
  <sheetFormatPr defaultRowHeight="15" x14ac:dyDescent="0.25"/>
  <cols>
    <col min="1" max="1" width="18.5703125" customWidth="1"/>
    <col min="2" max="2" width="12" customWidth="1"/>
    <col min="3" max="3" width="15.140625" customWidth="1"/>
    <col min="4" max="4" width="11.28515625" customWidth="1"/>
  </cols>
  <sheetData>
    <row r="1" spans="1:12" ht="30.75" thickBot="1" x14ac:dyDescent="0.3">
      <c r="A1" s="1" t="s">
        <v>35</v>
      </c>
      <c r="B1" s="1" t="s">
        <v>36</v>
      </c>
      <c r="C1" s="1" t="s">
        <v>37</v>
      </c>
      <c r="D1" s="1" t="s">
        <v>38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</row>
    <row r="2" spans="1:12" ht="15.75" thickBot="1" x14ac:dyDescent="0.3">
      <c r="A2" s="4" t="s">
        <v>40</v>
      </c>
      <c r="B2" s="3">
        <v>69</v>
      </c>
      <c r="C2" s="3">
        <v>47</v>
      </c>
      <c r="D2" s="3">
        <v>3.4</v>
      </c>
      <c r="E2">
        <f t="shared" ref="E2:E21" si="0">(B2-50)*10</f>
        <v>190</v>
      </c>
      <c r="F2">
        <f t="shared" ref="F2:F14" si="1">(C2-30)*10</f>
        <v>170</v>
      </c>
      <c r="G2">
        <f t="shared" ref="G2:G27" si="2">(B2-40)*5</f>
        <v>145</v>
      </c>
      <c r="H2">
        <f>(C2-40)*20</f>
        <v>140</v>
      </c>
      <c r="I2">
        <f>B2*0.5</f>
        <v>34.5</v>
      </c>
      <c r="J2">
        <f>0.25*C2</f>
        <v>11.75</v>
      </c>
      <c r="K2">
        <f>0.25*D2</f>
        <v>0.85</v>
      </c>
      <c r="L2">
        <f>I2+J2+K2</f>
        <v>47.1</v>
      </c>
    </row>
    <row r="3" spans="1:12" ht="15.75" thickBot="1" x14ac:dyDescent="0.3">
      <c r="A3" s="4" t="s">
        <v>72</v>
      </c>
      <c r="B3" s="3">
        <v>70</v>
      </c>
      <c r="C3" s="3">
        <v>43</v>
      </c>
      <c r="D3" s="3">
        <v>3.9</v>
      </c>
      <c r="E3">
        <f t="shared" si="0"/>
        <v>200</v>
      </c>
      <c r="F3">
        <f t="shared" si="1"/>
        <v>130</v>
      </c>
      <c r="G3">
        <f t="shared" si="2"/>
        <v>150</v>
      </c>
      <c r="H3">
        <f>(C3-40)*20</f>
        <v>60</v>
      </c>
      <c r="I3">
        <f>B3*0.5</f>
        <v>35</v>
      </c>
      <c r="J3">
        <f>0.25*C3</f>
        <v>10.75</v>
      </c>
      <c r="K3">
        <f>0.25*D3</f>
        <v>0.97499999999999998</v>
      </c>
      <c r="L3">
        <f>I3+J3+K3</f>
        <v>46.725000000000001</v>
      </c>
    </row>
    <row r="4" spans="1:12" ht="15.75" thickBot="1" x14ac:dyDescent="0.3">
      <c r="A4" s="4" t="s">
        <v>77</v>
      </c>
      <c r="B4" s="3">
        <v>69</v>
      </c>
      <c r="C4" s="3">
        <v>45</v>
      </c>
      <c r="D4" s="3">
        <v>3.1</v>
      </c>
      <c r="E4">
        <f t="shared" si="0"/>
        <v>190</v>
      </c>
      <c r="F4">
        <f t="shared" si="1"/>
        <v>150</v>
      </c>
      <c r="G4">
        <f t="shared" si="2"/>
        <v>145</v>
      </c>
      <c r="H4">
        <f>(C4-40)*20</f>
        <v>100</v>
      </c>
      <c r="I4">
        <f>B4*0.5</f>
        <v>34.5</v>
      </c>
      <c r="J4">
        <f>0.25*C4</f>
        <v>11.25</v>
      </c>
      <c r="K4">
        <f>0.25*D4</f>
        <v>0.77500000000000002</v>
      </c>
      <c r="L4">
        <f>I4+J4+K4</f>
        <v>46.524999999999999</v>
      </c>
    </row>
    <row r="5" spans="1:12" ht="15.75" thickBot="1" x14ac:dyDescent="0.3">
      <c r="A5" s="4" t="s">
        <v>82</v>
      </c>
      <c r="B5" s="3">
        <v>70</v>
      </c>
      <c r="C5" s="3">
        <v>42</v>
      </c>
      <c r="D5" s="3">
        <v>3.6</v>
      </c>
      <c r="E5">
        <f t="shared" si="0"/>
        <v>200</v>
      </c>
      <c r="F5">
        <f t="shared" si="1"/>
        <v>120</v>
      </c>
      <c r="G5">
        <f t="shared" si="2"/>
        <v>150</v>
      </c>
      <c r="H5">
        <f>(C5-40)*20</f>
        <v>40</v>
      </c>
      <c r="I5">
        <f>B5*0.5</f>
        <v>35</v>
      </c>
      <c r="J5">
        <f>0.25*C5</f>
        <v>10.5</v>
      </c>
      <c r="K5">
        <f>0.25*D5</f>
        <v>0.9</v>
      </c>
      <c r="L5">
        <f>I5+J5+K5</f>
        <v>46.4</v>
      </c>
    </row>
    <row r="6" spans="1:12" ht="15.75" thickBot="1" x14ac:dyDescent="0.3">
      <c r="A6" s="4" t="s">
        <v>70</v>
      </c>
      <c r="B6" s="3">
        <v>69</v>
      </c>
      <c r="C6" s="3">
        <v>42</v>
      </c>
      <c r="D6" s="3">
        <v>2.8</v>
      </c>
      <c r="E6">
        <f t="shared" si="0"/>
        <v>190</v>
      </c>
      <c r="F6">
        <f t="shared" si="1"/>
        <v>120</v>
      </c>
      <c r="G6">
        <f t="shared" si="2"/>
        <v>145</v>
      </c>
      <c r="H6">
        <f>(C6-40)*20</f>
        <v>40</v>
      </c>
      <c r="I6">
        <f>B6*0.5</f>
        <v>34.5</v>
      </c>
      <c r="J6">
        <f>0.25*C6</f>
        <v>10.5</v>
      </c>
      <c r="K6">
        <f>0.25*D6</f>
        <v>0.7</v>
      </c>
      <c r="L6">
        <f>I6+J6+K6</f>
        <v>45.7</v>
      </c>
    </row>
    <row r="7" spans="1:12" ht="15.75" thickBot="1" x14ac:dyDescent="0.3">
      <c r="A7" s="4" t="s">
        <v>68</v>
      </c>
      <c r="B7" s="3">
        <v>69</v>
      </c>
      <c r="C7" s="3">
        <v>33</v>
      </c>
      <c r="D7" s="3">
        <v>4</v>
      </c>
      <c r="E7">
        <f t="shared" si="0"/>
        <v>190</v>
      </c>
      <c r="F7">
        <f t="shared" si="1"/>
        <v>30</v>
      </c>
      <c r="G7">
        <f t="shared" si="2"/>
        <v>145</v>
      </c>
      <c r="I7">
        <f>B7*0.5</f>
        <v>34.5</v>
      </c>
      <c r="J7">
        <f>0.25*C7</f>
        <v>8.25</v>
      </c>
      <c r="K7">
        <f>0.25*D7</f>
        <v>1</v>
      </c>
      <c r="L7">
        <f>I7+J7+K7</f>
        <v>43.75</v>
      </c>
    </row>
    <row r="8" spans="1:12" ht="15.75" thickBot="1" x14ac:dyDescent="0.3">
      <c r="A8" s="4" t="s">
        <v>84</v>
      </c>
      <c r="B8" s="3">
        <v>66</v>
      </c>
      <c r="C8" s="3">
        <v>37</v>
      </c>
      <c r="D8" s="3">
        <v>3.7</v>
      </c>
      <c r="E8">
        <f t="shared" si="0"/>
        <v>160</v>
      </c>
      <c r="F8">
        <f t="shared" si="1"/>
        <v>70</v>
      </c>
      <c r="G8">
        <f t="shared" si="2"/>
        <v>130</v>
      </c>
      <c r="I8">
        <f>B8*0.5</f>
        <v>33</v>
      </c>
      <c r="J8">
        <f>0.25*C8</f>
        <v>9.25</v>
      </c>
      <c r="K8">
        <f>0.25*D8</f>
        <v>0.92500000000000004</v>
      </c>
      <c r="L8">
        <f>I8+J8+K8</f>
        <v>43.174999999999997</v>
      </c>
    </row>
    <row r="9" spans="1:12" ht="15.75" thickBot="1" x14ac:dyDescent="0.3">
      <c r="A9" s="4" t="s">
        <v>49</v>
      </c>
      <c r="B9" s="3">
        <v>68</v>
      </c>
      <c r="C9" s="3">
        <v>33</v>
      </c>
      <c r="D9" s="3">
        <v>3.4</v>
      </c>
      <c r="E9">
        <f t="shared" si="0"/>
        <v>180</v>
      </c>
      <c r="F9">
        <f t="shared" si="1"/>
        <v>30</v>
      </c>
      <c r="G9">
        <f t="shared" si="2"/>
        <v>140</v>
      </c>
      <c r="I9">
        <f>B9*0.5</f>
        <v>34</v>
      </c>
      <c r="J9">
        <f>0.25*C9</f>
        <v>8.25</v>
      </c>
      <c r="K9">
        <f>0.25*D9</f>
        <v>0.85</v>
      </c>
      <c r="L9">
        <f>I9+J9+K9</f>
        <v>43.1</v>
      </c>
    </row>
    <row r="10" spans="1:12" ht="19.5" customHeight="1" thickBot="1" x14ac:dyDescent="0.3">
      <c r="A10" s="4" t="s">
        <v>55</v>
      </c>
      <c r="B10" s="3">
        <v>65</v>
      </c>
      <c r="C10" s="3">
        <v>37</v>
      </c>
      <c r="D10" s="3">
        <v>2.5</v>
      </c>
      <c r="E10">
        <f t="shared" si="0"/>
        <v>150</v>
      </c>
      <c r="F10">
        <f t="shared" si="1"/>
        <v>70</v>
      </c>
      <c r="G10">
        <f t="shared" si="2"/>
        <v>125</v>
      </c>
      <c r="I10">
        <f>B10*0.5</f>
        <v>32.5</v>
      </c>
      <c r="J10">
        <f>0.25*C10</f>
        <v>9.25</v>
      </c>
      <c r="K10">
        <f>0.25*D10</f>
        <v>0.625</v>
      </c>
      <c r="L10">
        <f>I10+J10+K10</f>
        <v>42.375</v>
      </c>
    </row>
    <row r="11" spans="1:12" ht="15.75" thickBot="1" x14ac:dyDescent="0.3">
      <c r="A11" s="4" t="s">
        <v>57</v>
      </c>
      <c r="B11" s="3">
        <v>64</v>
      </c>
      <c r="C11" s="3">
        <v>36</v>
      </c>
      <c r="D11" s="3">
        <v>4.2</v>
      </c>
      <c r="E11">
        <f t="shared" si="0"/>
        <v>140</v>
      </c>
      <c r="F11">
        <f t="shared" si="1"/>
        <v>60</v>
      </c>
      <c r="G11">
        <f t="shared" si="2"/>
        <v>120</v>
      </c>
      <c r="I11">
        <f>B11*0.5</f>
        <v>32</v>
      </c>
      <c r="J11">
        <f>0.25*C11</f>
        <v>9</v>
      </c>
      <c r="K11">
        <f>0.25*D11</f>
        <v>1.05</v>
      </c>
      <c r="L11">
        <f>I11+J11+K11</f>
        <v>42.05</v>
      </c>
    </row>
    <row r="12" spans="1:12" ht="15.75" thickBot="1" x14ac:dyDescent="0.3">
      <c r="A12" s="4" t="s">
        <v>54</v>
      </c>
      <c r="B12" s="3">
        <v>58</v>
      </c>
      <c r="C12" s="3">
        <v>45</v>
      </c>
      <c r="D12" s="3">
        <v>4.3</v>
      </c>
      <c r="E12">
        <f t="shared" si="0"/>
        <v>80</v>
      </c>
      <c r="F12">
        <f t="shared" si="1"/>
        <v>150</v>
      </c>
      <c r="G12">
        <f t="shared" si="2"/>
        <v>90</v>
      </c>
      <c r="H12">
        <f>(C12-40)*20</f>
        <v>100</v>
      </c>
      <c r="I12">
        <f>B12*0.5</f>
        <v>29</v>
      </c>
      <c r="J12">
        <f>0.25*C12</f>
        <v>11.25</v>
      </c>
      <c r="K12">
        <f>0.25*D12</f>
        <v>1.075</v>
      </c>
      <c r="L12">
        <f>I12+J12+K12</f>
        <v>41.325000000000003</v>
      </c>
    </row>
    <row r="13" spans="1:12" ht="15.75" thickBot="1" x14ac:dyDescent="0.3">
      <c r="A13" s="4" t="s">
        <v>46</v>
      </c>
      <c r="B13" s="3">
        <v>62</v>
      </c>
      <c r="C13" s="3">
        <v>35</v>
      </c>
      <c r="D13" s="3">
        <v>3.4</v>
      </c>
      <c r="E13">
        <f t="shared" si="0"/>
        <v>120</v>
      </c>
      <c r="F13">
        <f t="shared" si="1"/>
        <v>50</v>
      </c>
      <c r="G13">
        <f t="shared" si="2"/>
        <v>110</v>
      </c>
      <c r="I13">
        <f>B13*0.5</f>
        <v>31</v>
      </c>
      <c r="J13">
        <f>0.25*C13</f>
        <v>8.75</v>
      </c>
      <c r="K13">
        <f>0.25*D13</f>
        <v>0.85</v>
      </c>
      <c r="L13">
        <f>I13+J13+K13</f>
        <v>40.6</v>
      </c>
    </row>
    <row r="14" spans="1:12" ht="15.75" thickBot="1" x14ac:dyDescent="0.3">
      <c r="A14" s="4" t="s">
        <v>85</v>
      </c>
      <c r="B14" s="3">
        <v>53</v>
      </c>
      <c r="C14" s="3">
        <v>49</v>
      </c>
      <c r="D14" s="3">
        <v>4.0999999999999996</v>
      </c>
      <c r="E14">
        <f t="shared" si="0"/>
        <v>30</v>
      </c>
      <c r="F14">
        <f t="shared" si="1"/>
        <v>190</v>
      </c>
      <c r="G14">
        <f t="shared" si="2"/>
        <v>65</v>
      </c>
      <c r="H14">
        <f>(C14-40)*20</f>
        <v>180</v>
      </c>
      <c r="I14">
        <f>B14*0.5</f>
        <v>26.5</v>
      </c>
      <c r="J14">
        <f>0.25*C14</f>
        <v>12.25</v>
      </c>
      <c r="K14">
        <f>0.25*D14</f>
        <v>1.0249999999999999</v>
      </c>
      <c r="L14">
        <f>I14+J14+K14</f>
        <v>39.774999999999999</v>
      </c>
    </row>
    <row r="15" spans="1:12" ht="15.75" thickBot="1" x14ac:dyDescent="0.3">
      <c r="A15" s="4" t="s">
        <v>73</v>
      </c>
      <c r="B15" s="3">
        <v>62</v>
      </c>
      <c r="C15" s="3">
        <v>30</v>
      </c>
      <c r="D15" s="3">
        <v>4</v>
      </c>
      <c r="E15">
        <f t="shared" si="0"/>
        <v>120</v>
      </c>
      <c r="G15">
        <f t="shared" si="2"/>
        <v>110</v>
      </c>
      <c r="I15">
        <f>B15*0.5</f>
        <v>31</v>
      </c>
      <c r="J15">
        <f>0.25*C15</f>
        <v>7.5</v>
      </c>
      <c r="K15">
        <f>0.25*D15</f>
        <v>1</v>
      </c>
      <c r="L15">
        <f>I15+J15+K15</f>
        <v>39.5</v>
      </c>
    </row>
    <row r="16" spans="1:12" ht="15.75" thickBot="1" x14ac:dyDescent="0.3">
      <c r="A16" s="4" t="s">
        <v>86</v>
      </c>
      <c r="B16" s="3">
        <v>53</v>
      </c>
      <c r="C16" s="3">
        <v>47</v>
      </c>
      <c r="D16" s="3">
        <v>4.4000000000000004</v>
      </c>
      <c r="E16">
        <f t="shared" si="0"/>
        <v>30</v>
      </c>
      <c r="F16">
        <f>(C16-30)*10</f>
        <v>170</v>
      </c>
      <c r="G16">
        <f t="shared" si="2"/>
        <v>65</v>
      </c>
      <c r="H16">
        <f>(C16-40)*20</f>
        <v>140</v>
      </c>
      <c r="I16">
        <f>B16*0.5</f>
        <v>26.5</v>
      </c>
      <c r="J16">
        <f>0.25*C16</f>
        <v>11.75</v>
      </c>
      <c r="K16">
        <f>0.25*D16</f>
        <v>1.1000000000000001</v>
      </c>
      <c r="L16">
        <f>I16+J16+K16</f>
        <v>39.35</v>
      </c>
    </row>
    <row r="17" spans="1:12" ht="15.75" thickBot="1" x14ac:dyDescent="0.3">
      <c r="A17" s="4" t="s">
        <v>75</v>
      </c>
      <c r="B17" s="3">
        <v>54</v>
      </c>
      <c r="C17" s="3">
        <v>44</v>
      </c>
      <c r="D17" s="3">
        <v>2.6</v>
      </c>
      <c r="E17">
        <f t="shared" si="0"/>
        <v>40</v>
      </c>
      <c r="F17">
        <f>(C17-30)*10</f>
        <v>140</v>
      </c>
      <c r="G17">
        <f t="shared" si="2"/>
        <v>70</v>
      </c>
      <c r="H17">
        <f>(C17-40)*20</f>
        <v>80</v>
      </c>
      <c r="I17">
        <f>B17*0.5</f>
        <v>27</v>
      </c>
      <c r="J17">
        <f>0.25*C17</f>
        <v>11</v>
      </c>
      <c r="K17">
        <f>0.25*D17</f>
        <v>0.65</v>
      </c>
      <c r="L17">
        <f>I17+J17+K17</f>
        <v>38.65</v>
      </c>
    </row>
    <row r="18" spans="1:12" ht="15.75" thickBot="1" x14ac:dyDescent="0.3">
      <c r="A18" s="4" t="s">
        <v>62</v>
      </c>
      <c r="B18" s="3">
        <v>54</v>
      </c>
      <c r="C18" s="3">
        <v>37</v>
      </c>
      <c r="D18" s="3">
        <v>2.8</v>
      </c>
      <c r="E18">
        <f t="shared" si="0"/>
        <v>40</v>
      </c>
      <c r="F18">
        <f>(C18-30)*10</f>
        <v>70</v>
      </c>
      <c r="G18">
        <f t="shared" si="2"/>
        <v>70</v>
      </c>
      <c r="I18">
        <f>B18*0.5</f>
        <v>27</v>
      </c>
      <c r="J18">
        <f>0.25*C18</f>
        <v>9.25</v>
      </c>
      <c r="K18">
        <f>0.25*D18</f>
        <v>0.7</v>
      </c>
      <c r="L18">
        <f>I18+J18+K18</f>
        <v>36.950000000000003</v>
      </c>
    </row>
    <row r="19" spans="1:12" ht="15.75" thickBot="1" x14ac:dyDescent="0.3">
      <c r="A19" s="4" t="s">
        <v>71</v>
      </c>
      <c r="B19" s="3">
        <v>51</v>
      </c>
      <c r="C19" s="3">
        <v>42</v>
      </c>
      <c r="D19" s="3">
        <v>3.9</v>
      </c>
      <c r="E19">
        <f t="shared" si="0"/>
        <v>10</v>
      </c>
      <c r="F19">
        <f>(C19-30)*10</f>
        <v>120</v>
      </c>
      <c r="G19">
        <f t="shared" si="2"/>
        <v>55</v>
      </c>
      <c r="H19">
        <f>(C19-40)*20</f>
        <v>40</v>
      </c>
      <c r="I19">
        <f>B19*0.5</f>
        <v>25.5</v>
      </c>
      <c r="J19">
        <f>0.25*C19</f>
        <v>10.5</v>
      </c>
      <c r="K19">
        <f>0.25*D19</f>
        <v>0.97499999999999998</v>
      </c>
      <c r="L19">
        <f>I19+J19+K19</f>
        <v>36.975000000000001</v>
      </c>
    </row>
    <row r="20" spans="1:12" ht="15.75" thickBot="1" x14ac:dyDescent="0.3">
      <c r="A20" s="4" t="s">
        <v>42</v>
      </c>
      <c r="B20" s="3">
        <v>56</v>
      </c>
      <c r="C20" s="3">
        <v>31</v>
      </c>
      <c r="D20" s="3">
        <v>4</v>
      </c>
      <c r="E20">
        <f t="shared" si="0"/>
        <v>60</v>
      </c>
      <c r="F20">
        <f>(C20-30)*10</f>
        <v>10</v>
      </c>
      <c r="G20">
        <f t="shared" si="2"/>
        <v>80</v>
      </c>
      <c r="I20">
        <f>B20*0.5</f>
        <v>28</v>
      </c>
      <c r="J20">
        <f>0.25*C20</f>
        <v>7.75</v>
      </c>
      <c r="K20">
        <f>0.25*D20</f>
        <v>1</v>
      </c>
      <c r="L20">
        <f>I20+J20+K20</f>
        <v>36.75</v>
      </c>
    </row>
    <row r="21" spans="1:12" ht="15.75" thickBot="1" x14ac:dyDescent="0.3">
      <c r="A21" s="4" t="s">
        <v>51</v>
      </c>
      <c r="B21" s="3">
        <v>56</v>
      </c>
      <c r="C21" s="3">
        <v>30</v>
      </c>
      <c r="D21" s="3">
        <v>4.5</v>
      </c>
      <c r="E21">
        <f t="shared" si="0"/>
        <v>60</v>
      </c>
      <c r="G21">
        <f t="shared" si="2"/>
        <v>80</v>
      </c>
      <c r="I21">
        <f>B21*0.5</f>
        <v>28</v>
      </c>
      <c r="J21">
        <f>0.25*C21</f>
        <v>7.5</v>
      </c>
      <c r="K21">
        <f>0.25*D21</f>
        <v>1.125</v>
      </c>
      <c r="L21">
        <f>I21+J21+K21</f>
        <v>36.625</v>
      </c>
    </row>
    <row r="22" spans="1:12" ht="15.75" thickBot="1" x14ac:dyDescent="0.3">
      <c r="A22" s="4" t="s">
        <v>58</v>
      </c>
      <c r="B22" s="3">
        <v>50</v>
      </c>
      <c r="C22" s="3">
        <v>39</v>
      </c>
      <c r="D22" s="3">
        <v>3.3</v>
      </c>
      <c r="F22">
        <f>(C22-30)*10</f>
        <v>90</v>
      </c>
      <c r="G22">
        <f t="shared" si="2"/>
        <v>50</v>
      </c>
      <c r="I22">
        <f>B22*0.5</f>
        <v>25</v>
      </c>
      <c r="J22">
        <f>0.25*C22</f>
        <v>9.75</v>
      </c>
      <c r="K22">
        <f>0.25*D22</f>
        <v>0.82499999999999996</v>
      </c>
      <c r="L22">
        <f>I22+J22+K22</f>
        <v>35.575000000000003</v>
      </c>
    </row>
    <row r="23" spans="1:12" ht="18" customHeight="1" thickBot="1" x14ac:dyDescent="0.3">
      <c r="A23" s="4" t="s">
        <v>63</v>
      </c>
      <c r="B23" s="3">
        <v>48</v>
      </c>
      <c r="C23" s="3">
        <v>30</v>
      </c>
      <c r="D23" s="3">
        <v>2.8</v>
      </c>
      <c r="G23">
        <f t="shared" si="2"/>
        <v>40</v>
      </c>
      <c r="I23">
        <f>B23*0.5</f>
        <v>24</v>
      </c>
      <c r="J23">
        <f>0.25*C23</f>
        <v>7.5</v>
      </c>
      <c r="K23">
        <f>0.25*D23</f>
        <v>0.7</v>
      </c>
      <c r="L23">
        <f>I23+J23+K23</f>
        <v>32.200000000000003</v>
      </c>
    </row>
    <row r="24" spans="1:12" ht="15.75" thickBot="1" x14ac:dyDescent="0.3">
      <c r="A24" s="4" t="s">
        <v>52</v>
      </c>
      <c r="B24" s="3">
        <v>46</v>
      </c>
      <c r="C24" s="3">
        <v>44</v>
      </c>
      <c r="D24" s="3">
        <v>2.2999999999999998</v>
      </c>
      <c r="F24">
        <f t="shared" ref="F24:F51" si="3">(C24-30)*10</f>
        <v>140</v>
      </c>
      <c r="G24">
        <f t="shared" si="2"/>
        <v>30</v>
      </c>
      <c r="H24">
        <f>(C24-40)*20</f>
        <v>80</v>
      </c>
      <c r="I24">
        <f>B24*0.5</f>
        <v>23</v>
      </c>
      <c r="J24">
        <f>0.25*C24</f>
        <v>11</v>
      </c>
      <c r="K24">
        <f>0.25*D24</f>
        <v>0.57499999999999996</v>
      </c>
      <c r="L24">
        <f>I24+J24+K24</f>
        <v>34.575000000000003</v>
      </c>
    </row>
    <row r="25" spans="1:12" ht="15.75" thickBot="1" x14ac:dyDescent="0.3">
      <c r="A25" s="4" t="s">
        <v>76</v>
      </c>
      <c r="B25" s="3">
        <v>46</v>
      </c>
      <c r="C25" s="3">
        <v>41</v>
      </c>
      <c r="D25" s="3">
        <v>2.6</v>
      </c>
      <c r="F25">
        <f t="shared" si="3"/>
        <v>110</v>
      </c>
      <c r="G25">
        <f t="shared" si="2"/>
        <v>30</v>
      </c>
      <c r="H25">
        <f>(C25-40)*20</f>
        <v>20</v>
      </c>
      <c r="I25">
        <f>B25*0.5</f>
        <v>23</v>
      </c>
      <c r="J25">
        <f>0.25*C25</f>
        <v>10.25</v>
      </c>
      <c r="K25">
        <f>0.25*D25</f>
        <v>0.65</v>
      </c>
      <c r="L25">
        <f>I25+J25+K25</f>
        <v>33.9</v>
      </c>
    </row>
    <row r="26" spans="1:12" ht="15.75" thickBot="1" x14ac:dyDescent="0.3">
      <c r="A26" s="4" t="s">
        <v>39</v>
      </c>
      <c r="B26" s="3">
        <v>45</v>
      </c>
      <c r="C26" s="3">
        <v>40</v>
      </c>
      <c r="D26" s="3">
        <v>2.6</v>
      </c>
      <c r="F26">
        <f t="shared" si="3"/>
        <v>100</v>
      </c>
      <c r="G26">
        <f t="shared" si="2"/>
        <v>25</v>
      </c>
      <c r="I26">
        <f>B26*0.5</f>
        <v>22.5</v>
      </c>
      <c r="J26">
        <f>0.25*C26</f>
        <v>10</v>
      </c>
      <c r="K26">
        <f>0.25*D26</f>
        <v>0.65</v>
      </c>
      <c r="L26">
        <f>I26+J26+K26</f>
        <v>33.15</v>
      </c>
    </row>
    <row r="27" spans="1:12" ht="15.75" thickBot="1" x14ac:dyDescent="0.3">
      <c r="A27" s="4" t="s">
        <v>43</v>
      </c>
      <c r="B27" s="3">
        <v>44</v>
      </c>
      <c r="C27" s="3">
        <v>44</v>
      </c>
      <c r="D27" s="3">
        <v>4.8</v>
      </c>
      <c r="F27">
        <f t="shared" si="3"/>
        <v>140</v>
      </c>
      <c r="G27">
        <f t="shared" si="2"/>
        <v>20</v>
      </c>
      <c r="H27">
        <f>(C27-40)*20</f>
        <v>80</v>
      </c>
      <c r="I27">
        <f>B27*0.5</f>
        <v>22</v>
      </c>
      <c r="J27">
        <f>0.25*C27</f>
        <v>11</v>
      </c>
      <c r="K27">
        <f>0.25*D27</f>
        <v>1.2</v>
      </c>
      <c r="L27">
        <f>I27+J27+K27</f>
        <v>34.200000000000003</v>
      </c>
    </row>
    <row r="28" spans="1:12" ht="15.75" thickBot="1" x14ac:dyDescent="0.3">
      <c r="A28" s="4" t="s">
        <v>69</v>
      </c>
      <c r="B28" s="3">
        <v>40</v>
      </c>
      <c r="C28" s="3">
        <v>50</v>
      </c>
      <c r="D28" s="3">
        <v>3.2</v>
      </c>
      <c r="F28">
        <f t="shared" si="3"/>
        <v>200</v>
      </c>
      <c r="I28">
        <f>B28*0.5</f>
        <v>20</v>
      </c>
      <c r="J28">
        <f>0.25*C28</f>
        <v>12.5</v>
      </c>
      <c r="K28">
        <f>0.25*D28</f>
        <v>0.8</v>
      </c>
      <c r="L28">
        <f>I28+J28+K28</f>
        <v>33.299999999999997</v>
      </c>
    </row>
    <row r="29" spans="1:12" ht="15.75" thickBot="1" x14ac:dyDescent="0.3">
      <c r="A29" s="4" t="s">
        <v>50</v>
      </c>
      <c r="B29" s="3">
        <v>43</v>
      </c>
      <c r="C29" s="3">
        <v>40</v>
      </c>
      <c r="D29" s="3">
        <v>4.5999999999999996</v>
      </c>
      <c r="F29">
        <f t="shared" si="3"/>
        <v>100</v>
      </c>
      <c r="G29">
        <f>(B29-40)*5</f>
        <v>15</v>
      </c>
      <c r="I29">
        <f>B29*0.5</f>
        <v>21.5</v>
      </c>
      <c r="J29">
        <f>0.25*C29</f>
        <v>10</v>
      </c>
      <c r="K29">
        <f>0.25*D29</f>
        <v>1.1499999999999999</v>
      </c>
      <c r="L29">
        <f>I29+J29+K29</f>
        <v>32.65</v>
      </c>
    </row>
    <row r="30" spans="1:12" ht="15.75" thickBot="1" x14ac:dyDescent="0.3">
      <c r="A30" s="4" t="s">
        <v>79</v>
      </c>
      <c r="B30" s="3">
        <v>45</v>
      </c>
      <c r="C30" s="3">
        <v>36</v>
      </c>
      <c r="D30" s="3">
        <v>3.3</v>
      </c>
      <c r="F30">
        <f t="shared" si="3"/>
        <v>60</v>
      </c>
      <c r="G30">
        <f>(B30-40)*5</f>
        <v>25</v>
      </c>
      <c r="I30">
        <f>B30*0.5</f>
        <v>22.5</v>
      </c>
      <c r="J30">
        <f>0.25*C30</f>
        <v>9</v>
      </c>
      <c r="K30">
        <f>0.25*D30</f>
        <v>0.82499999999999996</v>
      </c>
      <c r="L30">
        <f>I30+J30+K30</f>
        <v>32.325000000000003</v>
      </c>
    </row>
    <row r="31" spans="1:12" ht="15.75" thickBot="1" x14ac:dyDescent="0.3">
      <c r="A31" s="4" t="s">
        <v>74</v>
      </c>
      <c r="B31" s="3">
        <v>38</v>
      </c>
      <c r="C31" s="3">
        <v>45</v>
      </c>
      <c r="D31" s="3">
        <v>4.2</v>
      </c>
      <c r="F31">
        <f t="shared" si="3"/>
        <v>150</v>
      </c>
      <c r="I31">
        <f>B31*0.5</f>
        <v>19</v>
      </c>
      <c r="J31">
        <f>0.25*C31</f>
        <v>11.25</v>
      </c>
      <c r="K31">
        <f>0.25*D31</f>
        <v>1.05</v>
      </c>
      <c r="L31">
        <f>I31+J31+K31</f>
        <v>31.3</v>
      </c>
    </row>
    <row r="32" spans="1:12" ht="29.25" thickBot="1" x14ac:dyDescent="0.3">
      <c r="A32" s="4" t="s">
        <v>47</v>
      </c>
      <c r="B32" s="3">
        <v>41</v>
      </c>
      <c r="C32" s="3">
        <v>33</v>
      </c>
      <c r="D32" s="3">
        <v>2.4</v>
      </c>
      <c r="F32">
        <f t="shared" si="3"/>
        <v>30</v>
      </c>
      <c r="G32">
        <f>(B32-40)*5</f>
        <v>5</v>
      </c>
      <c r="I32">
        <f>B32*0.5</f>
        <v>20.5</v>
      </c>
      <c r="J32">
        <f>0.25*C32</f>
        <v>8.25</v>
      </c>
      <c r="K32">
        <f>0.25*D32</f>
        <v>0.6</v>
      </c>
      <c r="L32">
        <f>I32+J32+K32</f>
        <v>29.35</v>
      </c>
    </row>
    <row r="33" spans="1:12" ht="15.75" thickBot="1" x14ac:dyDescent="0.3">
      <c r="A33" s="4" t="s">
        <v>61</v>
      </c>
      <c r="B33" s="3">
        <v>44</v>
      </c>
      <c r="C33" s="3">
        <v>32</v>
      </c>
      <c r="D33" s="3">
        <v>4</v>
      </c>
      <c r="F33">
        <f t="shared" si="3"/>
        <v>20</v>
      </c>
      <c r="G33">
        <f>(B33-40)*5</f>
        <v>20</v>
      </c>
      <c r="I33">
        <f>B33*0.5</f>
        <v>22</v>
      </c>
      <c r="J33">
        <f>0.25*C33</f>
        <v>8</v>
      </c>
      <c r="K33">
        <f>0.25*D33</f>
        <v>1</v>
      </c>
      <c r="L33">
        <f>I33+J33+K33</f>
        <v>31</v>
      </c>
    </row>
    <row r="34" spans="1:12" ht="15.75" thickBot="1" x14ac:dyDescent="0.3">
      <c r="A34" s="4" t="s">
        <v>59</v>
      </c>
      <c r="B34" s="3">
        <v>40</v>
      </c>
      <c r="C34" s="3">
        <v>38</v>
      </c>
      <c r="D34" s="3">
        <v>5</v>
      </c>
      <c r="F34">
        <f t="shared" si="3"/>
        <v>80</v>
      </c>
      <c r="I34">
        <f>B34*0.5</f>
        <v>20</v>
      </c>
      <c r="J34">
        <f>0.25*C34</f>
        <v>9.5</v>
      </c>
      <c r="K34">
        <f>0.25*D34</f>
        <v>1.25</v>
      </c>
      <c r="L34">
        <f>I34+J34+K34</f>
        <v>30.75</v>
      </c>
    </row>
    <row r="35" spans="1:12" ht="15.75" thickBot="1" x14ac:dyDescent="0.3">
      <c r="A35" s="4" t="s">
        <v>64</v>
      </c>
      <c r="B35" s="3">
        <v>43</v>
      </c>
      <c r="C35" s="3">
        <v>32</v>
      </c>
      <c r="D35" s="3">
        <v>4.5999999999999996</v>
      </c>
      <c r="F35">
        <f t="shared" si="3"/>
        <v>20</v>
      </c>
      <c r="G35">
        <f>(B35-40)*5</f>
        <v>15</v>
      </c>
      <c r="I35">
        <f>B35*0.5</f>
        <v>21.5</v>
      </c>
      <c r="J35">
        <f>0.25*C35</f>
        <v>8</v>
      </c>
      <c r="K35">
        <f>0.25*D35</f>
        <v>1.1499999999999999</v>
      </c>
      <c r="L35">
        <f>I35+J35+K35</f>
        <v>30.65</v>
      </c>
    </row>
    <row r="36" spans="1:12" ht="15.75" thickBot="1" x14ac:dyDescent="0.3">
      <c r="A36" s="4" t="s">
        <v>56</v>
      </c>
      <c r="B36" s="3">
        <v>38</v>
      </c>
      <c r="C36" s="3">
        <v>43</v>
      </c>
      <c r="D36" s="3">
        <v>3.4</v>
      </c>
      <c r="F36">
        <f t="shared" si="3"/>
        <v>130</v>
      </c>
      <c r="I36">
        <f>B36*0.5</f>
        <v>19</v>
      </c>
      <c r="J36">
        <f>0.25*C36</f>
        <v>10.75</v>
      </c>
      <c r="K36">
        <f>0.25*D36</f>
        <v>0.85</v>
      </c>
      <c r="L36">
        <f>I36+J36+K36</f>
        <v>30.6</v>
      </c>
    </row>
    <row r="37" spans="1:12" ht="15.75" thickBot="1" x14ac:dyDescent="0.3">
      <c r="A37" s="4" t="s">
        <v>53</v>
      </c>
      <c r="B37" s="3">
        <v>39</v>
      </c>
      <c r="C37" s="3">
        <v>37</v>
      </c>
      <c r="D37" s="3">
        <v>4.8</v>
      </c>
      <c r="F37">
        <f t="shared" si="3"/>
        <v>70</v>
      </c>
      <c r="I37">
        <f>B37*0.5</f>
        <v>19.5</v>
      </c>
      <c r="J37">
        <f>0.25*C37</f>
        <v>9.25</v>
      </c>
      <c r="K37">
        <f>0.25*D37</f>
        <v>1.2</v>
      </c>
      <c r="L37">
        <f>I37+J37+K37</f>
        <v>29.95</v>
      </c>
    </row>
    <row r="38" spans="1:12" ht="29.25" thickBot="1" x14ac:dyDescent="0.3">
      <c r="A38" s="4" t="s">
        <v>60</v>
      </c>
      <c r="B38" s="3">
        <v>33</v>
      </c>
      <c r="C38" s="3">
        <v>43</v>
      </c>
      <c r="D38" s="3">
        <v>5</v>
      </c>
      <c r="F38">
        <f t="shared" si="3"/>
        <v>130</v>
      </c>
      <c r="I38">
        <f>B38*0.5</f>
        <v>16.5</v>
      </c>
      <c r="J38">
        <f>0.25*C38</f>
        <v>10.75</v>
      </c>
      <c r="K38">
        <f>0.25*D38</f>
        <v>1.25</v>
      </c>
      <c r="L38">
        <f>I38+J38+K38</f>
        <v>28.5</v>
      </c>
    </row>
    <row r="39" spans="1:12" ht="15.75" thickBot="1" x14ac:dyDescent="0.3">
      <c r="A39" s="4" t="s">
        <v>41</v>
      </c>
      <c r="B39" s="3">
        <v>37</v>
      </c>
      <c r="C39" s="3">
        <v>32</v>
      </c>
      <c r="D39" s="3">
        <v>2.7</v>
      </c>
      <c r="F39">
        <f t="shared" si="3"/>
        <v>20</v>
      </c>
      <c r="I39">
        <f>B39*0.5</f>
        <v>18.5</v>
      </c>
      <c r="J39">
        <f>0.25*C39</f>
        <v>8</v>
      </c>
      <c r="K39">
        <f>0.25*D39</f>
        <v>0.67500000000000004</v>
      </c>
      <c r="L39">
        <f>I39+J39+K39</f>
        <v>27.175000000000001</v>
      </c>
    </row>
    <row r="40" spans="1:12" ht="15.75" thickBot="1" x14ac:dyDescent="0.3">
      <c r="A40" s="4" t="s">
        <v>66</v>
      </c>
      <c r="B40" s="3">
        <v>32</v>
      </c>
      <c r="C40" s="3">
        <v>46</v>
      </c>
      <c r="D40" s="3">
        <v>3.5</v>
      </c>
      <c r="F40">
        <f t="shared" si="3"/>
        <v>160</v>
      </c>
      <c r="I40">
        <f>B40*0.5</f>
        <v>16</v>
      </c>
      <c r="J40">
        <f>0.25*C40</f>
        <v>11.5</v>
      </c>
      <c r="K40">
        <f>0.25*D40</f>
        <v>0.875</v>
      </c>
      <c r="L40">
        <f>I40+J40+K40</f>
        <v>28.375</v>
      </c>
    </row>
    <row r="41" spans="1:12" ht="15.75" thickBot="1" x14ac:dyDescent="0.3">
      <c r="A41" s="4" t="s">
        <v>87</v>
      </c>
      <c r="B41" s="3">
        <v>34</v>
      </c>
      <c r="C41" s="3">
        <v>42</v>
      </c>
      <c r="D41" s="3">
        <v>3</v>
      </c>
      <c r="F41">
        <f t="shared" si="3"/>
        <v>120</v>
      </c>
      <c r="I41">
        <f>B41*0.5</f>
        <v>17</v>
      </c>
      <c r="J41">
        <f>0.25*C41</f>
        <v>10.5</v>
      </c>
      <c r="K41">
        <f>0.25*D41</f>
        <v>0.75</v>
      </c>
      <c r="L41">
        <f>I41+J41+K41</f>
        <v>28.25</v>
      </c>
    </row>
    <row r="42" spans="1:12" ht="15.75" thickBot="1" x14ac:dyDescent="0.3">
      <c r="A42" s="4" t="s">
        <v>48</v>
      </c>
      <c r="B42" s="3">
        <v>33</v>
      </c>
      <c r="C42" s="3">
        <v>45</v>
      </c>
      <c r="D42" s="3">
        <v>2</v>
      </c>
      <c r="F42">
        <f t="shared" si="3"/>
        <v>150</v>
      </c>
      <c r="I42">
        <f>B42*0.5</f>
        <v>16.5</v>
      </c>
      <c r="J42">
        <f>0.25*C42</f>
        <v>11.25</v>
      </c>
      <c r="K42">
        <f>0.25*D42</f>
        <v>0.5</v>
      </c>
      <c r="L42">
        <f>I42+J42+K42</f>
        <v>28.25</v>
      </c>
    </row>
    <row r="43" spans="1:12" ht="15.75" thickBot="1" x14ac:dyDescent="0.3">
      <c r="A43" s="4" t="s">
        <v>45</v>
      </c>
      <c r="B43" s="3">
        <v>37</v>
      </c>
      <c r="C43" s="3">
        <v>35</v>
      </c>
      <c r="D43" s="3">
        <v>3.8</v>
      </c>
      <c r="F43">
        <f t="shared" si="3"/>
        <v>50</v>
      </c>
      <c r="I43">
        <f>B43*0.5</f>
        <v>18.5</v>
      </c>
      <c r="J43">
        <f>0.25*C43</f>
        <v>8.75</v>
      </c>
      <c r="K43">
        <f>0.25*D43</f>
        <v>0.95</v>
      </c>
      <c r="L43">
        <f>I43+J43+K43</f>
        <v>28.2</v>
      </c>
    </row>
    <row r="44" spans="1:12" ht="15.75" thickBot="1" x14ac:dyDescent="0.3">
      <c r="A44" s="4" t="s">
        <v>44</v>
      </c>
      <c r="B44" s="3">
        <v>29</v>
      </c>
      <c r="C44" s="3">
        <v>50</v>
      </c>
      <c r="D44" s="3">
        <v>3.3</v>
      </c>
      <c r="F44">
        <f t="shared" si="3"/>
        <v>200</v>
      </c>
      <c r="I44">
        <f>B44*0.5</f>
        <v>14.5</v>
      </c>
      <c r="J44">
        <f>0.25*C44</f>
        <v>12.5</v>
      </c>
      <c r="K44">
        <f>0.25*D44</f>
        <v>0.82499999999999996</v>
      </c>
      <c r="L44">
        <f>I44+J44+K44</f>
        <v>27.824999999999999</v>
      </c>
    </row>
    <row r="45" spans="1:12" ht="15.75" thickBot="1" x14ac:dyDescent="0.3">
      <c r="A45" s="4" t="s">
        <v>80</v>
      </c>
      <c r="B45" s="3">
        <v>28</v>
      </c>
      <c r="C45" s="3">
        <v>50</v>
      </c>
      <c r="D45" s="3">
        <v>3.6</v>
      </c>
      <c r="F45">
        <f t="shared" si="3"/>
        <v>200</v>
      </c>
      <c r="I45">
        <f>B45*0.5</f>
        <v>14</v>
      </c>
      <c r="J45">
        <f>0.25*C45</f>
        <v>12.5</v>
      </c>
      <c r="K45">
        <f>0.25*D45</f>
        <v>0.9</v>
      </c>
      <c r="L45">
        <f>I45+J45+K45</f>
        <v>27.4</v>
      </c>
    </row>
    <row r="46" spans="1:12" ht="15.75" thickBot="1" x14ac:dyDescent="0.3">
      <c r="A46" s="4" t="s">
        <v>67</v>
      </c>
      <c r="B46" s="3">
        <v>32</v>
      </c>
      <c r="C46" s="3">
        <v>40</v>
      </c>
      <c r="D46" s="3">
        <v>3.2</v>
      </c>
      <c r="F46">
        <f t="shared" si="3"/>
        <v>100</v>
      </c>
      <c r="I46">
        <f>B46*0.5</f>
        <v>16</v>
      </c>
      <c r="J46">
        <f>0.25*C46</f>
        <v>10</v>
      </c>
      <c r="K46">
        <f>0.25*D46</f>
        <v>0.8</v>
      </c>
      <c r="L46">
        <f>I46+J46+K46</f>
        <v>26.8</v>
      </c>
    </row>
    <row r="47" spans="1:12" ht="15.75" thickBot="1" x14ac:dyDescent="0.3">
      <c r="A47" s="4" t="s">
        <v>83</v>
      </c>
      <c r="B47" s="3">
        <v>32</v>
      </c>
      <c r="C47" s="3">
        <v>32</v>
      </c>
      <c r="D47" s="3">
        <v>2.7</v>
      </c>
      <c r="F47">
        <f t="shared" si="3"/>
        <v>20</v>
      </c>
      <c r="I47">
        <f>B47*0.5</f>
        <v>16</v>
      </c>
      <c r="J47">
        <f>0.25*C47</f>
        <v>8</v>
      </c>
      <c r="K47">
        <f>0.25*D47</f>
        <v>0.67500000000000004</v>
      </c>
      <c r="L47">
        <f>I47+J47+K47</f>
        <v>24.675000000000001</v>
      </c>
    </row>
    <row r="48" spans="1:12" ht="15.75" thickBot="1" x14ac:dyDescent="0.3">
      <c r="A48" s="4" t="s">
        <v>78</v>
      </c>
      <c r="B48" s="3">
        <v>31</v>
      </c>
      <c r="C48" s="3">
        <v>49</v>
      </c>
      <c r="D48" s="3">
        <v>2.6</v>
      </c>
      <c r="F48">
        <f t="shared" si="3"/>
        <v>190</v>
      </c>
      <c r="I48">
        <f>B48*0.5</f>
        <v>15.5</v>
      </c>
      <c r="J48">
        <f>0.25*C48</f>
        <v>12.25</v>
      </c>
      <c r="K48">
        <f>0.25*D48</f>
        <v>0.65</v>
      </c>
      <c r="L48">
        <f>I48+J48+K48</f>
        <v>28.4</v>
      </c>
    </row>
    <row r="49" spans="1:12" ht="15.75" thickBot="1" x14ac:dyDescent="0.3">
      <c r="A49" s="4" t="s">
        <v>88</v>
      </c>
      <c r="B49" s="3">
        <v>35</v>
      </c>
      <c r="C49" s="3">
        <v>32</v>
      </c>
      <c r="D49" s="3">
        <v>5</v>
      </c>
      <c r="F49">
        <f t="shared" si="3"/>
        <v>20</v>
      </c>
      <c r="I49">
        <f>B49*0.5</f>
        <v>17.5</v>
      </c>
      <c r="J49">
        <f>0.25*C49</f>
        <v>8</v>
      </c>
      <c r="K49">
        <f>0.25*D49</f>
        <v>1.25</v>
      </c>
      <c r="L49">
        <f>I49+J49+K49</f>
        <v>26.75</v>
      </c>
    </row>
    <row r="50" spans="1:12" ht="15.75" thickBot="1" x14ac:dyDescent="0.3">
      <c r="A50" s="4" t="s">
        <v>65</v>
      </c>
      <c r="B50" s="3">
        <v>33</v>
      </c>
      <c r="C50" s="3">
        <v>34</v>
      </c>
      <c r="D50" s="3">
        <v>3.4</v>
      </c>
      <c r="F50">
        <f t="shared" si="3"/>
        <v>40</v>
      </c>
      <c r="I50">
        <f>B50*0.5</f>
        <v>16.5</v>
      </c>
      <c r="J50">
        <f>0.25*C50</f>
        <v>8.5</v>
      </c>
      <c r="K50">
        <f>0.25*D50</f>
        <v>0.85</v>
      </c>
      <c r="L50">
        <f>I50+J50+K50</f>
        <v>25.85</v>
      </c>
    </row>
    <row r="51" spans="1:12" ht="15.75" thickBot="1" x14ac:dyDescent="0.3">
      <c r="A51" s="4" t="s">
        <v>81</v>
      </c>
      <c r="B51" s="3">
        <v>28</v>
      </c>
      <c r="C51" s="3">
        <v>38</v>
      </c>
      <c r="D51" s="3">
        <v>2</v>
      </c>
      <c r="F51">
        <f t="shared" si="3"/>
        <v>80</v>
      </c>
      <c r="I51">
        <f>B51*0.5</f>
        <v>14</v>
      </c>
      <c r="J51">
        <f>0.25*C51</f>
        <v>9.5</v>
      </c>
      <c r="K51">
        <f>0.25*D51</f>
        <v>0.5</v>
      </c>
      <c r="L51">
        <f>I51+J51+K51</f>
        <v>24</v>
      </c>
    </row>
  </sheetData>
  <sortState xmlns:xlrd2="http://schemas.microsoft.com/office/spreadsheetml/2017/richdata2" ref="A1:K51">
    <sortCondition descending="1" ref="I1:I51"/>
    <sortCondition descending="1" ref="J1:J51"/>
    <sortCondition descending="1" ref="K1:K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D85C-2B61-413C-8DF6-106CC8E0F40B}">
  <dimension ref="A1:B9"/>
  <sheetViews>
    <sheetView workbookViewId="0">
      <selection activeCell="B12" sqref="B12"/>
    </sheetView>
  </sheetViews>
  <sheetFormatPr defaultRowHeight="15" x14ac:dyDescent="0.25"/>
  <cols>
    <col min="1" max="1" width="26.140625" customWidth="1"/>
    <col min="2" max="2" width="128.28515625" bestFit="1" customWidth="1"/>
  </cols>
  <sheetData>
    <row r="1" spans="1:2" ht="15.75" thickBot="1" x14ac:dyDescent="0.3">
      <c r="A1" s="1" t="s">
        <v>29</v>
      </c>
      <c r="B1" s="5" t="s">
        <v>89</v>
      </c>
    </row>
    <row r="2" spans="1:2" ht="15.75" thickBot="1" x14ac:dyDescent="0.3">
      <c r="A2" s="1" t="s">
        <v>30</v>
      </c>
      <c r="B2" s="1" t="s">
        <v>90</v>
      </c>
    </row>
    <row r="3" spans="1:2" ht="15.75" thickBot="1" x14ac:dyDescent="0.3">
      <c r="A3" s="1" t="s">
        <v>31</v>
      </c>
      <c r="B3" s="1" t="s">
        <v>91</v>
      </c>
    </row>
    <row r="4" spans="1:2" ht="15.75" thickBot="1" x14ac:dyDescent="0.3">
      <c r="A4" s="1" t="s">
        <v>32</v>
      </c>
      <c r="B4" s="1" t="s">
        <v>92</v>
      </c>
    </row>
    <row r="5" spans="1:2" ht="15.75" thickBot="1" x14ac:dyDescent="0.3">
      <c r="A5" s="1" t="s">
        <v>93</v>
      </c>
      <c r="B5" s="1" t="s">
        <v>94</v>
      </c>
    </row>
    <row r="6" spans="1:2" ht="15.75" thickBot="1" x14ac:dyDescent="0.3">
      <c r="A6" s="1" t="s">
        <v>95</v>
      </c>
      <c r="B6" s="1" t="s">
        <v>96</v>
      </c>
    </row>
    <row r="7" spans="1:2" ht="15.75" thickBot="1" x14ac:dyDescent="0.3">
      <c r="A7" s="1" t="s">
        <v>36</v>
      </c>
      <c r="B7" s="1" t="s">
        <v>97</v>
      </c>
    </row>
    <row r="8" spans="1:2" ht="15.75" thickBot="1" x14ac:dyDescent="0.3">
      <c r="A8" s="1" t="s">
        <v>98</v>
      </c>
      <c r="B8" s="1" t="s">
        <v>99</v>
      </c>
    </row>
    <row r="9" spans="1:2" ht="15.75" thickBot="1" x14ac:dyDescent="0.3">
      <c r="A9" s="1" t="s">
        <v>100</v>
      </c>
      <c r="B9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Sheet2!Criteria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2022-03-26T04:31:01Z</dcterms:modified>
</cp:coreProperties>
</file>