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Data_Analytics\MS Excel\"/>
    </mc:Choice>
  </mc:AlternateContent>
  <xr:revisionPtr revIDLastSave="0" documentId="13_ncr:1_{D666F6E9-E564-40D6-8892-63296FB0C75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1" l="1"/>
  <c r="T4" i="1"/>
  <c r="I5" i="1"/>
  <c r="H26" i="1" l="1"/>
  <c r="G26" i="1"/>
  <c r="F26" i="1"/>
  <c r="E26" i="1"/>
  <c r="D26" i="1"/>
  <c r="H25" i="1"/>
  <c r="G25" i="1"/>
  <c r="F25" i="1"/>
  <c r="E25" i="1"/>
  <c r="D25" i="1"/>
  <c r="H24" i="1"/>
  <c r="G24" i="1"/>
  <c r="F24" i="1"/>
  <c r="E24" i="1"/>
  <c r="D24" i="1"/>
  <c r="H23" i="1"/>
  <c r="G23" i="1"/>
  <c r="F23" i="1"/>
  <c r="E23" i="1"/>
  <c r="D23" i="1"/>
  <c r="C23" i="1"/>
  <c r="R5" i="1"/>
  <c r="W5" i="1" s="1"/>
  <c r="R21" i="1"/>
  <c r="W21" i="1" s="1"/>
  <c r="R20" i="1"/>
  <c r="W20" i="1" s="1"/>
  <c r="R19" i="1"/>
  <c r="W19" i="1" s="1"/>
  <c r="R18" i="1"/>
  <c r="W18" i="1" s="1"/>
  <c r="R17" i="1"/>
  <c r="W17" i="1" s="1"/>
  <c r="R16" i="1"/>
  <c r="W16" i="1" s="1"/>
  <c r="R15" i="1"/>
  <c r="W15" i="1" s="1"/>
  <c r="R14" i="1"/>
  <c r="W14" i="1" s="1"/>
  <c r="R13" i="1"/>
  <c r="W13" i="1" s="1"/>
  <c r="R12" i="1"/>
  <c r="W12" i="1" s="1"/>
  <c r="R11" i="1"/>
  <c r="W11" i="1" s="1"/>
  <c r="R10" i="1"/>
  <c r="W10" i="1" s="1"/>
  <c r="R9" i="1"/>
  <c r="W9" i="1" s="1"/>
  <c r="R8" i="1"/>
  <c r="W8" i="1" s="1"/>
  <c r="R7" i="1"/>
  <c r="W7" i="1" s="1"/>
  <c r="R6" i="1"/>
  <c r="W6" i="1" s="1"/>
  <c r="Q21" i="1"/>
  <c r="V21" i="1" s="1"/>
  <c r="Q20" i="1"/>
  <c r="V20" i="1" s="1"/>
  <c r="Q19" i="1"/>
  <c r="V19" i="1" s="1"/>
  <c r="Q18" i="1"/>
  <c r="V18" i="1" s="1"/>
  <c r="Q17" i="1"/>
  <c r="V17" i="1" s="1"/>
  <c r="Q16" i="1"/>
  <c r="V16" i="1" s="1"/>
  <c r="Q15" i="1"/>
  <c r="V15" i="1" s="1"/>
  <c r="Q14" i="1"/>
  <c r="V14" i="1" s="1"/>
  <c r="Q13" i="1"/>
  <c r="V13" i="1" s="1"/>
  <c r="Q12" i="1"/>
  <c r="V12" i="1" s="1"/>
  <c r="Q11" i="1"/>
  <c r="V11" i="1" s="1"/>
  <c r="Q10" i="1"/>
  <c r="V10" i="1" s="1"/>
  <c r="Q9" i="1"/>
  <c r="V9" i="1" s="1"/>
  <c r="Q8" i="1"/>
  <c r="V8" i="1" s="1"/>
  <c r="Q7" i="1"/>
  <c r="V7" i="1" s="1"/>
  <c r="Q6" i="1"/>
  <c r="V6" i="1" s="1"/>
  <c r="Q5" i="1"/>
  <c r="P21" i="1"/>
  <c r="U21" i="1" s="1"/>
  <c r="P20" i="1"/>
  <c r="U20" i="1" s="1"/>
  <c r="P19" i="1"/>
  <c r="U19" i="1" s="1"/>
  <c r="P18" i="1"/>
  <c r="U18" i="1" s="1"/>
  <c r="P17" i="1"/>
  <c r="U17" i="1" s="1"/>
  <c r="P16" i="1"/>
  <c r="U16" i="1" s="1"/>
  <c r="P15" i="1"/>
  <c r="U15" i="1" s="1"/>
  <c r="P14" i="1"/>
  <c r="U14" i="1" s="1"/>
  <c r="P13" i="1"/>
  <c r="U13" i="1" s="1"/>
  <c r="P12" i="1"/>
  <c r="U12" i="1" s="1"/>
  <c r="P11" i="1"/>
  <c r="U11" i="1" s="1"/>
  <c r="P10" i="1"/>
  <c r="U10" i="1" s="1"/>
  <c r="P9" i="1"/>
  <c r="U9" i="1" s="1"/>
  <c r="P8" i="1"/>
  <c r="U8" i="1" s="1"/>
  <c r="P7" i="1"/>
  <c r="U7" i="1" s="1"/>
  <c r="P6" i="1"/>
  <c r="U6" i="1" s="1"/>
  <c r="P5" i="1"/>
  <c r="O21" i="1"/>
  <c r="T21" i="1" s="1"/>
  <c r="O20" i="1"/>
  <c r="T20" i="1" s="1"/>
  <c r="O19" i="1"/>
  <c r="T19" i="1" s="1"/>
  <c r="O18" i="1"/>
  <c r="T18" i="1" s="1"/>
  <c r="O17" i="1"/>
  <c r="T17" i="1" s="1"/>
  <c r="O16" i="1"/>
  <c r="T16" i="1" s="1"/>
  <c r="O15" i="1"/>
  <c r="T15" i="1" s="1"/>
  <c r="O14" i="1"/>
  <c r="T14" i="1" s="1"/>
  <c r="O13" i="1"/>
  <c r="T13" i="1" s="1"/>
  <c r="O12" i="1"/>
  <c r="T12" i="1" s="1"/>
  <c r="O11" i="1"/>
  <c r="T11" i="1" s="1"/>
  <c r="O10" i="1"/>
  <c r="T10" i="1" s="1"/>
  <c r="O9" i="1"/>
  <c r="T9" i="1" s="1"/>
  <c r="O8" i="1"/>
  <c r="T8" i="1" s="1"/>
  <c r="O7" i="1"/>
  <c r="T7" i="1" s="1"/>
  <c r="O6" i="1"/>
  <c r="T6" i="1" s="1"/>
  <c r="O5" i="1"/>
  <c r="N5" i="1"/>
  <c r="J5" i="1"/>
  <c r="Q26" i="1" l="1"/>
  <c r="V5" i="1"/>
  <c r="U5" i="1"/>
  <c r="O26" i="1"/>
  <c r="T5" i="1"/>
  <c r="Y5" i="1" s="1"/>
  <c r="S5" i="1"/>
  <c r="X5" i="1" s="1"/>
  <c r="R26" i="1"/>
  <c r="O23" i="1"/>
  <c r="P23" i="1"/>
  <c r="Q23" i="1"/>
  <c r="R23" i="1"/>
  <c r="O24" i="1"/>
  <c r="P24" i="1"/>
  <c r="Q24" i="1"/>
  <c r="R24" i="1"/>
  <c r="O25" i="1"/>
  <c r="P25" i="1"/>
  <c r="Q25" i="1"/>
  <c r="R25" i="1"/>
  <c r="N6" i="1"/>
  <c r="N7" i="1"/>
  <c r="N8" i="1"/>
  <c r="N9" i="1"/>
  <c r="N10" i="1"/>
  <c r="N11" i="1"/>
  <c r="N12" i="1"/>
  <c r="N13" i="1"/>
  <c r="N14" i="1"/>
  <c r="N15" i="1"/>
  <c r="N16" i="1"/>
  <c r="Y4" i="1"/>
  <c r="Z4" i="1" s="1"/>
  <c r="AA4" i="1" s="1"/>
  <c r="AB4" i="1" s="1"/>
  <c r="U4" i="1"/>
  <c r="V4" i="1" s="1"/>
  <c r="W4" i="1" s="1"/>
  <c r="O4" i="1"/>
  <c r="P4" i="1" s="1"/>
  <c r="Q4" i="1" s="1"/>
  <c r="R4" i="1" s="1"/>
  <c r="K12" i="1"/>
  <c r="Z12" i="1" s="1"/>
  <c r="M5" i="1"/>
  <c r="AB5" i="1" s="1"/>
  <c r="M21" i="1"/>
  <c r="AB21" i="1" s="1"/>
  <c r="M20" i="1"/>
  <c r="AB20" i="1" s="1"/>
  <c r="M19" i="1"/>
  <c r="AB19" i="1" s="1"/>
  <c r="M18" i="1"/>
  <c r="AB18" i="1" s="1"/>
  <c r="M17" i="1"/>
  <c r="AB17" i="1" s="1"/>
  <c r="M16" i="1"/>
  <c r="AB16" i="1" s="1"/>
  <c r="M15" i="1"/>
  <c r="AB15" i="1" s="1"/>
  <c r="M14" i="1"/>
  <c r="AB14" i="1" s="1"/>
  <c r="M13" i="1"/>
  <c r="AB13" i="1" s="1"/>
  <c r="M12" i="1"/>
  <c r="AB12" i="1" s="1"/>
  <c r="M11" i="1"/>
  <c r="AB11" i="1" s="1"/>
  <c r="M10" i="1"/>
  <c r="AB10" i="1" s="1"/>
  <c r="M9" i="1"/>
  <c r="AB9" i="1" s="1"/>
  <c r="M8" i="1"/>
  <c r="AB8" i="1" s="1"/>
  <c r="M7" i="1"/>
  <c r="AB7" i="1" s="1"/>
  <c r="M6" i="1"/>
  <c r="AB6" i="1" s="1"/>
  <c r="L21" i="1"/>
  <c r="AA21" i="1" s="1"/>
  <c r="L20" i="1"/>
  <c r="AA20" i="1" s="1"/>
  <c r="L19" i="1"/>
  <c r="AA19" i="1" s="1"/>
  <c r="L18" i="1"/>
  <c r="AA18" i="1" s="1"/>
  <c r="L17" i="1"/>
  <c r="AA17" i="1" s="1"/>
  <c r="L16" i="1"/>
  <c r="AA16" i="1" s="1"/>
  <c r="L15" i="1"/>
  <c r="AA15" i="1" s="1"/>
  <c r="L14" i="1"/>
  <c r="AA14" i="1" s="1"/>
  <c r="L13" i="1"/>
  <c r="AA13" i="1" s="1"/>
  <c r="L12" i="1"/>
  <c r="AA12" i="1" s="1"/>
  <c r="L11" i="1"/>
  <c r="AA11" i="1" s="1"/>
  <c r="L10" i="1"/>
  <c r="AA10" i="1" s="1"/>
  <c r="L9" i="1"/>
  <c r="AA9" i="1" s="1"/>
  <c r="L8" i="1"/>
  <c r="AA8" i="1" s="1"/>
  <c r="L7" i="1"/>
  <c r="AA7" i="1" s="1"/>
  <c r="L6" i="1"/>
  <c r="AA6" i="1" s="1"/>
  <c r="L5" i="1"/>
  <c r="K21" i="1"/>
  <c r="Z21" i="1" s="1"/>
  <c r="K20" i="1"/>
  <c r="Z20" i="1" s="1"/>
  <c r="K19" i="1"/>
  <c r="Z19" i="1" s="1"/>
  <c r="K18" i="1"/>
  <c r="Z18" i="1" s="1"/>
  <c r="K17" i="1"/>
  <c r="Z17" i="1" s="1"/>
  <c r="K16" i="1"/>
  <c r="Z16" i="1" s="1"/>
  <c r="K15" i="1"/>
  <c r="Z15" i="1" s="1"/>
  <c r="K14" i="1"/>
  <c r="Z14" i="1" s="1"/>
  <c r="K13" i="1"/>
  <c r="Z13" i="1" s="1"/>
  <c r="K11" i="1"/>
  <c r="Z11" i="1" s="1"/>
  <c r="K10" i="1"/>
  <c r="Z10" i="1" s="1"/>
  <c r="K9" i="1"/>
  <c r="Z9" i="1" s="1"/>
  <c r="K8" i="1"/>
  <c r="Z8" i="1" s="1"/>
  <c r="K7" i="1"/>
  <c r="Z7" i="1" s="1"/>
  <c r="K6" i="1"/>
  <c r="Z6" i="1" s="1"/>
  <c r="K5" i="1"/>
  <c r="Z5" i="1" s="1"/>
  <c r="J21" i="1"/>
  <c r="Y21" i="1" s="1"/>
  <c r="I13" i="1"/>
  <c r="J13" i="1"/>
  <c r="Y13" i="1" s="1"/>
  <c r="I14" i="1"/>
  <c r="J14" i="1"/>
  <c r="Y14" i="1" s="1"/>
  <c r="I15" i="1"/>
  <c r="J15" i="1"/>
  <c r="Y15" i="1" s="1"/>
  <c r="I16" i="1"/>
  <c r="J16" i="1"/>
  <c r="Y16" i="1" s="1"/>
  <c r="I17" i="1"/>
  <c r="J17" i="1"/>
  <c r="Y17" i="1" s="1"/>
  <c r="I18" i="1"/>
  <c r="J18" i="1"/>
  <c r="Y18" i="1" s="1"/>
  <c r="I19" i="1"/>
  <c r="J19" i="1"/>
  <c r="Y19" i="1" s="1"/>
  <c r="I20" i="1"/>
  <c r="J20" i="1"/>
  <c r="Y20" i="1" s="1"/>
  <c r="I21" i="1"/>
  <c r="I6" i="1"/>
  <c r="J6" i="1"/>
  <c r="Y6" i="1" s="1"/>
  <c r="I7" i="1"/>
  <c r="J7" i="1"/>
  <c r="Y7" i="1" s="1"/>
  <c r="I8" i="1"/>
  <c r="J8" i="1"/>
  <c r="Y8" i="1" s="1"/>
  <c r="I9" i="1"/>
  <c r="J9" i="1"/>
  <c r="Y9" i="1" s="1"/>
  <c r="I10" i="1"/>
  <c r="J10" i="1"/>
  <c r="Y10" i="1" s="1"/>
  <c r="I11" i="1"/>
  <c r="J11" i="1"/>
  <c r="Y11" i="1" s="1"/>
  <c r="I12" i="1"/>
  <c r="J12" i="1"/>
  <c r="Y12" i="1" s="1"/>
  <c r="J4" i="1"/>
  <c r="K4" i="1"/>
  <c r="L4" i="1" s="1"/>
  <c r="M4" i="1" s="1"/>
  <c r="X10" i="1" l="1"/>
  <c r="AC10" i="1" s="1"/>
  <c r="X13" i="1"/>
  <c r="AC13" i="1" s="1"/>
  <c r="AC5" i="1"/>
  <c r="AA5" i="1"/>
  <c r="X8" i="1"/>
  <c r="AC8" i="1" s="1"/>
  <c r="X15" i="1"/>
  <c r="AC15" i="1" s="1"/>
  <c r="S16" i="1"/>
  <c r="X16" i="1" s="1"/>
  <c r="AC16" i="1" s="1"/>
  <c r="S15" i="1"/>
  <c r="S14" i="1"/>
  <c r="X14" i="1" s="1"/>
  <c r="AC14" i="1" s="1"/>
  <c r="S13" i="1"/>
  <c r="S12" i="1"/>
  <c r="X12" i="1" s="1"/>
  <c r="AC12" i="1" s="1"/>
  <c r="S11" i="1"/>
  <c r="X11" i="1" s="1"/>
  <c r="AC11" i="1" s="1"/>
  <c r="S10" i="1"/>
  <c r="S9" i="1"/>
  <c r="X9" i="1" s="1"/>
  <c r="AC9" i="1" s="1"/>
  <c r="S8" i="1"/>
  <c r="S7" i="1"/>
  <c r="X7" i="1" s="1"/>
  <c r="AC7" i="1" s="1"/>
  <c r="S6" i="1"/>
  <c r="X6" i="1" s="1"/>
  <c r="AC6" i="1" s="1"/>
  <c r="I26" i="1"/>
  <c r="I25" i="1"/>
  <c r="I24" i="1"/>
  <c r="I23" i="1"/>
  <c r="K26" i="1"/>
  <c r="K25" i="1"/>
  <c r="K24" i="1"/>
  <c r="K23" i="1"/>
  <c r="L26" i="1"/>
  <c r="L25" i="1"/>
  <c r="L24" i="1"/>
  <c r="L23" i="1"/>
  <c r="M26" i="1"/>
  <c r="M25" i="1"/>
  <c r="M24" i="1"/>
  <c r="M23" i="1"/>
  <c r="J25" i="1"/>
  <c r="J24" i="1"/>
  <c r="J23" i="1"/>
  <c r="J26" i="1"/>
  <c r="E4" i="1"/>
  <c r="F4" i="1" s="1"/>
  <c r="G4" i="1" s="1"/>
  <c r="H4" i="1" s="1"/>
  <c r="N17" i="1"/>
  <c r="N18" i="1"/>
  <c r="N19" i="1"/>
  <c r="N20" i="1"/>
  <c r="N21" i="1"/>
  <c r="C26" i="1"/>
  <c r="C25" i="1"/>
  <c r="C24" i="1"/>
  <c r="S21" i="1" l="1"/>
  <c r="X21" i="1" s="1"/>
  <c r="AC21" i="1" s="1"/>
  <c r="S20" i="1"/>
  <c r="X20" i="1" s="1"/>
  <c r="AC20" i="1" s="1"/>
  <c r="S19" i="1"/>
  <c r="X19" i="1" s="1"/>
  <c r="AC19" i="1" s="1"/>
  <c r="S18" i="1"/>
  <c r="X18" i="1" s="1"/>
  <c r="AC18" i="1" s="1"/>
  <c r="AC23" i="1" s="1"/>
  <c r="S17" i="1"/>
  <c r="X17" i="1" s="1"/>
  <c r="AC17" i="1" s="1"/>
  <c r="AC25" i="1" s="1"/>
  <c r="N23" i="1"/>
  <c r="N24" i="1"/>
  <c r="N25" i="1"/>
  <c r="N26" i="1"/>
  <c r="V25" i="1"/>
  <c r="V26" i="1"/>
  <c r="V23" i="1"/>
  <c r="V24" i="1"/>
  <c r="U26" i="1"/>
  <c r="U23" i="1"/>
  <c r="U24" i="1"/>
  <c r="U25" i="1"/>
  <c r="T23" i="1"/>
  <c r="T24" i="1"/>
  <c r="T25" i="1"/>
  <c r="T26" i="1"/>
  <c r="S24" i="1"/>
  <c r="S25" i="1" l="1"/>
  <c r="AC24" i="1"/>
  <c r="S26" i="1"/>
  <c r="S23" i="1"/>
  <c r="AC26" i="1"/>
  <c r="Y26" i="1"/>
  <c r="Y25" i="1"/>
  <c r="Y24" i="1"/>
  <c r="Y23" i="1"/>
  <c r="Z25" i="1"/>
  <c r="Z24" i="1"/>
  <c r="Z23" i="1"/>
  <c r="Z26" i="1"/>
  <c r="AA24" i="1"/>
  <c r="AA23" i="1"/>
  <c r="AA26" i="1"/>
  <c r="AA25" i="1"/>
  <c r="W26" i="1"/>
  <c r="W25" i="1"/>
  <c r="W24" i="1"/>
  <c r="W23" i="1"/>
  <c r="X23" i="1"/>
  <c r="X26" i="1"/>
  <c r="X25" i="1"/>
  <c r="X24" i="1"/>
  <c r="AB23" i="1" l="1"/>
  <c r="AB26" i="1"/>
  <c r="AB25" i="1"/>
  <c r="AB24" i="1"/>
</calcChain>
</file>

<file path=xl/sharedStrings.xml><?xml version="1.0" encoding="utf-8"?>
<sst xmlns="http://schemas.openxmlformats.org/spreadsheetml/2006/main" count="50" uniqueCount="50">
  <si>
    <t>Employee Payroll</t>
  </si>
  <si>
    <t>Last Name</t>
  </si>
  <si>
    <t>First Name</t>
  </si>
  <si>
    <t>Hourly Wage</t>
  </si>
  <si>
    <t>Kern</t>
  </si>
  <si>
    <t>Jon</t>
  </si>
  <si>
    <t>Howard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</si>
  <si>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</si>
  <si>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</si>
  <si>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</si>
  <si>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</si>
  <si>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</si>
  <si>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</si>
  <si>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</si>
  <si>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</si>
  <si>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</si>
  <si>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</si>
  <si>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</si>
  <si>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</si>
  <si>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</si>
  <si>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</si>
  <si>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</si>
  <si>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</si>
  <si>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</si>
  <si>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</si>
  <si>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</si>
  <si>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</si>
  <si>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</si>
  <si>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</si>
  <si>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</si>
  <si>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</si>
  <si>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</si>
  <si>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</si>
  <si>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</si>
  <si>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</si>
  <si>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</si>
  <si>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Veelinda</t>
  </si>
  <si>
    <t>Gelnda</t>
  </si>
  <si>
    <t>Max</t>
  </si>
  <si>
    <t>Min</t>
  </si>
  <si>
    <t>Average</t>
  </si>
  <si>
    <t>Total</t>
  </si>
  <si>
    <t>Bonus Payout</t>
  </si>
  <si>
    <t>Final Pay</t>
  </si>
  <si>
    <t>Hourly Pay</t>
  </si>
  <si>
    <t>Hours Worked</t>
  </si>
  <si>
    <t>Bonus Hours</t>
  </si>
  <si>
    <t>Monthly Income</t>
  </si>
  <si>
    <t>January</t>
  </si>
  <si>
    <t>Virendra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</si>
</sst>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₹&quot;\ * #,##0.00_ ;_ &quot;₹&quot;\ * \-#,##0.00_ ;_ &quot;₹&quot;\ * &quot;-&quot;??_ ;_ @_ "/>
    <numFmt numFmtId="165" formatCode="_ [$₹-4009]\ * #,##0.00_ ;_ [$₹-4009]\ * \-#,##0.00_ ;_ [$₹-4009]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2" fontId="0" fillId="0" borderId="0" xfId="1" applyNumberFormat="1" applyFont="1"/>
    <xf numFmtId="0" fontId="2" fillId="2" borderId="0" xfId="0" applyFont="1" applyFill="1"/>
    <xf numFmtId="0" fontId="2" fillId="4" borderId="0" xfId="0" applyFont="1" applyFill="1"/>
    <xf numFmtId="0" fontId="2" fillId="7" borderId="0" xfId="0" applyFont="1" applyFill="1"/>
    <xf numFmtId="165" fontId="0" fillId="5" borderId="1" xfId="0" applyNumberFormat="1" applyFill="1" applyBorder="1"/>
    <xf numFmtId="0" fontId="2" fillId="10" borderId="1" xfId="0" applyFont="1" applyFill="1" applyBorder="1"/>
    <xf numFmtId="0" fontId="0" fillId="10" borderId="1" xfId="0" applyFill="1" applyBorder="1"/>
    <xf numFmtId="165" fontId="0" fillId="10" borderId="1" xfId="0" applyNumberFormat="1" applyFill="1" applyBorder="1"/>
    <xf numFmtId="16" fontId="0" fillId="10" borderId="1" xfId="0" applyNumberFormat="1" applyFill="1" applyBorder="1"/>
    <xf numFmtId="16" fontId="2" fillId="9" borderId="1" xfId="0" applyNumberFormat="1" applyFont="1" applyFill="1" applyBorder="1"/>
    <xf numFmtId="0" fontId="0" fillId="9" borderId="1" xfId="0" applyFill="1" applyBorder="1"/>
    <xf numFmtId="16" fontId="2" fillId="6" borderId="1" xfId="0" applyNumberFormat="1" applyFont="1" applyFill="1" applyBorder="1"/>
    <xf numFmtId="165" fontId="0" fillId="6" borderId="1" xfId="0" applyNumberFormat="1" applyFill="1" applyBorder="1"/>
    <xf numFmtId="16" fontId="2" fillId="11" borderId="1" xfId="0" applyNumberFormat="1" applyFont="1" applyFill="1" applyBorder="1"/>
    <xf numFmtId="165" fontId="0" fillId="11" borderId="1" xfId="0" applyNumberFormat="1" applyFill="1" applyBorder="1"/>
    <xf numFmtId="0" fontId="2" fillId="12" borderId="0" xfId="0" applyFont="1" applyFill="1"/>
    <xf numFmtId="16" fontId="2" fillId="5" borderId="1" xfId="0" applyNumberFormat="1" applyFont="1" applyFill="1" applyBorder="1"/>
    <xf numFmtId="0" fontId="2" fillId="5" borderId="0" xfId="0" applyFont="1" applyFill="1" applyAlignment="1">
      <alignment horizontal="center"/>
    </xf>
    <xf numFmtId="16" fontId="2" fillId="8" borderId="1" xfId="0" applyNumberFormat="1" applyFont="1" applyFill="1" applyBorder="1"/>
    <xf numFmtId="0" fontId="0" fillId="8" borderId="1" xfId="0" applyFill="1" applyBorder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5" fontId="0" fillId="7" borderId="1" xfId="0" applyNumberFormat="1" applyFill="1" applyBorder="1"/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66"/>
      <color rgb="FFCC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January Month</a:t>
            </a:r>
            <a:r>
              <a:rPr lang="en-US" baseline="0"/>
              <a:t> Emp_Payroll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Sheet1!$AC$4</c:f>
              <c:strCache>
                <c:ptCount val="1"/>
                <c:pt idx="0">
                  <c:v>January</c:v>
                </c:pt>
              </c:strCache>
            </c:strRef>
          </c:tx>
          <c:invertIfNegative val="0"/>
          <c:cat>
            <c:strRef>
              <c:f>Sheet1!$B$5:$B$21</c:f>
              <c:strCache>
                <c:ptCount val="17"/>
                <c:pt idx="0">
                  <c:v>Jon</c:v>
                </c:pt>
                <c:pt idx="1">
                  <c:v>Gelnda</c:v>
                </c:pt>
                <c:pt idx="2">
                  <c:v>Ron</c:v>
                </c:pt>
                <c:pt idx="3">
                  <c:v>Wendy</c:v>
                </c:pt>
                <c:pt idx="4">
                  <c:v>Paul</c:v>
                </c:pt>
                <c:pt idx="5">
                  <c:v>Tom</c:v>
                </c:pt>
                <c:pt idx="6">
                  <c:v>Nancy</c:v>
                </c:pt>
                <c:pt idx="7">
                  <c:v>Karen</c:v>
                </c:pt>
                <c:pt idx="8">
                  <c:v>Dennis</c:v>
                </c:pt>
                <c:pt idx="9">
                  <c:v>Sandy</c:v>
                </c:pt>
                <c:pt idx="10">
                  <c:v>Linda</c:v>
                </c:pt>
                <c:pt idx="11">
                  <c:v>Olivia</c:v>
                </c:pt>
                <c:pt idx="12">
                  <c:v>Blessing</c:v>
                </c:pt>
                <c:pt idx="13">
                  <c:v>Chandra</c:v>
                </c:pt>
                <c:pt idx="14">
                  <c:v>Bill</c:v>
                </c:pt>
                <c:pt idx="15">
                  <c:v>Trent</c:v>
                </c:pt>
                <c:pt idx="16">
                  <c:v>Genesis</c:v>
                </c:pt>
              </c:strCache>
            </c:strRef>
          </c:cat>
          <c:val>
            <c:numRef>
              <c:f>Sheet1!$AC$5:$AC$21</c:f>
              <c:numCache>
                <c:formatCode>_ [$₹-4009]\ * #,##0.00_ ;_ [$₹-4009]\ * \-#,##0.00_ ;_ [$₹-4009]\ * "-"??_ ;_ @_ </c:formatCode>
                <c:ptCount val="17"/>
                <c:pt idx="0">
                  <c:v>3513.8999999999996</c:v>
                </c:pt>
                <c:pt idx="1">
                  <c:v>2165</c:v>
                </c:pt>
                <c:pt idx="2">
                  <c:v>4696.25</c:v>
                </c:pt>
                <c:pt idx="3">
                  <c:v>3877.3</c:v>
                </c:pt>
                <c:pt idx="4">
                  <c:v>1311</c:v>
                </c:pt>
                <c:pt idx="5">
                  <c:v>3266</c:v>
                </c:pt>
                <c:pt idx="6">
                  <c:v>4437</c:v>
                </c:pt>
                <c:pt idx="7">
                  <c:v>3771.25</c:v>
                </c:pt>
                <c:pt idx="8">
                  <c:v>2778.3</c:v>
                </c:pt>
                <c:pt idx="9">
                  <c:v>3051.0499999999997</c:v>
                </c:pt>
                <c:pt idx="10">
                  <c:v>2251.1999999999998</c:v>
                </c:pt>
                <c:pt idx="11">
                  <c:v>2065.4499999999998</c:v>
                </c:pt>
                <c:pt idx="12">
                  <c:v>1656</c:v>
                </c:pt>
                <c:pt idx="13">
                  <c:v>1725.98</c:v>
                </c:pt>
                <c:pt idx="14">
                  <c:v>3088.5</c:v>
                </c:pt>
                <c:pt idx="15">
                  <c:v>8662.5</c:v>
                </c:pt>
                <c:pt idx="16">
                  <c:v>5490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7-45D5-AD31-3AC8F9AC4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20992"/>
        <c:axId val="213643264"/>
      </c:barChart>
      <c:catAx>
        <c:axId val="213620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643264"/>
        <c:crosses val="autoZero"/>
        <c:auto val="1"/>
        <c:lblAlgn val="ctr"/>
        <c:lblOffset val="100"/>
        <c:noMultiLvlLbl val="0"/>
      </c:catAx>
      <c:valAx>
        <c:axId val="213643264"/>
        <c:scaling>
          <c:orientation val="minMax"/>
        </c:scaling>
        <c:delete val="0"/>
        <c:axPos val="l"/>
        <c:majorGridlines/>
        <c:numFmt formatCode="_ [$₹-4009]\ * #,##0.00_ ;_ [$₹-4009]\ * \-#,##0.00_ ;_ [$₹-4009]\ * &quot;-&quot;??_ ;_ @_ " sourceLinked="1"/>
        <c:majorTickMark val="out"/>
        <c:minorTickMark val="none"/>
        <c:tickLblPos val="nextTo"/>
        <c:crossAx val="21362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28574</xdr:colOff>
      <xdr:row>4</xdr:row>
      <xdr:rowOff>76199</xdr:rowOff>
    </xdr:from>
    <xdr:to>
      <xdr:col>38</xdr:col>
      <xdr:colOff>533399</xdr:colOff>
      <xdr:row>21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7"/>
  <sheetViews>
    <sheetView tabSelected="1" topLeftCell="S9" workbookViewId="0">
      <selection activeCell="AE29" sqref="AE29"/>
    </sheetView>
  </sheetViews>
  <sheetFormatPr defaultRowHeight="15" x14ac:dyDescent="0.25"/>
  <cols>
    <col min="1" max="1" width="11" customWidth="1"/>
    <col min="2" max="2" width="10.28515625" customWidth="1"/>
    <col min="3" max="3" width="11.85546875" customWidth="1"/>
    <col min="4" max="8" width="13.7109375" customWidth="1"/>
    <col min="9" max="13" width="11.42578125" customWidth="1"/>
    <col min="14" max="14" width="12" bestFit="1" customWidth="1"/>
    <col min="15" max="18" width="12" customWidth="1"/>
    <col min="19" max="19" width="13.140625" bestFit="1" customWidth="1"/>
    <col min="20" max="23" width="13.140625" customWidth="1"/>
    <col min="24" max="28" width="11.5703125" bestFit="1" customWidth="1"/>
    <col min="29" max="29" width="15.7109375" bestFit="1" customWidth="1"/>
  </cols>
  <sheetData>
    <row r="1" spans="1:29" x14ac:dyDescent="0.25">
      <c r="A1" s="2" t="s">
        <v>0</v>
      </c>
      <c r="B1" s="2"/>
      <c r="D1" t="s">
        <v>49</v>
      </c>
    </row>
    <row r="2" spans="1:29" x14ac:dyDescent="0.25">
      <c r="A2" s="16"/>
      <c r="B2" s="16"/>
    </row>
    <row r="3" spans="1:29" x14ac:dyDescent="0.25">
      <c r="A3" s="3"/>
      <c r="B3" s="3"/>
      <c r="C3" s="3"/>
      <c r="D3" s="22" t="s">
        <v>45</v>
      </c>
      <c r="E3" s="22"/>
      <c r="F3" s="22"/>
      <c r="G3" s="22"/>
      <c r="H3" s="22"/>
      <c r="I3" s="21" t="s">
        <v>44</v>
      </c>
      <c r="J3" s="21"/>
      <c r="K3" s="21"/>
      <c r="L3" s="21"/>
      <c r="M3" s="21"/>
      <c r="N3" s="22" t="s">
        <v>46</v>
      </c>
      <c r="O3" s="22"/>
      <c r="P3" s="22"/>
      <c r="Q3" s="22"/>
      <c r="R3" s="22"/>
      <c r="S3" s="21" t="s">
        <v>42</v>
      </c>
      <c r="T3" s="21"/>
      <c r="U3" s="21"/>
      <c r="V3" s="21"/>
      <c r="W3" s="21"/>
      <c r="X3" s="22" t="s">
        <v>43</v>
      </c>
      <c r="Y3" s="22"/>
      <c r="Z3" s="22"/>
      <c r="AA3" s="22"/>
      <c r="AB3" s="22"/>
      <c r="AC3" s="4" t="s">
        <v>47</v>
      </c>
    </row>
    <row r="4" spans="1:29" x14ac:dyDescent="0.25">
      <c r="A4" s="6" t="s">
        <v>1</v>
      </c>
      <c r="B4" s="6" t="s">
        <v>2</v>
      </c>
      <c r="C4" s="6" t="s">
        <v>3</v>
      </c>
      <c r="D4" s="10">
        <v>45292</v>
      </c>
      <c r="E4" s="10">
        <f>D4+7</f>
        <v>45299</v>
      </c>
      <c r="F4" s="10">
        <f t="shared" ref="F4:H4" si="0">E4+7</f>
        <v>45306</v>
      </c>
      <c r="G4" s="10">
        <f t="shared" si="0"/>
        <v>45313</v>
      </c>
      <c r="H4" s="10">
        <f t="shared" si="0"/>
        <v>45320</v>
      </c>
      <c r="I4" s="12">
        <v>45292</v>
      </c>
      <c r="J4" s="12">
        <f>I4+7</f>
        <v>45299</v>
      </c>
      <c r="K4" s="12">
        <f>J4+7</f>
        <v>45306</v>
      </c>
      <c r="L4" s="12">
        <f>K4+7</f>
        <v>45313</v>
      </c>
      <c r="M4" s="12">
        <f>L4+7</f>
        <v>45320</v>
      </c>
      <c r="N4" s="19">
        <v>45292</v>
      </c>
      <c r="O4" s="19">
        <f>N4+7</f>
        <v>45299</v>
      </c>
      <c r="P4" s="19">
        <f>O4+7</f>
        <v>45306</v>
      </c>
      <c r="Q4" s="19">
        <f>P4+7</f>
        <v>45313</v>
      </c>
      <c r="R4" s="19">
        <f>Q4+7</f>
        <v>45320</v>
      </c>
      <c r="S4" s="14">
        <v>45292</v>
      </c>
      <c r="T4" s="14">
        <f>S4+7</f>
        <v>45299</v>
      </c>
      <c r="U4" s="14">
        <f>T4+7</f>
        <v>45306</v>
      </c>
      <c r="V4" s="14">
        <f>U4+7</f>
        <v>45313</v>
      </c>
      <c r="W4" s="14">
        <f>V4+7</f>
        <v>45320</v>
      </c>
      <c r="X4" s="17">
        <v>45292</v>
      </c>
      <c r="Y4" s="17">
        <f>X4+7</f>
        <v>45299</v>
      </c>
      <c r="Z4" s="17">
        <f>Y4+7</f>
        <v>45306</v>
      </c>
      <c r="AA4" s="17">
        <f>Z4+7</f>
        <v>45313</v>
      </c>
      <c r="AB4" s="17">
        <f>AA4+7</f>
        <v>45320</v>
      </c>
      <c r="AC4" s="18" t="s">
        <v>48</v>
      </c>
    </row>
    <row r="5" spans="1:29" x14ac:dyDescent="0.25">
      <c r="A5" s="7" t="s">
        <v>4</v>
      </c>
      <c r="B5" s="7" t="s">
        <v>5</v>
      </c>
      <c r="C5" s="8">
        <v>15.9</v>
      </c>
      <c r="D5" s="11">
        <v>40</v>
      </c>
      <c r="E5" s="11">
        <v>45</v>
      </c>
      <c r="F5" s="11">
        <v>42</v>
      </c>
      <c r="G5" s="11">
        <v>41</v>
      </c>
      <c r="H5" s="11">
        <v>46</v>
      </c>
      <c r="I5" s="13">
        <f>$C5*D5</f>
        <v>636</v>
      </c>
      <c r="J5" s="13">
        <f>$C5*E5</f>
        <v>715.5</v>
      </c>
      <c r="K5" s="13">
        <f>$C5*F5</f>
        <v>667.80000000000007</v>
      </c>
      <c r="L5" s="13">
        <f>$C5*G5</f>
        <v>651.9</v>
      </c>
      <c r="M5" s="13">
        <f>$C5*H5</f>
        <v>731.4</v>
      </c>
      <c r="N5" s="20">
        <f>IF(D5&gt;40,D5-40,0)</f>
        <v>0</v>
      </c>
      <c r="O5" s="20">
        <f>IF(E5&gt;40,E5-40,0)</f>
        <v>5</v>
      </c>
      <c r="P5" s="20">
        <f>IF(F5&gt;40,F5-40,0)</f>
        <v>2</v>
      </c>
      <c r="Q5" s="20">
        <f>IF(G5&gt;40,G5-40,0)</f>
        <v>1</v>
      </c>
      <c r="R5" s="20">
        <f>IF(H5&gt;40,H5-40,0)</f>
        <v>6</v>
      </c>
      <c r="S5" s="15">
        <f t="shared" ref="S5:S21" si="1">N5*$C5*0.5</f>
        <v>0</v>
      </c>
      <c r="T5" s="15">
        <f t="shared" ref="T5:U20" si="2">O5*$C5*0.5</f>
        <v>39.75</v>
      </c>
      <c r="U5" s="15">
        <f t="shared" si="2"/>
        <v>15.9</v>
      </c>
      <c r="V5" s="15">
        <f t="shared" ref="V5:V21" si="3">Q5*$C5*0.5</f>
        <v>7.95</v>
      </c>
      <c r="W5" s="15">
        <f t="shared" ref="W5:W21" si="4">R5*$C5*0.5</f>
        <v>47.7</v>
      </c>
      <c r="X5" s="5">
        <f>I5+S5</f>
        <v>636</v>
      </c>
      <c r="Y5" s="5">
        <f t="shared" ref="Y5:AB20" si="5">J5+T5</f>
        <v>755.25</v>
      </c>
      <c r="Z5" s="5">
        <f t="shared" si="5"/>
        <v>683.7</v>
      </c>
      <c r="AA5" s="5">
        <f t="shared" si="5"/>
        <v>659.85</v>
      </c>
      <c r="AB5" s="5">
        <f t="shared" si="5"/>
        <v>779.1</v>
      </c>
      <c r="AC5" s="5">
        <f>SUM(X5:AB5)</f>
        <v>3513.8999999999996</v>
      </c>
    </row>
    <row r="6" spans="1:29" x14ac:dyDescent="0.25">
      <c r="A6" s="7" t="s">
        <v>6</v>
      </c>
      <c r="B6" s="7" t="s">
        <v>37</v>
      </c>
      <c r="C6" s="8">
        <v>10</v>
      </c>
      <c r="D6" s="11">
        <v>42</v>
      </c>
      <c r="E6" s="11">
        <v>42</v>
      </c>
      <c r="F6" s="11">
        <v>44</v>
      </c>
      <c r="G6" s="11">
        <v>43</v>
      </c>
      <c r="H6" s="11">
        <v>40</v>
      </c>
      <c r="I6" s="13">
        <f t="shared" ref="I6:I13" si="6">$C6*D6</f>
        <v>420</v>
      </c>
      <c r="J6" s="13">
        <f t="shared" ref="J6:M13" si="7">$C6*E6</f>
        <v>420</v>
      </c>
      <c r="K6" s="13">
        <f t="shared" si="7"/>
        <v>440</v>
      </c>
      <c r="L6" s="13">
        <f t="shared" si="7"/>
        <v>430</v>
      </c>
      <c r="M6" s="13">
        <f t="shared" si="7"/>
        <v>400</v>
      </c>
      <c r="N6" s="20">
        <f t="shared" ref="N6:R21" si="8">IF(D6&gt;40,D6-40,0)</f>
        <v>2</v>
      </c>
      <c r="O6" s="20">
        <f t="shared" si="8"/>
        <v>2</v>
      </c>
      <c r="P6" s="20">
        <f t="shared" si="8"/>
        <v>4</v>
      </c>
      <c r="Q6" s="20">
        <f t="shared" si="8"/>
        <v>3</v>
      </c>
      <c r="R6" s="20">
        <f t="shared" si="8"/>
        <v>0</v>
      </c>
      <c r="S6" s="15">
        <f t="shared" si="1"/>
        <v>10</v>
      </c>
      <c r="T6" s="15">
        <f t="shared" si="2"/>
        <v>10</v>
      </c>
      <c r="U6" s="15">
        <f t="shared" si="2"/>
        <v>20</v>
      </c>
      <c r="V6" s="15">
        <f t="shared" si="3"/>
        <v>15</v>
      </c>
      <c r="W6" s="15">
        <f t="shared" si="4"/>
        <v>0</v>
      </c>
      <c r="X6" s="5">
        <f t="shared" ref="X6:X21" si="9">I6+S6</f>
        <v>430</v>
      </c>
      <c r="Y6" s="5">
        <f t="shared" si="5"/>
        <v>430</v>
      </c>
      <c r="Z6" s="5">
        <f t="shared" si="5"/>
        <v>460</v>
      </c>
      <c r="AA6" s="5">
        <f t="shared" si="5"/>
        <v>445</v>
      </c>
      <c r="AB6" s="5">
        <f t="shared" si="5"/>
        <v>400</v>
      </c>
      <c r="AC6" s="5">
        <f t="shared" ref="AC6:AC21" si="10">SUM(X6:AB6)</f>
        <v>2165</v>
      </c>
    </row>
    <row r="7" spans="1:29" x14ac:dyDescent="0.25">
      <c r="A7" s="7" t="s">
        <v>7</v>
      </c>
      <c r="B7" s="7" t="s">
        <v>8</v>
      </c>
      <c r="C7" s="8">
        <v>22.1</v>
      </c>
      <c r="D7" s="11">
        <v>49</v>
      </c>
      <c r="E7" s="11">
        <v>30</v>
      </c>
      <c r="F7" s="11">
        <v>46</v>
      </c>
      <c r="G7" s="11">
        <v>40</v>
      </c>
      <c r="H7" s="11">
        <v>40</v>
      </c>
      <c r="I7" s="13">
        <f t="shared" si="6"/>
        <v>1082.9000000000001</v>
      </c>
      <c r="J7" s="13">
        <f t="shared" si="7"/>
        <v>663</v>
      </c>
      <c r="K7" s="13">
        <f t="shared" si="7"/>
        <v>1016.6</v>
      </c>
      <c r="L7" s="13">
        <f t="shared" si="7"/>
        <v>884</v>
      </c>
      <c r="M7" s="13">
        <f t="shared" si="7"/>
        <v>884</v>
      </c>
      <c r="N7" s="20">
        <f t="shared" si="8"/>
        <v>9</v>
      </c>
      <c r="O7" s="20">
        <f t="shared" si="8"/>
        <v>0</v>
      </c>
      <c r="P7" s="20">
        <f t="shared" si="8"/>
        <v>6</v>
      </c>
      <c r="Q7" s="20">
        <f t="shared" si="8"/>
        <v>0</v>
      </c>
      <c r="R7" s="20">
        <f t="shared" si="8"/>
        <v>0</v>
      </c>
      <c r="S7" s="15">
        <f t="shared" si="1"/>
        <v>99.45</v>
      </c>
      <c r="T7" s="15">
        <f t="shared" si="2"/>
        <v>0</v>
      </c>
      <c r="U7" s="15">
        <f t="shared" si="2"/>
        <v>66.300000000000011</v>
      </c>
      <c r="V7" s="15">
        <f t="shared" si="3"/>
        <v>0</v>
      </c>
      <c r="W7" s="15">
        <f t="shared" si="4"/>
        <v>0</v>
      </c>
      <c r="X7" s="5">
        <f t="shared" si="9"/>
        <v>1182.3500000000001</v>
      </c>
      <c r="Y7" s="5">
        <f t="shared" si="5"/>
        <v>663</v>
      </c>
      <c r="Z7" s="5">
        <f t="shared" si="5"/>
        <v>1082.9000000000001</v>
      </c>
      <c r="AA7" s="5">
        <f t="shared" si="5"/>
        <v>884</v>
      </c>
      <c r="AB7" s="5">
        <f t="shared" si="5"/>
        <v>884</v>
      </c>
      <c r="AC7" s="5">
        <f t="shared" si="10"/>
        <v>4696.25</v>
      </c>
    </row>
    <row r="8" spans="1:29" x14ac:dyDescent="0.25">
      <c r="A8" s="7" t="s">
        <v>9</v>
      </c>
      <c r="B8" s="7" t="s">
        <v>10</v>
      </c>
      <c r="C8" s="8">
        <v>19.100000000000001</v>
      </c>
      <c r="D8" s="11">
        <v>41</v>
      </c>
      <c r="E8" s="11">
        <v>35</v>
      </c>
      <c r="F8" s="11">
        <v>45</v>
      </c>
      <c r="G8" s="11">
        <v>39</v>
      </c>
      <c r="H8" s="11">
        <v>40</v>
      </c>
      <c r="I8" s="13">
        <f t="shared" si="6"/>
        <v>783.1</v>
      </c>
      <c r="J8" s="13">
        <f t="shared" si="7"/>
        <v>668.5</v>
      </c>
      <c r="K8" s="13">
        <f t="shared" si="7"/>
        <v>859.50000000000011</v>
      </c>
      <c r="L8" s="13">
        <f t="shared" si="7"/>
        <v>744.90000000000009</v>
      </c>
      <c r="M8" s="13">
        <f t="shared" si="7"/>
        <v>764</v>
      </c>
      <c r="N8" s="20">
        <f t="shared" si="8"/>
        <v>1</v>
      </c>
      <c r="O8" s="20">
        <f t="shared" si="8"/>
        <v>0</v>
      </c>
      <c r="P8" s="20">
        <f t="shared" si="8"/>
        <v>5</v>
      </c>
      <c r="Q8" s="20">
        <f t="shared" si="8"/>
        <v>0</v>
      </c>
      <c r="R8" s="20">
        <f t="shared" si="8"/>
        <v>0</v>
      </c>
      <c r="S8" s="15">
        <f t="shared" si="1"/>
        <v>9.5500000000000007</v>
      </c>
      <c r="T8" s="15">
        <f t="shared" si="2"/>
        <v>0</v>
      </c>
      <c r="U8" s="15">
        <f t="shared" si="2"/>
        <v>47.75</v>
      </c>
      <c r="V8" s="15">
        <f t="shared" si="3"/>
        <v>0</v>
      </c>
      <c r="W8" s="15">
        <f t="shared" si="4"/>
        <v>0</v>
      </c>
      <c r="X8" s="5">
        <f t="shared" si="9"/>
        <v>792.65</v>
      </c>
      <c r="Y8" s="5">
        <f t="shared" si="5"/>
        <v>668.5</v>
      </c>
      <c r="Z8" s="5">
        <f t="shared" si="5"/>
        <v>907.25000000000011</v>
      </c>
      <c r="AA8" s="5">
        <f t="shared" si="5"/>
        <v>744.90000000000009</v>
      </c>
      <c r="AB8" s="5">
        <f t="shared" si="5"/>
        <v>764</v>
      </c>
      <c r="AC8" s="5">
        <f t="shared" si="10"/>
        <v>3877.3</v>
      </c>
    </row>
    <row r="9" spans="1:29" x14ac:dyDescent="0.25">
      <c r="A9" s="7" t="s">
        <v>11</v>
      </c>
      <c r="B9" s="7" t="s">
        <v>12</v>
      </c>
      <c r="C9" s="8">
        <v>6.9</v>
      </c>
      <c r="D9" s="11">
        <v>39</v>
      </c>
      <c r="E9" s="11">
        <v>37</v>
      </c>
      <c r="F9" s="11">
        <v>39</v>
      </c>
      <c r="G9" s="11">
        <v>35</v>
      </c>
      <c r="H9" s="11">
        <v>40</v>
      </c>
      <c r="I9" s="13">
        <f t="shared" si="6"/>
        <v>269.10000000000002</v>
      </c>
      <c r="J9" s="13">
        <f t="shared" si="7"/>
        <v>255.3</v>
      </c>
      <c r="K9" s="13">
        <f t="shared" si="7"/>
        <v>269.10000000000002</v>
      </c>
      <c r="L9" s="13">
        <f t="shared" si="7"/>
        <v>241.5</v>
      </c>
      <c r="M9" s="13">
        <f t="shared" si="7"/>
        <v>276</v>
      </c>
      <c r="N9" s="20">
        <f t="shared" si="8"/>
        <v>0</v>
      </c>
      <c r="O9" s="20">
        <f t="shared" si="8"/>
        <v>0</v>
      </c>
      <c r="P9" s="20">
        <f t="shared" si="8"/>
        <v>0</v>
      </c>
      <c r="Q9" s="20">
        <f t="shared" si="8"/>
        <v>0</v>
      </c>
      <c r="R9" s="20">
        <f t="shared" si="8"/>
        <v>0</v>
      </c>
      <c r="S9" s="15">
        <f t="shared" si="1"/>
        <v>0</v>
      </c>
      <c r="T9" s="15">
        <f t="shared" si="2"/>
        <v>0</v>
      </c>
      <c r="U9" s="15">
        <f t="shared" si="2"/>
        <v>0</v>
      </c>
      <c r="V9" s="15">
        <f t="shared" si="3"/>
        <v>0</v>
      </c>
      <c r="W9" s="15">
        <f t="shared" si="4"/>
        <v>0</v>
      </c>
      <c r="X9" s="5">
        <f t="shared" si="9"/>
        <v>269.10000000000002</v>
      </c>
      <c r="Y9" s="5">
        <f t="shared" si="5"/>
        <v>255.3</v>
      </c>
      <c r="Z9" s="5">
        <f t="shared" si="5"/>
        <v>269.10000000000002</v>
      </c>
      <c r="AA9" s="5">
        <f t="shared" si="5"/>
        <v>241.5</v>
      </c>
      <c r="AB9" s="5">
        <f t="shared" si="5"/>
        <v>276</v>
      </c>
      <c r="AC9" s="5">
        <f t="shared" si="10"/>
        <v>1311</v>
      </c>
    </row>
    <row r="10" spans="1:29" x14ac:dyDescent="0.25">
      <c r="A10" s="7" t="s">
        <v>13</v>
      </c>
      <c r="B10" s="7" t="s">
        <v>14</v>
      </c>
      <c r="C10" s="8">
        <v>14.2</v>
      </c>
      <c r="D10" s="11">
        <v>44</v>
      </c>
      <c r="E10" s="11">
        <v>48</v>
      </c>
      <c r="F10" s="11">
        <v>37</v>
      </c>
      <c r="G10" s="11">
        <v>45</v>
      </c>
      <c r="H10" s="11">
        <v>45</v>
      </c>
      <c r="I10" s="13">
        <f t="shared" si="6"/>
        <v>624.79999999999995</v>
      </c>
      <c r="J10" s="13">
        <f t="shared" si="7"/>
        <v>681.59999999999991</v>
      </c>
      <c r="K10" s="13">
        <f t="shared" si="7"/>
        <v>525.4</v>
      </c>
      <c r="L10" s="13">
        <f t="shared" si="7"/>
        <v>639</v>
      </c>
      <c r="M10" s="13">
        <f t="shared" si="7"/>
        <v>639</v>
      </c>
      <c r="N10" s="20">
        <f t="shared" si="8"/>
        <v>4</v>
      </c>
      <c r="O10" s="20">
        <f t="shared" si="8"/>
        <v>8</v>
      </c>
      <c r="P10" s="20">
        <f t="shared" si="8"/>
        <v>0</v>
      </c>
      <c r="Q10" s="20">
        <f t="shared" si="8"/>
        <v>5</v>
      </c>
      <c r="R10" s="20">
        <f t="shared" si="8"/>
        <v>5</v>
      </c>
      <c r="S10" s="15">
        <f t="shared" si="1"/>
        <v>28.4</v>
      </c>
      <c r="T10" s="15">
        <f t="shared" si="2"/>
        <v>56.8</v>
      </c>
      <c r="U10" s="15">
        <f t="shared" si="2"/>
        <v>0</v>
      </c>
      <c r="V10" s="15">
        <f t="shared" si="3"/>
        <v>35.5</v>
      </c>
      <c r="W10" s="15">
        <f t="shared" si="4"/>
        <v>35.5</v>
      </c>
      <c r="X10" s="5">
        <f t="shared" si="9"/>
        <v>653.19999999999993</v>
      </c>
      <c r="Y10" s="5">
        <f t="shared" si="5"/>
        <v>738.39999999999986</v>
      </c>
      <c r="Z10" s="5">
        <f t="shared" si="5"/>
        <v>525.4</v>
      </c>
      <c r="AA10" s="5">
        <f t="shared" si="5"/>
        <v>674.5</v>
      </c>
      <c r="AB10" s="5">
        <f t="shared" si="5"/>
        <v>674.5</v>
      </c>
      <c r="AC10" s="5">
        <f t="shared" si="10"/>
        <v>3266</v>
      </c>
    </row>
    <row r="11" spans="1:29" x14ac:dyDescent="0.25">
      <c r="A11" s="7" t="s">
        <v>36</v>
      </c>
      <c r="B11" s="7" t="s">
        <v>15</v>
      </c>
      <c r="C11" s="8">
        <v>18</v>
      </c>
      <c r="D11" s="11">
        <v>55</v>
      </c>
      <c r="E11" s="11">
        <v>40</v>
      </c>
      <c r="F11" s="11">
        <v>40</v>
      </c>
      <c r="G11" s="11">
        <v>40</v>
      </c>
      <c r="H11" s="11">
        <v>56</v>
      </c>
      <c r="I11" s="13">
        <f t="shared" si="6"/>
        <v>990</v>
      </c>
      <c r="J11" s="13">
        <f t="shared" si="7"/>
        <v>720</v>
      </c>
      <c r="K11" s="13">
        <f t="shared" si="7"/>
        <v>720</v>
      </c>
      <c r="L11" s="13">
        <f t="shared" si="7"/>
        <v>720</v>
      </c>
      <c r="M11" s="13">
        <f t="shared" si="7"/>
        <v>1008</v>
      </c>
      <c r="N11" s="20">
        <f t="shared" si="8"/>
        <v>15</v>
      </c>
      <c r="O11" s="20">
        <f t="shared" si="8"/>
        <v>0</v>
      </c>
      <c r="P11" s="20">
        <f t="shared" si="8"/>
        <v>0</v>
      </c>
      <c r="Q11" s="20">
        <f t="shared" si="8"/>
        <v>0</v>
      </c>
      <c r="R11" s="20">
        <f t="shared" si="8"/>
        <v>16</v>
      </c>
      <c r="S11" s="15">
        <f t="shared" si="1"/>
        <v>135</v>
      </c>
      <c r="T11" s="15">
        <f t="shared" si="2"/>
        <v>0</v>
      </c>
      <c r="U11" s="15">
        <f t="shared" si="2"/>
        <v>0</v>
      </c>
      <c r="V11" s="15">
        <f t="shared" si="3"/>
        <v>0</v>
      </c>
      <c r="W11" s="15">
        <f t="shared" si="4"/>
        <v>144</v>
      </c>
      <c r="X11" s="5">
        <f t="shared" si="9"/>
        <v>1125</v>
      </c>
      <c r="Y11" s="5">
        <f t="shared" si="5"/>
        <v>720</v>
      </c>
      <c r="Z11" s="5">
        <f t="shared" si="5"/>
        <v>720</v>
      </c>
      <c r="AA11" s="5">
        <f t="shared" si="5"/>
        <v>720</v>
      </c>
      <c r="AB11" s="5">
        <f t="shared" si="5"/>
        <v>1152</v>
      </c>
      <c r="AC11" s="5">
        <f t="shared" si="10"/>
        <v>4437</v>
      </c>
    </row>
    <row r="12" spans="1:29" x14ac:dyDescent="0.25">
      <c r="A12" s="7" t="s">
        <v>16</v>
      </c>
      <c r="B12" s="7" t="s">
        <v>17</v>
      </c>
      <c r="C12" s="8">
        <v>17.5</v>
      </c>
      <c r="D12" s="11">
        <v>33</v>
      </c>
      <c r="E12" s="11">
        <v>41</v>
      </c>
      <c r="F12" s="11">
        <v>42</v>
      </c>
      <c r="G12" s="11">
        <v>40</v>
      </c>
      <c r="H12" s="11">
        <v>52</v>
      </c>
      <c r="I12" s="13">
        <f t="shared" si="6"/>
        <v>577.5</v>
      </c>
      <c r="J12" s="13">
        <f t="shared" si="7"/>
        <v>717.5</v>
      </c>
      <c r="K12" s="13">
        <f>$C12*F12</f>
        <v>735</v>
      </c>
      <c r="L12" s="13">
        <f t="shared" si="7"/>
        <v>700</v>
      </c>
      <c r="M12" s="13">
        <f t="shared" si="7"/>
        <v>910</v>
      </c>
      <c r="N12" s="20">
        <f t="shared" si="8"/>
        <v>0</v>
      </c>
      <c r="O12" s="20">
        <f t="shared" si="8"/>
        <v>1</v>
      </c>
      <c r="P12" s="20">
        <f t="shared" si="8"/>
        <v>2</v>
      </c>
      <c r="Q12" s="20">
        <f t="shared" si="8"/>
        <v>0</v>
      </c>
      <c r="R12" s="20">
        <f t="shared" si="8"/>
        <v>12</v>
      </c>
      <c r="S12" s="15">
        <f t="shared" si="1"/>
        <v>0</v>
      </c>
      <c r="T12" s="15">
        <f t="shared" si="2"/>
        <v>8.75</v>
      </c>
      <c r="U12" s="15">
        <f t="shared" si="2"/>
        <v>17.5</v>
      </c>
      <c r="V12" s="15">
        <f t="shared" si="3"/>
        <v>0</v>
      </c>
      <c r="W12" s="15">
        <f t="shared" si="4"/>
        <v>105</v>
      </c>
      <c r="X12" s="5">
        <f t="shared" si="9"/>
        <v>577.5</v>
      </c>
      <c r="Y12" s="5">
        <f t="shared" si="5"/>
        <v>726.25</v>
      </c>
      <c r="Z12" s="5">
        <f t="shared" si="5"/>
        <v>752.5</v>
      </c>
      <c r="AA12" s="5">
        <f t="shared" si="5"/>
        <v>700</v>
      </c>
      <c r="AB12" s="5">
        <f t="shared" si="5"/>
        <v>1015</v>
      </c>
      <c r="AC12" s="5">
        <f t="shared" si="10"/>
        <v>3771.25</v>
      </c>
    </row>
    <row r="13" spans="1:29" x14ac:dyDescent="0.25">
      <c r="A13" s="9" t="s">
        <v>18</v>
      </c>
      <c r="B13" s="7" t="s">
        <v>19</v>
      </c>
      <c r="C13" s="8">
        <v>14.7</v>
      </c>
      <c r="D13" s="11">
        <v>29</v>
      </c>
      <c r="E13" s="11">
        <v>40</v>
      </c>
      <c r="F13" s="11">
        <v>40</v>
      </c>
      <c r="G13" s="11">
        <v>40</v>
      </c>
      <c r="H13" s="11">
        <v>40</v>
      </c>
      <c r="I13" s="13">
        <f t="shared" si="6"/>
        <v>426.29999999999995</v>
      </c>
      <c r="J13" s="13">
        <f t="shared" si="7"/>
        <v>588</v>
      </c>
      <c r="K13" s="13">
        <f t="shared" si="7"/>
        <v>588</v>
      </c>
      <c r="L13" s="13">
        <f t="shared" si="7"/>
        <v>588</v>
      </c>
      <c r="M13" s="13">
        <f t="shared" si="7"/>
        <v>588</v>
      </c>
      <c r="N13" s="20">
        <f t="shared" si="8"/>
        <v>0</v>
      </c>
      <c r="O13" s="20">
        <f t="shared" si="8"/>
        <v>0</v>
      </c>
      <c r="P13" s="20">
        <f t="shared" si="8"/>
        <v>0</v>
      </c>
      <c r="Q13" s="20">
        <f t="shared" si="8"/>
        <v>0</v>
      </c>
      <c r="R13" s="20">
        <f t="shared" si="8"/>
        <v>0</v>
      </c>
      <c r="S13" s="15">
        <f t="shared" si="1"/>
        <v>0</v>
      </c>
      <c r="T13" s="15">
        <f t="shared" si="2"/>
        <v>0</v>
      </c>
      <c r="U13" s="15">
        <f t="shared" si="2"/>
        <v>0</v>
      </c>
      <c r="V13" s="15">
        <f t="shared" si="3"/>
        <v>0</v>
      </c>
      <c r="W13" s="15">
        <f t="shared" si="4"/>
        <v>0</v>
      </c>
      <c r="X13" s="5">
        <f t="shared" si="9"/>
        <v>426.29999999999995</v>
      </c>
      <c r="Y13" s="5">
        <f t="shared" si="5"/>
        <v>588</v>
      </c>
      <c r="Z13" s="5">
        <f t="shared" si="5"/>
        <v>588</v>
      </c>
      <c r="AA13" s="5">
        <f t="shared" si="5"/>
        <v>588</v>
      </c>
      <c r="AB13" s="5">
        <f t="shared" si="5"/>
        <v>588</v>
      </c>
      <c r="AC13" s="5">
        <f t="shared" si="10"/>
        <v>2778.3</v>
      </c>
    </row>
    <row r="14" spans="1:29" x14ac:dyDescent="0.25">
      <c r="A14" s="7" t="s">
        <v>20</v>
      </c>
      <c r="B14" s="7" t="s">
        <v>21</v>
      </c>
      <c r="C14" s="8">
        <v>13.9</v>
      </c>
      <c r="D14" s="11">
        <v>40</v>
      </c>
      <c r="E14" s="11">
        <v>40</v>
      </c>
      <c r="F14" s="11">
        <v>40</v>
      </c>
      <c r="G14" s="11">
        <v>42</v>
      </c>
      <c r="H14" s="11">
        <v>51</v>
      </c>
      <c r="I14" s="13">
        <f t="shared" ref="I14:I21" si="11">$C14*D14</f>
        <v>556</v>
      </c>
      <c r="J14" s="13">
        <f t="shared" ref="J14:M21" si="12">$C14*E14</f>
        <v>556</v>
      </c>
      <c r="K14" s="13">
        <f t="shared" si="12"/>
        <v>556</v>
      </c>
      <c r="L14" s="13">
        <f t="shared" si="12"/>
        <v>583.80000000000007</v>
      </c>
      <c r="M14" s="13">
        <f t="shared" si="12"/>
        <v>708.9</v>
      </c>
      <c r="N14" s="20">
        <f t="shared" si="8"/>
        <v>0</v>
      </c>
      <c r="O14" s="20">
        <f t="shared" si="8"/>
        <v>0</v>
      </c>
      <c r="P14" s="20">
        <f t="shared" si="8"/>
        <v>0</v>
      </c>
      <c r="Q14" s="20">
        <f t="shared" si="8"/>
        <v>2</v>
      </c>
      <c r="R14" s="20">
        <f t="shared" si="8"/>
        <v>11</v>
      </c>
      <c r="S14" s="15">
        <f t="shared" si="1"/>
        <v>0</v>
      </c>
      <c r="T14" s="15">
        <f t="shared" si="2"/>
        <v>0</v>
      </c>
      <c r="U14" s="15">
        <f t="shared" si="2"/>
        <v>0</v>
      </c>
      <c r="V14" s="15">
        <f t="shared" si="3"/>
        <v>13.9</v>
      </c>
      <c r="W14" s="15">
        <f t="shared" si="4"/>
        <v>76.45</v>
      </c>
      <c r="X14" s="5">
        <f t="shared" si="9"/>
        <v>556</v>
      </c>
      <c r="Y14" s="5">
        <f t="shared" si="5"/>
        <v>556</v>
      </c>
      <c r="Z14" s="5">
        <f t="shared" si="5"/>
        <v>556</v>
      </c>
      <c r="AA14" s="5">
        <f t="shared" si="5"/>
        <v>597.70000000000005</v>
      </c>
      <c r="AB14" s="5">
        <f t="shared" si="5"/>
        <v>785.35</v>
      </c>
      <c r="AC14" s="5">
        <f t="shared" si="10"/>
        <v>3051.0499999999997</v>
      </c>
    </row>
    <row r="15" spans="1:29" x14ac:dyDescent="0.25">
      <c r="A15" s="7" t="s">
        <v>22</v>
      </c>
      <c r="B15" s="7" t="s">
        <v>23</v>
      </c>
      <c r="C15" s="8">
        <v>11.2</v>
      </c>
      <c r="D15" s="11">
        <v>40</v>
      </c>
      <c r="E15" s="11">
        <v>40</v>
      </c>
      <c r="F15" s="11">
        <v>40</v>
      </c>
      <c r="G15" s="11">
        <v>46</v>
      </c>
      <c r="H15" s="11">
        <v>32</v>
      </c>
      <c r="I15" s="13">
        <f t="shared" si="11"/>
        <v>448</v>
      </c>
      <c r="J15" s="13">
        <f t="shared" si="12"/>
        <v>448</v>
      </c>
      <c r="K15" s="13">
        <f t="shared" si="12"/>
        <v>448</v>
      </c>
      <c r="L15" s="13">
        <f t="shared" si="12"/>
        <v>515.19999999999993</v>
      </c>
      <c r="M15" s="13">
        <f t="shared" si="12"/>
        <v>358.4</v>
      </c>
      <c r="N15" s="20">
        <f t="shared" si="8"/>
        <v>0</v>
      </c>
      <c r="O15" s="20">
        <f t="shared" si="8"/>
        <v>0</v>
      </c>
      <c r="P15" s="20">
        <f t="shared" si="8"/>
        <v>0</v>
      </c>
      <c r="Q15" s="20">
        <f t="shared" si="8"/>
        <v>6</v>
      </c>
      <c r="R15" s="20">
        <f t="shared" si="8"/>
        <v>0</v>
      </c>
      <c r="S15" s="15">
        <f t="shared" si="1"/>
        <v>0</v>
      </c>
      <c r="T15" s="15">
        <f t="shared" si="2"/>
        <v>0</v>
      </c>
      <c r="U15" s="15">
        <f t="shared" si="2"/>
        <v>0</v>
      </c>
      <c r="V15" s="15">
        <f t="shared" si="3"/>
        <v>33.599999999999994</v>
      </c>
      <c r="W15" s="15">
        <f t="shared" si="4"/>
        <v>0</v>
      </c>
      <c r="X15" s="5">
        <f t="shared" si="9"/>
        <v>448</v>
      </c>
      <c r="Y15" s="5">
        <f t="shared" si="5"/>
        <v>448</v>
      </c>
      <c r="Z15" s="5">
        <f t="shared" si="5"/>
        <v>448</v>
      </c>
      <c r="AA15" s="5">
        <f t="shared" si="5"/>
        <v>548.79999999999995</v>
      </c>
      <c r="AB15" s="5">
        <f t="shared" si="5"/>
        <v>358.4</v>
      </c>
      <c r="AC15" s="5">
        <f t="shared" si="10"/>
        <v>2251.1999999999998</v>
      </c>
    </row>
    <row r="16" spans="1:29" x14ac:dyDescent="0.25">
      <c r="A16" s="7" t="s">
        <v>24</v>
      </c>
      <c r="B16" s="7" t="s">
        <v>25</v>
      </c>
      <c r="C16" s="8">
        <v>10.1</v>
      </c>
      <c r="D16" s="11">
        <v>40</v>
      </c>
      <c r="E16" s="11">
        <v>38</v>
      </c>
      <c r="F16" s="11">
        <v>40</v>
      </c>
      <c r="G16" s="11">
        <v>45</v>
      </c>
      <c r="H16" s="11">
        <v>39</v>
      </c>
      <c r="I16" s="13">
        <f t="shared" si="11"/>
        <v>404</v>
      </c>
      <c r="J16" s="13">
        <f t="shared" si="12"/>
        <v>383.8</v>
      </c>
      <c r="K16" s="13">
        <f t="shared" si="12"/>
        <v>404</v>
      </c>
      <c r="L16" s="13">
        <f t="shared" si="12"/>
        <v>454.5</v>
      </c>
      <c r="M16" s="13">
        <f t="shared" si="12"/>
        <v>393.9</v>
      </c>
      <c r="N16" s="20">
        <f t="shared" si="8"/>
        <v>0</v>
      </c>
      <c r="O16" s="20">
        <f t="shared" si="8"/>
        <v>0</v>
      </c>
      <c r="P16" s="20">
        <f t="shared" si="8"/>
        <v>0</v>
      </c>
      <c r="Q16" s="20">
        <f t="shared" si="8"/>
        <v>5</v>
      </c>
      <c r="R16" s="20">
        <f t="shared" si="8"/>
        <v>0</v>
      </c>
      <c r="S16" s="15">
        <f t="shared" si="1"/>
        <v>0</v>
      </c>
      <c r="T16" s="15">
        <f t="shared" si="2"/>
        <v>0</v>
      </c>
      <c r="U16" s="15">
        <f t="shared" si="2"/>
        <v>0</v>
      </c>
      <c r="V16" s="15">
        <f t="shared" si="3"/>
        <v>25.25</v>
      </c>
      <c r="W16" s="15">
        <f t="shared" si="4"/>
        <v>0</v>
      </c>
      <c r="X16" s="5">
        <f t="shared" si="9"/>
        <v>404</v>
      </c>
      <c r="Y16" s="5">
        <f t="shared" si="5"/>
        <v>383.8</v>
      </c>
      <c r="Z16" s="5">
        <f t="shared" si="5"/>
        <v>404</v>
      </c>
      <c r="AA16" s="5">
        <f t="shared" si="5"/>
        <v>479.75</v>
      </c>
      <c r="AB16" s="5">
        <f t="shared" si="5"/>
        <v>393.9</v>
      </c>
      <c r="AC16" s="5">
        <f t="shared" si="10"/>
        <v>2065.4499999999998</v>
      </c>
    </row>
    <row r="17" spans="1:29" x14ac:dyDescent="0.25">
      <c r="A17" s="7" t="s">
        <v>26</v>
      </c>
      <c r="B17" s="7" t="s">
        <v>27</v>
      </c>
      <c r="C17" s="8">
        <v>9</v>
      </c>
      <c r="D17" s="11">
        <v>42</v>
      </c>
      <c r="E17" s="11">
        <v>30</v>
      </c>
      <c r="F17" s="11">
        <v>40</v>
      </c>
      <c r="G17" s="11">
        <v>31</v>
      </c>
      <c r="H17" s="11">
        <v>40</v>
      </c>
      <c r="I17" s="13">
        <f t="shared" si="11"/>
        <v>378</v>
      </c>
      <c r="J17" s="13">
        <f t="shared" si="12"/>
        <v>270</v>
      </c>
      <c r="K17" s="13">
        <f t="shared" si="12"/>
        <v>360</v>
      </c>
      <c r="L17" s="13">
        <f t="shared" si="12"/>
        <v>279</v>
      </c>
      <c r="M17" s="13">
        <f t="shared" si="12"/>
        <v>360</v>
      </c>
      <c r="N17" s="20">
        <f t="shared" si="8"/>
        <v>2</v>
      </c>
      <c r="O17" s="20">
        <f t="shared" si="8"/>
        <v>0</v>
      </c>
      <c r="P17" s="20">
        <f t="shared" si="8"/>
        <v>0</v>
      </c>
      <c r="Q17" s="20">
        <f t="shared" si="8"/>
        <v>0</v>
      </c>
      <c r="R17" s="20">
        <f t="shared" si="8"/>
        <v>0</v>
      </c>
      <c r="S17" s="15">
        <f t="shared" si="1"/>
        <v>9</v>
      </c>
      <c r="T17" s="15">
        <f t="shared" si="2"/>
        <v>0</v>
      </c>
      <c r="U17" s="15">
        <f t="shared" si="2"/>
        <v>0</v>
      </c>
      <c r="V17" s="15">
        <f t="shared" si="3"/>
        <v>0</v>
      </c>
      <c r="W17" s="15">
        <f t="shared" si="4"/>
        <v>0</v>
      </c>
      <c r="X17" s="5">
        <f t="shared" si="9"/>
        <v>387</v>
      </c>
      <c r="Y17" s="5">
        <f t="shared" si="5"/>
        <v>270</v>
      </c>
      <c r="Z17" s="5">
        <f t="shared" si="5"/>
        <v>360</v>
      </c>
      <c r="AA17" s="5">
        <f t="shared" si="5"/>
        <v>279</v>
      </c>
      <c r="AB17" s="5">
        <f t="shared" si="5"/>
        <v>360</v>
      </c>
      <c r="AC17" s="5">
        <f t="shared" si="10"/>
        <v>1656</v>
      </c>
    </row>
    <row r="18" spans="1:29" x14ac:dyDescent="0.25">
      <c r="A18" s="7" t="s">
        <v>28</v>
      </c>
      <c r="B18" s="7" t="s">
        <v>29</v>
      </c>
      <c r="C18" s="8">
        <v>8.44</v>
      </c>
      <c r="D18" s="11">
        <v>40</v>
      </c>
      <c r="E18" s="11">
        <v>39</v>
      </c>
      <c r="F18" s="11">
        <v>41</v>
      </c>
      <c r="G18" s="11">
        <v>35</v>
      </c>
      <c r="H18" s="11">
        <v>46</v>
      </c>
      <c r="I18" s="13">
        <f t="shared" si="11"/>
        <v>337.59999999999997</v>
      </c>
      <c r="J18" s="13">
        <f t="shared" si="12"/>
        <v>329.15999999999997</v>
      </c>
      <c r="K18" s="13">
        <f t="shared" si="12"/>
        <v>346.03999999999996</v>
      </c>
      <c r="L18" s="13">
        <f t="shared" si="12"/>
        <v>295.39999999999998</v>
      </c>
      <c r="M18" s="13">
        <f t="shared" si="12"/>
        <v>388.23999999999995</v>
      </c>
      <c r="N18" s="20">
        <f t="shared" si="8"/>
        <v>0</v>
      </c>
      <c r="O18" s="20">
        <f t="shared" si="8"/>
        <v>0</v>
      </c>
      <c r="P18" s="20">
        <f t="shared" si="8"/>
        <v>1</v>
      </c>
      <c r="Q18" s="20">
        <f t="shared" si="8"/>
        <v>0</v>
      </c>
      <c r="R18" s="20">
        <f t="shared" si="8"/>
        <v>6</v>
      </c>
      <c r="S18" s="15">
        <f t="shared" si="1"/>
        <v>0</v>
      </c>
      <c r="T18" s="15">
        <f t="shared" si="2"/>
        <v>0</v>
      </c>
      <c r="U18" s="15">
        <f t="shared" si="2"/>
        <v>4.22</v>
      </c>
      <c r="V18" s="15">
        <f t="shared" si="3"/>
        <v>0</v>
      </c>
      <c r="W18" s="15">
        <f t="shared" si="4"/>
        <v>25.32</v>
      </c>
      <c r="X18" s="5">
        <f t="shared" si="9"/>
        <v>337.59999999999997</v>
      </c>
      <c r="Y18" s="5">
        <f t="shared" si="5"/>
        <v>329.15999999999997</v>
      </c>
      <c r="Z18" s="5">
        <f t="shared" si="5"/>
        <v>350.26</v>
      </c>
      <c r="AA18" s="5">
        <f t="shared" si="5"/>
        <v>295.39999999999998</v>
      </c>
      <c r="AB18" s="5">
        <f t="shared" si="5"/>
        <v>413.55999999999995</v>
      </c>
      <c r="AC18" s="5">
        <f t="shared" si="10"/>
        <v>1725.98</v>
      </c>
    </row>
    <row r="19" spans="1:29" x14ac:dyDescent="0.25">
      <c r="A19" s="7" t="s">
        <v>30</v>
      </c>
      <c r="B19" s="7" t="s">
        <v>31</v>
      </c>
      <c r="C19" s="8">
        <v>14.2</v>
      </c>
      <c r="D19" s="11">
        <v>40</v>
      </c>
      <c r="E19" s="11">
        <v>48</v>
      </c>
      <c r="F19" s="11">
        <v>44</v>
      </c>
      <c r="G19" s="11">
        <v>38</v>
      </c>
      <c r="H19" s="11">
        <v>41</v>
      </c>
      <c r="I19" s="13">
        <f t="shared" si="11"/>
        <v>568</v>
      </c>
      <c r="J19" s="13">
        <f t="shared" si="12"/>
        <v>681.59999999999991</v>
      </c>
      <c r="K19" s="13">
        <f t="shared" si="12"/>
        <v>624.79999999999995</v>
      </c>
      <c r="L19" s="13">
        <f t="shared" si="12"/>
        <v>539.6</v>
      </c>
      <c r="M19" s="13">
        <f t="shared" si="12"/>
        <v>582.19999999999993</v>
      </c>
      <c r="N19" s="20">
        <f t="shared" si="8"/>
        <v>0</v>
      </c>
      <c r="O19" s="20">
        <f t="shared" si="8"/>
        <v>8</v>
      </c>
      <c r="P19" s="20">
        <f t="shared" si="8"/>
        <v>4</v>
      </c>
      <c r="Q19" s="20">
        <f t="shared" si="8"/>
        <v>0</v>
      </c>
      <c r="R19" s="20">
        <f t="shared" si="8"/>
        <v>1</v>
      </c>
      <c r="S19" s="15">
        <f t="shared" si="1"/>
        <v>0</v>
      </c>
      <c r="T19" s="15">
        <f t="shared" si="2"/>
        <v>56.8</v>
      </c>
      <c r="U19" s="15">
        <f t="shared" si="2"/>
        <v>28.4</v>
      </c>
      <c r="V19" s="15">
        <f t="shared" si="3"/>
        <v>0</v>
      </c>
      <c r="W19" s="15">
        <f t="shared" si="4"/>
        <v>7.1</v>
      </c>
      <c r="X19" s="5">
        <f t="shared" si="9"/>
        <v>568</v>
      </c>
      <c r="Y19" s="5">
        <f t="shared" si="5"/>
        <v>738.39999999999986</v>
      </c>
      <c r="Z19" s="5">
        <f t="shared" si="5"/>
        <v>653.19999999999993</v>
      </c>
      <c r="AA19" s="5">
        <f t="shared" si="5"/>
        <v>539.6</v>
      </c>
      <c r="AB19" s="5">
        <f t="shared" si="5"/>
        <v>589.29999999999995</v>
      </c>
      <c r="AC19" s="5">
        <f t="shared" si="10"/>
        <v>3088.5</v>
      </c>
    </row>
    <row r="20" spans="1:29" x14ac:dyDescent="0.25">
      <c r="A20" s="7" t="s">
        <v>32</v>
      </c>
      <c r="B20" s="7" t="s">
        <v>33</v>
      </c>
      <c r="C20" s="8">
        <v>45</v>
      </c>
      <c r="D20" s="11">
        <v>41</v>
      </c>
      <c r="E20" s="11">
        <v>32</v>
      </c>
      <c r="F20" s="11">
        <v>39</v>
      </c>
      <c r="G20" s="11">
        <v>37</v>
      </c>
      <c r="H20" s="11">
        <v>42</v>
      </c>
      <c r="I20" s="13">
        <f t="shared" si="11"/>
        <v>1845</v>
      </c>
      <c r="J20" s="13">
        <f t="shared" si="12"/>
        <v>1440</v>
      </c>
      <c r="K20" s="13">
        <f t="shared" si="12"/>
        <v>1755</v>
      </c>
      <c r="L20" s="13">
        <f t="shared" si="12"/>
        <v>1665</v>
      </c>
      <c r="M20" s="13">
        <f t="shared" si="12"/>
        <v>1890</v>
      </c>
      <c r="N20" s="20">
        <f t="shared" si="8"/>
        <v>1</v>
      </c>
      <c r="O20" s="20">
        <f t="shared" si="8"/>
        <v>0</v>
      </c>
      <c r="P20" s="20">
        <f t="shared" si="8"/>
        <v>0</v>
      </c>
      <c r="Q20" s="20">
        <f t="shared" si="8"/>
        <v>0</v>
      </c>
      <c r="R20" s="20">
        <f t="shared" si="8"/>
        <v>2</v>
      </c>
      <c r="S20" s="15">
        <f t="shared" si="1"/>
        <v>22.5</v>
      </c>
      <c r="T20" s="15">
        <f t="shared" si="2"/>
        <v>0</v>
      </c>
      <c r="U20" s="15">
        <f t="shared" si="2"/>
        <v>0</v>
      </c>
      <c r="V20" s="15">
        <f t="shared" si="3"/>
        <v>0</v>
      </c>
      <c r="W20" s="15">
        <f t="shared" si="4"/>
        <v>45</v>
      </c>
      <c r="X20" s="5">
        <f t="shared" si="9"/>
        <v>1867.5</v>
      </c>
      <c r="Y20" s="5">
        <f t="shared" si="5"/>
        <v>1440</v>
      </c>
      <c r="Z20" s="5">
        <f t="shared" si="5"/>
        <v>1755</v>
      </c>
      <c r="AA20" s="5">
        <f t="shared" si="5"/>
        <v>1665</v>
      </c>
      <c r="AB20" s="5">
        <f t="shared" si="5"/>
        <v>1935</v>
      </c>
      <c r="AC20" s="5">
        <f t="shared" si="10"/>
        <v>8662.5</v>
      </c>
    </row>
    <row r="21" spans="1:29" x14ac:dyDescent="0.25">
      <c r="A21" s="7" t="s">
        <v>34</v>
      </c>
      <c r="B21" s="7" t="s">
        <v>35</v>
      </c>
      <c r="C21" s="8">
        <v>30</v>
      </c>
      <c r="D21" s="11">
        <v>39</v>
      </c>
      <c r="E21" s="11">
        <v>40</v>
      </c>
      <c r="F21" s="11">
        <v>30</v>
      </c>
      <c r="G21" s="11">
        <v>36</v>
      </c>
      <c r="H21" s="11">
        <v>38</v>
      </c>
      <c r="I21" s="13">
        <f t="shared" si="11"/>
        <v>1170</v>
      </c>
      <c r="J21" s="13">
        <f t="shared" si="12"/>
        <v>1200</v>
      </c>
      <c r="K21" s="13">
        <f t="shared" si="12"/>
        <v>900</v>
      </c>
      <c r="L21" s="13">
        <f t="shared" si="12"/>
        <v>1080</v>
      </c>
      <c r="M21" s="13">
        <f t="shared" si="12"/>
        <v>1140</v>
      </c>
      <c r="N21" s="20">
        <f t="shared" si="8"/>
        <v>0</v>
      </c>
      <c r="O21" s="20">
        <f t="shared" si="8"/>
        <v>0</v>
      </c>
      <c r="P21" s="20">
        <f t="shared" si="8"/>
        <v>0</v>
      </c>
      <c r="Q21" s="20">
        <f t="shared" si="8"/>
        <v>0</v>
      </c>
      <c r="R21" s="20">
        <f t="shared" si="8"/>
        <v>0</v>
      </c>
      <c r="S21" s="15">
        <f t="shared" si="1"/>
        <v>0</v>
      </c>
      <c r="T21" s="15">
        <f t="shared" ref="T21:U21" si="13">O21*$C21*0.5</f>
        <v>0</v>
      </c>
      <c r="U21" s="15">
        <f t="shared" si="13"/>
        <v>0</v>
      </c>
      <c r="V21" s="15">
        <f t="shared" si="3"/>
        <v>0</v>
      </c>
      <c r="W21" s="15">
        <f t="shared" si="4"/>
        <v>0</v>
      </c>
      <c r="X21" s="5">
        <f t="shared" si="9"/>
        <v>1170</v>
      </c>
      <c r="Y21" s="5">
        <f t="shared" ref="Y21" si="14">J21+T21</f>
        <v>1200</v>
      </c>
      <c r="Z21" s="5">
        <f t="shared" ref="Z21" si="15">K21+U21</f>
        <v>900</v>
      </c>
      <c r="AA21" s="5">
        <f t="shared" ref="AA21" si="16">L21+V21</f>
        <v>1080</v>
      </c>
      <c r="AB21" s="5">
        <f t="shared" ref="AB21" si="17">M21+W21</f>
        <v>1140</v>
      </c>
      <c r="AC21" s="5">
        <f t="shared" si="10"/>
        <v>5490</v>
      </c>
    </row>
    <row r="23" spans="1:29" x14ac:dyDescent="0.25">
      <c r="A23" s="7" t="s">
        <v>38</v>
      </c>
      <c r="B23" s="7"/>
      <c r="C23" s="7">
        <f>MAX(C5:C21)</f>
        <v>45</v>
      </c>
      <c r="D23" s="11">
        <f t="shared" ref="D23:AB23" si="18">MAX(D5:D21)</f>
        <v>55</v>
      </c>
      <c r="E23" s="11">
        <f t="shared" si="18"/>
        <v>48</v>
      </c>
      <c r="F23" s="11">
        <f t="shared" si="18"/>
        <v>46</v>
      </c>
      <c r="G23" s="11">
        <f t="shared" si="18"/>
        <v>46</v>
      </c>
      <c r="H23" s="11">
        <f t="shared" si="18"/>
        <v>56</v>
      </c>
      <c r="I23" s="13">
        <f t="shared" si="18"/>
        <v>1845</v>
      </c>
      <c r="J23" s="13">
        <f t="shared" si="18"/>
        <v>1440</v>
      </c>
      <c r="K23" s="13">
        <f t="shared" si="18"/>
        <v>1755</v>
      </c>
      <c r="L23" s="13">
        <f t="shared" si="18"/>
        <v>1665</v>
      </c>
      <c r="M23" s="13">
        <f t="shared" si="18"/>
        <v>1890</v>
      </c>
      <c r="N23" s="20">
        <f t="shared" si="18"/>
        <v>15</v>
      </c>
      <c r="O23" s="20">
        <f t="shared" si="18"/>
        <v>8</v>
      </c>
      <c r="P23" s="20">
        <f t="shared" si="18"/>
        <v>6</v>
      </c>
      <c r="Q23" s="20">
        <f t="shared" si="18"/>
        <v>6</v>
      </c>
      <c r="R23" s="20">
        <f t="shared" si="18"/>
        <v>16</v>
      </c>
      <c r="S23" s="15">
        <f>MAX(S5:S21)</f>
        <v>135</v>
      </c>
      <c r="T23" s="15">
        <f>MAX(T5:T21)</f>
        <v>56.8</v>
      </c>
      <c r="U23" s="15">
        <f t="shared" si="18"/>
        <v>66.300000000000011</v>
      </c>
      <c r="V23" s="15">
        <f t="shared" si="18"/>
        <v>35.5</v>
      </c>
      <c r="W23" s="15">
        <f t="shared" si="18"/>
        <v>144</v>
      </c>
      <c r="X23" s="5">
        <f t="shared" si="18"/>
        <v>1867.5</v>
      </c>
      <c r="Y23" s="5">
        <f t="shared" si="18"/>
        <v>1440</v>
      </c>
      <c r="Z23" s="5">
        <f t="shared" si="18"/>
        <v>1755</v>
      </c>
      <c r="AA23" s="5">
        <f t="shared" si="18"/>
        <v>1665</v>
      </c>
      <c r="AB23" s="5">
        <f t="shared" si="18"/>
        <v>1935</v>
      </c>
      <c r="AC23" s="5">
        <f t="shared" ref="AC23" si="19">MAX(AC5:AC21)</f>
        <v>8662.5</v>
      </c>
    </row>
    <row r="24" spans="1:29" x14ac:dyDescent="0.25">
      <c r="A24" s="7" t="s">
        <v>39</v>
      </c>
      <c r="B24" s="7"/>
      <c r="C24" s="7">
        <f>MIN(C5:C21)</f>
        <v>6.9</v>
      </c>
      <c r="D24" s="11">
        <f t="shared" ref="D24:AB24" si="20">MIN(D5:D21)</f>
        <v>29</v>
      </c>
      <c r="E24" s="11">
        <f t="shared" si="20"/>
        <v>30</v>
      </c>
      <c r="F24" s="11">
        <f t="shared" si="20"/>
        <v>30</v>
      </c>
      <c r="G24" s="11">
        <f t="shared" si="20"/>
        <v>31</v>
      </c>
      <c r="H24" s="11">
        <f t="shared" si="20"/>
        <v>32</v>
      </c>
      <c r="I24" s="13">
        <f t="shared" si="20"/>
        <v>269.10000000000002</v>
      </c>
      <c r="J24" s="13">
        <f t="shared" si="20"/>
        <v>255.3</v>
      </c>
      <c r="K24" s="13">
        <f t="shared" si="20"/>
        <v>269.10000000000002</v>
      </c>
      <c r="L24" s="13">
        <f t="shared" si="20"/>
        <v>241.5</v>
      </c>
      <c r="M24" s="13">
        <f t="shared" si="20"/>
        <v>276</v>
      </c>
      <c r="N24" s="20">
        <f t="shared" si="20"/>
        <v>0</v>
      </c>
      <c r="O24" s="20">
        <f t="shared" si="20"/>
        <v>0</v>
      </c>
      <c r="P24" s="20">
        <f t="shared" si="20"/>
        <v>0</v>
      </c>
      <c r="Q24" s="20">
        <f t="shared" si="20"/>
        <v>0</v>
      </c>
      <c r="R24" s="20">
        <f t="shared" si="20"/>
        <v>0</v>
      </c>
      <c r="S24" s="15">
        <f>MIN(S5:S21)</f>
        <v>0</v>
      </c>
      <c r="T24" s="15">
        <f>MIN(T5:T21)</f>
        <v>0</v>
      </c>
      <c r="U24" s="15">
        <f t="shared" si="20"/>
        <v>0</v>
      </c>
      <c r="V24" s="15">
        <f t="shared" si="20"/>
        <v>0</v>
      </c>
      <c r="W24" s="15">
        <f t="shared" si="20"/>
        <v>0</v>
      </c>
      <c r="X24" s="5">
        <f t="shared" si="20"/>
        <v>269.10000000000002</v>
      </c>
      <c r="Y24" s="5">
        <f t="shared" si="20"/>
        <v>255.3</v>
      </c>
      <c r="Z24" s="5">
        <f t="shared" si="20"/>
        <v>269.10000000000002</v>
      </c>
      <c r="AA24" s="5">
        <f t="shared" si="20"/>
        <v>241.5</v>
      </c>
      <c r="AB24" s="5">
        <f t="shared" si="20"/>
        <v>276</v>
      </c>
      <c r="AC24" s="5">
        <f t="shared" ref="AC24" si="21">MIN(AC5:AC21)</f>
        <v>1311</v>
      </c>
    </row>
    <row r="25" spans="1:29" x14ac:dyDescent="0.25">
      <c r="A25" s="7" t="s">
        <v>40</v>
      </c>
      <c r="B25" s="7"/>
      <c r="C25" s="7">
        <f>AVERAGE(C5:C21)</f>
        <v>16.484705882352941</v>
      </c>
      <c r="D25" s="11">
        <f t="shared" ref="D25:AB25" si="22">AVERAGE(D5:D21)</f>
        <v>40.823529411764703</v>
      </c>
      <c r="E25" s="11">
        <f t="shared" si="22"/>
        <v>39.117647058823529</v>
      </c>
      <c r="F25" s="11">
        <f t="shared" si="22"/>
        <v>40.529411764705884</v>
      </c>
      <c r="G25" s="11">
        <f t="shared" si="22"/>
        <v>39.588235294117645</v>
      </c>
      <c r="H25" s="11">
        <f t="shared" si="22"/>
        <v>42.823529411764703</v>
      </c>
      <c r="I25" s="13">
        <f t="shared" si="22"/>
        <v>677.42941176470583</v>
      </c>
      <c r="J25" s="13">
        <f t="shared" si="22"/>
        <v>631.64470588235292</v>
      </c>
      <c r="K25" s="13">
        <f t="shared" si="22"/>
        <v>659.72</v>
      </c>
      <c r="L25" s="13">
        <f t="shared" si="22"/>
        <v>647.75294117647059</v>
      </c>
      <c r="M25" s="13">
        <f t="shared" si="22"/>
        <v>707.17882352941172</v>
      </c>
      <c r="N25" s="20">
        <f t="shared" si="22"/>
        <v>2</v>
      </c>
      <c r="O25" s="20">
        <f t="shared" si="22"/>
        <v>1.411764705882353</v>
      </c>
      <c r="P25" s="20">
        <f t="shared" si="22"/>
        <v>1.411764705882353</v>
      </c>
      <c r="Q25" s="20">
        <f t="shared" si="22"/>
        <v>1.2941176470588236</v>
      </c>
      <c r="R25" s="20">
        <f t="shared" si="22"/>
        <v>3.4705882352941178</v>
      </c>
      <c r="S25" s="15">
        <f>AVERAGE(S5:S21)</f>
        <v>18.464705882352941</v>
      </c>
      <c r="T25" s="15">
        <f>AVERAGE(T5:T21)</f>
        <v>10.123529411764705</v>
      </c>
      <c r="U25" s="15">
        <f t="shared" si="22"/>
        <v>11.768823529411765</v>
      </c>
      <c r="V25" s="15">
        <f t="shared" si="22"/>
        <v>7.7176470588235286</v>
      </c>
      <c r="W25" s="15">
        <f t="shared" si="22"/>
        <v>28.592352941176472</v>
      </c>
      <c r="X25" s="5">
        <f t="shared" si="22"/>
        <v>695.89411764705892</v>
      </c>
      <c r="Y25" s="5">
        <f t="shared" si="22"/>
        <v>641.76823529411763</v>
      </c>
      <c r="Z25" s="5">
        <f t="shared" si="22"/>
        <v>671.48882352941189</v>
      </c>
      <c r="AA25" s="5">
        <f t="shared" si="22"/>
        <v>655.47058823529414</v>
      </c>
      <c r="AB25" s="5">
        <f t="shared" si="22"/>
        <v>735.77117647058822</v>
      </c>
      <c r="AC25" s="5">
        <f t="shared" ref="AC25" si="23">AVERAGE(AC5:AC21)</f>
        <v>3400.3929411764707</v>
      </c>
    </row>
    <row r="26" spans="1:29" x14ac:dyDescent="0.25">
      <c r="A26" s="7" t="s">
        <v>41</v>
      </c>
      <c r="B26" s="7"/>
      <c r="C26" s="7">
        <f>SUM(C5:C21)</f>
        <v>280.24</v>
      </c>
      <c r="D26" s="11">
        <f t="shared" ref="D26:AB26" si="24">SUM(D5:D21)</f>
        <v>694</v>
      </c>
      <c r="E26" s="11">
        <f t="shared" si="24"/>
        <v>665</v>
      </c>
      <c r="F26" s="11">
        <f t="shared" si="24"/>
        <v>689</v>
      </c>
      <c r="G26" s="11">
        <f t="shared" si="24"/>
        <v>673</v>
      </c>
      <c r="H26" s="11">
        <f t="shared" si="24"/>
        <v>728</v>
      </c>
      <c r="I26" s="13">
        <f t="shared" si="24"/>
        <v>11516.3</v>
      </c>
      <c r="J26" s="13">
        <f t="shared" si="24"/>
        <v>10737.96</v>
      </c>
      <c r="K26" s="13">
        <f t="shared" si="24"/>
        <v>11215.24</v>
      </c>
      <c r="L26" s="13">
        <f t="shared" si="24"/>
        <v>11011.8</v>
      </c>
      <c r="M26" s="13">
        <f t="shared" si="24"/>
        <v>12022.039999999999</v>
      </c>
      <c r="N26" s="20">
        <f t="shared" si="24"/>
        <v>34</v>
      </c>
      <c r="O26" s="20">
        <f t="shared" si="24"/>
        <v>24</v>
      </c>
      <c r="P26" s="20">
        <f>SUM(P5:P21)</f>
        <v>24</v>
      </c>
      <c r="Q26" s="20">
        <f t="shared" si="24"/>
        <v>22</v>
      </c>
      <c r="R26" s="20">
        <f t="shared" si="24"/>
        <v>59</v>
      </c>
      <c r="S26" s="15">
        <f>SUM(S5:S21)</f>
        <v>313.89999999999998</v>
      </c>
      <c r="T26" s="15">
        <f>SUM(T5:T21)</f>
        <v>172.1</v>
      </c>
      <c r="U26" s="15">
        <f t="shared" si="24"/>
        <v>200.07000000000002</v>
      </c>
      <c r="V26" s="15">
        <f t="shared" si="24"/>
        <v>131.19999999999999</v>
      </c>
      <c r="W26" s="15">
        <f t="shared" si="24"/>
        <v>486.07</v>
      </c>
      <c r="X26" s="5">
        <f t="shared" si="24"/>
        <v>11830.2</v>
      </c>
      <c r="Y26" s="5">
        <f t="shared" si="24"/>
        <v>10910.06</v>
      </c>
      <c r="Z26" s="5">
        <f t="shared" si="24"/>
        <v>11415.310000000001</v>
      </c>
      <c r="AA26" s="5">
        <f t="shared" si="24"/>
        <v>11143</v>
      </c>
      <c r="AB26" s="5">
        <f t="shared" si="24"/>
        <v>12508.109999999999</v>
      </c>
      <c r="AC26" s="23">
        <f t="shared" ref="AC26" si="25">SUM(AC5:AC21)</f>
        <v>57806.68</v>
      </c>
    </row>
    <row r="27" spans="1:29" x14ac:dyDescent="0.25">
      <c r="D27" s="1"/>
      <c r="E27" s="1"/>
      <c r="F27" s="1"/>
      <c r="G27" s="1"/>
      <c r="H27" s="1"/>
    </row>
  </sheetData>
  <mergeCells count="5">
    <mergeCell ref="I3:M3"/>
    <mergeCell ref="N3:R3"/>
    <mergeCell ref="S3:W3"/>
    <mergeCell ref="X3:AB3"/>
    <mergeCell ref="D3:H3"/>
  </mergeCells>
  <conditionalFormatting sqref="AC23:AC26">
    <cfRule type="cellIs" dxfId="0" priority="1" operator="greaterThan">
      <formula>" ₹ 29,558.84 "</formula>
    </cfRule>
  </conditionalFormatting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Paritosh Tiwari</dc:creator>
  <cp:lastModifiedBy>Acer</cp:lastModifiedBy>
  <cp:lastPrinted>2024-10-20T13:27:28Z</cp:lastPrinted>
  <dcterms:created xsi:type="dcterms:W3CDTF">2024-10-17T07:30:17Z</dcterms:created>
  <dcterms:modified xsi:type="dcterms:W3CDTF">2024-12-06T03:46:58Z</dcterms:modified>
</cp:coreProperties>
</file>