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665" yWindow="-15" windowWidth="21150" windowHeight="12840" tabRatio="790" activeTab="3"/>
  </bookViews>
  <sheets>
    <sheet name="Six" sheetId="4" r:id="rId1"/>
    <sheet name="Seven" sheetId="16" r:id="rId2"/>
    <sheet name="Eight" sheetId="17" r:id="rId3"/>
    <sheet name="Nine Science" sheetId="15" r:id="rId4"/>
    <sheet name="Nine Humanities" sheetId="19" r:id="rId5"/>
    <sheet name="Ten Science" sheetId="20" r:id="rId6"/>
    <sheet name="Ten Humanities" sheetId="21" r:id="rId7"/>
  </sheets>
  <definedNames>
    <definedName name="_xlnm._FilterDatabase" localSheetId="2" hidden="1">Eight!$A$6:$BK$7</definedName>
    <definedName name="_xlnm._FilterDatabase" localSheetId="4" hidden="1">'Nine Humanities'!$A$6:$BO$6</definedName>
    <definedName name="_xlnm._FilterDatabase" localSheetId="3" hidden="1">'Nine Science'!$A$6:$BN$6</definedName>
    <definedName name="_xlnm._FilterDatabase" localSheetId="1" hidden="1">Seven!$A$6:$BQ$7</definedName>
    <definedName name="_xlnm._FilterDatabase" localSheetId="0" hidden="1">Six!$A$6:$BQ$7</definedName>
    <definedName name="_xlnm._FilterDatabase" localSheetId="6" hidden="1">'Ten Humanities'!$A$6:$BN$6</definedName>
    <definedName name="_xlnm._FilterDatabase" localSheetId="5" hidden="1">'Ten Science'!$A$6:$BN$6</definedName>
    <definedName name="_xlnm.Print_Titles" localSheetId="2">Eight!$4:$6</definedName>
    <definedName name="_xlnm.Print_Titles" localSheetId="4">'Nine Humanities'!$4:$6</definedName>
    <definedName name="_xlnm.Print_Titles" localSheetId="3">'Nine Science'!$4:$6</definedName>
    <definedName name="_xlnm.Print_Titles" localSheetId="1">Seven!$4:$6</definedName>
    <definedName name="_xlnm.Print_Titles" localSheetId="0">Six!$4:$6</definedName>
    <definedName name="_xlnm.Print_Titles" localSheetId="6">'Ten Humanities'!$4:$6</definedName>
    <definedName name="_xlnm.Print_Titles" localSheetId="5">'Ten Science'!$4:$6</definedName>
  </definedNames>
  <calcPr calcId="144525"/>
</workbook>
</file>

<file path=xl/calcChain.xml><?xml version="1.0" encoding="utf-8"?>
<calcChain xmlns="http://schemas.openxmlformats.org/spreadsheetml/2006/main">
  <c r="BE9" i="21" l="1"/>
  <c r="BE8" i="21"/>
  <c r="BE10" i="21"/>
  <c r="BE11" i="21"/>
  <c r="BE12" i="21"/>
  <c r="BE14" i="21"/>
  <c r="BE13" i="21"/>
  <c r="BE7" i="21"/>
  <c r="AW7" i="4"/>
  <c r="BE7" i="20"/>
  <c r="BE10" i="20"/>
  <c r="BE9" i="20"/>
  <c r="BE11" i="20"/>
  <c r="BE12" i="20"/>
  <c r="BE13" i="20"/>
  <c r="BE14" i="20"/>
  <c r="BE15" i="20"/>
  <c r="BE16" i="20"/>
  <c r="BE17" i="20"/>
  <c r="BE18" i="20"/>
  <c r="BE19" i="20"/>
  <c r="BE20" i="20"/>
  <c r="BE21" i="20"/>
  <c r="BE22" i="20"/>
  <c r="BE23" i="20"/>
  <c r="BE24" i="20"/>
  <c r="BE25" i="20"/>
  <c r="BE26" i="20"/>
  <c r="BE27" i="20"/>
  <c r="BE28" i="20"/>
  <c r="BE29" i="20"/>
  <c r="BE30" i="20"/>
  <c r="BE31" i="20"/>
  <c r="BE32" i="20"/>
  <c r="BE33" i="20"/>
  <c r="BE34" i="20"/>
  <c r="BE35" i="20"/>
  <c r="BE37" i="20"/>
  <c r="BE36" i="20"/>
  <c r="BE38" i="20"/>
  <c r="BE39" i="20"/>
  <c r="BE40" i="20"/>
  <c r="BE41" i="20"/>
  <c r="BE42" i="20"/>
  <c r="BE43" i="20"/>
  <c r="BE44" i="20"/>
  <c r="BE46" i="20"/>
  <c r="BE45" i="20"/>
  <c r="BE47" i="20"/>
  <c r="BE48" i="20"/>
  <c r="BE49" i="20"/>
  <c r="BE50" i="20"/>
  <c r="BE51" i="20"/>
  <c r="BE52" i="20"/>
  <c r="BE54" i="20"/>
  <c r="BE53" i="20"/>
  <c r="BE55" i="20"/>
  <c r="BE56" i="20"/>
  <c r="BE57" i="20"/>
  <c r="BE58" i="20"/>
  <c r="BE8" i="20"/>
  <c r="AJ4" i="21"/>
  <c r="AG4" i="21"/>
  <c r="AD4" i="21"/>
  <c r="AA4" i="21"/>
  <c r="X4" i="21"/>
  <c r="U4" i="21"/>
  <c r="R4" i="21"/>
  <c r="O4" i="21"/>
  <c r="K4" i="21"/>
  <c r="J4" i="21"/>
  <c r="F4" i="21"/>
  <c r="E4" i="21"/>
  <c r="AO16" i="19"/>
  <c r="AP7" i="19"/>
  <c r="AS12" i="19"/>
  <c r="AT12" i="19"/>
  <c r="L12" i="19"/>
  <c r="AO8" i="19" l="1"/>
  <c r="AO9" i="19"/>
  <c r="AO10" i="19"/>
  <c r="AO11" i="19"/>
  <c r="AO17" i="19"/>
  <c r="AO7" i="19"/>
  <c r="AO18" i="19"/>
  <c r="AO19" i="19"/>
  <c r="AO20" i="19"/>
  <c r="AO21" i="19"/>
  <c r="AO22" i="19"/>
  <c r="AO23" i="19"/>
  <c r="AO24" i="19"/>
  <c r="AO25" i="19"/>
  <c r="AO26" i="19"/>
  <c r="AO27" i="19"/>
  <c r="AO28" i="19"/>
  <c r="AO29" i="19"/>
  <c r="AO30" i="19"/>
  <c r="AO31" i="19"/>
  <c r="AO32" i="19"/>
  <c r="AO33" i="19"/>
  <c r="AO34" i="19"/>
  <c r="AO35" i="19"/>
  <c r="AO36" i="19"/>
  <c r="AN8" i="19"/>
  <c r="AN9" i="19"/>
  <c r="AN10" i="19"/>
  <c r="AN11" i="19"/>
  <c r="AN12" i="19"/>
  <c r="AN13" i="19"/>
  <c r="AN14" i="19"/>
  <c r="AN15" i="19"/>
  <c r="AN16" i="19"/>
  <c r="AN17" i="19"/>
  <c r="AN18" i="19"/>
  <c r="AN19" i="19"/>
  <c r="AN20" i="19"/>
  <c r="AN21" i="19"/>
  <c r="AN22" i="19"/>
  <c r="AN23" i="19"/>
  <c r="AN24" i="19"/>
  <c r="AN25" i="19"/>
  <c r="AN26" i="19"/>
  <c r="AN27" i="19"/>
  <c r="AN28" i="19"/>
  <c r="AN29" i="19"/>
  <c r="AN30" i="19"/>
  <c r="AN31" i="19"/>
  <c r="AN32" i="19"/>
  <c r="AN33" i="19"/>
  <c r="AN34" i="19"/>
  <c r="AN35" i="19"/>
  <c r="AN36" i="19"/>
  <c r="L8" i="19"/>
  <c r="N8" i="19" s="1"/>
  <c r="L9" i="19"/>
  <c r="N9" i="19" s="1"/>
  <c r="L10" i="19"/>
  <c r="N10" i="19" s="1"/>
  <c r="N12" i="19"/>
  <c r="L13" i="19"/>
  <c r="N13" i="19" s="1"/>
  <c r="L11" i="19"/>
  <c r="N11" i="19" s="1"/>
  <c r="L14" i="19"/>
  <c r="N14" i="19" s="1"/>
  <c r="L15" i="19"/>
  <c r="N15" i="19" s="1"/>
  <c r="L16" i="19"/>
  <c r="N16" i="19" s="1"/>
  <c r="L17" i="19"/>
  <c r="N17" i="19" s="1"/>
  <c r="L18" i="19"/>
  <c r="N18" i="19" s="1"/>
  <c r="L19" i="19"/>
  <c r="N19" i="19" s="1"/>
  <c r="L20" i="19"/>
  <c r="N20" i="19" s="1"/>
  <c r="L21" i="19"/>
  <c r="N21" i="19" s="1"/>
  <c r="L22" i="19"/>
  <c r="N22" i="19" s="1"/>
  <c r="L23" i="19"/>
  <c r="N23" i="19" s="1"/>
  <c r="L24" i="19"/>
  <c r="N24" i="19" s="1"/>
  <c r="L25" i="19"/>
  <c r="N25" i="19" s="1"/>
  <c r="L26" i="19"/>
  <c r="N26" i="19" s="1"/>
  <c r="L27" i="19"/>
  <c r="N27" i="19" s="1"/>
  <c r="L28" i="19"/>
  <c r="N28" i="19" s="1"/>
  <c r="L29" i="19"/>
  <c r="N29" i="19" s="1"/>
  <c r="L30" i="19"/>
  <c r="N30" i="19" s="1"/>
  <c r="L31" i="19"/>
  <c r="N31" i="19" s="1"/>
  <c r="L32" i="19"/>
  <c r="N32" i="19" s="1"/>
  <c r="L33" i="19"/>
  <c r="N33" i="19" s="1"/>
  <c r="L34" i="19"/>
  <c r="N34" i="19" s="1"/>
  <c r="L35" i="19"/>
  <c r="N35" i="19" s="1"/>
  <c r="L36" i="19"/>
  <c r="N36" i="19" s="1"/>
  <c r="G8" i="19"/>
  <c r="I8" i="19" s="1"/>
  <c r="G9" i="19"/>
  <c r="I9" i="19" s="1"/>
  <c r="G10" i="19"/>
  <c r="I10" i="19" s="1"/>
  <c r="G12" i="19"/>
  <c r="I12" i="19" s="1"/>
  <c r="G13" i="19"/>
  <c r="I13" i="19" s="1"/>
  <c r="G11" i="19"/>
  <c r="I11" i="19" s="1"/>
  <c r="G14" i="19"/>
  <c r="H14" i="19" s="1"/>
  <c r="G15" i="19"/>
  <c r="I15" i="19" s="1"/>
  <c r="G16" i="19"/>
  <c r="I16" i="19" s="1"/>
  <c r="G17" i="19"/>
  <c r="I17" i="19" s="1"/>
  <c r="G18" i="19"/>
  <c r="I18" i="19" s="1"/>
  <c r="G19" i="19"/>
  <c r="I19" i="19" s="1"/>
  <c r="G20" i="19"/>
  <c r="I20" i="19" s="1"/>
  <c r="G21" i="19"/>
  <c r="I21" i="19" s="1"/>
  <c r="G22" i="19"/>
  <c r="H22" i="19" s="1"/>
  <c r="G23" i="19"/>
  <c r="I23" i="19" s="1"/>
  <c r="G24" i="19"/>
  <c r="I24" i="19" s="1"/>
  <c r="G25" i="19"/>
  <c r="I25" i="19" s="1"/>
  <c r="G26" i="19"/>
  <c r="I26" i="19" s="1"/>
  <c r="G27" i="19"/>
  <c r="I27" i="19" s="1"/>
  <c r="G28" i="19"/>
  <c r="I28" i="19" s="1"/>
  <c r="G29" i="19"/>
  <c r="I29" i="19" s="1"/>
  <c r="G30" i="19"/>
  <c r="H30" i="19" s="1"/>
  <c r="G31" i="19"/>
  <c r="I31" i="19" s="1"/>
  <c r="G32" i="19"/>
  <c r="I32" i="19" s="1"/>
  <c r="G33" i="19"/>
  <c r="I33" i="19" s="1"/>
  <c r="G34" i="19"/>
  <c r="I34" i="19" s="1"/>
  <c r="G35" i="19"/>
  <c r="I35" i="19" s="1"/>
  <c r="G36" i="19"/>
  <c r="I36" i="19" s="1"/>
  <c r="M8" i="19"/>
  <c r="M9" i="19"/>
  <c r="M10" i="19"/>
  <c r="M12" i="19"/>
  <c r="M13" i="19"/>
  <c r="M11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BE18" i="19"/>
  <c r="BE11" i="19"/>
  <c r="BE17" i="19"/>
  <c r="BE21" i="19"/>
  <c r="BE16" i="19"/>
  <c r="BE10" i="19"/>
  <c r="BE25" i="19"/>
  <c r="BE20" i="19"/>
  <c r="BE19" i="19"/>
  <c r="BE24" i="19"/>
  <c r="BE29" i="19"/>
  <c r="BE27" i="19"/>
  <c r="BE8" i="19"/>
  <c r="BE26" i="19"/>
  <c r="BE23" i="19"/>
  <c r="BE33" i="19"/>
  <c r="BE7" i="19"/>
  <c r="BE30" i="19"/>
  <c r="BE14" i="19"/>
  <c r="BE22" i="19"/>
  <c r="BE32" i="19"/>
  <c r="BE28" i="19"/>
  <c r="BE15" i="19"/>
  <c r="BE9" i="19"/>
  <c r="BE13" i="19"/>
  <c r="BE31" i="19"/>
  <c r="BE34" i="19"/>
  <c r="BE36" i="19"/>
  <c r="BE35" i="19"/>
  <c r="BE12" i="19"/>
  <c r="H25" i="19" l="1"/>
  <c r="H9" i="19"/>
  <c r="H21" i="19"/>
  <c r="H17" i="19"/>
  <c r="H11" i="19"/>
  <c r="H29" i="19"/>
  <c r="H35" i="19"/>
  <c r="H27" i="19"/>
  <c r="H19" i="19"/>
  <c r="H12" i="19"/>
  <c r="H33" i="19"/>
  <c r="H31" i="19"/>
  <c r="H23" i="19"/>
  <c r="H15" i="19"/>
  <c r="I30" i="19"/>
  <c r="I22" i="19"/>
  <c r="I14" i="19"/>
  <c r="H36" i="19"/>
  <c r="H32" i="19"/>
  <c r="H28" i="19"/>
  <c r="H24" i="19"/>
  <c r="H20" i="19"/>
  <c r="H16" i="19"/>
  <c r="H13" i="19"/>
  <c r="H8" i="19"/>
  <c r="H34" i="19"/>
  <c r="H26" i="19"/>
  <c r="H18" i="19"/>
  <c r="H10" i="19"/>
  <c r="BB8" i="17"/>
  <c r="BB9" i="17"/>
  <c r="BB10" i="17"/>
  <c r="BB11" i="17"/>
  <c r="BB12" i="17"/>
  <c r="BB13" i="17"/>
  <c r="BB14" i="17"/>
  <c r="BB15" i="17"/>
  <c r="BB16" i="17"/>
  <c r="BB17" i="17"/>
  <c r="BB18" i="17"/>
  <c r="BB19" i="17"/>
  <c r="BB20" i="17"/>
  <c r="BB21" i="17"/>
  <c r="BB22" i="17"/>
  <c r="BB23" i="17"/>
  <c r="BB24" i="17"/>
  <c r="BB25" i="17"/>
  <c r="BB27" i="17"/>
  <c r="BB28" i="17"/>
  <c r="BB29" i="17"/>
  <c r="BB30" i="17"/>
  <c r="BB31" i="17"/>
  <c r="BB33" i="17"/>
  <c r="BB26" i="17"/>
  <c r="BB34" i="17"/>
  <c r="BB35" i="17"/>
  <c r="BB36" i="17"/>
  <c r="BB32" i="17"/>
  <c r="BB37" i="17"/>
  <c r="BB38" i="17"/>
  <c r="BB39" i="17"/>
  <c r="BB40" i="17"/>
  <c r="BB41" i="17"/>
  <c r="BB42" i="17"/>
  <c r="BB43" i="17"/>
  <c r="BB44" i="17"/>
  <c r="BB45" i="17"/>
  <c r="BB46" i="17"/>
  <c r="BB47" i="17"/>
  <c r="BB48" i="17"/>
  <c r="BB49" i="17"/>
  <c r="BB50" i="17"/>
  <c r="BB51" i="17"/>
  <c r="BB52" i="17"/>
  <c r="BB53" i="17"/>
  <c r="BB54" i="17"/>
  <c r="BB55" i="17"/>
  <c r="BB56" i="17"/>
  <c r="BB57" i="17"/>
  <c r="BB58" i="17"/>
  <c r="BB59" i="17"/>
  <c r="BB60" i="17"/>
  <c r="BB61" i="17"/>
  <c r="BB62" i="17"/>
  <c r="BB63" i="17"/>
  <c r="BB64" i="17"/>
  <c r="BB65" i="17"/>
  <c r="BB66" i="17"/>
  <c r="BB67" i="17"/>
  <c r="BB68" i="17"/>
  <c r="BB69" i="17"/>
  <c r="BB70" i="17"/>
  <c r="BB71" i="17"/>
  <c r="BB72" i="17"/>
  <c r="BB73" i="17"/>
  <c r="BB74" i="17"/>
  <c r="BB75" i="17"/>
  <c r="BB7" i="17"/>
  <c r="BE14" i="15"/>
  <c r="BE9" i="15"/>
  <c r="BE10" i="15"/>
  <c r="BE13" i="15"/>
  <c r="BE22" i="15"/>
  <c r="BE35" i="15"/>
  <c r="BE20" i="15"/>
  <c r="BE12" i="15"/>
  <c r="BE29" i="15"/>
  <c r="BE30" i="15"/>
  <c r="BE21" i="15"/>
  <c r="BE24" i="15"/>
  <c r="BE46" i="15"/>
  <c r="BE42" i="15"/>
  <c r="BE43" i="15"/>
  <c r="BE45" i="15"/>
  <c r="BE36" i="15"/>
  <c r="BE23" i="15"/>
  <c r="BE25" i="15"/>
  <c r="BE59" i="15"/>
  <c r="BE50" i="15"/>
  <c r="BE52" i="15"/>
  <c r="BE53" i="15"/>
  <c r="BE26" i="15"/>
  <c r="BE7" i="15"/>
  <c r="BE27" i="15"/>
  <c r="BE19" i="15"/>
  <c r="BE48" i="15"/>
  <c r="BE34" i="15"/>
  <c r="BE18" i="15"/>
  <c r="BE11" i="15"/>
  <c r="BE40" i="15"/>
  <c r="BE17" i="15"/>
  <c r="BE41" i="15"/>
  <c r="BE49" i="15"/>
  <c r="BE39" i="15"/>
  <c r="BE33" i="15"/>
  <c r="BE31" i="15"/>
  <c r="BE15" i="15"/>
  <c r="BE28" i="15"/>
  <c r="BE37" i="15"/>
  <c r="BE47" i="15"/>
  <c r="BE58" i="15"/>
  <c r="BE38" i="15"/>
  <c r="BE44" i="15"/>
  <c r="BE32" i="15"/>
  <c r="BE56" i="15"/>
  <c r="BE51" i="15"/>
  <c r="BE57" i="15"/>
  <c r="BE16" i="15"/>
  <c r="BE54" i="15"/>
  <c r="BE55" i="15"/>
  <c r="BE8" i="15"/>
  <c r="BH8" i="16"/>
  <c r="BH9" i="16"/>
  <c r="BH10" i="16"/>
  <c r="BH11" i="16"/>
  <c r="BH12" i="16"/>
  <c r="BH13" i="16"/>
  <c r="BH14" i="16"/>
  <c r="BH15" i="16"/>
  <c r="BH16" i="16"/>
  <c r="BH17" i="16"/>
  <c r="BH18" i="16"/>
  <c r="BH19" i="16"/>
  <c r="BH20" i="16"/>
  <c r="BH21" i="16"/>
  <c r="BH22" i="16"/>
  <c r="BH23" i="16"/>
  <c r="BH24" i="16"/>
  <c r="BH25" i="16"/>
  <c r="BH26" i="16"/>
  <c r="BH27" i="16"/>
  <c r="BH29" i="16"/>
  <c r="BH30" i="16"/>
  <c r="BH31" i="16"/>
  <c r="BH32" i="16"/>
  <c r="BH33" i="16"/>
  <c r="BH34" i="16"/>
  <c r="BH35" i="16"/>
  <c r="BH36" i="16"/>
  <c r="BH37" i="16"/>
  <c r="BH38" i="16"/>
  <c r="BH39" i="16"/>
  <c r="BH28" i="16"/>
  <c r="BH40" i="16"/>
  <c r="BH41" i="16"/>
  <c r="BH42" i="16"/>
  <c r="BH43" i="16"/>
  <c r="BH44" i="16"/>
  <c r="BH45" i="16"/>
  <c r="BH46" i="16"/>
  <c r="BH47" i="16"/>
  <c r="BH48" i="16"/>
  <c r="BH49" i="16"/>
  <c r="BH50" i="16"/>
  <c r="BH51" i="16"/>
  <c r="BH52" i="16"/>
  <c r="BH53" i="16"/>
  <c r="BH54" i="16"/>
  <c r="BH55" i="16"/>
  <c r="BH56" i="16"/>
  <c r="BH57" i="16"/>
  <c r="BH58" i="16"/>
  <c r="BH59" i="16"/>
  <c r="BH60" i="16"/>
  <c r="BH61" i="16"/>
  <c r="BH62" i="16"/>
  <c r="BH63" i="16"/>
  <c r="BH64" i="16"/>
  <c r="BH65" i="16"/>
  <c r="BH66" i="16"/>
  <c r="BH67" i="16"/>
  <c r="BH68" i="16"/>
  <c r="BH69" i="16"/>
  <c r="BH70" i="16"/>
  <c r="BH71" i="16"/>
  <c r="BH72" i="16"/>
  <c r="BH73" i="16"/>
  <c r="BH74" i="16"/>
  <c r="BH75" i="16"/>
  <c r="BH76" i="16"/>
  <c r="BH77" i="16"/>
  <c r="BH78" i="16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H59" i="4"/>
  <c r="BH60" i="4"/>
  <c r="BH61" i="4"/>
  <c r="BH62" i="4"/>
  <c r="BH63" i="4"/>
  <c r="BH64" i="4"/>
  <c r="BH65" i="4"/>
  <c r="BH66" i="4"/>
  <c r="BH67" i="4"/>
  <c r="BH68" i="4"/>
  <c r="BH69" i="4"/>
  <c r="BH70" i="4"/>
  <c r="BH71" i="4"/>
  <c r="BH72" i="4"/>
  <c r="BH73" i="4"/>
  <c r="BH74" i="4"/>
  <c r="BH75" i="4"/>
  <c r="BH76" i="4"/>
  <c r="BH77" i="4"/>
  <c r="BH78" i="4"/>
  <c r="BH79" i="4"/>
  <c r="BH80" i="4"/>
  <c r="BH81" i="4"/>
  <c r="BH82" i="4"/>
  <c r="BH83" i="4"/>
  <c r="BH84" i="4"/>
  <c r="BH85" i="4"/>
  <c r="BH86" i="4"/>
  <c r="BH87" i="4"/>
  <c r="BH88" i="4"/>
  <c r="BH89" i="4"/>
  <c r="BH90" i="4"/>
  <c r="BH91" i="4"/>
  <c r="BH92" i="4"/>
  <c r="BH93" i="4"/>
  <c r="BH7" i="4"/>
  <c r="BH7" i="16"/>
  <c r="AJ4" i="20" l="1"/>
  <c r="AG4" i="20"/>
  <c r="AD4" i="20"/>
  <c r="AA4" i="20"/>
  <c r="X4" i="20"/>
  <c r="U4" i="20"/>
  <c r="R4" i="20"/>
  <c r="O4" i="20"/>
  <c r="K4" i="20"/>
  <c r="J4" i="20"/>
  <c r="F4" i="20"/>
  <c r="E4" i="20"/>
  <c r="AJ4" i="19"/>
  <c r="AG4" i="19"/>
  <c r="AD4" i="19"/>
  <c r="AA4" i="19"/>
  <c r="X4" i="19"/>
  <c r="U4" i="19"/>
  <c r="R4" i="19"/>
  <c r="O4" i="19"/>
  <c r="K4" i="19"/>
  <c r="J4" i="19"/>
  <c r="F4" i="19"/>
  <c r="E4" i="19"/>
  <c r="AJ4" i="15"/>
  <c r="AG4" i="15"/>
  <c r="AD4" i="15"/>
  <c r="AA4" i="15"/>
  <c r="X4" i="15"/>
  <c r="U4" i="15"/>
  <c r="R4" i="15"/>
  <c r="O4" i="15"/>
  <c r="K4" i="15"/>
  <c r="J4" i="15"/>
  <c r="F4" i="15"/>
  <c r="E4" i="15"/>
  <c r="AI4" i="17"/>
  <c r="AF4" i="17"/>
  <c r="AC4" i="17"/>
  <c r="Z4" i="17"/>
  <c r="W4" i="17"/>
  <c r="T4" i="17"/>
  <c r="Q4" i="17"/>
  <c r="N4" i="17"/>
  <c r="K4" i="17"/>
  <c r="H4" i="17"/>
  <c r="E4" i="17"/>
  <c r="AO4" i="16"/>
  <c r="AL4" i="16"/>
  <c r="AI4" i="16"/>
  <c r="AF4" i="16"/>
  <c r="AC4" i="16"/>
  <c r="Z4" i="16"/>
  <c r="W4" i="16"/>
  <c r="T4" i="16"/>
  <c r="Q4" i="16"/>
  <c r="N4" i="16"/>
  <c r="K4" i="16"/>
  <c r="H4" i="16"/>
  <c r="E4" i="16"/>
  <c r="AO4" i="4"/>
  <c r="AL4" i="4"/>
  <c r="AI4" i="4"/>
  <c r="AF4" i="4"/>
  <c r="AC4" i="4"/>
  <c r="Z4" i="4"/>
  <c r="W4" i="4"/>
  <c r="T4" i="4"/>
  <c r="Q4" i="4"/>
  <c r="N4" i="4"/>
  <c r="K4" i="4"/>
  <c r="H4" i="4"/>
  <c r="E4" i="4"/>
  <c r="O8" i="4" l="1"/>
  <c r="P8" i="4"/>
  <c r="O13" i="4"/>
  <c r="P13" i="4"/>
  <c r="O20" i="4"/>
  <c r="P20" i="4"/>
  <c r="O12" i="4"/>
  <c r="P12" i="4"/>
  <c r="O36" i="4"/>
  <c r="P36" i="4"/>
  <c r="O10" i="4"/>
  <c r="P10" i="4"/>
  <c r="O31" i="4"/>
  <c r="P31" i="4"/>
  <c r="O17" i="4"/>
  <c r="P17" i="4"/>
  <c r="O25" i="4"/>
  <c r="P25" i="4"/>
  <c r="O88" i="4"/>
  <c r="P88" i="4"/>
  <c r="O15" i="4"/>
  <c r="P15" i="4"/>
  <c r="O67" i="4"/>
  <c r="P67" i="4"/>
  <c r="O39" i="4"/>
  <c r="P39" i="4"/>
  <c r="O14" i="4"/>
  <c r="P14" i="4"/>
  <c r="O54" i="4"/>
  <c r="P54" i="4"/>
  <c r="O52" i="4"/>
  <c r="P52" i="4"/>
  <c r="O56" i="4"/>
  <c r="P56" i="4"/>
  <c r="O50" i="4"/>
  <c r="P50" i="4"/>
  <c r="O46" i="4"/>
  <c r="P46" i="4"/>
  <c r="O72" i="4"/>
  <c r="P72" i="4"/>
  <c r="O57" i="4"/>
  <c r="P57" i="4"/>
  <c r="O69" i="4"/>
  <c r="P69" i="4"/>
  <c r="O29" i="4"/>
  <c r="P29" i="4"/>
  <c r="O60" i="4"/>
  <c r="P60" i="4"/>
  <c r="O35" i="4"/>
  <c r="P35" i="4"/>
  <c r="O45" i="4"/>
  <c r="P45" i="4"/>
  <c r="O28" i="4"/>
  <c r="P28" i="4"/>
  <c r="O68" i="4"/>
  <c r="P68" i="4"/>
  <c r="O24" i="4"/>
  <c r="P24" i="4"/>
  <c r="O22" i="4"/>
  <c r="P22" i="4"/>
  <c r="O42" i="4"/>
  <c r="P42" i="4"/>
  <c r="O43" i="4"/>
  <c r="P43" i="4"/>
  <c r="O40" i="4"/>
  <c r="P40" i="4"/>
  <c r="O71" i="4"/>
  <c r="P71" i="4"/>
  <c r="O59" i="4"/>
  <c r="P59" i="4"/>
  <c r="O70" i="4"/>
  <c r="P70" i="4"/>
  <c r="O93" i="4"/>
  <c r="P93" i="4"/>
  <c r="O23" i="4"/>
  <c r="P23" i="4"/>
  <c r="O11" i="4"/>
  <c r="P11" i="4"/>
  <c r="O7" i="4"/>
  <c r="P7" i="4"/>
  <c r="O37" i="4"/>
  <c r="P37" i="4"/>
  <c r="O81" i="4"/>
  <c r="P81" i="4"/>
  <c r="O63" i="4"/>
  <c r="P63" i="4"/>
  <c r="O19" i="4"/>
  <c r="P19" i="4"/>
  <c r="O44" i="4"/>
  <c r="P44" i="4"/>
  <c r="O51" i="4"/>
  <c r="P51" i="4"/>
  <c r="O49" i="4"/>
  <c r="P49" i="4"/>
  <c r="O65" i="4"/>
  <c r="P65" i="4"/>
  <c r="O33" i="4"/>
  <c r="P33" i="4"/>
  <c r="O79" i="4"/>
  <c r="P79" i="4"/>
  <c r="O34" i="4"/>
  <c r="P34" i="4"/>
  <c r="O83" i="4"/>
  <c r="P83" i="4"/>
  <c r="O27" i="4"/>
  <c r="P27" i="4"/>
  <c r="O78" i="4"/>
  <c r="P78" i="4"/>
  <c r="O21" i="4"/>
  <c r="P21" i="4"/>
  <c r="O26" i="4"/>
  <c r="P26" i="4"/>
  <c r="O16" i="4"/>
  <c r="P16" i="4"/>
  <c r="O64" i="4"/>
  <c r="P64" i="4"/>
  <c r="O48" i="4"/>
  <c r="P48" i="4"/>
  <c r="O74" i="4"/>
  <c r="P74" i="4"/>
  <c r="O18" i="4"/>
  <c r="P18" i="4"/>
  <c r="O87" i="4"/>
  <c r="P87" i="4"/>
  <c r="O86" i="4"/>
  <c r="P86" i="4"/>
  <c r="O75" i="4"/>
  <c r="P75" i="4"/>
  <c r="O55" i="4"/>
  <c r="P55" i="4"/>
  <c r="O62" i="4"/>
  <c r="P62" i="4"/>
  <c r="O76" i="4"/>
  <c r="P76" i="4"/>
  <c r="O30" i="4"/>
  <c r="P30" i="4"/>
  <c r="O38" i="4"/>
  <c r="P38" i="4"/>
  <c r="O41" i="4"/>
  <c r="P41" i="4"/>
  <c r="O53" i="4"/>
  <c r="P53" i="4"/>
  <c r="O61" i="4"/>
  <c r="P61" i="4"/>
  <c r="O32" i="4"/>
  <c r="P32" i="4"/>
  <c r="O84" i="4"/>
  <c r="P84" i="4"/>
  <c r="O77" i="4"/>
  <c r="P77" i="4"/>
  <c r="O92" i="4"/>
  <c r="P92" i="4"/>
  <c r="O91" i="4"/>
  <c r="P91" i="4"/>
  <c r="O47" i="4"/>
  <c r="P47" i="4"/>
  <c r="O66" i="4"/>
  <c r="P66" i="4"/>
  <c r="O80" i="4"/>
  <c r="P80" i="4"/>
  <c r="O58" i="4"/>
  <c r="P58" i="4"/>
  <c r="O82" i="4"/>
  <c r="P82" i="4"/>
  <c r="O73" i="4"/>
  <c r="P73" i="4"/>
  <c r="O90" i="4"/>
  <c r="P90" i="4"/>
  <c r="O85" i="4"/>
  <c r="P85" i="4"/>
  <c r="O89" i="4"/>
  <c r="P89" i="4"/>
  <c r="P9" i="4"/>
  <c r="O9" i="4"/>
  <c r="O17" i="16"/>
  <c r="P17" i="16"/>
  <c r="O12" i="16"/>
  <c r="P12" i="16"/>
  <c r="O8" i="16"/>
  <c r="P8" i="16"/>
  <c r="O13" i="16"/>
  <c r="P13" i="16"/>
  <c r="O16" i="16"/>
  <c r="P16" i="16"/>
  <c r="O10" i="16"/>
  <c r="P10" i="16"/>
  <c r="O11" i="16"/>
  <c r="P11" i="16"/>
  <c r="O29" i="16"/>
  <c r="P29" i="16"/>
  <c r="O19" i="16"/>
  <c r="P19" i="16"/>
  <c r="O23" i="16"/>
  <c r="P23" i="16"/>
  <c r="O26" i="16"/>
  <c r="P26" i="16"/>
  <c r="O36" i="16"/>
  <c r="P36" i="16"/>
  <c r="O38" i="16"/>
  <c r="P38" i="16"/>
  <c r="O33" i="16"/>
  <c r="P33" i="16"/>
  <c r="O35" i="16"/>
  <c r="P35" i="16"/>
  <c r="O24" i="16"/>
  <c r="P24" i="16"/>
  <c r="O52" i="16"/>
  <c r="P52" i="16"/>
  <c r="O34" i="16"/>
  <c r="P34" i="16"/>
  <c r="O45" i="16"/>
  <c r="P45" i="16"/>
  <c r="O63" i="16"/>
  <c r="P63" i="16"/>
  <c r="O15" i="16"/>
  <c r="P15" i="16"/>
  <c r="O31" i="16"/>
  <c r="P31" i="16"/>
  <c r="O44" i="16"/>
  <c r="P44" i="16"/>
  <c r="O39" i="16"/>
  <c r="P39" i="16"/>
  <c r="O59" i="16"/>
  <c r="P59" i="16"/>
  <c r="O55" i="16"/>
  <c r="P55" i="16"/>
  <c r="O51" i="16"/>
  <c r="P51" i="16"/>
  <c r="O60" i="16"/>
  <c r="P60" i="16"/>
  <c r="O57" i="16"/>
  <c r="P57" i="16"/>
  <c r="O50" i="16"/>
  <c r="P50" i="16"/>
  <c r="O61" i="16"/>
  <c r="P61" i="16"/>
  <c r="O56" i="16"/>
  <c r="P56" i="16"/>
  <c r="O58" i="16"/>
  <c r="P58" i="16"/>
  <c r="O67" i="16"/>
  <c r="P67" i="16"/>
  <c r="O71" i="16"/>
  <c r="P71" i="16"/>
  <c r="O65" i="16"/>
  <c r="P65" i="16"/>
  <c r="O75" i="16"/>
  <c r="P75" i="16"/>
  <c r="O49" i="16"/>
  <c r="P49" i="16"/>
  <c r="O74" i="16"/>
  <c r="P74" i="16"/>
  <c r="O78" i="16"/>
  <c r="P78" i="16"/>
  <c r="O73" i="16"/>
  <c r="P73" i="16"/>
  <c r="O77" i="16"/>
  <c r="P77" i="16"/>
  <c r="O42" i="16"/>
  <c r="P42" i="16"/>
  <c r="O62" i="16"/>
  <c r="P62" i="16"/>
  <c r="O20" i="16"/>
  <c r="P20" i="16"/>
  <c r="O22" i="16"/>
  <c r="P22" i="16"/>
  <c r="O37" i="16"/>
  <c r="P37" i="16"/>
  <c r="O46" i="16"/>
  <c r="P46" i="16"/>
  <c r="O47" i="16"/>
  <c r="P47" i="16"/>
  <c r="O9" i="16"/>
  <c r="P9" i="16"/>
  <c r="O64" i="16"/>
  <c r="P64" i="16"/>
  <c r="O18" i="16"/>
  <c r="P18" i="16"/>
  <c r="O76" i="16"/>
  <c r="P76" i="16"/>
  <c r="O54" i="16"/>
  <c r="P54" i="16"/>
  <c r="O30" i="16"/>
  <c r="P30" i="16"/>
  <c r="O25" i="16"/>
  <c r="P25" i="16"/>
  <c r="O40" i="16"/>
  <c r="P40" i="16"/>
  <c r="O21" i="16"/>
  <c r="P21" i="16"/>
  <c r="O69" i="16"/>
  <c r="P69" i="16"/>
  <c r="O53" i="16"/>
  <c r="P53" i="16"/>
  <c r="O14" i="16"/>
  <c r="P14" i="16"/>
  <c r="O41" i="16"/>
  <c r="P41" i="16"/>
  <c r="O27" i="16"/>
  <c r="P27" i="16"/>
  <c r="O32" i="16"/>
  <c r="P32" i="16"/>
  <c r="O70" i="16"/>
  <c r="P70" i="16"/>
  <c r="O48" i="16"/>
  <c r="P48" i="16"/>
  <c r="O28" i="16"/>
  <c r="P28" i="16"/>
  <c r="O68" i="16"/>
  <c r="P68" i="16"/>
  <c r="O72" i="16"/>
  <c r="P72" i="16"/>
  <c r="O66" i="16"/>
  <c r="P66" i="16"/>
  <c r="O43" i="16"/>
  <c r="P43" i="16"/>
  <c r="P7" i="16"/>
  <c r="O7" i="16"/>
  <c r="O4" i="16" s="1"/>
  <c r="L8" i="4"/>
  <c r="M8" i="4"/>
  <c r="L13" i="4"/>
  <c r="M13" i="4"/>
  <c r="L20" i="4"/>
  <c r="M20" i="4"/>
  <c r="L12" i="4"/>
  <c r="M12" i="4"/>
  <c r="L36" i="4"/>
  <c r="M36" i="4"/>
  <c r="L10" i="4"/>
  <c r="M10" i="4"/>
  <c r="L31" i="4"/>
  <c r="M31" i="4"/>
  <c r="L17" i="4"/>
  <c r="M17" i="4"/>
  <c r="L25" i="4"/>
  <c r="M25" i="4"/>
  <c r="L88" i="4"/>
  <c r="M88" i="4"/>
  <c r="L15" i="4"/>
  <c r="M15" i="4"/>
  <c r="L67" i="4"/>
  <c r="M67" i="4"/>
  <c r="L39" i="4"/>
  <c r="M39" i="4"/>
  <c r="L14" i="4"/>
  <c r="M14" i="4"/>
  <c r="L54" i="4"/>
  <c r="M54" i="4"/>
  <c r="L52" i="4"/>
  <c r="M52" i="4"/>
  <c r="L56" i="4"/>
  <c r="M56" i="4"/>
  <c r="L50" i="4"/>
  <c r="M50" i="4"/>
  <c r="L46" i="4"/>
  <c r="M46" i="4"/>
  <c r="L72" i="4"/>
  <c r="M72" i="4"/>
  <c r="L57" i="4"/>
  <c r="M57" i="4"/>
  <c r="L69" i="4"/>
  <c r="M69" i="4"/>
  <c r="L29" i="4"/>
  <c r="M29" i="4"/>
  <c r="L60" i="4"/>
  <c r="M60" i="4"/>
  <c r="L35" i="4"/>
  <c r="M35" i="4"/>
  <c r="L45" i="4"/>
  <c r="M45" i="4"/>
  <c r="L28" i="4"/>
  <c r="M28" i="4"/>
  <c r="L68" i="4"/>
  <c r="M68" i="4"/>
  <c r="L24" i="4"/>
  <c r="M24" i="4"/>
  <c r="L22" i="4"/>
  <c r="M22" i="4"/>
  <c r="L42" i="4"/>
  <c r="M42" i="4"/>
  <c r="L43" i="4"/>
  <c r="M43" i="4"/>
  <c r="L40" i="4"/>
  <c r="M40" i="4"/>
  <c r="L71" i="4"/>
  <c r="M71" i="4"/>
  <c r="L59" i="4"/>
  <c r="M59" i="4"/>
  <c r="L70" i="4"/>
  <c r="M70" i="4"/>
  <c r="L93" i="4"/>
  <c r="M93" i="4"/>
  <c r="L23" i="4"/>
  <c r="M23" i="4"/>
  <c r="L11" i="4"/>
  <c r="M11" i="4"/>
  <c r="L7" i="4"/>
  <c r="M7" i="4"/>
  <c r="L37" i="4"/>
  <c r="M37" i="4"/>
  <c r="L81" i="4"/>
  <c r="M81" i="4"/>
  <c r="L63" i="4"/>
  <c r="M63" i="4"/>
  <c r="L19" i="4"/>
  <c r="M19" i="4"/>
  <c r="L44" i="4"/>
  <c r="M44" i="4"/>
  <c r="L51" i="4"/>
  <c r="M51" i="4"/>
  <c r="L49" i="4"/>
  <c r="M49" i="4"/>
  <c r="L65" i="4"/>
  <c r="M65" i="4"/>
  <c r="L33" i="4"/>
  <c r="M33" i="4"/>
  <c r="L79" i="4"/>
  <c r="M79" i="4"/>
  <c r="L34" i="4"/>
  <c r="M34" i="4"/>
  <c r="L83" i="4"/>
  <c r="M83" i="4"/>
  <c r="L27" i="4"/>
  <c r="M27" i="4"/>
  <c r="L78" i="4"/>
  <c r="M78" i="4"/>
  <c r="L21" i="4"/>
  <c r="M21" i="4"/>
  <c r="L26" i="4"/>
  <c r="M26" i="4"/>
  <c r="L16" i="4"/>
  <c r="M16" i="4"/>
  <c r="L64" i="4"/>
  <c r="M64" i="4"/>
  <c r="L48" i="4"/>
  <c r="M48" i="4"/>
  <c r="L74" i="4"/>
  <c r="M74" i="4"/>
  <c r="L18" i="4"/>
  <c r="M18" i="4"/>
  <c r="L87" i="4"/>
  <c r="M87" i="4"/>
  <c r="L86" i="4"/>
  <c r="M86" i="4"/>
  <c r="L75" i="4"/>
  <c r="M75" i="4"/>
  <c r="L55" i="4"/>
  <c r="M55" i="4"/>
  <c r="L62" i="4"/>
  <c r="M62" i="4"/>
  <c r="L76" i="4"/>
  <c r="M76" i="4"/>
  <c r="L30" i="4"/>
  <c r="M30" i="4"/>
  <c r="L38" i="4"/>
  <c r="M38" i="4"/>
  <c r="L41" i="4"/>
  <c r="M41" i="4"/>
  <c r="L53" i="4"/>
  <c r="M53" i="4"/>
  <c r="L61" i="4"/>
  <c r="M61" i="4"/>
  <c r="L32" i="4"/>
  <c r="M32" i="4"/>
  <c r="L84" i="4"/>
  <c r="M84" i="4"/>
  <c r="L77" i="4"/>
  <c r="M77" i="4"/>
  <c r="L92" i="4"/>
  <c r="M92" i="4"/>
  <c r="L91" i="4"/>
  <c r="M91" i="4"/>
  <c r="L47" i="4"/>
  <c r="M47" i="4"/>
  <c r="L66" i="4"/>
  <c r="M66" i="4"/>
  <c r="L80" i="4"/>
  <c r="M80" i="4"/>
  <c r="L58" i="4"/>
  <c r="M58" i="4"/>
  <c r="L82" i="4"/>
  <c r="M82" i="4"/>
  <c r="L73" i="4"/>
  <c r="M73" i="4"/>
  <c r="L90" i="4"/>
  <c r="M90" i="4"/>
  <c r="L85" i="4"/>
  <c r="M85" i="4"/>
  <c r="L89" i="4"/>
  <c r="M89" i="4"/>
  <c r="I8" i="4"/>
  <c r="J8" i="4"/>
  <c r="I13" i="4"/>
  <c r="J13" i="4"/>
  <c r="I20" i="4"/>
  <c r="J20" i="4"/>
  <c r="I12" i="4"/>
  <c r="J12" i="4"/>
  <c r="I36" i="4"/>
  <c r="J36" i="4"/>
  <c r="I10" i="4"/>
  <c r="J10" i="4"/>
  <c r="I31" i="4"/>
  <c r="J31" i="4"/>
  <c r="I17" i="4"/>
  <c r="J17" i="4"/>
  <c r="I25" i="4"/>
  <c r="J25" i="4"/>
  <c r="I88" i="4"/>
  <c r="J88" i="4"/>
  <c r="I15" i="4"/>
  <c r="J15" i="4"/>
  <c r="I67" i="4"/>
  <c r="J67" i="4"/>
  <c r="I39" i="4"/>
  <c r="J39" i="4"/>
  <c r="I14" i="4"/>
  <c r="J14" i="4"/>
  <c r="I54" i="4"/>
  <c r="J54" i="4"/>
  <c r="I52" i="4"/>
  <c r="J52" i="4"/>
  <c r="I56" i="4"/>
  <c r="J56" i="4"/>
  <c r="I50" i="4"/>
  <c r="J50" i="4"/>
  <c r="I46" i="4"/>
  <c r="J46" i="4"/>
  <c r="I72" i="4"/>
  <c r="J72" i="4"/>
  <c r="I57" i="4"/>
  <c r="J57" i="4"/>
  <c r="I69" i="4"/>
  <c r="J69" i="4"/>
  <c r="I29" i="4"/>
  <c r="J29" i="4"/>
  <c r="I60" i="4"/>
  <c r="J60" i="4"/>
  <c r="I35" i="4"/>
  <c r="J35" i="4"/>
  <c r="I45" i="4"/>
  <c r="J45" i="4"/>
  <c r="I28" i="4"/>
  <c r="J28" i="4"/>
  <c r="I68" i="4"/>
  <c r="J68" i="4"/>
  <c r="I24" i="4"/>
  <c r="J24" i="4"/>
  <c r="I22" i="4"/>
  <c r="J22" i="4"/>
  <c r="I42" i="4"/>
  <c r="J42" i="4"/>
  <c r="I43" i="4"/>
  <c r="J43" i="4"/>
  <c r="I40" i="4"/>
  <c r="J40" i="4"/>
  <c r="I71" i="4"/>
  <c r="J71" i="4"/>
  <c r="I59" i="4"/>
  <c r="J59" i="4"/>
  <c r="I70" i="4"/>
  <c r="J70" i="4"/>
  <c r="I93" i="4"/>
  <c r="J93" i="4"/>
  <c r="I23" i="4"/>
  <c r="J23" i="4"/>
  <c r="I11" i="4"/>
  <c r="J11" i="4"/>
  <c r="I7" i="4"/>
  <c r="J7" i="4"/>
  <c r="I37" i="4"/>
  <c r="J37" i="4"/>
  <c r="I81" i="4"/>
  <c r="J81" i="4"/>
  <c r="I63" i="4"/>
  <c r="J63" i="4"/>
  <c r="I19" i="4"/>
  <c r="J19" i="4"/>
  <c r="I44" i="4"/>
  <c r="J44" i="4"/>
  <c r="I51" i="4"/>
  <c r="J51" i="4"/>
  <c r="I49" i="4"/>
  <c r="J49" i="4"/>
  <c r="I65" i="4"/>
  <c r="J65" i="4"/>
  <c r="I33" i="4"/>
  <c r="J33" i="4"/>
  <c r="I79" i="4"/>
  <c r="J79" i="4"/>
  <c r="I34" i="4"/>
  <c r="J34" i="4"/>
  <c r="I83" i="4"/>
  <c r="J83" i="4"/>
  <c r="I27" i="4"/>
  <c r="J27" i="4"/>
  <c r="I78" i="4"/>
  <c r="J78" i="4"/>
  <c r="I21" i="4"/>
  <c r="J21" i="4"/>
  <c r="I26" i="4"/>
  <c r="J26" i="4"/>
  <c r="I16" i="4"/>
  <c r="J16" i="4"/>
  <c r="I64" i="4"/>
  <c r="J64" i="4"/>
  <c r="I48" i="4"/>
  <c r="J48" i="4"/>
  <c r="I74" i="4"/>
  <c r="J74" i="4"/>
  <c r="I18" i="4"/>
  <c r="J18" i="4"/>
  <c r="I87" i="4"/>
  <c r="J87" i="4"/>
  <c r="I86" i="4"/>
  <c r="J86" i="4"/>
  <c r="I75" i="4"/>
  <c r="J75" i="4"/>
  <c r="I55" i="4"/>
  <c r="J55" i="4"/>
  <c r="I62" i="4"/>
  <c r="J62" i="4"/>
  <c r="I76" i="4"/>
  <c r="J76" i="4"/>
  <c r="I30" i="4"/>
  <c r="J30" i="4"/>
  <c r="I38" i="4"/>
  <c r="J38" i="4"/>
  <c r="I41" i="4"/>
  <c r="J41" i="4"/>
  <c r="I53" i="4"/>
  <c r="J53" i="4"/>
  <c r="I61" i="4"/>
  <c r="J61" i="4"/>
  <c r="I32" i="4"/>
  <c r="J32" i="4"/>
  <c r="I84" i="4"/>
  <c r="J84" i="4"/>
  <c r="I77" i="4"/>
  <c r="J77" i="4"/>
  <c r="I92" i="4"/>
  <c r="J92" i="4"/>
  <c r="I91" i="4"/>
  <c r="J91" i="4"/>
  <c r="I47" i="4"/>
  <c r="J47" i="4"/>
  <c r="I66" i="4"/>
  <c r="J66" i="4"/>
  <c r="I80" i="4"/>
  <c r="J80" i="4"/>
  <c r="I58" i="4"/>
  <c r="J58" i="4"/>
  <c r="I82" i="4"/>
  <c r="J82" i="4"/>
  <c r="I73" i="4"/>
  <c r="J73" i="4"/>
  <c r="I90" i="4"/>
  <c r="J90" i="4"/>
  <c r="I85" i="4"/>
  <c r="J85" i="4"/>
  <c r="I89" i="4"/>
  <c r="J89" i="4"/>
  <c r="F8" i="4"/>
  <c r="G8" i="4"/>
  <c r="F13" i="4"/>
  <c r="G13" i="4"/>
  <c r="F20" i="4"/>
  <c r="G20" i="4"/>
  <c r="F12" i="4"/>
  <c r="G12" i="4"/>
  <c r="F36" i="4"/>
  <c r="G36" i="4"/>
  <c r="F10" i="4"/>
  <c r="G10" i="4"/>
  <c r="F31" i="4"/>
  <c r="G31" i="4"/>
  <c r="F17" i="4"/>
  <c r="G17" i="4"/>
  <c r="F25" i="4"/>
  <c r="G25" i="4"/>
  <c r="F88" i="4"/>
  <c r="G88" i="4"/>
  <c r="F15" i="4"/>
  <c r="G15" i="4"/>
  <c r="F67" i="4"/>
  <c r="G67" i="4"/>
  <c r="F39" i="4"/>
  <c r="G39" i="4"/>
  <c r="F14" i="4"/>
  <c r="G14" i="4"/>
  <c r="F54" i="4"/>
  <c r="G54" i="4"/>
  <c r="F52" i="4"/>
  <c r="G52" i="4"/>
  <c r="F56" i="4"/>
  <c r="G56" i="4"/>
  <c r="F50" i="4"/>
  <c r="G50" i="4"/>
  <c r="F46" i="4"/>
  <c r="G46" i="4"/>
  <c r="F72" i="4"/>
  <c r="G72" i="4"/>
  <c r="F57" i="4"/>
  <c r="G57" i="4"/>
  <c r="F69" i="4"/>
  <c r="G69" i="4"/>
  <c r="F29" i="4"/>
  <c r="G29" i="4"/>
  <c r="F60" i="4"/>
  <c r="G60" i="4"/>
  <c r="F35" i="4"/>
  <c r="G35" i="4"/>
  <c r="F45" i="4"/>
  <c r="G45" i="4"/>
  <c r="F28" i="4"/>
  <c r="G28" i="4"/>
  <c r="F68" i="4"/>
  <c r="G68" i="4"/>
  <c r="F24" i="4"/>
  <c r="G24" i="4"/>
  <c r="F22" i="4"/>
  <c r="G22" i="4"/>
  <c r="F42" i="4"/>
  <c r="G42" i="4"/>
  <c r="F43" i="4"/>
  <c r="G43" i="4"/>
  <c r="F40" i="4"/>
  <c r="G40" i="4"/>
  <c r="F71" i="4"/>
  <c r="G71" i="4"/>
  <c r="F59" i="4"/>
  <c r="G59" i="4"/>
  <c r="F70" i="4"/>
  <c r="G70" i="4"/>
  <c r="F93" i="4"/>
  <c r="G93" i="4"/>
  <c r="F23" i="4"/>
  <c r="G23" i="4"/>
  <c r="F11" i="4"/>
  <c r="G11" i="4"/>
  <c r="F7" i="4"/>
  <c r="G7" i="4"/>
  <c r="F37" i="4"/>
  <c r="G37" i="4"/>
  <c r="F81" i="4"/>
  <c r="G81" i="4"/>
  <c r="F63" i="4"/>
  <c r="G63" i="4"/>
  <c r="F19" i="4"/>
  <c r="G19" i="4"/>
  <c r="F44" i="4"/>
  <c r="G44" i="4"/>
  <c r="F51" i="4"/>
  <c r="G51" i="4"/>
  <c r="F49" i="4"/>
  <c r="G49" i="4"/>
  <c r="F65" i="4"/>
  <c r="G65" i="4"/>
  <c r="F33" i="4"/>
  <c r="G33" i="4"/>
  <c r="F79" i="4"/>
  <c r="G79" i="4"/>
  <c r="F34" i="4"/>
  <c r="G34" i="4"/>
  <c r="F83" i="4"/>
  <c r="G83" i="4"/>
  <c r="F27" i="4"/>
  <c r="G27" i="4"/>
  <c r="F78" i="4"/>
  <c r="G78" i="4"/>
  <c r="F21" i="4"/>
  <c r="G21" i="4"/>
  <c r="F26" i="4"/>
  <c r="G26" i="4"/>
  <c r="F16" i="4"/>
  <c r="G16" i="4"/>
  <c r="F64" i="4"/>
  <c r="G64" i="4"/>
  <c r="F48" i="4"/>
  <c r="G48" i="4"/>
  <c r="F74" i="4"/>
  <c r="G74" i="4"/>
  <c r="F18" i="4"/>
  <c r="G18" i="4"/>
  <c r="F87" i="4"/>
  <c r="G87" i="4"/>
  <c r="F86" i="4"/>
  <c r="G86" i="4"/>
  <c r="F75" i="4"/>
  <c r="G75" i="4"/>
  <c r="F55" i="4"/>
  <c r="G55" i="4"/>
  <c r="F62" i="4"/>
  <c r="G62" i="4"/>
  <c r="F76" i="4"/>
  <c r="G76" i="4"/>
  <c r="F30" i="4"/>
  <c r="G30" i="4"/>
  <c r="F38" i="4"/>
  <c r="G38" i="4"/>
  <c r="F41" i="4"/>
  <c r="G41" i="4"/>
  <c r="F53" i="4"/>
  <c r="G53" i="4"/>
  <c r="F61" i="4"/>
  <c r="G61" i="4"/>
  <c r="F32" i="4"/>
  <c r="G32" i="4"/>
  <c r="F84" i="4"/>
  <c r="G84" i="4"/>
  <c r="F77" i="4"/>
  <c r="G77" i="4"/>
  <c r="F92" i="4"/>
  <c r="G92" i="4"/>
  <c r="F91" i="4"/>
  <c r="G91" i="4"/>
  <c r="F47" i="4"/>
  <c r="G47" i="4"/>
  <c r="F66" i="4"/>
  <c r="G66" i="4"/>
  <c r="F80" i="4"/>
  <c r="G80" i="4"/>
  <c r="F58" i="4"/>
  <c r="G58" i="4"/>
  <c r="F82" i="4"/>
  <c r="G82" i="4"/>
  <c r="F73" i="4"/>
  <c r="G73" i="4"/>
  <c r="F90" i="4"/>
  <c r="G90" i="4"/>
  <c r="F85" i="4"/>
  <c r="G85" i="4"/>
  <c r="F89" i="4"/>
  <c r="G89" i="4"/>
  <c r="AH7" i="21"/>
  <c r="AI7" i="21"/>
  <c r="AH9" i="21"/>
  <c r="AI9" i="21"/>
  <c r="AH14" i="21"/>
  <c r="AI14" i="21"/>
  <c r="AH12" i="21"/>
  <c r="AI12" i="21"/>
  <c r="AH11" i="21"/>
  <c r="AI11" i="21"/>
  <c r="AH13" i="21"/>
  <c r="AI13" i="21"/>
  <c r="AH10" i="21"/>
  <c r="AI10" i="21"/>
  <c r="AI8" i="21"/>
  <c r="AH8" i="21"/>
  <c r="AH8" i="20"/>
  <c r="AI8" i="20"/>
  <c r="AH11" i="20"/>
  <c r="AI11" i="20"/>
  <c r="AH9" i="20"/>
  <c r="AI9" i="20"/>
  <c r="AH10" i="20"/>
  <c r="AI10" i="20"/>
  <c r="AH13" i="20"/>
  <c r="AI13" i="20"/>
  <c r="AH12" i="20"/>
  <c r="AI12" i="20"/>
  <c r="AH23" i="20"/>
  <c r="AI23" i="20"/>
  <c r="AH14" i="20"/>
  <c r="AI14" i="20"/>
  <c r="AH20" i="20"/>
  <c r="AI20" i="20"/>
  <c r="AH19" i="20"/>
  <c r="AI19" i="20"/>
  <c r="AH17" i="20"/>
  <c r="AI17" i="20"/>
  <c r="AH28" i="20"/>
  <c r="AI28" i="20"/>
  <c r="AH27" i="20"/>
  <c r="AI27" i="20"/>
  <c r="AH25" i="20"/>
  <c r="AI25" i="20"/>
  <c r="AH31" i="20"/>
  <c r="AI31" i="20"/>
  <c r="AH24" i="20"/>
  <c r="AI24" i="20"/>
  <c r="AH30" i="20"/>
  <c r="AI30" i="20"/>
  <c r="AH21" i="20"/>
  <c r="AI21" i="20"/>
  <c r="AH34" i="20"/>
  <c r="AI34" i="20"/>
  <c r="AH36" i="20"/>
  <c r="AI36" i="20"/>
  <c r="AH16" i="20"/>
  <c r="AI16" i="20"/>
  <c r="AH22" i="20"/>
  <c r="AI22" i="20"/>
  <c r="AH18" i="20"/>
  <c r="AI18" i="20"/>
  <c r="AH46" i="20"/>
  <c r="AI46" i="20"/>
  <c r="AH45" i="20"/>
  <c r="AI45" i="20"/>
  <c r="AH47" i="20"/>
  <c r="AI47" i="20"/>
  <c r="AH33" i="20"/>
  <c r="AI33" i="20"/>
  <c r="AH51" i="20"/>
  <c r="AI51" i="20"/>
  <c r="AH42" i="20"/>
  <c r="AI42" i="20"/>
  <c r="AH32" i="20"/>
  <c r="AI32" i="20"/>
  <c r="AH40" i="20"/>
  <c r="AI40" i="20"/>
  <c r="AH43" i="20"/>
  <c r="AI43" i="20"/>
  <c r="AH50" i="20"/>
  <c r="AI50" i="20"/>
  <c r="AH55" i="20"/>
  <c r="AI55" i="20"/>
  <c r="AH53" i="20"/>
  <c r="AI53" i="20"/>
  <c r="AH49" i="20"/>
  <c r="AI49" i="20"/>
  <c r="AH57" i="20"/>
  <c r="AI57" i="20"/>
  <c r="AH56" i="20"/>
  <c r="AI56" i="20"/>
  <c r="AH37" i="20"/>
  <c r="AI37" i="20"/>
  <c r="AH39" i="20"/>
  <c r="AI39" i="20"/>
  <c r="AH48" i="20"/>
  <c r="AI48" i="20"/>
  <c r="AH26" i="20"/>
  <c r="AI26" i="20"/>
  <c r="AH15" i="20"/>
  <c r="AI15" i="20"/>
  <c r="AH29" i="20"/>
  <c r="AI29" i="20"/>
  <c r="AH44" i="20"/>
  <c r="AI44" i="20"/>
  <c r="AH58" i="20"/>
  <c r="AI58" i="20"/>
  <c r="AH41" i="20"/>
  <c r="AI41" i="20"/>
  <c r="AH35" i="20"/>
  <c r="AI35" i="20"/>
  <c r="AH54" i="20"/>
  <c r="AI54" i="20"/>
  <c r="AH38" i="20"/>
  <c r="AI38" i="20"/>
  <c r="AH52" i="20"/>
  <c r="AI52" i="20"/>
  <c r="AI7" i="20"/>
  <c r="AH7" i="20"/>
  <c r="AH29" i="15"/>
  <c r="AI29" i="15"/>
  <c r="AH30" i="15"/>
  <c r="AI30" i="15"/>
  <c r="AH21" i="15"/>
  <c r="AI21" i="15"/>
  <c r="AH24" i="15"/>
  <c r="AI24" i="15"/>
  <c r="AH46" i="15"/>
  <c r="AI46" i="15"/>
  <c r="AH42" i="15"/>
  <c r="AI42" i="15"/>
  <c r="AH43" i="15"/>
  <c r="AI43" i="15"/>
  <c r="AH45" i="15"/>
  <c r="AI45" i="15"/>
  <c r="AH36" i="15"/>
  <c r="AI36" i="15"/>
  <c r="AH23" i="15"/>
  <c r="AI23" i="15"/>
  <c r="AH25" i="15"/>
  <c r="AI25" i="15"/>
  <c r="AH59" i="15"/>
  <c r="AI59" i="15"/>
  <c r="AH50" i="15"/>
  <c r="AI50" i="15"/>
  <c r="AH52" i="15"/>
  <c r="AI52" i="15"/>
  <c r="AH53" i="15"/>
  <c r="AI53" i="15"/>
  <c r="AH26" i="15"/>
  <c r="AI26" i="15"/>
  <c r="AH7" i="15"/>
  <c r="AI7" i="15"/>
  <c r="AH27" i="15"/>
  <c r="AI27" i="15"/>
  <c r="AH19" i="15"/>
  <c r="AI19" i="15"/>
  <c r="AH48" i="15"/>
  <c r="AI48" i="15"/>
  <c r="AH34" i="15"/>
  <c r="AI34" i="15"/>
  <c r="AH18" i="15"/>
  <c r="AI18" i="15"/>
  <c r="AH11" i="15"/>
  <c r="AI11" i="15"/>
  <c r="AH40" i="15"/>
  <c r="AI40" i="15"/>
  <c r="AH17" i="15"/>
  <c r="AI17" i="15"/>
  <c r="AH41" i="15"/>
  <c r="AI41" i="15"/>
  <c r="AH49" i="15"/>
  <c r="AI49" i="15"/>
  <c r="AH39" i="15"/>
  <c r="AI39" i="15"/>
  <c r="AH33" i="15"/>
  <c r="AI33" i="15"/>
  <c r="AH31" i="15"/>
  <c r="AI31" i="15"/>
  <c r="AH15" i="15"/>
  <c r="AI15" i="15"/>
  <c r="AH28" i="15"/>
  <c r="AI28" i="15"/>
  <c r="AH37" i="15"/>
  <c r="AI37" i="15"/>
  <c r="AH47" i="15"/>
  <c r="AI47" i="15"/>
  <c r="AH58" i="15"/>
  <c r="AI58" i="15"/>
  <c r="AH38" i="15"/>
  <c r="AI38" i="15"/>
  <c r="AH44" i="15"/>
  <c r="AI44" i="15"/>
  <c r="AH32" i="15"/>
  <c r="AI32" i="15"/>
  <c r="AH56" i="15"/>
  <c r="AI56" i="15"/>
  <c r="AH51" i="15"/>
  <c r="AI51" i="15"/>
  <c r="AH57" i="15"/>
  <c r="AI57" i="15"/>
  <c r="AH16" i="15"/>
  <c r="AI16" i="15"/>
  <c r="AH54" i="15"/>
  <c r="AI54" i="15"/>
  <c r="AH55" i="15"/>
  <c r="AI55" i="15"/>
  <c r="AH14" i="15"/>
  <c r="AI14" i="15"/>
  <c r="AH9" i="15"/>
  <c r="AI9" i="15"/>
  <c r="AH10" i="15"/>
  <c r="AI10" i="15"/>
  <c r="AH13" i="15"/>
  <c r="AI13" i="15"/>
  <c r="AH22" i="15"/>
  <c r="AI22" i="15"/>
  <c r="AH35" i="15"/>
  <c r="AI35" i="15"/>
  <c r="AH20" i="15"/>
  <c r="AI20" i="15"/>
  <c r="AH12" i="15"/>
  <c r="AI12" i="15"/>
  <c r="AI8" i="15"/>
  <c r="AH8" i="15"/>
  <c r="AH18" i="19"/>
  <c r="AI18" i="19"/>
  <c r="AH11" i="19"/>
  <c r="AI11" i="19"/>
  <c r="AH17" i="19"/>
  <c r="AI17" i="19"/>
  <c r="AH21" i="19"/>
  <c r="AI21" i="19"/>
  <c r="AH16" i="19"/>
  <c r="AI16" i="19"/>
  <c r="AH10" i="19"/>
  <c r="AI10" i="19"/>
  <c r="AH25" i="19"/>
  <c r="AI25" i="19"/>
  <c r="AH20" i="19"/>
  <c r="AI20" i="19"/>
  <c r="AH19" i="19"/>
  <c r="AI19" i="19"/>
  <c r="AH24" i="19"/>
  <c r="AI24" i="19"/>
  <c r="AH29" i="19"/>
  <c r="AI29" i="19"/>
  <c r="AH27" i="19"/>
  <c r="AI27" i="19"/>
  <c r="AH8" i="19"/>
  <c r="AI8" i="19"/>
  <c r="AH26" i="19"/>
  <c r="AI26" i="19"/>
  <c r="AH23" i="19"/>
  <c r="AI23" i="19"/>
  <c r="AH33" i="19"/>
  <c r="AI33" i="19"/>
  <c r="AH7" i="19"/>
  <c r="AI7" i="19"/>
  <c r="AH30" i="19"/>
  <c r="AI30" i="19"/>
  <c r="AH14" i="19"/>
  <c r="AI14" i="19"/>
  <c r="AH22" i="19"/>
  <c r="AI22" i="19"/>
  <c r="AH32" i="19"/>
  <c r="AI32" i="19"/>
  <c r="AH28" i="19"/>
  <c r="AI28" i="19"/>
  <c r="AH15" i="19"/>
  <c r="AI15" i="19"/>
  <c r="AH9" i="19"/>
  <c r="AI9" i="19"/>
  <c r="AH13" i="19"/>
  <c r="AI13" i="19"/>
  <c r="AH31" i="19"/>
  <c r="AI31" i="19"/>
  <c r="AH34" i="19"/>
  <c r="AI34" i="19"/>
  <c r="AH36" i="19"/>
  <c r="AI36" i="19"/>
  <c r="AH35" i="19"/>
  <c r="AI35" i="19"/>
  <c r="AI12" i="19"/>
  <c r="AH12" i="19"/>
  <c r="O4" i="4" l="1"/>
  <c r="AA19" i="17"/>
  <c r="AB19" i="17"/>
  <c r="AA24" i="17"/>
  <c r="AB24" i="17"/>
  <c r="AA35" i="17"/>
  <c r="AB35" i="17"/>
  <c r="AA36" i="17"/>
  <c r="AB36" i="17"/>
  <c r="AA40" i="17"/>
  <c r="AB40" i="17"/>
  <c r="AA22" i="17"/>
  <c r="AB22" i="17"/>
  <c r="AA30" i="17"/>
  <c r="AB30" i="17"/>
  <c r="AA38" i="17"/>
  <c r="AB38" i="17"/>
  <c r="AA43" i="17"/>
  <c r="AB43" i="17"/>
  <c r="AA53" i="17"/>
  <c r="AB53" i="17"/>
  <c r="AA48" i="17"/>
  <c r="AB48" i="17"/>
  <c r="AA60" i="17"/>
  <c r="AB60" i="17"/>
  <c r="AA52" i="17"/>
  <c r="AB52" i="17"/>
  <c r="AA65" i="17"/>
  <c r="AB65" i="17"/>
  <c r="AA59" i="17"/>
  <c r="AB59" i="17"/>
  <c r="AA68" i="17"/>
  <c r="AB68" i="17"/>
  <c r="AA69" i="17"/>
  <c r="AB69" i="17"/>
  <c r="AA41" i="17"/>
  <c r="AB41" i="17"/>
  <c r="AA64" i="17"/>
  <c r="AB64" i="17"/>
  <c r="AA62" i="17"/>
  <c r="AB62" i="17"/>
  <c r="AA39" i="17"/>
  <c r="AB39" i="17"/>
  <c r="AA31" i="17"/>
  <c r="AB31" i="17"/>
  <c r="AA11" i="17"/>
  <c r="AB11" i="17"/>
  <c r="AA18" i="17"/>
  <c r="AB18" i="17"/>
  <c r="AA47" i="17"/>
  <c r="AB47" i="17"/>
  <c r="AA50" i="17"/>
  <c r="AB50" i="17"/>
  <c r="AA13" i="17"/>
  <c r="AB13" i="17"/>
  <c r="AA26" i="17"/>
  <c r="AB26" i="17"/>
  <c r="AA45" i="17"/>
  <c r="AB45" i="17"/>
  <c r="AA70" i="17"/>
  <c r="AB70" i="17"/>
  <c r="AA16" i="17"/>
  <c r="AB16" i="17"/>
  <c r="AA21" i="17"/>
  <c r="AB21" i="17"/>
  <c r="AA42" i="17"/>
  <c r="AB42" i="17"/>
  <c r="AA34" i="17"/>
  <c r="AB34" i="17"/>
  <c r="AA67" i="17"/>
  <c r="AB67" i="17"/>
  <c r="AA58" i="17"/>
  <c r="AB58" i="17"/>
  <c r="AA54" i="17"/>
  <c r="AB54" i="17"/>
  <c r="AA57" i="17"/>
  <c r="AB57" i="17"/>
  <c r="AA61" i="17"/>
  <c r="AB61" i="17"/>
  <c r="AA37" i="17"/>
  <c r="AB37" i="17"/>
  <c r="AA32" i="17"/>
  <c r="AB32" i="17"/>
  <c r="AA28" i="17"/>
  <c r="AB28" i="17"/>
  <c r="AA71" i="17"/>
  <c r="AB71" i="17"/>
  <c r="AA55" i="17"/>
  <c r="AB55" i="17"/>
  <c r="AA49" i="17"/>
  <c r="AB49" i="17"/>
  <c r="AA44" i="17"/>
  <c r="AB44" i="17"/>
  <c r="AA73" i="17"/>
  <c r="AB73" i="17"/>
  <c r="AA33" i="17"/>
  <c r="AB33" i="17"/>
  <c r="AA56" i="17"/>
  <c r="AB56" i="17"/>
  <c r="AA63" i="17"/>
  <c r="AB63" i="17"/>
  <c r="AA75" i="17"/>
  <c r="AB75" i="17"/>
  <c r="AA17" i="17"/>
  <c r="AB17" i="17"/>
  <c r="AA66" i="17"/>
  <c r="AB66" i="17"/>
  <c r="AA25" i="17"/>
  <c r="AB25" i="17"/>
  <c r="AA72" i="17"/>
  <c r="AB72" i="17"/>
  <c r="AA46" i="17"/>
  <c r="AB46" i="17"/>
  <c r="AA51" i="17"/>
  <c r="AB51" i="17"/>
  <c r="AA29" i="17"/>
  <c r="AB29" i="17"/>
  <c r="AA74" i="17"/>
  <c r="AB74" i="17"/>
  <c r="AA8" i="17"/>
  <c r="AB8" i="17"/>
  <c r="AA9" i="17"/>
  <c r="AB9" i="17"/>
  <c r="AA14" i="17"/>
  <c r="AB14" i="17"/>
  <c r="AA10" i="17"/>
  <c r="AB10" i="17"/>
  <c r="AA15" i="17"/>
  <c r="AB15" i="17"/>
  <c r="AA27" i="17"/>
  <c r="AB27" i="17"/>
  <c r="AA23" i="17"/>
  <c r="AB23" i="17"/>
  <c r="AA20" i="17"/>
  <c r="AB20" i="17"/>
  <c r="AA12" i="17"/>
  <c r="AB12" i="17"/>
  <c r="AB7" i="17"/>
  <c r="AA7" i="17"/>
  <c r="AB43" i="16"/>
  <c r="AA43" i="16"/>
  <c r="AB66" i="16"/>
  <c r="AA66" i="16"/>
  <c r="AB72" i="16"/>
  <c r="AA72" i="16"/>
  <c r="AB68" i="16"/>
  <c r="AA68" i="16"/>
  <c r="AB28" i="16"/>
  <c r="AA28" i="16"/>
  <c r="AB48" i="16"/>
  <c r="AA48" i="16"/>
  <c r="AB70" i="16"/>
  <c r="AA70" i="16"/>
  <c r="AB32" i="16"/>
  <c r="AA32" i="16"/>
  <c r="AB27" i="16"/>
  <c r="AA27" i="16"/>
  <c r="AB41" i="16"/>
  <c r="AA41" i="16"/>
  <c r="AB14" i="16"/>
  <c r="AA14" i="16"/>
  <c r="AB53" i="16"/>
  <c r="AA53" i="16"/>
  <c r="AB69" i="16"/>
  <c r="AA69" i="16"/>
  <c r="AB21" i="16"/>
  <c r="AA21" i="16"/>
  <c r="AB40" i="16"/>
  <c r="AA40" i="16"/>
  <c r="AB25" i="16"/>
  <c r="AA25" i="16"/>
  <c r="AB30" i="16"/>
  <c r="AA30" i="16"/>
  <c r="AB54" i="16"/>
  <c r="AA54" i="16"/>
  <c r="AB76" i="16"/>
  <c r="AA76" i="16"/>
  <c r="AB18" i="16"/>
  <c r="AA18" i="16"/>
  <c r="AB64" i="16"/>
  <c r="AA64" i="16"/>
  <c r="AB9" i="16"/>
  <c r="AA9" i="16"/>
  <c r="AB47" i="16"/>
  <c r="AA47" i="16"/>
  <c r="AB46" i="16"/>
  <c r="AA46" i="16"/>
  <c r="AB37" i="16"/>
  <c r="AA37" i="16"/>
  <c r="AB22" i="16"/>
  <c r="AA22" i="16"/>
  <c r="AB20" i="16"/>
  <c r="AA20" i="16"/>
  <c r="AB62" i="16"/>
  <c r="AA62" i="16"/>
  <c r="AB42" i="16"/>
  <c r="AA42" i="16"/>
  <c r="AB77" i="16"/>
  <c r="AA77" i="16"/>
  <c r="AB73" i="16"/>
  <c r="AA73" i="16"/>
  <c r="AB78" i="16"/>
  <c r="AA78" i="16"/>
  <c r="AB74" i="16"/>
  <c r="AA74" i="16"/>
  <c r="AB49" i="16"/>
  <c r="AA49" i="16"/>
  <c r="AB75" i="16"/>
  <c r="AA75" i="16"/>
  <c r="AB65" i="16"/>
  <c r="AA65" i="16"/>
  <c r="AB71" i="16"/>
  <c r="AA71" i="16"/>
  <c r="AB67" i="16"/>
  <c r="AA67" i="16"/>
  <c r="AB58" i="16"/>
  <c r="AA58" i="16"/>
  <c r="AB56" i="16"/>
  <c r="AA56" i="16"/>
  <c r="AB61" i="16"/>
  <c r="AA61" i="16"/>
  <c r="AB50" i="16"/>
  <c r="AA50" i="16"/>
  <c r="AB57" i="16"/>
  <c r="AA57" i="16"/>
  <c r="AB60" i="16"/>
  <c r="AA60" i="16"/>
  <c r="AB51" i="16"/>
  <c r="AA51" i="16"/>
  <c r="AB55" i="16"/>
  <c r="AA55" i="16"/>
  <c r="AB59" i="16"/>
  <c r="AA59" i="16"/>
  <c r="AB39" i="16"/>
  <c r="AA39" i="16"/>
  <c r="AB44" i="16"/>
  <c r="AA44" i="16"/>
  <c r="AB31" i="16"/>
  <c r="AA31" i="16"/>
  <c r="AB15" i="16"/>
  <c r="AA15" i="16"/>
  <c r="AB63" i="16"/>
  <c r="AA63" i="16"/>
  <c r="AB45" i="16"/>
  <c r="AA45" i="16"/>
  <c r="AB34" i="16"/>
  <c r="AA34" i="16"/>
  <c r="AB52" i="16"/>
  <c r="AA52" i="16"/>
  <c r="AB24" i="16"/>
  <c r="AA24" i="16"/>
  <c r="AB35" i="16"/>
  <c r="AA35" i="16"/>
  <c r="AB33" i="16"/>
  <c r="AA33" i="16"/>
  <c r="AB38" i="16"/>
  <c r="AA38" i="16"/>
  <c r="AB36" i="16"/>
  <c r="AA36" i="16"/>
  <c r="AB26" i="16"/>
  <c r="AA26" i="16"/>
  <c r="AB23" i="16"/>
  <c r="AA23" i="16"/>
  <c r="AB19" i="16"/>
  <c r="AA19" i="16"/>
  <c r="AB29" i="16"/>
  <c r="AA29" i="16"/>
  <c r="AB11" i="16"/>
  <c r="AA11" i="16"/>
  <c r="AB10" i="16"/>
  <c r="AA10" i="16"/>
  <c r="AB16" i="16"/>
  <c r="AA16" i="16"/>
  <c r="AB13" i="16"/>
  <c r="AA13" i="16"/>
  <c r="AB8" i="16"/>
  <c r="AA8" i="16"/>
  <c r="AB12" i="16"/>
  <c r="AA12" i="16"/>
  <c r="AB17" i="16"/>
  <c r="AA17" i="16"/>
  <c r="AB7" i="16"/>
  <c r="AA7" i="16"/>
  <c r="AA4" i="16" s="1"/>
  <c r="AB8" i="4"/>
  <c r="AB13" i="4"/>
  <c r="AB20" i="4"/>
  <c r="AB12" i="4"/>
  <c r="AB36" i="4"/>
  <c r="AB10" i="4"/>
  <c r="AB31" i="4"/>
  <c r="AB17" i="4"/>
  <c r="AB25" i="4"/>
  <c r="AB88" i="4"/>
  <c r="AB15" i="4"/>
  <c r="AB67" i="4"/>
  <c r="AB39" i="4"/>
  <c r="AB14" i="4"/>
  <c r="AB54" i="4"/>
  <c r="AB52" i="4"/>
  <c r="AB56" i="4"/>
  <c r="AB50" i="4"/>
  <c r="AB46" i="4"/>
  <c r="AB72" i="4"/>
  <c r="AB57" i="4"/>
  <c r="AB69" i="4"/>
  <c r="AB29" i="4"/>
  <c r="AB60" i="4"/>
  <c r="AB35" i="4"/>
  <c r="AB45" i="4"/>
  <c r="AB28" i="4"/>
  <c r="AB68" i="4"/>
  <c r="AB24" i="4"/>
  <c r="AB22" i="4"/>
  <c r="AB42" i="4"/>
  <c r="AB43" i="4"/>
  <c r="AB40" i="4"/>
  <c r="AB71" i="4"/>
  <c r="AB59" i="4"/>
  <c r="AB70" i="4"/>
  <c r="AB93" i="4"/>
  <c r="AB23" i="4"/>
  <c r="AB11" i="4"/>
  <c r="AB7" i="4"/>
  <c r="AB37" i="4"/>
  <c r="AB81" i="4"/>
  <c r="AB63" i="4"/>
  <c r="AB19" i="4"/>
  <c r="AB44" i="4"/>
  <c r="AB51" i="4"/>
  <c r="AB49" i="4"/>
  <c r="AB65" i="4"/>
  <c r="AB33" i="4"/>
  <c r="AB79" i="4"/>
  <c r="AB34" i="4"/>
  <c r="AB83" i="4"/>
  <c r="AB27" i="4"/>
  <c r="AB78" i="4"/>
  <c r="AB21" i="4"/>
  <c r="AB26" i="4"/>
  <c r="AB16" i="4"/>
  <c r="AB64" i="4"/>
  <c r="AB48" i="4"/>
  <c r="AB74" i="4"/>
  <c r="AB18" i="4"/>
  <c r="AB87" i="4"/>
  <c r="AB86" i="4"/>
  <c r="AB75" i="4"/>
  <c r="AB55" i="4"/>
  <c r="AB62" i="4"/>
  <c r="AB76" i="4"/>
  <c r="AB30" i="4"/>
  <c r="AB38" i="4"/>
  <c r="AB41" i="4"/>
  <c r="AB53" i="4"/>
  <c r="AB61" i="4"/>
  <c r="AB32" i="4"/>
  <c r="AB84" i="4"/>
  <c r="AB77" i="4"/>
  <c r="AB92" i="4"/>
  <c r="AB91" i="4"/>
  <c r="AB47" i="4"/>
  <c r="AB66" i="4"/>
  <c r="AB80" i="4"/>
  <c r="AB58" i="4"/>
  <c r="AB82" i="4"/>
  <c r="AB73" i="4"/>
  <c r="AB90" i="4"/>
  <c r="AB85" i="4"/>
  <c r="AB89" i="4"/>
  <c r="AB9" i="4"/>
  <c r="AA8" i="4"/>
  <c r="AA13" i="4"/>
  <c r="AA20" i="4"/>
  <c r="AA12" i="4"/>
  <c r="AA36" i="4"/>
  <c r="AA10" i="4"/>
  <c r="AA31" i="4"/>
  <c r="AA17" i="4"/>
  <c r="AA25" i="4"/>
  <c r="AA88" i="4"/>
  <c r="AA15" i="4"/>
  <c r="AA67" i="4"/>
  <c r="AA39" i="4"/>
  <c r="AA14" i="4"/>
  <c r="AA54" i="4"/>
  <c r="AA52" i="4"/>
  <c r="AA56" i="4"/>
  <c r="AA50" i="4"/>
  <c r="AA46" i="4"/>
  <c r="AA72" i="4"/>
  <c r="AA57" i="4"/>
  <c r="AA69" i="4"/>
  <c r="AA29" i="4"/>
  <c r="AA60" i="4"/>
  <c r="AA35" i="4"/>
  <c r="AA45" i="4"/>
  <c r="AA28" i="4"/>
  <c r="AA68" i="4"/>
  <c r="AA24" i="4"/>
  <c r="AA22" i="4"/>
  <c r="AA42" i="4"/>
  <c r="AA43" i="4"/>
  <c r="AA40" i="4"/>
  <c r="AA71" i="4"/>
  <c r="AA59" i="4"/>
  <c r="AA70" i="4"/>
  <c r="AA93" i="4"/>
  <c r="AA23" i="4"/>
  <c r="AA11" i="4"/>
  <c r="AA7" i="4"/>
  <c r="AA37" i="4"/>
  <c r="AA81" i="4"/>
  <c r="AA63" i="4"/>
  <c r="AA19" i="4"/>
  <c r="AA44" i="4"/>
  <c r="AA51" i="4"/>
  <c r="AA49" i="4"/>
  <c r="AA65" i="4"/>
  <c r="AA33" i="4"/>
  <c r="AA79" i="4"/>
  <c r="AA34" i="4"/>
  <c r="AA83" i="4"/>
  <c r="AA27" i="4"/>
  <c r="AA78" i="4"/>
  <c r="AA21" i="4"/>
  <c r="AA26" i="4"/>
  <c r="AA16" i="4"/>
  <c r="AA64" i="4"/>
  <c r="AA48" i="4"/>
  <c r="AA74" i="4"/>
  <c r="AA18" i="4"/>
  <c r="AA87" i="4"/>
  <c r="AA86" i="4"/>
  <c r="AA75" i="4"/>
  <c r="AA55" i="4"/>
  <c r="AA62" i="4"/>
  <c r="AA76" i="4"/>
  <c r="AA30" i="4"/>
  <c r="AA38" i="4"/>
  <c r="AA41" i="4"/>
  <c r="AA53" i="4"/>
  <c r="AA61" i="4"/>
  <c r="AA32" i="4"/>
  <c r="AA84" i="4"/>
  <c r="AA77" i="4"/>
  <c r="AA92" i="4"/>
  <c r="AA91" i="4"/>
  <c r="AA47" i="4"/>
  <c r="AA66" i="4"/>
  <c r="AA80" i="4"/>
  <c r="AA58" i="4"/>
  <c r="AA82" i="4"/>
  <c r="AA73" i="4"/>
  <c r="AA90" i="4"/>
  <c r="AA85" i="4"/>
  <c r="AA89" i="4"/>
  <c r="AA9" i="4"/>
  <c r="AA4" i="17" l="1"/>
  <c r="AA4" i="4"/>
  <c r="G54" i="15"/>
  <c r="L54" i="15"/>
  <c r="N54" i="15" s="1"/>
  <c r="P54" i="15"/>
  <c r="Q54" i="15"/>
  <c r="S54" i="15"/>
  <c r="T54" i="15"/>
  <c r="V54" i="15"/>
  <c r="W54" i="15"/>
  <c r="Y54" i="15"/>
  <c r="Z54" i="15"/>
  <c r="AB54" i="15"/>
  <c r="AC54" i="15"/>
  <c r="AE54" i="15"/>
  <c r="AF54" i="15"/>
  <c r="AK54" i="15"/>
  <c r="AM54" i="15" s="1"/>
  <c r="AL54" i="15"/>
  <c r="G55" i="15"/>
  <c r="L55" i="15"/>
  <c r="N55" i="15" s="1"/>
  <c r="P55" i="15"/>
  <c r="Q55" i="15"/>
  <c r="S55" i="15"/>
  <c r="T55" i="15"/>
  <c r="V55" i="15"/>
  <c r="W55" i="15"/>
  <c r="Y55" i="15"/>
  <c r="Z55" i="15"/>
  <c r="AB55" i="15"/>
  <c r="AC55" i="15"/>
  <c r="AE55" i="15"/>
  <c r="AF55" i="15"/>
  <c r="AK55" i="15"/>
  <c r="AM55" i="15" s="1"/>
  <c r="AL55" i="15"/>
  <c r="G57" i="15"/>
  <c r="L57" i="15"/>
  <c r="N57" i="15" s="1"/>
  <c r="P57" i="15"/>
  <c r="Q57" i="15"/>
  <c r="S57" i="15"/>
  <c r="T57" i="15"/>
  <c r="V57" i="15"/>
  <c r="W57" i="15"/>
  <c r="Y57" i="15"/>
  <c r="Z57" i="15"/>
  <c r="AB57" i="15"/>
  <c r="AC57" i="15"/>
  <c r="AE57" i="15"/>
  <c r="AF57" i="15"/>
  <c r="AK57" i="15"/>
  <c r="AM57" i="15" s="1"/>
  <c r="AL57" i="15"/>
  <c r="G16" i="15"/>
  <c r="L16" i="15"/>
  <c r="N16" i="15" s="1"/>
  <c r="P16" i="15"/>
  <c r="Q16" i="15"/>
  <c r="S16" i="15"/>
  <c r="T16" i="15"/>
  <c r="V16" i="15"/>
  <c r="W16" i="15"/>
  <c r="Y16" i="15"/>
  <c r="Z16" i="15"/>
  <c r="AB16" i="15"/>
  <c r="AC16" i="15"/>
  <c r="AE16" i="15"/>
  <c r="AF16" i="15"/>
  <c r="AK16" i="15"/>
  <c r="AM16" i="15" s="1"/>
  <c r="AL16" i="15"/>
  <c r="G14" i="15"/>
  <c r="L14" i="15"/>
  <c r="M14" i="15" s="1"/>
  <c r="P14" i="15"/>
  <c r="Q14" i="15"/>
  <c r="S14" i="15"/>
  <c r="T14" i="15"/>
  <c r="V14" i="15"/>
  <c r="W14" i="15"/>
  <c r="Y14" i="15"/>
  <c r="Z14" i="15"/>
  <c r="AB14" i="15"/>
  <c r="AC14" i="15"/>
  <c r="AE14" i="15"/>
  <c r="AF14" i="15"/>
  <c r="AK14" i="15"/>
  <c r="AM14" i="15" s="1"/>
  <c r="AL14" i="15"/>
  <c r="G9" i="15"/>
  <c r="L9" i="15"/>
  <c r="N9" i="15" s="1"/>
  <c r="P9" i="15"/>
  <c r="Q9" i="15"/>
  <c r="S9" i="15"/>
  <c r="T9" i="15"/>
  <c r="V9" i="15"/>
  <c r="W9" i="15"/>
  <c r="Y9" i="15"/>
  <c r="Z9" i="15"/>
  <c r="AB9" i="15"/>
  <c r="AC9" i="15"/>
  <c r="AE9" i="15"/>
  <c r="AF9" i="15"/>
  <c r="AK9" i="15"/>
  <c r="AM9" i="15" s="1"/>
  <c r="AL9" i="15"/>
  <c r="G10" i="15"/>
  <c r="L10" i="15"/>
  <c r="M10" i="15" s="1"/>
  <c r="P10" i="15"/>
  <c r="Q10" i="15"/>
  <c r="S10" i="15"/>
  <c r="T10" i="15"/>
  <c r="V10" i="15"/>
  <c r="W10" i="15"/>
  <c r="Y10" i="15"/>
  <c r="Z10" i="15"/>
  <c r="AB10" i="15"/>
  <c r="AC10" i="15"/>
  <c r="AE10" i="15"/>
  <c r="AF10" i="15"/>
  <c r="AK10" i="15"/>
  <c r="AM10" i="15" s="1"/>
  <c r="AL10" i="15"/>
  <c r="G13" i="15"/>
  <c r="L13" i="15"/>
  <c r="N13" i="15" s="1"/>
  <c r="P13" i="15"/>
  <c r="Q13" i="15"/>
  <c r="S13" i="15"/>
  <c r="T13" i="15"/>
  <c r="V13" i="15"/>
  <c r="W13" i="15"/>
  <c r="Y13" i="15"/>
  <c r="Z13" i="15"/>
  <c r="AB13" i="15"/>
  <c r="AC13" i="15"/>
  <c r="AE13" i="15"/>
  <c r="AF13" i="15"/>
  <c r="AK13" i="15"/>
  <c r="AM13" i="15" s="1"/>
  <c r="AL13" i="15"/>
  <c r="G22" i="15"/>
  <c r="L22" i="15"/>
  <c r="M22" i="15" s="1"/>
  <c r="P22" i="15"/>
  <c r="Q22" i="15"/>
  <c r="S22" i="15"/>
  <c r="T22" i="15"/>
  <c r="V22" i="15"/>
  <c r="W22" i="15"/>
  <c r="Y22" i="15"/>
  <c r="Z22" i="15"/>
  <c r="AB22" i="15"/>
  <c r="AC22" i="15"/>
  <c r="AE22" i="15"/>
  <c r="AF22" i="15"/>
  <c r="AK22" i="15"/>
  <c r="AM22" i="15" s="1"/>
  <c r="AL22" i="15"/>
  <c r="G35" i="15"/>
  <c r="L35" i="15"/>
  <c r="N35" i="15" s="1"/>
  <c r="P35" i="15"/>
  <c r="Q35" i="15"/>
  <c r="S35" i="15"/>
  <c r="T35" i="15"/>
  <c r="V35" i="15"/>
  <c r="W35" i="15"/>
  <c r="Y35" i="15"/>
  <c r="Z35" i="15"/>
  <c r="AB35" i="15"/>
  <c r="AC35" i="15"/>
  <c r="AE35" i="15"/>
  <c r="AF35" i="15"/>
  <c r="AK35" i="15"/>
  <c r="AM35" i="15" s="1"/>
  <c r="AL35" i="15"/>
  <c r="G20" i="15"/>
  <c r="L20" i="15"/>
  <c r="N20" i="15" s="1"/>
  <c r="P20" i="15"/>
  <c r="Q20" i="15"/>
  <c r="S20" i="15"/>
  <c r="T20" i="15"/>
  <c r="V20" i="15"/>
  <c r="W20" i="15"/>
  <c r="Y20" i="15"/>
  <c r="Z20" i="15"/>
  <c r="AB20" i="15"/>
  <c r="AC20" i="15"/>
  <c r="AE20" i="15"/>
  <c r="AF20" i="15"/>
  <c r="AK20" i="15"/>
  <c r="AM20" i="15" s="1"/>
  <c r="AL20" i="15"/>
  <c r="G12" i="15"/>
  <c r="L12" i="15"/>
  <c r="M12" i="15" s="1"/>
  <c r="P12" i="15"/>
  <c r="Q12" i="15"/>
  <c r="S12" i="15"/>
  <c r="T12" i="15"/>
  <c r="V12" i="15"/>
  <c r="W12" i="15"/>
  <c r="Y12" i="15"/>
  <c r="Z12" i="15"/>
  <c r="AB12" i="15"/>
  <c r="AC12" i="15"/>
  <c r="AE12" i="15"/>
  <c r="AF12" i="15"/>
  <c r="AK12" i="15"/>
  <c r="AM12" i="15" s="1"/>
  <c r="AL12" i="15"/>
  <c r="G29" i="15"/>
  <c r="L29" i="15"/>
  <c r="N29" i="15" s="1"/>
  <c r="P29" i="15"/>
  <c r="Q29" i="15"/>
  <c r="S29" i="15"/>
  <c r="T29" i="15"/>
  <c r="V29" i="15"/>
  <c r="W29" i="15"/>
  <c r="Y29" i="15"/>
  <c r="Z29" i="15"/>
  <c r="AB29" i="15"/>
  <c r="AC29" i="15"/>
  <c r="AE29" i="15"/>
  <c r="AF29" i="15"/>
  <c r="AK29" i="15"/>
  <c r="AM29" i="15" s="1"/>
  <c r="AL29" i="15"/>
  <c r="G30" i="15"/>
  <c r="L30" i="15"/>
  <c r="M30" i="15" s="1"/>
  <c r="P30" i="15"/>
  <c r="Q30" i="15"/>
  <c r="S30" i="15"/>
  <c r="T30" i="15"/>
  <c r="V30" i="15"/>
  <c r="W30" i="15"/>
  <c r="Y30" i="15"/>
  <c r="Z30" i="15"/>
  <c r="AB30" i="15"/>
  <c r="AC30" i="15"/>
  <c r="AE30" i="15"/>
  <c r="AF30" i="15"/>
  <c r="AK30" i="15"/>
  <c r="AM30" i="15" s="1"/>
  <c r="AL30" i="15"/>
  <c r="G21" i="15"/>
  <c r="L21" i="15"/>
  <c r="N21" i="15" s="1"/>
  <c r="P21" i="15"/>
  <c r="Q21" i="15"/>
  <c r="S21" i="15"/>
  <c r="T21" i="15"/>
  <c r="V21" i="15"/>
  <c r="W21" i="15"/>
  <c r="Y21" i="15"/>
  <c r="Z21" i="15"/>
  <c r="AB21" i="15"/>
  <c r="AC21" i="15"/>
  <c r="AE21" i="15"/>
  <c r="AF21" i="15"/>
  <c r="AK21" i="15"/>
  <c r="AM21" i="15" s="1"/>
  <c r="AL21" i="15"/>
  <c r="G24" i="15"/>
  <c r="L24" i="15"/>
  <c r="M24" i="15" s="1"/>
  <c r="P24" i="15"/>
  <c r="Q24" i="15"/>
  <c r="S24" i="15"/>
  <c r="T24" i="15"/>
  <c r="V24" i="15"/>
  <c r="W24" i="15"/>
  <c r="Y24" i="15"/>
  <c r="Z24" i="15"/>
  <c r="AB24" i="15"/>
  <c r="AC24" i="15"/>
  <c r="AE24" i="15"/>
  <c r="AF24" i="15"/>
  <c r="AK24" i="15"/>
  <c r="AM24" i="15" s="1"/>
  <c r="AL24" i="15"/>
  <c r="G46" i="15"/>
  <c r="L46" i="15"/>
  <c r="N46" i="15" s="1"/>
  <c r="P46" i="15"/>
  <c r="Q46" i="15"/>
  <c r="S46" i="15"/>
  <c r="T46" i="15"/>
  <c r="V46" i="15"/>
  <c r="W46" i="15"/>
  <c r="Y46" i="15"/>
  <c r="Z46" i="15"/>
  <c r="AB46" i="15"/>
  <c r="AC46" i="15"/>
  <c r="AE46" i="15"/>
  <c r="AF46" i="15"/>
  <c r="AK46" i="15"/>
  <c r="AM46" i="15" s="1"/>
  <c r="AL46" i="15"/>
  <c r="G42" i="15"/>
  <c r="L42" i="15"/>
  <c r="M42" i="15" s="1"/>
  <c r="P42" i="15"/>
  <c r="Q42" i="15"/>
  <c r="S42" i="15"/>
  <c r="T42" i="15"/>
  <c r="V42" i="15"/>
  <c r="W42" i="15"/>
  <c r="Y42" i="15"/>
  <c r="Z42" i="15"/>
  <c r="AB42" i="15"/>
  <c r="AC42" i="15"/>
  <c r="AE42" i="15"/>
  <c r="AF42" i="15"/>
  <c r="AK42" i="15"/>
  <c r="AM42" i="15" s="1"/>
  <c r="AL42" i="15"/>
  <c r="G43" i="15"/>
  <c r="L43" i="15"/>
  <c r="N43" i="15" s="1"/>
  <c r="P43" i="15"/>
  <c r="Q43" i="15"/>
  <c r="S43" i="15"/>
  <c r="T43" i="15"/>
  <c r="V43" i="15"/>
  <c r="W43" i="15"/>
  <c r="Y43" i="15"/>
  <c r="Z43" i="15"/>
  <c r="AB43" i="15"/>
  <c r="AC43" i="15"/>
  <c r="AE43" i="15"/>
  <c r="AF43" i="15"/>
  <c r="AK43" i="15"/>
  <c r="AM43" i="15" s="1"/>
  <c r="AL43" i="15"/>
  <c r="G45" i="15"/>
  <c r="L45" i="15"/>
  <c r="M45" i="15" s="1"/>
  <c r="P45" i="15"/>
  <c r="Q45" i="15"/>
  <c r="S45" i="15"/>
  <c r="T45" i="15"/>
  <c r="V45" i="15"/>
  <c r="W45" i="15"/>
  <c r="Y45" i="15"/>
  <c r="Z45" i="15"/>
  <c r="AB45" i="15"/>
  <c r="AC45" i="15"/>
  <c r="AE45" i="15"/>
  <c r="AF45" i="15"/>
  <c r="AK45" i="15"/>
  <c r="AM45" i="15" s="1"/>
  <c r="AL45" i="15"/>
  <c r="G36" i="15"/>
  <c r="L36" i="15"/>
  <c r="N36" i="15" s="1"/>
  <c r="P36" i="15"/>
  <c r="Q36" i="15"/>
  <c r="S36" i="15"/>
  <c r="T36" i="15"/>
  <c r="V36" i="15"/>
  <c r="W36" i="15"/>
  <c r="Y36" i="15"/>
  <c r="Z36" i="15"/>
  <c r="AB36" i="15"/>
  <c r="AC36" i="15"/>
  <c r="AE36" i="15"/>
  <c r="AF36" i="15"/>
  <c r="AK36" i="15"/>
  <c r="AM36" i="15" s="1"/>
  <c r="AL36" i="15"/>
  <c r="G23" i="15"/>
  <c r="L23" i="15"/>
  <c r="M23" i="15" s="1"/>
  <c r="P23" i="15"/>
  <c r="Q23" i="15"/>
  <c r="S23" i="15"/>
  <c r="T23" i="15"/>
  <c r="V23" i="15"/>
  <c r="W23" i="15"/>
  <c r="Y23" i="15"/>
  <c r="Z23" i="15"/>
  <c r="AB23" i="15"/>
  <c r="AC23" i="15"/>
  <c r="AE23" i="15"/>
  <c r="AF23" i="15"/>
  <c r="AK23" i="15"/>
  <c r="AM23" i="15" s="1"/>
  <c r="AL23" i="15"/>
  <c r="G25" i="15"/>
  <c r="L25" i="15"/>
  <c r="N25" i="15" s="1"/>
  <c r="P25" i="15"/>
  <c r="Q25" i="15"/>
  <c r="S25" i="15"/>
  <c r="T25" i="15"/>
  <c r="V25" i="15"/>
  <c r="W25" i="15"/>
  <c r="Y25" i="15"/>
  <c r="Z25" i="15"/>
  <c r="AB25" i="15"/>
  <c r="AC25" i="15"/>
  <c r="AE25" i="15"/>
  <c r="AF25" i="15"/>
  <c r="AK25" i="15"/>
  <c r="AM25" i="15" s="1"/>
  <c r="AL25" i="15"/>
  <c r="G59" i="15"/>
  <c r="L59" i="15"/>
  <c r="N59" i="15" s="1"/>
  <c r="P59" i="15"/>
  <c r="Q59" i="15"/>
  <c r="S59" i="15"/>
  <c r="T59" i="15"/>
  <c r="V59" i="15"/>
  <c r="W59" i="15"/>
  <c r="Y59" i="15"/>
  <c r="Z59" i="15"/>
  <c r="AB59" i="15"/>
  <c r="AC59" i="15"/>
  <c r="AE59" i="15"/>
  <c r="AF59" i="15"/>
  <c r="AK59" i="15"/>
  <c r="AM59" i="15" s="1"/>
  <c r="AL59" i="15"/>
  <c r="G50" i="15"/>
  <c r="L50" i="15"/>
  <c r="N50" i="15" s="1"/>
  <c r="P50" i="15"/>
  <c r="Q50" i="15"/>
  <c r="S50" i="15"/>
  <c r="T50" i="15"/>
  <c r="V50" i="15"/>
  <c r="W50" i="15"/>
  <c r="Y50" i="15"/>
  <c r="Z50" i="15"/>
  <c r="AB50" i="15"/>
  <c r="AC50" i="15"/>
  <c r="AE50" i="15"/>
  <c r="AF50" i="15"/>
  <c r="AK50" i="15"/>
  <c r="AM50" i="15" s="1"/>
  <c r="AL50" i="15"/>
  <c r="G52" i="15"/>
  <c r="L52" i="15"/>
  <c r="N52" i="15" s="1"/>
  <c r="P52" i="15"/>
  <c r="Q52" i="15"/>
  <c r="S52" i="15"/>
  <c r="T52" i="15"/>
  <c r="V52" i="15"/>
  <c r="W52" i="15"/>
  <c r="Y52" i="15"/>
  <c r="Z52" i="15"/>
  <c r="AB52" i="15"/>
  <c r="AC52" i="15"/>
  <c r="AE52" i="15"/>
  <c r="AF52" i="15"/>
  <c r="AK52" i="15"/>
  <c r="AM52" i="15" s="1"/>
  <c r="AL52" i="15"/>
  <c r="G53" i="15"/>
  <c r="L53" i="15"/>
  <c r="N53" i="15" s="1"/>
  <c r="P53" i="15"/>
  <c r="Q53" i="15"/>
  <c r="S53" i="15"/>
  <c r="T53" i="15"/>
  <c r="V53" i="15"/>
  <c r="W53" i="15"/>
  <c r="Y53" i="15"/>
  <c r="Z53" i="15"/>
  <c r="AB53" i="15"/>
  <c r="AC53" i="15"/>
  <c r="AE53" i="15"/>
  <c r="AF53" i="15"/>
  <c r="AK53" i="15"/>
  <c r="AM53" i="15" s="1"/>
  <c r="AL53" i="15"/>
  <c r="G26" i="15"/>
  <c r="L26" i="15"/>
  <c r="M26" i="15" s="1"/>
  <c r="P26" i="15"/>
  <c r="Q26" i="15"/>
  <c r="S26" i="15"/>
  <c r="T26" i="15"/>
  <c r="V26" i="15"/>
  <c r="W26" i="15"/>
  <c r="Y26" i="15"/>
  <c r="Z26" i="15"/>
  <c r="AB26" i="15"/>
  <c r="AC26" i="15"/>
  <c r="AE26" i="15"/>
  <c r="AF26" i="15"/>
  <c r="AK26" i="15"/>
  <c r="AM26" i="15" s="1"/>
  <c r="AL26" i="15"/>
  <c r="G7" i="15"/>
  <c r="L7" i="15"/>
  <c r="M7" i="15" s="1"/>
  <c r="P7" i="15"/>
  <c r="Q7" i="15"/>
  <c r="S7" i="15"/>
  <c r="T7" i="15"/>
  <c r="V7" i="15"/>
  <c r="W7" i="15"/>
  <c r="Y7" i="15"/>
  <c r="Z7" i="15"/>
  <c r="AB7" i="15"/>
  <c r="AC7" i="15"/>
  <c r="AE7" i="15"/>
  <c r="AF7" i="15"/>
  <c r="AK7" i="15"/>
  <c r="AM7" i="15" s="1"/>
  <c r="AL7" i="15"/>
  <c r="G27" i="15"/>
  <c r="L27" i="15"/>
  <c r="M27" i="15" s="1"/>
  <c r="P27" i="15"/>
  <c r="Q27" i="15"/>
  <c r="S27" i="15"/>
  <c r="T27" i="15"/>
  <c r="V27" i="15"/>
  <c r="W27" i="15"/>
  <c r="Y27" i="15"/>
  <c r="Z27" i="15"/>
  <c r="AB27" i="15"/>
  <c r="AC27" i="15"/>
  <c r="AE27" i="15"/>
  <c r="AF27" i="15"/>
  <c r="AK27" i="15"/>
  <c r="AM27" i="15" s="1"/>
  <c r="AL27" i="15"/>
  <c r="G19" i="15"/>
  <c r="L19" i="15"/>
  <c r="M19" i="15" s="1"/>
  <c r="P19" i="15"/>
  <c r="Q19" i="15"/>
  <c r="S19" i="15"/>
  <c r="T19" i="15"/>
  <c r="V19" i="15"/>
  <c r="W19" i="15"/>
  <c r="Y19" i="15"/>
  <c r="Z19" i="15"/>
  <c r="AB19" i="15"/>
  <c r="AC19" i="15"/>
  <c r="AE19" i="15"/>
  <c r="AF19" i="15"/>
  <c r="AK19" i="15"/>
  <c r="AM19" i="15" s="1"/>
  <c r="AL19" i="15"/>
  <c r="G48" i="15"/>
  <c r="L48" i="15"/>
  <c r="M48" i="15" s="1"/>
  <c r="P48" i="15"/>
  <c r="Q48" i="15"/>
  <c r="S48" i="15"/>
  <c r="T48" i="15"/>
  <c r="V48" i="15"/>
  <c r="W48" i="15"/>
  <c r="Y48" i="15"/>
  <c r="Z48" i="15"/>
  <c r="AB48" i="15"/>
  <c r="AC48" i="15"/>
  <c r="AE48" i="15"/>
  <c r="AF48" i="15"/>
  <c r="AK48" i="15"/>
  <c r="AM48" i="15" s="1"/>
  <c r="AL48" i="15"/>
  <c r="G34" i="15"/>
  <c r="L34" i="15"/>
  <c r="N34" i="15" s="1"/>
  <c r="P34" i="15"/>
  <c r="Q34" i="15"/>
  <c r="S34" i="15"/>
  <c r="T34" i="15"/>
  <c r="V34" i="15"/>
  <c r="W34" i="15"/>
  <c r="Y34" i="15"/>
  <c r="Z34" i="15"/>
  <c r="AB34" i="15"/>
  <c r="AC34" i="15"/>
  <c r="AE34" i="15"/>
  <c r="AF34" i="15"/>
  <c r="AK34" i="15"/>
  <c r="AM34" i="15" s="1"/>
  <c r="AL34" i="15"/>
  <c r="G18" i="15"/>
  <c r="L18" i="15"/>
  <c r="N18" i="15" s="1"/>
  <c r="P18" i="15"/>
  <c r="Q18" i="15"/>
  <c r="S18" i="15"/>
  <c r="T18" i="15"/>
  <c r="V18" i="15"/>
  <c r="W18" i="15"/>
  <c r="Y18" i="15"/>
  <c r="Z18" i="15"/>
  <c r="AB18" i="15"/>
  <c r="AC18" i="15"/>
  <c r="AE18" i="15"/>
  <c r="AF18" i="15"/>
  <c r="AK18" i="15"/>
  <c r="AM18" i="15" s="1"/>
  <c r="AL18" i="15"/>
  <c r="G11" i="15"/>
  <c r="L11" i="15"/>
  <c r="N11" i="15" s="1"/>
  <c r="P11" i="15"/>
  <c r="Q11" i="15"/>
  <c r="S11" i="15"/>
  <c r="T11" i="15"/>
  <c r="V11" i="15"/>
  <c r="W11" i="15"/>
  <c r="Y11" i="15"/>
  <c r="Z11" i="15"/>
  <c r="AB11" i="15"/>
  <c r="AC11" i="15"/>
  <c r="AE11" i="15"/>
  <c r="AF11" i="15"/>
  <c r="AK11" i="15"/>
  <c r="AM11" i="15" s="1"/>
  <c r="AL11" i="15"/>
  <c r="G40" i="15"/>
  <c r="L40" i="15"/>
  <c r="N40" i="15" s="1"/>
  <c r="P40" i="15"/>
  <c r="Q40" i="15"/>
  <c r="S40" i="15"/>
  <c r="T40" i="15"/>
  <c r="V40" i="15"/>
  <c r="W40" i="15"/>
  <c r="Y40" i="15"/>
  <c r="Z40" i="15"/>
  <c r="AB40" i="15"/>
  <c r="AC40" i="15"/>
  <c r="AE40" i="15"/>
  <c r="AF40" i="15"/>
  <c r="AK40" i="15"/>
  <c r="AM40" i="15" s="1"/>
  <c r="AL40" i="15"/>
  <c r="G17" i="15"/>
  <c r="L17" i="15"/>
  <c r="N17" i="15" s="1"/>
  <c r="P17" i="15"/>
  <c r="Q17" i="15"/>
  <c r="S17" i="15"/>
  <c r="T17" i="15"/>
  <c r="V17" i="15"/>
  <c r="W17" i="15"/>
  <c r="Y17" i="15"/>
  <c r="Z17" i="15"/>
  <c r="AB17" i="15"/>
  <c r="AC17" i="15"/>
  <c r="AE17" i="15"/>
  <c r="AF17" i="15"/>
  <c r="AK17" i="15"/>
  <c r="AM17" i="15" s="1"/>
  <c r="AL17" i="15"/>
  <c r="G41" i="15"/>
  <c r="L41" i="15"/>
  <c r="N41" i="15" s="1"/>
  <c r="P41" i="15"/>
  <c r="Q41" i="15"/>
  <c r="S41" i="15"/>
  <c r="T41" i="15"/>
  <c r="V41" i="15"/>
  <c r="W41" i="15"/>
  <c r="Y41" i="15"/>
  <c r="Z41" i="15"/>
  <c r="AB41" i="15"/>
  <c r="AC41" i="15"/>
  <c r="AE41" i="15"/>
  <c r="AF41" i="15"/>
  <c r="AK41" i="15"/>
  <c r="AM41" i="15" s="1"/>
  <c r="AL41" i="15"/>
  <c r="G49" i="15"/>
  <c r="L49" i="15"/>
  <c r="N49" i="15" s="1"/>
  <c r="P49" i="15"/>
  <c r="Q49" i="15"/>
  <c r="S49" i="15"/>
  <c r="T49" i="15"/>
  <c r="V49" i="15"/>
  <c r="W49" i="15"/>
  <c r="Y49" i="15"/>
  <c r="Z49" i="15"/>
  <c r="AB49" i="15"/>
  <c r="AC49" i="15"/>
  <c r="AE49" i="15"/>
  <c r="AF49" i="15"/>
  <c r="AK49" i="15"/>
  <c r="AM49" i="15" s="1"/>
  <c r="AL49" i="15"/>
  <c r="G39" i="15"/>
  <c r="L39" i="15"/>
  <c r="N39" i="15" s="1"/>
  <c r="P39" i="15"/>
  <c r="Q39" i="15"/>
  <c r="S39" i="15"/>
  <c r="T39" i="15"/>
  <c r="V39" i="15"/>
  <c r="W39" i="15"/>
  <c r="Y39" i="15"/>
  <c r="Z39" i="15"/>
  <c r="AB39" i="15"/>
  <c r="AC39" i="15"/>
  <c r="AE39" i="15"/>
  <c r="AF39" i="15"/>
  <c r="AK39" i="15"/>
  <c r="AM39" i="15" s="1"/>
  <c r="AL39" i="15"/>
  <c r="G33" i="15"/>
  <c r="L33" i="15"/>
  <c r="N33" i="15" s="1"/>
  <c r="P33" i="15"/>
  <c r="Q33" i="15"/>
  <c r="S33" i="15"/>
  <c r="T33" i="15"/>
  <c r="V33" i="15"/>
  <c r="W33" i="15"/>
  <c r="Y33" i="15"/>
  <c r="Z33" i="15"/>
  <c r="AB33" i="15"/>
  <c r="AC33" i="15"/>
  <c r="AE33" i="15"/>
  <c r="AF33" i="15"/>
  <c r="AK33" i="15"/>
  <c r="AM33" i="15" s="1"/>
  <c r="AL33" i="15"/>
  <c r="G31" i="15"/>
  <c r="L31" i="15"/>
  <c r="N31" i="15" s="1"/>
  <c r="P31" i="15"/>
  <c r="Q31" i="15"/>
  <c r="S31" i="15"/>
  <c r="T31" i="15"/>
  <c r="V31" i="15"/>
  <c r="W31" i="15"/>
  <c r="Y31" i="15"/>
  <c r="Z31" i="15"/>
  <c r="AB31" i="15"/>
  <c r="AC31" i="15"/>
  <c r="AE31" i="15"/>
  <c r="AF31" i="15"/>
  <c r="AK31" i="15"/>
  <c r="AM31" i="15" s="1"/>
  <c r="AL31" i="15"/>
  <c r="G15" i="15"/>
  <c r="L15" i="15"/>
  <c r="N15" i="15" s="1"/>
  <c r="P15" i="15"/>
  <c r="Q15" i="15"/>
  <c r="S15" i="15"/>
  <c r="T15" i="15"/>
  <c r="V15" i="15"/>
  <c r="W15" i="15"/>
  <c r="Y15" i="15"/>
  <c r="Z15" i="15"/>
  <c r="AB15" i="15"/>
  <c r="AC15" i="15"/>
  <c r="AE15" i="15"/>
  <c r="AF15" i="15"/>
  <c r="AK15" i="15"/>
  <c r="AM15" i="15" s="1"/>
  <c r="AL15" i="15"/>
  <c r="G28" i="15"/>
  <c r="L28" i="15"/>
  <c r="N28" i="15" s="1"/>
  <c r="P28" i="15"/>
  <c r="Q28" i="15"/>
  <c r="S28" i="15"/>
  <c r="T28" i="15"/>
  <c r="V28" i="15"/>
  <c r="W28" i="15"/>
  <c r="Y28" i="15"/>
  <c r="Z28" i="15"/>
  <c r="AB28" i="15"/>
  <c r="AC28" i="15"/>
  <c r="AE28" i="15"/>
  <c r="AF28" i="15"/>
  <c r="AK28" i="15"/>
  <c r="AM28" i="15" s="1"/>
  <c r="AL28" i="15"/>
  <c r="G37" i="15"/>
  <c r="L37" i="15"/>
  <c r="N37" i="15" s="1"/>
  <c r="P37" i="15"/>
  <c r="Q37" i="15"/>
  <c r="S37" i="15"/>
  <c r="T37" i="15"/>
  <c r="V37" i="15"/>
  <c r="W37" i="15"/>
  <c r="Y37" i="15"/>
  <c r="Z37" i="15"/>
  <c r="AB37" i="15"/>
  <c r="AC37" i="15"/>
  <c r="AE37" i="15"/>
  <c r="AF37" i="15"/>
  <c r="AK37" i="15"/>
  <c r="AM37" i="15" s="1"/>
  <c r="AL37" i="15"/>
  <c r="G47" i="15"/>
  <c r="L47" i="15"/>
  <c r="N47" i="15" s="1"/>
  <c r="P47" i="15"/>
  <c r="Q47" i="15"/>
  <c r="S47" i="15"/>
  <c r="T47" i="15"/>
  <c r="V47" i="15"/>
  <c r="W47" i="15"/>
  <c r="Y47" i="15"/>
  <c r="Z47" i="15"/>
  <c r="AB47" i="15"/>
  <c r="AC47" i="15"/>
  <c r="AE47" i="15"/>
  <c r="AF47" i="15"/>
  <c r="AK47" i="15"/>
  <c r="AM47" i="15" s="1"/>
  <c r="AL47" i="15"/>
  <c r="G58" i="15"/>
  <c r="L58" i="15"/>
  <c r="N58" i="15" s="1"/>
  <c r="P58" i="15"/>
  <c r="Q58" i="15"/>
  <c r="S58" i="15"/>
  <c r="T58" i="15"/>
  <c r="V58" i="15"/>
  <c r="W58" i="15"/>
  <c r="Y58" i="15"/>
  <c r="Z58" i="15"/>
  <c r="AB58" i="15"/>
  <c r="AC58" i="15"/>
  <c r="AE58" i="15"/>
  <c r="AF58" i="15"/>
  <c r="AK58" i="15"/>
  <c r="AM58" i="15" s="1"/>
  <c r="AL58" i="15"/>
  <c r="G38" i="15"/>
  <c r="L38" i="15"/>
  <c r="N38" i="15" s="1"/>
  <c r="P38" i="15"/>
  <c r="Q38" i="15"/>
  <c r="S38" i="15"/>
  <c r="T38" i="15"/>
  <c r="V38" i="15"/>
  <c r="W38" i="15"/>
  <c r="Y38" i="15"/>
  <c r="Z38" i="15"/>
  <c r="AB38" i="15"/>
  <c r="AC38" i="15"/>
  <c r="AE38" i="15"/>
  <c r="AF38" i="15"/>
  <c r="AK38" i="15"/>
  <c r="AM38" i="15" s="1"/>
  <c r="AL38" i="15"/>
  <c r="G44" i="15"/>
  <c r="L44" i="15"/>
  <c r="N44" i="15" s="1"/>
  <c r="P44" i="15"/>
  <c r="Q44" i="15"/>
  <c r="S44" i="15"/>
  <c r="T44" i="15"/>
  <c r="V44" i="15"/>
  <c r="W44" i="15"/>
  <c r="Y44" i="15"/>
  <c r="Z44" i="15"/>
  <c r="AB44" i="15"/>
  <c r="AC44" i="15"/>
  <c r="AE44" i="15"/>
  <c r="AF44" i="15"/>
  <c r="AK44" i="15"/>
  <c r="AM44" i="15" s="1"/>
  <c r="AL44" i="15"/>
  <c r="G32" i="15"/>
  <c r="L32" i="15"/>
  <c r="M32" i="15" s="1"/>
  <c r="P32" i="15"/>
  <c r="Q32" i="15"/>
  <c r="S32" i="15"/>
  <c r="T32" i="15"/>
  <c r="V32" i="15"/>
  <c r="W32" i="15"/>
  <c r="Y32" i="15"/>
  <c r="Z32" i="15"/>
  <c r="AB32" i="15"/>
  <c r="AC32" i="15"/>
  <c r="AE32" i="15"/>
  <c r="AF32" i="15"/>
  <c r="AK32" i="15"/>
  <c r="AM32" i="15" s="1"/>
  <c r="AL32" i="15"/>
  <c r="G56" i="15"/>
  <c r="L56" i="15"/>
  <c r="N56" i="15" s="1"/>
  <c r="P56" i="15"/>
  <c r="Q56" i="15"/>
  <c r="S56" i="15"/>
  <c r="T56" i="15"/>
  <c r="V56" i="15"/>
  <c r="W56" i="15"/>
  <c r="Y56" i="15"/>
  <c r="Z56" i="15"/>
  <c r="AB56" i="15"/>
  <c r="AC56" i="15"/>
  <c r="AE56" i="15"/>
  <c r="AF56" i="15"/>
  <c r="AK56" i="15"/>
  <c r="AM56" i="15" s="1"/>
  <c r="AL56" i="15"/>
  <c r="G51" i="15"/>
  <c r="L51" i="15"/>
  <c r="M51" i="15" s="1"/>
  <c r="P51" i="15"/>
  <c r="Q51" i="15"/>
  <c r="S51" i="15"/>
  <c r="T51" i="15"/>
  <c r="V51" i="15"/>
  <c r="W51" i="15"/>
  <c r="Y51" i="15"/>
  <c r="Z51" i="15"/>
  <c r="AB51" i="15"/>
  <c r="AC51" i="15"/>
  <c r="AE51" i="15"/>
  <c r="AF51" i="15"/>
  <c r="AK51" i="15"/>
  <c r="AM51" i="15" s="1"/>
  <c r="AL51" i="15"/>
  <c r="P34" i="19"/>
  <c r="Q34" i="19"/>
  <c r="S34" i="19"/>
  <c r="T34" i="19"/>
  <c r="V34" i="19"/>
  <c r="W34" i="19"/>
  <c r="Y34" i="19"/>
  <c r="Z34" i="19"/>
  <c r="AB34" i="19"/>
  <c r="AC34" i="19"/>
  <c r="AE34" i="19"/>
  <c r="AF34" i="19"/>
  <c r="AK34" i="19"/>
  <c r="AM34" i="19" s="1"/>
  <c r="AL34" i="19"/>
  <c r="P36" i="19"/>
  <c r="Q36" i="19"/>
  <c r="S36" i="19"/>
  <c r="T36" i="19"/>
  <c r="V36" i="19"/>
  <c r="W36" i="19"/>
  <c r="Y36" i="19"/>
  <c r="Z36" i="19"/>
  <c r="AB36" i="19"/>
  <c r="AC36" i="19"/>
  <c r="AE36" i="19"/>
  <c r="AF36" i="19"/>
  <c r="AK36" i="19"/>
  <c r="AM36" i="19" s="1"/>
  <c r="AL36" i="19"/>
  <c r="P35" i="19"/>
  <c r="Q35" i="19"/>
  <c r="S35" i="19"/>
  <c r="T35" i="19"/>
  <c r="V35" i="19"/>
  <c r="W35" i="19"/>
  <c r="Y35" i="19"/>
  <c r="Z35" i="19"/>
  <c r="AB35" i="19"/>
  <c r="AC35" i="19"/>
  <c r="AE35" i="19"/>
  <c r="AF35" i="19"/>
  <c r="AK35" i="19"/>
  <c r="AM35" i="19" s="1"/>
  <c r="AL35" i="19"/>
  <c r="R89" i="4"/>
  <c r="S89" i="4"/>
  <c r="U89" i="4"/>
  <c r="V89" i="4"/>
  <c r="X89" i="4"/>
  <c r="Y89" i="4"/>
  <c r="AD89" i="4"/>
  <c r="AE89" i="4"/>
  <c r="AG89" i="4"/>
  <c r="AH89" i="4"/>
  <c r="AJ89" i="4"/>
  <c r="AK89" i="4"/>
  <c r="AM89" i="4"/>
  <c r="AN89" i="4"/>
  <c r="AP89" i="4"/>
  <c r="AQ89" i="4"/>
  <c r="AR89" i="4"/>
  <c r="AW89" i="4"/>
  <c r="AN54" i="15" l="1"/>
  <c r="AT34" i="19"/>
  <c r="AT35" i="19"/>
  <c r="AT36" i="19"/>
  <c r="AN57" i="15"/>
  <c r="AN55" i="15"/>
  <c r="AN51" i="15"/>
  <c r="AN56" i="15"/>
  <c r="AN32" i="15"/>
  <c r="AN44" i="15"/>
  <c r="AN38" i="15"/>
  <c r="AN58" i="15"/>
  <c r="AN47" i="15"/>
  <c r="AN37" i="15"/>
  <c r="AN28" i="15"/>
  <c r="AN15" i="15"/>
  <c r="AN31" i="15"/>
  <c r="AN33" i="15"/>
  <c r="AN39" i="15"/>
  <c r="AN49" i="15"/>
  <c r="AN41" i="15"/>
  <c r="AN17" i="15"/>
  <c r="AN40" i="15"/>
  <c r="AN11" i="15"/>
  <c r="AN18" i="15"/>
  <c r="AN34" i="15"/>
  <c r="AN48" i="15"/>
  <c r="AN19" i="15"/>
  <c r="AN27" i="15"/>
  <c r="AN7" i="15"/>
  <c r="AN26" i="15"/>
  <c r="AN53" i="15"/>
  <c r="AN52" i="15"/>
  <c r="AN50" i="15"/>
  <c r="AN59" i="15"/>
  <c r="AN25" i="15"/>
  <c r="AN23" i="15"/>
  <c r="AN36" i="15"/>
  <c r="AN45" i="15"/>
  <c r="AN43" i="15"/>
  <c r="AN42" i="15"/>
  <c r="AN46" i="15"/>
  <c r="AN24" i="15"/>
  <c r="AN21" i="15"/>
  <c r="AN30" i="15"/>
  <c r="AN29" i="15"/>
  <c r="AN12" i="15"/>
  <c r="AN20" i="15"/>
  <c r="AN35" i="15"/>
  <c r="AN22" i="15"/>
  <c r="AN13" i="15"/>
  <c r="AN10" i="15"/>
  <c r="AN9" i="15"/>
  <c r="AN14" i="15"/>
  <c r="AN16" i="15"/>
  <c r="H51" i="15"/>
  <c r="H56" i="15"/>
  <c r="H32" i="15"/>
  <c r="AP32" i="15" s="1"/>
  <c r="H44" i="15"/>
  <c r="H38" i="15"/>
  <c r="H58" i="15"/>
  <c r="H47" i="15"/>
  <c r="H37" i="15"/>
  <c r="H28" i="15"/>
  <c r="H15" i="15"/>
  <c r="H31" i="15"/>
  <c r="H33" i="15"/>
  <c r="H39" i="15"/>
  <c r="H49" i="15"/>
  <c r="H41" i="15"/>
  <c r="H17" i="15"/>
  <c r="H40" i="15"/>
  <c r="H11" i="15"/>
  <c r="H18" i="15"/>
  <c r="I34" i="15"/>
  <c r="I48" i="15"/>
  <c r="I19" i="15"/>
  <c r="I27" i="15"/>
  <c r="I7" i="15"/>
  <c r="I26" i="15"/>
  <c r="I53" i="15"/>
  <c r="I52" i="15"/>
  <c r="I50" i="15"/>
  <c r="I59" i="15"/>
  <c r="I25" i="15"/>
  <c r="I23" i="15"/>
  <c r="H43" i="15"/>
  <c r="H42" i="15"/>
  <c r="H46" i="15"/>
  <c r="H24" i="15"/>
  <c r="AP24" i="15" s="1"/>
  <c r="H21" i="15"/>
  <c r="H30" i="15"/>
  <c r="H29" i="15"/>
  <c r="H12" i="15"/>
  <c r="AP12" i="15" s="1"/>
  <c r="H20" i="15"/>
  <c r="H35" i="15"/>
  <c r="H22" i="15"/>
  <c r="H13" i="15"/>
  <c r="H10" i="15"/>
  <c r="AO10" i="15" s="1"/>
  <c r="H9" i="15"/>
  <c r="H14" i="15"/>
  <c r="H16" i="15"/>
  <c r="H57" i="15"/>
  <c r="H55" i="15"/>
  <c r="H54" i="15"/>
  <c r="M59" i="15"/>
  <c r="M57" i="15"/>
  <c r="M58" i="15"/>
  <c r="M56" i="15"/>
  <c r="M20" i="15"/>
  <c r="AP20" i="15" s="1"/>
  <c r="H7" i="15"/>
  <c r="M53" i="15"/>
  <c r="H50" i="15"/>
  <c r="M54" i="15"/>
  <c r="AP54" i="15" s="1"/>
  <c r="M38" i="15"/>
  <c r="M49" i="15"/>
  <c r="H53" i="15"/>
  <c r="AT53" i="15" s="1"/>
  <c r="M50" i="15"/>
  <c r="AP50" i="15" s="1"/>
  <c r="AQ50" i="15" s="1"/>
  <c r="M25" i="15"/>
  <c r="H34" i="15"/>
  <c r="H19" i="15"/>
  <c r="AP19" i="15" s="1"/>
  <c r="AQ19" i="15" s="1"/>
  <c r="H25" i="15"/>
  <c r="AT25" i="15" s="1"/>
  <c r="M16" i="15"/>
  <c r="M39" i="15"/>
  <c r="M34" i="15"/>
  <c r="M35" i="15"/>
  <c r="AP35" i="15" s="1"/>
  <c r="AP53" i="15"/>
  <c r="AQ53" i="15" s="1"/>
  <c r="M55" i="15"/>
  <c r="AP55" i="15" s="1"/>
  <c r="N51" i="15"/>
  <c r="N32" i="15"/>
  <c r="M44" i="15"/>
  <c r="M47" i="15"/>
  <c r="M37" i="15"/>
  <c r="AO37" i="15" s="1"/>
  <c r="M28" i="15"/>
  <c r="AO28" i="15" s="1"/>
  <c r="M15" i="15"/>
  <c r="AP15" i="15" s="1"/>
  <c r="M31" i="15"/>
  <c r="M33" i="15"/>
  <c r="AP33" i="15" s="1"/>
  <c r="M41" i="15"/>
  <c r="M17" i="15"/>
  <c r="AP17" i="15" s="1"/>
  <c r="M40" i="15"/>
  <c r="AP40" i="15" s="1"/>
  <c r="M11" i="15"/>
  <c r="AO11" i="15" s="1"/>
  <c r="M18" i="15"/>
  <c r="N48" i="15"/>
  <c r="N19" i="15"/>
  <c r="AS7" i="15"/>
  <c r="N7" i="15"/>
  <c r="N26" i="15"/>
  <c r="M52" i="15"/>
  <c r="N23" i="15"/>
  <c r="M36" i="15"/>
  <c r="N45" i="15"/>
  <c r="M43" i="15"/>
  <c r="AP43" i="15" s="1"/>
  <c r="N42" i="15"/>
  <c r="M46" i="15"/>
  <c r="AO46" i="15" s="1"/>
  <c r="N24" i="15"/>
  <c r="M21" i="15"/>
  <c r="N30" i="15"/>
  <c r="M29" i="15"/>
  <c r="N12" i="15"/>
  <c r="N22" i="15"/>
  <c r="M13" i="15"/>
  <c r="AP13" i="15" s="1"/>
  <c r="N10" i="15"/>
  <c r="M9" i="15"/>
  <c r="AO9" i="15" s="1"/>
  <c r="N14" i="15"/>
  <c r="I55" i="15"/>
  <c r="I54" i="15"/>
  <c r="AP57" i="15"/>
  <c r="AO57" i="15"/>
  <c r="I16" i="15"/>
  <c r="I57" i="15"/>
  <c r="AT57" i="15" s="1"/>
  <c r="AP51" i="15"/>
  <c r="AO51" i="15"/>
  <c r="AO56" i="15"/>
  <c r="AP56" i="15"/>
  <c r="AO15" i="15"/>
  <c r="AP49" i="15"/>
  <c r="AO49" i="15"/>
  <c r="AO38" i="15"/>
  <c r="AP38" i="15"/>
  <c r="AP39" i="15"/>
  <c r="AO39" i="15"/>
  <c r="AO58" i="15"/>
  <c r="AP58" i="15"/>
  <c r="AP44" i="15"/>
  <c r="AO44" i="15"/>
  <c r="H27" i="15"/>
  <c r="H26" i="15"/>
  <c r="H59" i="15"/>
  <c r="I51" i="15"/>
  <c r="I56" i="15"/>
  <c r="AT56" i="15" s="1"/>
  <c r="I32" i="15"/>
  <c r="I44" i="15"/>
  <c r="AT44" i="15" s="1"/>
  <c r="I38" i="15"/>
  <c r="AT38" i="15" s="1"/>
  <c r="I58" i="15"/>
  <c r="AT58" i="15" s="1"/>
  <c r="I47" i="15"/>
  <c r="I37" i="15"/>
  <c r="AT37" i="15" s="1"/>
  <c r="I28" i="15"/>
  <c r="AT28" i="15" s="1"/>
  <c r="I15" i="15"/>
  <c r="AT15" i="15" s="1"/>
  <c r="I31" i="15"/>
  <c r="I33" i="15"/>
  <c r="AT33" i="15" s="1"/>
  <c r="I39" i="15"/>
  <c r="AT39" i="15" s="1"/>
  <c r="I49" i="15"/>
  <c r="AT49" i="15" s="1"/>
  <c r="I41" i="15"/>
  <c r="I17" i="15"/>
  <c r="AT17" i="15" s="1"/>
  <c r="I40" i="15"/>
  <c r="AT40" i="15" s="1"/>
  <c r="I11" i="15"/>
  <c r="I18" i="15"/>
  <c r="N27" i="15"/>
  <c r="H36" i="15"/>
  <c r="I36" i="15"/>
  <c r="H48" i="15"/>
  <c r="H52" i="15"/>
  <c r="H23" i="15"/>
  <c r="AT23" i="15" s="1"/>
  <c r="H45" i="15"/>
  <c r="I45" i="15"/>
  <c r="AP42" i="15"/>
  <c r="AO42" i="15"/>
  <c r="AP46" i="15"/>
  <c r="AO24" i="15"/>
  <c r="AP21" i="15"/>
  <c r="AO21" i="15"/>
  <c r="AP30" i="15"/>
  <c r="AO30" i="15"/>
  <c r="AP29" i="15"/>
  <c r="AO29" i="15"/>
  <c r="AO12" i="15"/>
  <c r="AP22" i="15"/>
  <c r="AO22" i="15"/>
  <c r="AO13" i="15"/>
  <c r="AP10" i="15"/>
  <c r="AP9" i="15"/>
  <c r="AP14" i="15"/>
  <c r="AO14" i="15"/>
  <c r="I43" i="15"/>
  <c r="AT43" i="15" s="1"/>
  <c r="I42" i="15"/>
  <c r="I46" i="15"/>
  <c r="AT46" i="15" s="1"/>
  <c r="I24" i="15"/>
  <c r="I21" i="15"/>
  <c r="AT21" i="15" s="1"/>
  <c r="I30" i="15"/>
  <c r="I29" i="15"/>
  <c r="AT29" i="15" s="1"/>
  <c r="I12" i="15"/>
  <c r="I20" i="15"/>
  <c r="I35" i="15"/>
  <c r="I22" i="15"/>
  <c r="AT22" i="15" s="1"/>
  <c r="I13" i="15"/>
  <c r="I10" i="15"/>
  <c r="AT10" i="15" s="1"/>
  <c r="I9" i="15"/>
  <c r="AT9" i="15" s="1"/>
  <c r="I14" i="15"/>
  <c r="AT14" i="15" s="1"/>
  <c r="AP35" i="19"/>
  <c r="AP36" i="19"/>
  <c r="AP34" i="19"/>
  <c r="AS89" i="4"/>
  <c r="AV89" i="4" s="1"/>
  <c r="AL10" i="21"/>
  <c r="AK10" i="21"/>
  <c r="AM10" i="21" s="1"/>
  <c r="AF10" i="21"/>
  <c r="AE10" i="21"/>
  <c r="AC10" i="21"/>
  <c r="AB10" i="21"/>
  <c r="Z10" i="21"/>
  <c r="Y10" i="21"/>
  <c r="W10" i="21"/>
  <c r="V10" i="21"/>
  <c r="T10" i="21"/>
  <c r="S10" i="21"/>
  <c r="Q10" i="21"/>
  <c r="P10" i="21"/>
  <c r="L10" i="21"/>
  <c r="M10" i="21" s="1"/>
  <c r="G10" i="21"/>
  <c r="AL13" i="21"/>
  <c r="AK13" i="21"/>
  <c r="AM13" i="21" s="1"/>
  <c r="AF13" i="21"/>
  <c r="AE13" i="21"/>
  <c r="AC13" i="21"/>
  <c r="AB13" i="21"/>
  <c r="Z13" i="21"/>
  <c r="Y13" i="21"/>
  <c r="W13" i="21"/>
  <c r="V13" i="21"/>
  <c r="T13" i="21"/>
  <c r="S13" i="21"/>
  <c r="Q13" i="21"/>
  <c r="P13" i="21"/>
  <c r="L13" i="21"/>
  <c r="N13" i="21" s="1"/>
  <c r="G13" i="21"/>
  <c r="AL11" i="21"/>
  <c r="AK11" i="21"/>
  <c r="AM11" i="21" s="1"/>
  <c r="AF11" i="21"/>
  <c r="AE11" i="21"/>
  <c r="AC11" i="21"/>
  <c r="AB11" i="21"/>
  <c r="Z11" i="21"/>
  <c r="Y11" i="21"/>
  <c r="W11" i="21"/>
  <c r="V11" i="21"/>
  <c r="T11" i="21"/>
  <c r="S11" i="21"/>
  <c r="Q11" i="21"/>
  <c r="P11" i="21"/>
  <c r="L11" i="21"/>
  <c r="N11" i="21" s="1"/>
  <c r="G11" i="21"/>
  <c r="AL12" i="21"/>
  <c r="AK12" i="21"/>
  <c r="AM12" i="21" s="1"/>
  <c r="AF12" i="21"/>
  <c r="AE12" i="21"/>
  <c r="AC12" i="21"/>
  <c r="AB12" i="21"/>
  <c r="Z12" i="21"/>
  <c r="Y12" i="21"/>
  <c r="W12" i="21"/>
  <c r="V12" i="21"/>
  <c r="T12" i="21"/>
  <c r="S12" i="21"/>
  <c r="Q12" i="21"/>
  <c r="P12" i="21"/>
  <c r="L12" i="21"/>
  <c r="N12" i="21" s="1"/>
  <c r="G12" i="21"/>
  <c r="AL14" i="21"/>
  <c r="AK14" i="21"/>
  <c r="AM14" i="21" s="1"/>
  <c r="AF14" i="21"/>
  <c r="AE14" i="21"/>
  <c r="AC14" i="21"/>
  <c r="AB14" i="21"/>
  <c r="Z14" i="21"/>
  <c r="Y14" i="21"/>
  <c r="W14" i="21"/>
  <c r="V14" i="21"/>
  <c r="T14" i="21"/>
  <c r="S14" i="21"/>
  <c r="Q14" i="21"/>
  <c r="P14" i="21"/>
  <c r="L14" i="21"/>
  <c r="M14" i="21" s="1"/>
  <c r="G14" i="21"/>
  <c r="AL9" i="21"/>
  <c r="AK9" i="21"/>
  <c r="AM9" i="21" s="1"/>
  <c r="AF9" i="21"/>
  <c r="AE9" i="21"/>
  <c r="AC9" i="21"/>
  <c r="AB9" i="21"/>
  <c r="Z9" i="21"/>
  <c r="Y9" i="21"/>
  <c r="W9" i="21"/>
  <c r="V9" i="21"/>
  <c r="T9" i="21"/>
  <c r="S9" i="21"/>
  <c r="Q9" i="21"/>
  <c r="P9" i="21"/>
  <c r="L9" i="21"/>
  <c r="M9" i="21" s="1"/>
  <c r="G9" i="21"/>
  <c r="AL7" i="21"/>
  <c r="AK7" i="21"/>
  <c r="AM7" i="21" s="1"/>
  <c r="AF7" i="21"/>
  <c r="AE7" i="21"/>
  <c r="AC7" i="21"/>
  <c r="AB7" i="21"/>
  <c r="Z7" i="21"/>
  <c r="Y7" i="21"/>
  <c r="W7" i="21"/>
  <c r="V7" i="21"/>
  <c r="T7" i="21"/>
  <c r="S7" i="21"/>
  <c r="Q7" i="21"/>
  <c r="P7" i="21"/>
  <c r="L7" i="21"/>
  <c r="M7" i="21" s="1"/>
  <c r="G7" i="21"/>
  <c r="AL8" i="21"/>
  <c r="AK8" i="21"/>
  <c r="AM8" i="21" s="1"/>
  <c r="AF8" i="21"/>
  <c r="AE8" i="21"/>
  <c r="AC8" i="21"/>
  <c r="AB8" i="21"/>
  <c r="Z8" i="21"/>
  <c r="Y8" i="21"/>
  <c r="W8" i="21"/>
  <c r="V8" i="21"/>
  <c r="T8" i="21"/>
  <c r="S8" i="21"/>
  <c r="Q8" i="21"/>
  <c r="P8" i="21"/>
  <c r="L8" i="21"/>
  <c r="N8" i="21" s="1"/>
  <c r="G8" i="21"/>
  <c r="L5" i="21"/>
  <c r="G5" i="21"/>
  <c r="L4" i="21"/>
  <c r="G8" i="20"/>
  <c r="L8" i="20"/>
  <c r="N8" i="20" s="1"/>
  <c r="P8" i="20"/>
  <c r="Q8" i="20"/>
  <c r="S8" i="20"/>
  <c r="T8" i="20"/>
  <c r="V8" i="20"/>
  <c r="W8" i="20"/>
  <c r="Y8" i="20"/>
  <c r="Z8" i="20"/>
  <c r="AB8" i="20"/>
  <c r="AC8" i="20"/>
  <c r="AE8" i="20"/>
  <c r="AF8" i="20"/>
  <c r="AK8" i="20"/>
  <c r="AM8" i="20" s="1"/>
  <c r="AL8" i="20"/>
  <c r="G11" i="20"/>
  <c r="L11" i="20"/>
  <c r="N11" i="20" s="1"/>
  <c r="P11" i="20"/>
  <c r="Q11" i="20"/>
  <c r="S11" i="20"/>
  <c r="T11" i="20"/>
  <c r="V11" i="20"/>
  <c r="W11" i="20"/>
  <c r="Y11" i="20"/>
  <c r="Z11" i="20"/>
  <c r="AB11" i="20"/>
  <c r="AC11" i="20"/>
  <c r="AE11" i="20"/>
  <c r="AF11" i="20"/>
  <c r="AK11" i="20"/>
  <c r="AM11" i="20" s="1"/>
  <c r="AL11" i="20"/>
  <c r="G9" i="20"/>
  <c r="L9" i="20"/>
  <c r="M9" i="20" s="1"/>
  <c r="P9" i="20"/>
  <c r="Q9" i="20"/>
  <c r="S9" i="20"/>
  <c r="T9" i="20"/>
  <c r="V9" i="20"/>
  <c r="W9" i="20"/>
  <c r="Y9" i="20"/>
  <c r="Z9" i="20"/>
  <c r="AB9" i="20"/>
  <c r="AC9" i="20"/>
  <c r="AE9" i="20"/>
  <c r="AF9" i="20"/>
  <c r="AK9" i="20"/>
  <c r="AM9" i="20" s="1"/>
  <c r="AL9" i="20"/>
  <c r="G10" i="20"/>
  <c r="L10" i="20"/>
  <c r="M10" i="20" s="1"/>
  <c r="P10" i="20"/>
  <c r="Q10" i="20"/>
  <c r="S10" i="20"/>
  <c r="T10" i="20"/>
  <c r="V10" i="20"/>
  <c r="W10" i="20"/>
  <c r="Y10" i="20"/>
  <c r="Z10" i="20"/>
  <c r="AB10" i="20"/>
  <c r="AC10" i="20"/>
  <c r="AE10" i="20"/>
  <c r="AF10" i="20"/>
  <c r="AK10" i="20"/>
  <c r="AM10" i="20" s="1"/>
  <c r="AL10" i="20"/>
  <c r="G13" i="20"/>
  <c r="L13" i="20"/>
  <c r="M13" i="20" s="1"/>
  <c r="P13" i="20"/>
  <c r="Q13" i="20"/>
  <c r="S13" i="20"/>
  <c r="T13" i="20"/>
  <c r="V13" i="20"/>
  <c r="W13" i="20"/>
  <c r="Y13" i="20"/>
  <c r="Z13" i="20"/>
  <c r="AB13" i="20"/>
  <c r="AC13" i="20"/>
  <c r="AE13" i="20"/>
  <c r="AF13" i="20"/>
  <c r="AK13" i="20"/>
  <c r="AM13" i="20" s="1"/>
  <c r="AL13" i="20"/>
  <c r="G12" i="20"/>
  <c r="L12" i="20"/>
  <c r="M12" i="20" s="1"/>
  <c r="P12" i="20"/>
  <c r="Q12" i="20"/>
  <c r="S12" i="20"/>
  <c r="T12" i="20"/>
  <c r="V12" i="20"/>
  <c r="W12" i="20"/>
  <c r="Y12" i="20"/>
  <c r="Z12" i="20"/>
  <c r="AB12" i="20"/>
  <c r="AC12" i="20"/>
  <c r="AE12" i="20"/>
  <c r="AF12" i="20"/>
  <c r="AK12" i="20"/>
  <c r="AM12" i="20" s="1"/>
  <c r="AL12" i="20"/>
  <c r="G23" i="20"/>
  <c r="L23" i="20"/>
  <c r="M23" i="20" s="1"/>
  <c r="P23" i="20"/>
  <c r="Q23" i="20"/>
  <c r="S23" i="20"/>
  <c r="T23" i="20"/>
  <c r="V23" i="20"/>
  <c r="W23" i="20"/>
  <c r="Y23" i="20"/>
  <c r="Z23" i="20"/>
  <c r="AB23" i="20"/>
  <c r="AC23" i="20"/>
  <c r="AE23" i="20"/>
  <c r="AF23" i="20"/>
  <c r="AK23" i="20"/>
  <c r="AM23" i="20" s="1"/>
  <c r="AL23" i="20"/>
  <c r="G14" i="20"/>
  <c r="L14" i="20"/>
  <c r="M14" i="20" s="1"/>
  <c r="P14" i="20"/>
  <c r="Q14" i="20"/>
  <c r="S14" i="20"/>
  <c r="T14" i="20"/>
  <c r="V14" i="20"/>
  <c r="W14" i="20"/>
  <c r="Y14" i="20"/>
  <c r="Z14" i="20"/>
  <c r="AB14" i="20"/>
  <c r="AC14" i="20"/>
  <c r="AE14" i="20"/>
  <c r="AF14" i="20"/>
  <c r="AK14" i="20"/>
  <c r="AM14" i="20" s="1"/>
  <c r="AL14" i="20"/>
  <c r="G20" i="20"/>
  <c r="L20" i="20"/>
  <c r="M20" i="20" s="1"/>
  <c r="P20" i="20"/>
  <c r="Q20" i="20"/>
  <c r="S20" i="20"/>
  <c r="T20" i="20"/>
  <c r="V20" i="20"/>
  <c r="W20" i="20"/>
  <c r="Y20" i="20"/>
  <c r="Z20" i="20"/>
  <c r="AB20" i="20"/>
  <c r="AC20" i="20"/>
  <c r="AE20" i="20"/>
  <c r="AF20" i="20"/>
  <c r="AK20" i="20"/>
  <c r="AM20" i="20" s="1"/>
  <c r="AL20" i="20"/>
  <c r="G19" i="20"/>
  <c r="L19" i="20"/>
  <c r="M19" i="20" s="1"/>
  <c r="P19" i="20"/>
  <c r="Q19" i="20"/>
  <c r="S19" i="20"/>
  <c r="T19" i="20"/>
  <c r="V19" i="20"/>
  <c r="W19" i="20"/>
  <c r="Y19" i="20"/>
  <c r="Z19" i="20"/>
  <c r="AB19" i="20"/>
  <c r="AC19" i="20"/>
  <c r="AE19" i="20"/>
  <c r="AF19" i="20"/>
  <c r="AK19" i="20"/>
  <c r="AM19" i="20" s="1"/>
  <c r="AL19" i="20"/>
  <c r="G17" i="20"/>
  <c r="L17" i="20"/>
  <c r="M17" i="20" s="1"/>
  <c r="P17" i="20"/>
  <c r="Q17" i="20"/>
  <c r="S17" i="20"/>
  <c r="T17" i="20"/>
  <c r="V17" i="20"/>
  <c r="W17" i="20"/>
  <c r="Y17" i="20"/>
  <c r="Z17" i="20"/>
  <c r="AB17" i="20"/>
  <c r="AC17" i="20"/>
  <c r="AE17" i="20"/>
  <c r="AF17" i="20"/>
  <c r="AK17" i="20"/>
  <c r="AM17" i="20" s="1"/>
  <c r="AL17" i="20"/>
  <c r="G28" i="20"/>
  <c r="L28" i="20"/>
  <c r="M28" i="20" s="1"/>
  <c r="P28" i="20"/>
  <c r="Q28" i="20"/>
  <c r="S28" i="20"/>
  <c r="T28" i="20"/>
  <c r="V28" i="20"/>
  <c r="W28" i="20"/>
  <c r="Y28" i="20"/>
  <c r="Z28" i="20"/>
  <c r="AB28" i="20"/>
  <c r="AC28" i="20"/>
  <c r="AE28" i="20"/>
  <c r="AF28" i="20"/>
  <c r="AK28" i="20"/>
  <c r="AM28" i="20" s="1"/>
  <c r="AL28" i="20"/>
  <c r="G27" i="20"/>
  <c r="L27" i="20"/>
  <c r="M27" i="20" s="1"/>
  <c r="P27" i="20"/>
  <c r="Q27" i="20"/>
  <c r="S27" i="20"/>
  <c r="T27" i="20"/>
  <c r="V27" i="20"/>
  <c r="W27" i="20"/>
  <c r="Y27" i="20"/>
  <c r="Z27" i="20"/>
  <c r="AB27" i="20"/>
  <c r="AC27" i="20"/>
  <c r="AE27" i="20"/>
  <c r="AF27" i="20"/>
  <c r="AK27" i="20"/>
  <c r="AM27" i="20" s="1"/>
  <c r="AL27" i="20"/>
  <c r="G25" i="20"/>
  <c r="L25" i="20"/>
  <c r="M25" i="20" s="1"/>
  <c r="P25" i="20"/>
  <c r="Q25" i="20"/>
  <c r="S25" i="20"/>
  <c r="T25" i="20"/>
  <c r="V25" i="20"/>
  <c r="W25" i="20"/>
  <c r="Y25" i="20"/>
  <c r="Z25" i="20"/>
  <c r="AB25" i="20"/>
  <c r="AC25" i="20"/>
  <c r="AE25" i="20"/>
  <c r="AF25" i="20"/>
  <c r="AK25" i="20"/>
  <c r="AM25" i="20" s="1"/>
  <c r="AL25" i="20"/>
  <c r="G31" i="20"/>
  <c r="L31" i="20"/>
  <c r="M31" i="20" s="1"/>
  <c r="P31" i="20"/>
  <c r="Q31" i="20"/>
  <c r="S31" i="20"/>
  <c r="T31" i="20"/>
  <c r="V31" i="20"/>
  <c r="W31" i="20"/>
  <c r="Y31" i="20"/>
  <c r="Z31" i="20"/>
  <c r="AB31" i="20"/>
  <c r="AC31" i="20"/>
  <c r="AE31" i="20"/>
  <c r="AF31" i="20"/>
  <c r="AK31" i="20"/>
  <c r="AM31" i="20" s="1"/>
  <c r="AL31" i="20"/>
  <c r="G24" i="20"/>
  <c r="L24" i="20"/>
  <c r="M24" i="20" s="1"/>
  <c r="P24" i="20"/>
  <c r="Q24" i="20"/>
  <c r="S24" i="20"/>
  <c r="T24" i="20"/>
  <c r="V24" i="20"/>
  <c r="W24" i="20"/>
  <c r="Y24" i="20"/>
  <c r="Z24" i="20"/>
  <c r="AB24" i="20"/>
  <c r="AC24" i="20"/>
  <c r="AE24" i="20"/>
  <c r="AF24" i="20"/>
  <c r="AK24" i="20"/>
  <c r="AM24" i="20" s="1"/>
  <c r="AL24" i="20"/>
  <c r="G30" i="20"/>
  <c r="L30" i="20"/>
  <c r="M30" i="20" s="1"/>
  <c r="P30" i="20"/>
  <c r="Q30" i="20"/>
  <c r="S30" i="20"/>
  <c r="T30" i="20"/>
  <c r="V30" i="20"/>
  <c r="W30" i="20"/>
  <c r="Y30" i="20"/>
  <c r="Z30" i="20"/>
  <c r="AB30" i="20"/>
  <c r="AC30" i="20"/>
  <c r="AE30" i="20"/>
  <c r="AF30" i="20"/>
  <c r="AK30" i="20"/>
  <c r="AM30" i="20" s="1"/>
  <c r="AL30" i="20"/>
  <c r="G21" i="20"/>
  <c r="L21" i="20"/>
  <c r="M21" i="20" s="1"/>
  <c r="P21" i="20"/>
  <c r="Q21" i="20"/>
  <c r="S21" i="20"/>
  <c r="T21" i="20"/>
  <c r="V21" i="20"/>
  <c r="W21" i="20"/>
  <c r="Y21" i="20"/>
  <c r="Z21" i="20"/>
  <c r="AB21" i="20"/>
  <c r="AC21" i="20"/>
  <c r="AE21" i="20"/>
  <c r="AF21" i="20"/>
  <c r="AK21" i="20"/>
  <c r="AM21" i="20" s="1"/>
  <c r="AL21" i="20"/>
  <c r="G34" i="20"/>
  <c r="L34" i="20"/>
  <c r="M34" i="20" s="1"/>
  <c r="P34" i="20"/>
  <c r="Q34" i="20"/>
  <c r="S34" i="20"/>
  <c r="T34" i="20"/>
  <c r="V34" i="20"/>
  <c r="W34" i="20"/>
  <c r="Y34" i="20"/>
  <c r="Z34" i="20"/>
  <c r="AB34" i="20"/>
  <c r="AC34" i="20"/>
  <c r="AE34" i="20"/>
  <c r="AF34" i="20"/>
  <c r="AK34" i="20"/>
  <c r="AM34" i="20" s="1"/>
  <c r="AL34" i="20"/>
  <c r="G36" i="20"/>
  <c r="L36" i="20"/>
  <c r="M36" i="20" s="1"/>
  <c r="P36" i="20"/>
  <c r="Q36" i="20"/>
  <c r="S36" i="20"/>
  <c r="T36" i="20"/>
  <c r="V36" i="20"/>
  <c r="W36" i="20"/>
  <c r="Y36" i="20"/>
  <c r="Z36" i="20"/>
  <c r="AB36" i="20"/>
  <c r="AC36" i="20"/>
  <c r="AE36" i="20"/>
  <c r="AF36" i="20"/>
  <c r="AK36" i="20"/>
  <c r="AM36" i="20" s="1"/>
  <c r="AL36" i="20"/>
  <c r="G16" i="20"/>
  <c r="L16" i="20"/>
  <c r="M16" i="20" s="1"/>
  <c r="P16" i="20"/>
  <c r="Q16" i="20"/>
  <c r="S16" i="20"/>
  <c r="T16" i="20"/>
  <c r="V16" i="20"/>
  <c r="W16" i="20"/>
  <c r="Y16" i="20"/>
  <c r="Z16" i="20"/>
  <c r="AB16" i="20"/>
  <c r="AC16" i="20"/>
  <c r="AE16" i="20"/>
  <c r="AF16" i="20"/>
  <c r="AK16" i="20"/>
  <c r="AM16" i="20" s="1"/>
  <c r="AL16" i="20"/>
  <c r="G22" i="20"/>
  <c r="L22" i="20"/>
  <c r="M22" i="20" s="1"/>
  <c r="P22" i="20"/>
  <c r="Q22" i="20"/>
  <c r="S22" i="20"/>
  <c r="T22" i="20"/>
  <c r="V22" i="20"/>
  <c r="W22" i="20"/>
  <c r="Y22" i="20"/>
  <c r="Z22" i="20"/>
  <c r="AB22" i="20"/>
  <c r="AC22" i="20"/>
  <c r="AE22" i="20"/>
  <c r="AF22" i="20"/>
  <c r="AK22" i="20"/>
  <c r="AM22" i="20" s="1"/>
  <c r="AL22" i="20"/>
  <c r="G18" i="20"/>
  <c r="L18" i="20"/>
  <c r="M18" i="20" s="1"/>
  <c r="P18" i="20"/>
  <c r="Q18" i="20"/>
  <c r="S18" i="20"/>
  <c r="T18" i="20"/>
  <c r="V18" i="20"/>
  <c r="W18" i="20"/>
  <c r="Y18" i="20"/>
  <c r="Z18" i="20"/>
  <c r="AB18" i="20"/>
  <c r="AC18" i="20"/>
  <c r="AE18" i="20"/>
  <c r="AF18" i="20"/>
  <c r="AK18" i="20"/>
  <c r="AM18" i="20" s="1"/>
  <c r="AL18" i="20"/>
  <c r="G46" i="20"/>
  <c r="L46" i="20"/>
  <c r="M46" i="20" s="1"/>
  <c r="P46" i="20"/>
  <c r="Q46" i="20"/>
  <c r="S46" i="20"/>
  <c r="T46" i="20"/>
  <c r="V46" i="20"/>
  <c r="W46" i="20"/>
  <c r="Y46" i="20"/>
  <c r="Z46" i="20"/>
  <c r="AB46" i="20"/>
  <c r="AC46" i="20"/>
  <c r="AE46" i="20"/>
  <c r="AF46" i="20"/>
  <c r="AK46" i="20"/>
  <c r="AM46" i="20" s="1"/>
  <c r="AL46" i="20"/>
  <c r="G45" i="20"/>
  <c r="L45" i="20"/>
  <c r="M45" i="20" s="1"/>
  <c r="P45" i="20"/>
  <c r="Q45" i="20"/>
  <c r="S45" i="20"/>
  <c r="T45" i="20"/>
  <c r="V45" i="20"/>
  <c r="W45" i="20"/>
  <c r="Y45" i="20"/>
  <c r="Z45" i="20"/>
  <c r="AB45" i="20"/>
  <c r="AC45" i="20"/>
  <c r="AE45" i="20"/>
  <c r="AF45" i="20"/>
  <c r="AK45" i="20"/>
  <c r="AM45" i="20" s="1"/>
  <c r="AL45" i="20"/>
  <c r="G47" i="20"/>
  <c r="L47" i="20"/>
  <c r="M47" i="20" s="1"/>
  <c r="P47" i="20"/>
  <c r="Q47" i="20"/>
  <c r="S47" i="20"/>
  <c r="T47" i="20"/>
  <c r="V47" i="20"/>
  <c r="W47" i="20"/>
  <c r="Y47" i="20"/>
  <c r="Z47" i="20"/>
  <c r="AB47" i="20"/>
  <c r="AC47" i="20"/>
  <c r="AE47" i="20"/>
  <c r="AF47" i="20"/>
  <c r="AK47" i="20"/>
  <c r="AM47" i="20" s="1"/>
  <c r="AL47" i="20"/>
  <c r="G33" i="20"/>
  <c r="L33" i="20"/>
  <c r="M33" i="20" s="1"/>
  <c r="P33" i="20"/>
  <c r="Q33" i="20"/>
  <c r="S33" i="20"/>
  <c r="T33" i="20"/>
  <c r="V33" i="20"/>
  <c r="W33" i="20"/>
  <c r="Y33" i="20"/>
  <c r="Z33" i="20"/>
  <c r="AB33" i="20"/>
  <c r="AC33" i="20"/>
  <c r="AE33" i="20"/>
  <c r="AF33" i="20"/>
  <c r="AK33" i="20"/>
  <c r="AM33" i="20" s="1"/>
  <c r="AL33" i="20"/>
  <c r="G51" i="20"/>
  <c r="L51" i="20"/>
  <c r="M51" i="20" s="1"/>
  <c r="P51" i="20"/>
  <c r="Q51" i="20"/>
  <c r="S51" i="20"/>
  <c r="T51" i="20"/>
  <c r="V51" i="20"/>
  <c r="W51" i="20"/>
  <c r="Y51" i="20"/>
  <c r="Z51" i="20"/>
  <c r="AB51" i="20"/>
  <c r="AC51" i="20"/>
  <c r="AE51" i="20"/>
  <c r="AF51" i="20"/>
  <c r="AK51" i="20"/>
  <c r="AM51" i="20" s="1"/>
  <c r="AL51" i="20"/>
  <c r="G42" i="20"/>
  <c r="L42" i="20"/>
  <c r="M42" i="20" s="1"/>
  <c r="P42" i="20"/>
  <c r="Q42" i="20"/>
  <c r="S42" i="20"/>
  <c r="T42" i="20"/>
  <c r="V42" i="20"/>
  <c r="W42" i="20"/>
  <c r="Y42" i="20"/>
  <c r="Z42" i="20"/>
  <c r="AB42" i="20"/>
  <c r="AC42" i="20"/>
  <c r="AE42" i="20"/>
  <c r="AF42" i="20"/>
  <c r="AK42" i="20"/>
  <c r="AM42" i="20" s="1"/>
  <c r="AL42" i="20"/>
  <c r="G32" i="20"/>
  <c r="L32" i="20"/>
  <c r="M32" i="20" s="1"/>
  <c r="P32" i="20"/>
  <c r="Q32" i="20"/>
  <c r="S32" i="20"/>
  <c r="T32" i="20"/>
  <c r="V32" i="20"/>
  <c r="W32" i="20"/>
  <c r="Y32" i="20"/>
  <c r="Z32" i="20"/>
  <c r="AB32" i="20"/>
  <c r="AC32" i="20"/>
  <c r="AE32" i="20"/>
  <c r="AF32" i="20"/>
  <c r="AK32" i="20"/>
  <c r="AM32" i="20" s="1"/>
  <c r="AL32" i="20"/>
  <c r="G40" i="20"/>
  <c r="L40" i="20"/>
  <c r="M40" i="20" s="1"/>
  <c r="P40" i="20"/>
  <c r="Q40" i="20"/>
  <c r="S40" i="20"/>
  <c r="T40" i="20"/>
  <c r="V40" i="20"/>
  <c r="W40" i="20"/>
  <c r="Y40" i="20"/>
  <c r="Z40" i="20"/>
  <c r="AB40" i="20"/>
  <c r="AC40" i="20"/>
  <c r="AE40" i="20"/>
  <c r="AF40" i="20"/>
  <c r="AK40" i="20"/>
  <c r="AM40" i="20" s="1"/>
  <c r="AL40" i="20"/>
  <c r="G43" i="20"/>
  <c r="L43" i="20"/>
  <c r="M43" i="20" s="1"/>
  <c r="P43" i="20"/>
  <c r="Q43" i="20"/>
  <c r="S43" i="20"/>
  <c r="T43" i="20"/>
  <c r="V43" i="20"/>
  <c r="W43" i="20"/>
  <c r="Y43" i="20"/>
  <c r="Z43" i="20"/>
  <c r="AB43" i="20"/>
  <c r="AC43" i="20"/>
  <c r="AE43" i="20"/>
  <c r="AF43" i="20"/>
  <c r="AK43" i="20"/>
  <c r="AM43" i="20" s="1"/>
  <c r="AL43" i="20"/>
  <c r="G50" i="20"/>
  <c r="L50" i="20"/>
  <c r="M50" i="20" s="1"/>
  <c r="P50" i="20"/>
  <c r="Q50" i="20"/>
  <c r="S50" i="20"/>
  <c r="T50" i="20"/>
  <c r="V50" i="20"/>
  <c r="W50" i="20"/>
  <c r="Y50" i="20"/>
  <c r="Z50" i="20"/>
  <c r="AB50" i="20"/>
  <c r="AC50" i="20"/>
  <c r="AE50" i="20"/>
  <c r="AF50" i="20"/>
  <c r="AK50" i="20"/>
  <c r="AM50" i="20" s="1"/>
  <c r="AL50" i="20"/>
  <c r="G55" i="20"/>
  <c r="L55" i="20"/>
  <c r="M55" i="20" s="1"/>
  <c r="P55" i="20"/>
  <c r="Q55" i="20"/>
  <c r="S55" i="20"/>
  <c r="T55" i="20"/>
  <c r="V55" i="20"/>
  <c r="W55" i="20"/>
  <c r="Y55" i="20"/>
  <c r="Z55" i="20"/>
  <c r="AB55" i="20"/>
  <c r="AC55" i="20"/>
  <c r="AE55" i="20"/>
  <c r="AF55" i="20"/>
  <c r="AK55" i="20"/>
  <c r="AM55" i="20" s="1"/>
  <c r="AL55" i="20"/>
  <c r="G53" i="20"/>
  <c r="L53" i="20"/>
  <c r="M53" i="20" s="1"/>
  <c r="P53" i="20"/>
  <c r="Q53" i="20"/>
  <c r="S53" i="20"/>
  <c r="T53" i="20"/>
  <c r="V53" i="20"/>
  <c r="W53" i="20"/>
  <c r="Y53" i="20"/>
  <c r="Z53" i="20"/>
  <c r="AB53" i="20"/>
  <c r="AC53" i="20"/>
  <c r="AE53" i="20"/>
  <c r="AF53" i="20"/>
  <c r="AK53" i="20"/>
  <c r="AM53" i="20" s="1"/>
  <c r="AL53" i="20"/>
  <c r="G49" i="20"/>
  <c r="L49" i="20"/>
  <c r="M49" i="20" s="1"/>
  <c r="P49" i="20"/>
  <c r="Q49" i="20"/>
  <c r="S49" i="20"/>
  <c r="T49" i="20"/>
  <c r="V49" i="20"/>
  <c r="W49" i="20"/>
  <c r="Y49" i="20"/>
  <c r="Z49" i="20"/>
  <c r="AB49" i="20"/>
  <c r="AC49" i="20"/>
  <c r="AE49" i="20"/>
  <c r="AF49" i="20"/>
  <c r="AK49" i="20"/>
  <c r="AM49" i="20" s="1"/>
  <c r="AL49" i="20"/>
  <c r="G57" i="20"/>
  <c r="L57" i="20"/>
  <c r="M57" i="20" s="1"/>
  <c r="P57" i="20"/>
  <c r="Q57" i="20"/>
  <c r="S57" i="20"/>
  <c r="T57" i="20"/>
  <c r="V57" i="20"/>
  <c r="W57" i="20"/>
  <c r="Y57" i="20"/>
  <c r="Z57" i="20"/>
  <c r="AB57" i="20"/>
  <c r="AC57" i="20"/>
  <c r="AE57" i="20"/>
  <c r="AF57" i="20"/>
  <c r="AK57" i="20"/>
  <c r="AM57" i="20" s="1"/>
  <c r="AL57" i="20"/>
  <c r="G56" i="20"/>
  <c r="L56" i="20"/>
  <c r="M56" i="20" s="1"/>
  <c r="P56" i="20"/>
  <c r="Q56" i="20"/>
  <c r="S56" i="20"/>
  <c r="T56" i="20"/>
  <c r="V56" i="20"/>
  <c r="W56" i="20"/>
  <c r="Y56" i="20"/>
  <c r="Z56" i="20"/>
  <c r="AB56" i="20"/>
  <c r="AC56" i="20"/>
  <c r="AE56" i="20"/>
  <c r="AF56" i="20"/>
  <c r="AK56" i="20"/>
  <c r="AM56" i="20" s="1"/>
  <c r="AL56" i="20"/>
  <c r="G37" i="20"/>
  <c r="L37" i="20"/>
  <c r="M37" i="20" s="1"/>
  <c r="P37" i="20"/>
  <c r="Q37" i="20"/>
  <c r="S37" i="20"/>
  <c r="T37" i="20"/>
  <c r="V37" i="20"/>
  <c r="W37" i="20"/>
  <c r="Y37" i="20"/>
  <c r="Z37" i="20"/>
  <c r="AB37" i="20"/>
  <c r="AC37" i="20"/>
  <c r="AE37" i="20"/>
  <c r="AF37" i="20"/>
  <c r="AK37" i="20"/>
  <c r="AM37" i="20" s="1"/>
  <c r="AL37" i="20"/>
  <c r="G39" i="20"/>
  <c r="L39" i="20"/>
  <c r="M39" i="20" s="1"/>
  <c r="P39" i="20"/>
  <c r="Q39" i="20"/>
  <c r="S39" i="20"/>
  <c r="T39" i="20"/>
  <c r="V39" i="20"/>
  <c r="W39" i="20"/>
  <c r="Y39" i="20"/>
  <c r="Z39" i="20"/>
  <c r="AB39" i="20"/>
  <c r="AC39" i="20"/>
  <c r="AE39" i="20"/>
  <c r="AF39" i="20"/>
  <c r="AK39" i="20"/>
  <c r="AM39" i="20" s="1"/>
  <c r="AL39" i="20"/>
  <c r="G48" i="20"/>
  <c r="L48" i="20"/>
  <c r="M48" i="20" s="1"/>
  <c r="P48" i="20"/>
  <c r="Q48" i="20"/>
  <c r="S48" i="20"/>
  <c r="T48" i="20"/>
  <c r="V48" i="20"/>
  <c r="W48" i="20"/>
  <c r="Y48" i="20"/>
  <c r="Z48" i="20"/>
  <c r="AB48" i="20"/>
  <c r="AC48" i="20"/>
  <c r="AE48" i="20"/>
  <c r="AF48" i="20"/>
  <c r="AK48" i="20"/>
  <c r="AM48" i="20" s="1"/>
  <c r="AL48" i="20"/>
  <c r="G26" i="20"/>
  <c r="L26" i="20"/>
  <c r="M26" i="20" s="1"/>
  <c r="P26" i="20"/>
  <c r="Q26" i="20"/>
  <c r="S26" i="20"/>
  <c r="T26" i="20"/>
  <c r="V26" i="20"/>
  <c r="W26" i="20"/>
  <c r="Y26" i="20"/>
  <c r="Z26" i="20"/>
  <c r="AB26" i="20"/>
  <c r="AC26" i="20"/>
  <c r="AE26" i="20"/>
  <c r="AF26" i="20"/>
  <c r="AK26" i="20"/>
  <c r="AM26" i="20" s="1"/>
  <c r="AL26" i="20"/>
  <c r="G15" i="20"/>
  <c r="L15" i="20"/>
  <c r="M15" i="20" s="1"/>
  <c r="P15" i="20"/>
  <c r="Q15" i="20"/>
  <c r="S15" i="20"/>
  <c r="T15" i="20"/>
  <c r="V15" i="20"/>
  <c r="W15" i="20"/>
  <c r="Y15" i="20"/>
  <c r="Z15" i="20"/>
  <c r="AB15" i="20"/>
  <c r="AC15" i="20"/>
  <c r="AE15" i="20"/>
  <c r="AF15" i="20"/>
  <c r="AK15" i="20"/>
  <c r="AM15" i="20" s="1"/>
  <c r="AL15" i="20"/>
  <c r="G29" i="20"/>
  <c r="L29" i="20"/>
  <c r="M29" i="20" s="1"/>
  <c r="P29" i="20"/>
  <c r="Q29" i="20"/>
  <c r="S29" i="20"/>
  <c r="T29" i="20"/>
  <c r="V29" i="20"/>
  <c r="W29" i="20"/>
  <c r="Y29" i="20"/>
  <c r="Z29" i="20"/>
  <c r="AB29" i="20"/>
  <c r="AC29" i="20"/>
  <c r="AE29" i="20"/>
  <c r="AF29" i="20"/>
  <c r="AK29" i="20"/>
  <c r="AM29" i="20" s="1"/>
  <c r="AL29" i="20"/>
  <c r="G44" i="20"/>
  <c r="L44" i="20"/>
  <c r="M44" i="20" s="1"/>
  <c r="P44" i="20"/>
  <c r="Q44" i="20"/>
  <c r="S44" i="20"/>
  <c r="T44" i="20"/>
  <c r="V44" i="20"/>
  <c r="W44" i="20"/>
  <c r="Y44" i="20"/>
  <c r="Z44" i="20"/>
  <c r="AB44" i="20"/>
  <c r="AC44" i="20"/>
  <c r="AE44" i="20"/>
  <c r="AF44" i="20"/>
  <c r="AK44" i="20"/>
  <c r="AM44" i="20" s="1"/>
  <c r="AL44" i="20"/>
  <c r="G58" i="20"/>
  <c r="L58" i="20"/>
  <c r="M58" i="20" s="1"/>
  <c r="P58" i="20"/>
  <c r="Q58" i="20"/>
  <c r="S58" i="20"/>
  <c r="T58" i="20"/>
  <c r="V58" i="20"/>
  <c r="W58" i="20"/>
  <c r="Y58" i="20"/>
  <c r="Z58" i="20"/>
  <c r="AB58" i="20"/>
  <c r="AC58" i="20"/>
  <c r="AE58" i="20"/>
  <c r="AF58" i="20"/>
  <c r="AK58" i="20"/>
  <c r="AM58" i="20" s="1"/>
  <c r="AL58" i="20"/>
  <c r="G41" i="20"/>
  <c r="L41" i="20"/>
  <c r="M41" i="20" s="1"/>
  <c r="P41" i="20"/>
  <c r="Q41" i="20"/>
  <c r="S41" i="20"/>
  <c r="T41" i="20"/>
  <c r="V41" i="20"/>
  <c r="W41" i="20"/>
  <c r="Y41" i="20"/>
  <c r="Z41" i="20"/>
  <c r="AB41" i="20"/>
  <c r="AC41" i="20"/>
  <c r="AE41" i="20"/>
  <c r="AF41" i="20"/>
  <c r="AK41" i="20"/>
  <c r="AM41" i="20" s="1"/>
  <c r="AL41" i="20"/>
  <c r="G35" i="20"/>
  <c r="L35" i="20"/>
  <c r="M35" i="20" s="1"/>
  <c r="P35" i="20"/>
  <c r="Q35" i="20"/>
  <c r="S35" i="20"/>
  <c r="T35" i="20"/>
  <c r="V35" i="20"/>
  <c r="W35" i="20"/>
  <c r="Y35" i="20"/>
  <c r="Z35" i="20"/>
  <c r="AB35" i="20"/>
  <c r="AC35" i="20"/>
  <c r="AE35" i="20"/>
  <c r="AF35" i="20"/>
  <c r="AK35" i="20"/>
  <c r="AM35" i="20" s="1"/>
  <c r="AL35" i="20"/>
  <c r="G54" i="20"/>
  <c r="L54" i="20"/>
  <c r="M54" i="20" s="1"/>
  <c r="P54" i="20"/>
  <c r="Q54" i="20"/>
  <c r="S54" i="20"/>
  <c r="T54" i="20"/>
  <c r="V54" i="20"/>
  <c r="W54" i="20"/>
  <c r="Y54" i="20"/>
  <c r="Z54" i="20"/>
  <c r="AB54" i="20"/>
  <c r="AC54" i="20"/>
  <c r="AE54" i="20"/>
  <c r="AF54" i="20"/>
  <c r="AK54" i="20"/>
  <c r="AM54" i="20" s="1"/>
  <c r="AL54" i="20"/>
  <c r="G38" i="20"/>
  <c r="L38" i="20"/>
  <c r="M38" i="20" s="1"/>
  <c r="P38" i="20"/>
  <c r="Q38" i="20"/>
  <c r="S38" i="20"/>
  <c r="T38" i="20"/>
  <c r="V38" i="20"/>
  <c r="W38" i="20"/>
  <c r="Y38" i="20"/>
  <c r="Z38" i="20"/>
  <c r="AB38" i="20"/>
  <c r="AC38" i="20"/>
  <c r="AE38" i="20"/>
  <c r="AF38" i="20"/>
  <c r="AK38" i="20"/>
  <c r="AM38" i="20" s="1"/>
  <c r="AL38" i="20"/>
  <c r="G52" i="20"/>
  <c r="L52" i="20"/>
  <c r="M52" i="20" s="1"/>
  <c r="P52" i="20"/>
  <c r="Q52" i="20"/>
  <c r="S52" i="20"/>
  <c r="T52" i="20"/>
  <c r="V52" i="20"/>
  <c r="W52" i="20"/>
  <c r="Y52" i="20"/>
  <c r="Z52" i="20"/>
  <c r="AB52" i="20"/>
  <c r="AC52" i="20"/>
  <c r="AE52" i="20"/>
  <c r="AF52" i="20"/>
  <c r="AK52" i="20"/>
  <c r="AM52" i="20" s="1"/>
  <c r="AL52" i="20"/>
  <c r="AL7" i="20"/>
  <c r="AK7" i="20"/>
  <c r="AM7" i="20" s="1"/>
  <c r="AF7" i="20"/>
  <c r="AE7" i="20"/>
  <c r="AC7" i="20"/>
  <c r="AB7" i="20"/>
  <c r="Z7" i="20"/>
  <c r="Y7" i="20"/>
  <c r="W7" i="20"/>
  <c r="V7" i="20"/>
  <c r="T7" i="20"/>
  <c r="S7" i="20"/>
  <c r="Q7" i="20"/>
  <c r="P7" i="20"/>
  <c r="L7" i="20"/>
  <c r="G7" i="20"/>
  <c r="L5" i="20"/>
  <c r="F8" i="17"/>
  <c r="G8" i="17"/>
  <c r="I8" i="17"/>
  <c r="J8" i="17"/>
  <c r="L8" i="17"/>
  <c r="M8" i="17"/>
  <c r="O8" i="17"/>
  <c r="P8" i="17"/>
  <c r="R8" i="17"/>
  <c r="S8" i="17"/>
  <c r="U8" i="17"/>
  <c r="V8" i="17"/>
  <c r="X8" i="17"/>
  <c r="Y8" i="17"/>
  <c r="AD8" i="17"/>
  <c r="AE8" i="17"/>
  <c r="AG8" i="17"/>
  <c r="AH8" i="17"/>
  <c r="AJ8" i="17"/>
  <c r="AK8" i="17"/>
  <c r="AL8" i="17"/>
  <c r="F9" i="17"/>
  <c r="G9" i="17"/>
  <c r="I9" i="17"/>
  <c r="J9" i="17"/>
  <c r="L9" i="17"/>
  <c r="M9" i="17"/>
  <c r="O9" i="17"/>
  <c r="P9" i="17"/>
  <c r="R9" i="17"/>
  <c r="S9" i="17"/>
  <c r="U9" i="17"/>
  <c r="V9" i="17"/>
  <c r="X9" i="17"/>
  <c r="Y9" i="17"/>
  <c r="AD9" i="17"/>
  <c r="AE9" i="17"/>
  <c r="AG9" i="17"/>
  <c r="AH9" i="17"/>
  <c r="AJ9" i="17"/>
  <c r="AK9" i="17"/>
  <c r="AL9" i="17"/>
  <c r="F14" i="17"/>
  <c r="G14" i="17"/>
  <c r="I14" i="17"/>
  <c r="J14" i="17"/>
  <c r="L14" i="17"/>
  <c r="M14" i="17"/>
  <c r="O14" i="17"/>
  <c r="P14" i="17"/>
  <c r="R14" i="17"/>
  <c r="S14" i="17"/>
  <c r="U14" i="17"/>
  <c r="V14" i="17"/>
  <c r="X14" i="17"/>
  <c r="Y14" i="17"/>
  <c r="AD14" i="17"/>
  <c r="AE14" i="17"/>
  <c r="AG14" i="17"/>
  <c r="AH14" i="17"/>
  <c r="AJ14" i="17"/>
  <c r="AK14" i="17"/>
  <c r="AL14" i="17"/>
  <c r="F10" i="17"/>
  <c r="G10" i="17"/>
  <c r="I10" i="17"/>
  <c r="J10" i="17"/>
  <c r="L10" i="17"/>
  <c r="M10" i="17"/>
  <c r="O10" i="17"/>
  <c r="P10" i="17"/>
  <c r="R10" i="17"/>
  <c r="S10" i="17"/>
  <c r="U10" i="17"/>
  <c r="V10" i="17"/>
  <c r="X10" i="17"/>
  <c r="Y10" i="17"/>
  <c r="AD10" i="17"/>
  <c r="AE10" i="17"/>
  <c r="AG10" i="17"/>
  <c r="AH10" i="17"/>
  <c r="AJ10" i="17"/>
  <c r="AK10" i="17"/>
  <c r="AL10" i="17"/>
  <c r="F15" i="17"/>
  <c r="G15" i="17"/>
  <c r="I15" i="17"/>
  <c r="J15" i="17"/>
  <c r="L15" i="17"/>
  <c r="M15" i="17"/>
  <c r="O15" i="17"/>
  <c r="P15" i="17"/>
  <c r="R15" i="17"/>
  <c r="S15" i="17"/>
  <c r="U15" i="17"/>
  <c r="V15" i="17"/>
  <c r="X15" i="17"/>
  <c r="Y15" i="17"/>
  <c r="AD15" i="17"/>
  <c r="AE15" i="17"/>
  <c r="AG15" i="17"/>
  <c r="AH15" i="17"/>
  <c r="AJ15" i="17"/>
  <c r="AK15" i="17"/>
  <c r="AL15" i="17"/>
  <c r="F27" i="17"/>
  <c r="G27" i="17"/>
  <c r="I27" i="17"/>
  <c r="J27" i="17"/>
  <c r="L27" i="17"/>
  <c r="M27" i="17"/>
  <c r="O27" i="17"/>
  <c r="P27" i="17"/>
  <c r="R27" i="17"/>
  <c r="S27" i="17"/>
  <c r="U27" i="17"/>
  <c r="V27" i="17"/>
  <c r="X27" i="17"/>
  <c r="Y27" i="17"/>
  <c r="AD27" i="17"/>
  <c r="AE27" i="17"/>
  <c r="AG27" i="17"/>
  <c r="AH27" i="17"/>
  <c r="AJ27" i="17"/>
  <c r="AK27" i="17"/>
  <c r="AL27" i="17"/>
  <c r="F23" i="17"/>
  <c r="G23" i="17"/>
  <c r="I23" i="17"/>
  <c r="J23" i="17"/>
  <c r="L23" i="17"/>
  <c r="M23" i="17"/>
  <c r="O23" i="17"/>
  <c r="P23" i="17"/>
  <c r="R23" i="17"/>
  <c r="S23" i="17"/>
  <c r="U23" i="17"/>
  <c r="V23" i="17"/>
  <c r="X23" i="17"/>
  <c r="Y23" i="17"/>
  <c r="AD23" i="17"/>
  <c r="AE23" i="17"/>
  <c r="AG23" i="17"/>
  <c r="AH23" i="17"/>
  <c r="AJ23" i="17"/>
  <c r="AK23" i="17"/>
  <c r="AL23" i="17"/>
  <c r="F20" i="17"/>
  <c r="G20" i="17"/>
  <c r="I20" i="17"/>
  <c r="J20" i="17"/>
  <c r="L20" i="17"/>
  <c r="M20" i="17"/>
  <c r="O20" i="17"/>
  <c r="P20" i="17"/>
  <c r="R20" i="17"/>
  <c r="S20" i="17"/>
  <c r="U20" i="17"/>
  <c r="V20" i="17"/>
  <c r="X20" i="17"/>
  <c r="Y20" i="17"/>
  <c r="AD20" i="17"/>
  <c r="AE20" i="17"/>
  <c r="AG20" i="17"/>
  <c r="AH20" i="17"/>
  <c r="AJ20" i="17"/>
  <c r="AK20" i="17"/>
  <c r="AL20" i="17"/>
  <c r="F12" i="17"/>
  <c r="G12" i="17"/>
  <c r="I12" i="17"/>
  <c r="J12" i="17"/>
  <c r="L12" i="17"/>
  <c r="M12" i="17"/>
  <c r="O12" i="17"/>
  <c r="P12" i="17"/>
  <c r="R12" i="17"/>
  <c r="S12" i="17"/>
  <c r="U12" i="17"/>
  <c r="V12" i="17"/>
  <c r="X12" i="17"/>
  <c r="Y12" i="17"/>
  <c r="AD12" i="17"/>
  <c r="AE12" i="17"/>
  <c r="AG12" i="17"/>
  <c r="AH12" i="17"/>
  <c r="AJ12" i="17"/>
  <c r="AK12" i="17"/>
  <c r="AL12" i="17"/>
  <c r="F19" i="17"/>
  <c r="G19" i="17"/>
  <c r="I19" i="17"/>
  <c r="J19" i="17"/>
  <c r="L19" i="17"/>
  <c r="M19" i="17"/>
  <c r="O19" i="17"/>
  <c r="P19" i="17"/>
  <c r="R19" i="17"/>
  <c r="S19" i="17"/>
  <c r="U19" i="17"/>
  <c r="V19" i="17"/>
  <c r="X19" i="17"/>
  <c r="Y19" i="17"/>
  <c r="AD19" i="17"/>
  <c r="AE19" i="17"/>
  <c r="AG19" i="17"/>
  <c r="AH19" i="17"/>
  <c r="AJ19" i="17"/>
  <c r="AK19" i="17"/>
  <c r="AL19" i="17"/>
  <c r="F24" i="17"/>
  <c r="G24" i="17"/>
  <c r="I24" i="17"/>
  <c r="J24" i="17"/>
  <c r="L24" i="17"/>
  <c r="M24" i="17"/>
  <c r="O24" i="17"/>
  <c r="P24" i="17"/>
  <c r="R24" i="17"/>
  <c r="S24" i="17"/>
  <c r="U24" i="17"/>
  <c r="V24" i="17"/>
  <c r="X24" i="17"/>
  <c r="Y24" i="17"/>
  <c r="AD24" i="17"/>
  <c r="AE24" i="17"/>
  <c r="AG24" i="17"/>
  <c r="AH24" i="17"/>
  <c r="AJ24" i="17"/>
  <c r="AK24" i="17"/>
  <c r="AL24" i="17"/>
  <c r="F35" i="17"/>
  <c r="G35" i="17"/>
  <c r="I35" i="17"/>
  <c r="J35" i="17"/>
  <c r="L35" i="17"/>
  <c r="M35" i="17"/>
  <c r="O35" i="17"/>
  <c r="P35" i="17"/>
  <c r="R35" i="17"/>
  <c r="S35" i="17"/>
  <c r="U35" i="17"/>
  <c r="V35" i="17"/>
  <c r="X35" i="17"/>
  <c r="Y35" i="17"/>
  <c r="AD35" i="17"/>
  <c r="AE35" i="17"/>
  <c r="AG35" i="17"/>
  <c r="AH35" i="17"/>
  <c r="AJ35" i="17"/>
  <c r="AK35" i="17"/>
  <c r="AL35" i="17"/>
  <c r="F36" i="17"/>
  <c r="G36" i="17"/>
  <c r="I36" i="17"/>
  <c r="J36" i="17"/>
  <c r="L36" i="17"/>
  <c r="M36" i="17"/>
  <c r="O36" i="17"/>
  <c r="P36" i="17"/>
  <c r="R36" i="17"/>
  <c r="S36" i="17"/>
  <c r="U36" i="17"/>
  <c r="V36" i="17"/>
  <c r="X36" i="17"/>
  <c r="Y36" i="17"/>
  <c r="AD36" i="17"/>
  <c r="AE36" i="17"/>
  <c r="AG36" i="17"/>
  <c r="AH36" i="17"/>
  <c r="AJ36" i="17"/>
  <c r="AK36" i="17"/>
  <c r="AL36" i="17"/>
  <c r="F40" i="17"/>
  <c r="G40" i="17"/>
  <c r="I40" i="17"/>
  <c r="J40" i="17"/>
  <c r="L40" i="17"/>
  <c r="M40" i="17"/>
  <c r="O40" i="17"/>
  <c r="P40" i="17"/>
  <c r="R40" i="17"/>
  <c r="S40" i="17"/>
  <c r="U40" i="17"/>
  <c r="V40" i="17"/>
  <c r="X40" i="17"/>
  <c r="Y40" i="17"/>
  <c r="AD40" i="17"/>
  <c r="AE40" i="17"/>
  <c r="AG40" i="17"/>
  <c r="AH40" i="17"/>
  <c r="AJ40" i="17"/>
  <c r="AK40" i="17"/>
  <c r="AL40" i="17"/>
  <c r="F22" i="17"/>
  <c r="G22" i="17"/>
  <c r="I22" i="17"/>
  <c r="J22" i="17"/>
  <c r="L22" i="17"/>
  <c r="M22" i="17"/>
  <c r="O22" i="17"/>
  <c r="P22" i="17"/>
  <c r="R22" i="17"/>
  <c r="S22" i="17"/>
  <c r="U22" i="17"/>
  <c r="V22" i="17"/>
  <c r="X22" i="17"/>
  <c r="Y22" i="17"/>
  <c r="AD22" i="17"/>
  <c r="AE22" i="17"/>
  <c r="AG22" i="17"/>
  <c r="AH22" i="17"/>
  <c r="AJ22" i="17"/>
  <c r="AK22" i="17"/>
  <c r="AL22" i="17"/>
  <c r="F30" i="17"/>
  <c r="G30" i="17"/>
  <c r="I30" i="17"/>
  <c r="J30" i="17"/>
  <c r="L30" i="17"/>
  <c r="M30" i="17"/>
  <c r="O30" i="17"/>
  <c r="P30" i="17"/>
  <c r="R30" i="17"/>
  <c r="S30" i="17"/>
  <c r="U30" i="17"/>
  <c r="V30" i="17"/>
  <c r="X30" i="17"/>
  <c r="Y30" i="17"/>
  <c r="AD30" i="17"/>
  <c r="AE30" i="17"/>
  <c r="AG30" i="17"/>
  <c r="AH30" i="17"/>
  <c r="AJ30" i="17"/>
  <c r="AK30" i="17"/>
  <c r="AL30" i="17"/>
  <c r="F38" i="17"/>
  <c r="G38" i="17"/>
  <c r="I38" i="17"/>
  <c r="J38" i="17"/>
  <c r="L38" i="17"/>
  <c r="M38" i="17"/>
  <c r="O38" i="17"/>
  <c r="P38" i="17"/>
  <c r="R38" i="17"/>
  <c r="S38" i="17"/>
  <c r="U38" i="17"/>
  <c r="V38" i="17"/>
  <c r="X38" i="17"/>
  <c r="Y38" i="17"/>
  <c r="AD38" i="17"/>
  <c r="AE38" i="17"/>
  <c r="AG38" i="17"/>
  <c r="AH38" i="17"/>
  <c r="AJ38" i="17"/>
  <c r="AK38" i="17"/>
  <c r="AL38" i="17"/>
  <c r="F43" i="17"/>
  <c r="G43" i="17"/>
  <c r="I43" i="17"/>
  <c r="J43" i="17"/>
  <c r="L43" i="17"/>
  <c r="M43" i="17"/>
  <c r="O43" i="17"/>
  <c r="P43" i="17"/>
  <c r="R43" i="17"/>
  <c r="S43" i="17"/>
  <c r="U43" i="17"/>
  <c r="V43" i="17"/>
  <c r="X43" i="17"/>
  <c r="Y43" i="17"/>
  <c r="AD43" i="17"/>
  <c r="AE43" i="17"/>
  <c r="AG43" i="17"/>
  <c r="AH43" i="17"/>
  <c r="AJ43" i="17"/>
  <c r="AK43" i="17"/>
  <c r="AL43" i="17"/>
  <c r="F53" i="17"/>
  <c r="G53" i="17"/>
  <c r="I53" i="17"/>
  <c r="J53" i="17"/>
  <c r="L53" i="17"/>
  <c r="M53" i="17"/>
  <c r="O53" i="17"/>
  <c r="P53" i="17"/>
  <c r="R53" i="17"/>
  <c r="S53" i="17"/>
  <c r="U53" i="17"/>
  <c r="V53" i="17"/>
  <c r="X53" i="17"/>
  <c r="Y53" i="17"/>
  <c r="AD53" i="17"/>
  <c r="AE53" i="17"/>
  <c r="AG53" i="17"/>
  <c r="AH53" i="17"/>
  <c r="AJ53" i="17"/>
  <c r="AK53" i="17"/>
  <c r="AL53" i="17"/>
  <c r="F48" i="17"/>
  <c r="G48" i="17"/>
  <c r="I48" i="17"/>
  <c r="J48" i="17"/>
  <c r="L48" i="17"/>
  <c r="M48" i="17"/>
  <c r="O48" i="17"/>
  <c r="P48" i="17"/>
  <c r="R48" i="17"/>
  <c r="S48" i="17"/>
  <c r="U48" i="17"/>
  <c r="V48" i="17"/>
  <c r="X48" i="17"/>
  <c r="Y48" i="17"/>
  <c r="AD48" i="17"/>
  <c r="AE48" i="17"/>
  <c r="AG48" i="17"/>
  <c r="AH48" i="17"/>
  <c r="AJ48" i="17"/>
  <c r="AK48" i="17"/>
  <c r="AL48" i="17"/>
  <c r="F60" i="17"/>
  <c r="G60" i="17"/>
  <c r="I60" i="17"/>
  <c r="J60" i="17"/>
  <c r="L60" i="17"/>
  <c r="M60" i="17"/>
  <c r="O60" i="17"/>
  <c r="P60" i="17"/>
  <c r="R60" i="17"/>
  <c r="S60" i="17"/>
  <c r="U60" i="17"/>
  <c r="V60" i="17"/>
  <c r="X60" i="17"/>
  <c r="Y60" i="17"/>
  <c r="AD60" i="17"/>
  <c r="AE60" i="17"/>
  <c r="AG60" i="17"/>
  <c r="AH60" i="17"/>
  <c r="AJ60" i="17"/>
  <c r="AK60" i="17"/>
  <c r="AL60" i="17"/>
  <c r="F52" i="17"/>
  <c r="G52" i="17"/>
  <c r="I52" i="17"/>
  <c r="J52" i="17"/>
  <c r="L52" i="17"/>
  <c r="M52" i="17"/>
  <c r="O52" i="17"/>
  <c r="P52" i="17"/>
  <c r="R52" i="17"/>
  <c r="S52" i="17"/>
  <c r="U52" i="17"/>
  <c r="V52" i="17"/>
  <c r="X52" i="17"/>
  <c r="Y52" i="17"/>
  <c r="AD52" i="17"/>
  <c r="AE52" i="17"/>
  <c r="AG52" i="17"/>
  <c r="AH52" i="17"/>
  <c r="AJ52" i="17"/>
  <c r="AK52" i="17"/>
  <c r="AL52" i="17"/>
  <c r="F65" i="17"/>
  <c r="G65" i="17"/>
  <c r="I65" i="17"/>
  <c r="J65" i="17"/>
  <c r="L65" i="17"/>
  <c r="M65" i="17"/>
  <c r="O65" i="17"/>
  <c r="P65" i="17"/>
  <c r="R65" i="17"/>
  <c r="S65" i="17"/>
  <c r="U65" i="17"/>
  <c r="V65" i="17"/>
  <c r="X65" i="17"/>
  <c r="Y65" i="17"/>
  <c r="AD65" i="17"/>
  <c r="AE65" i="17"/>
  <c r="AG65" i="17"/>
  <c r="AH65" i="17"/>
  <c r="AJ65" i="17"/>
  <c r="AK65" i="17"/>
  <c r="AL65" i="17"/>
  <c r="F59" i="17"/>
  <c r="G59" i="17"/>
  <c r="I59" i="17"/>
  <c r="J59" i="17"/>
  <c r="L59" i="17"/>
  <c r="M59" i="17"/>
  <c r="O59" i="17"/>
  <c r="P59" i="17"/>
  <c r="R59" i="17"/>
  <c r="S59" i="17"/>
  <c r="U59" i="17"/>
  <c r="V59" i="17"/>
  <c r="X59" i="17"/>
  <c r="Y59" i="17"/>
  <c r="AD59" i="17"/>
  <c r="AE59" i="17"/>
  <c r="AG59" i="17"/>
  <c r="AH59" i="17"/>
  <c r="AJ59" i="17"/>
  <c r="AK59" i="17"/>
  <c r="AL59" i="17"/>
  <c r="F68" i="17"/>
  <c r="G68" i="17"/>
  <c r="I68" i="17"/>
  <c r="J68" i="17"/>
  <c r="L68" i="17"/>
  <c r="M68" i="17"/>
  <c r="O68" i="17"/>
  <c r="P68" i="17"/>
  <c r="R68" i="17"/>
  <c r="S68" i="17"/>
  <c r="U68" i="17"/>
  <c r="V68" i="17"/>
  <c r="X68" i="17"/>
  <c r="Y68" i="17"/>
  <c r="AD68" i="17"/>
  <c r="AE68" i="17"/>
  <c r="AG68" i="17"/>
  <c r="AH68" i="17"/>
  <c r="AJ68" i="17"/>
  <c r="AK68" i="17"/>
  <c r="AL68" i="17"/>
  <c r="F69" i="17"/>
  <c r="G69" i="17"/>
  <c r="I69" i="17"/>
  <c r="J69" i="17"/>
  <c r="L69" i="17"/>
  <c r="M69" i="17"/>
  <c r="O69" i="17"/>
  <c r="P69" i="17"/>
  <c r="R69" i="17"/>
  <c r="S69" i="17"/>
  <c r="U69" i="17"/>
  <c r="V69" i="17"/>
  <c r="X69" i="17"/>
  <c r="Y69" i="17"/>
  <c r="AD69" i="17"/>
  <c r="AE69" i="17"/>
  <c r="AG69" i="17"/>
  <c r="AH69" i="17"/>
  <c r="AJ69" i="17"/>
  <c r="AK69" i="17"/>
  <c r="AL69" i="17"/>
  <c r="F41" i="17"/>
  <c r="G41" i="17"/>
  <c r="I41" i="17"/>
  <c r="J41" i="17"/>
  <c r="L41" i="17"/>
  <c r="M41" i="17"/>
  <c r="O41" i="17"/>
  <c r="P41" i="17"/>
  <c r="R41" i="17"/>
  <c r="S41" i="17"/>
  <c r="U41" i="17"/>
  <c r="V41" i="17"/>
  <c r="X41" i="17"/>
  <c r="Y41" i="17"/>
  <c r="AD41" i="17"/>
  <c r="AE41" i="17"/>
  <c r="AG41" i="17"/>
  <c r="AH41" i="17"/>
  <c r="AJ41" i="17"/>
  <c r="AK41" i="17"/>
  <c r="AL41" i="17"/>
  <c r="F64" i="17"/>
  <c r="G64" i="17"/>
  <c r="I64" i="17"/>
  <c r="J64" i="17"/>
  <c r="L64" i="17"/>
  <c r="M64" i="17"/>
  <c r="O64" i="17"/>
  <c r="P64" i="17"/>
  <c r="R64" i="17"/>
  <c r="S64" i="17"/>
  <c r="U64" i="17"/>
  <c r="V64" i="17"/>
  <c r="X64" i="17"/>
  <c r="Y64" i="17"/>
  <c r="AD64" i="17"/>
  <c r="AE64" i="17"/>
  <c r="AG64" i="17"/>
  <c r="AH64" i="17"/>
  <c r="AJ64" i="17"/>
  <c r="AK64" i="17"/>
  <c r="AL64" i="17"/>
  <c r="F62" i="17"/>
  <c r="G62" i="17"/>
  <c r="I62" i="17"/>
  <c r="J62" i="17"/>
  <c r="L62" i="17"/>
  <c r="M62" i="17"/>
  <c r="O62" i="17"/>
  <c r="P62" i="17"/>
  <c r="R62" i="17"/>
  <c r="S62" i="17"/>
  <c r="U62" i="17"/>
  <c r="V62" i="17"/>
  <c r="X62" i="17"/>
  <c r="Y62" i="17"/>
  <c r="AD62" i="17"/>
  <c r="AE62" i="17"/>
  <c r="AG62" i="17"/>
  <c r="AH62" i="17"/>
  <c r="AJ62" i="17"/>
  <c r="AK62" i="17"/>
  <c r="AL62" i="17"/>
  <c r="F39" i="17"/>
  <c r="G39" i="17"/>
  <c r="I39" i="17"/>
  <c r="J39" i="17"/>
  <c r="L39" i="17"/>
  <c r="M39" i="17"/>
  <c r="O39" i="17"/>
  <c r="P39" i="17"/>
  <c r="R39" i="17"/>
  <c r="S39" i="17"/>
  <c r="U39" i="17"/>
  <c r="V39" i="17"/>
  <c r="X39" i="17"/>
  <c r="Y39" i="17"/>
  <c r="AD39" i="17"/>
  <c r="AE39" i="17"/>
  <c r="AG39" i="17"/>
  <c r="AH39" i="17"/>
  <c r="AJ39" i="17"/>
  <c r="AK39" i="17"/>
  <c r="AL39" i="17"/>
  <c r="F31" i="17"/>
  <c r="G31" i="17"/>
  <c r="I31" i="17"/>
  <c r="J31" i="17"/>
  <c r="L31" i="17"/>
  <c r="M31" i="17"/>
  <c r="O31" i="17"/>
  <c r="P31" i="17"/>
  <c r="R31" i="17"/>
  <c r="S31" i="17"/>
  <c r="U31" i="17"/>
  <c r="V31" i="17"/>
  <c r="X31" i="17"/>
  <c r="Y31" i="17"/>
  <c r="AD31" i="17"/>
  <c r="AE31" i="17"/>
  <c r="AG31" i="17"/>
  <c r="AH31" i="17"/>
  <c r="AJ31" i="17"/>
  <c r="AK31" i="17"/>
  <c r="AL31" i="17"/>
  <c r="F11" i="17"/>
  <c r="G11" i="17"/>
  <c r="I11" i="17"/>
  <c r="J11" i="17"/>
  <c r="L11" i="17"/>
  <c r="M11" i="17"/>
  <c r="O11" i="17"/>
  <c r="P11" i="17"/>
  <c r="R11" i="17"/>
  <c r="S11" i="17"/>
  <c r="U11" i="17"/>
  <c r="V11" i="17"/>
  <c r="X11" i="17"/>
  <c r="Y11" i="17"/>
  <c r="AD11" i="17"/>
  <c r="AE11" i="17"/>
  <c r="AG11" i="17"/>
  <c r="AH11" i="17"/>
  <c r="AJ11" i="17"/>
  <c r="AK11" i="17"/>
  <c r="AL11" i="17"/>
  <c r="F18" i="17"/>
  <c r="G18" i="17"/>
  <c r="I18" i="17"/>
  <c r="J18" i="17"/>
  <c r="L18" i="17"/>
  <c r="M18" i="17"/>
  <c r="O18" i="17"/>
  <c r="P18" i="17"/>
  <c r="R18" i="17"/>
  <c r="S18" i="17"/>
  <c r="U18" i="17"/>
  <c r="V18" i="17"/>
  <c r="X18" i="17"/>
  <c r="Y18" i="17"/>
  <c r="AD18" i="17"/>
  <c r="AE18" i="17"/>
  <c r="AG18" i="17"/>
  <c r="AH18" i="17"/>
  <c r="AJ18" i="17"/>
  <c r="AK18" i="17"/>
  <c r="AL18" i="17"/>
  <c r="F47" i="17"/>
  <c r="G47" i="17"/>
  <c r="I47" i="17"/>
  <c r="J47" i="17"/>
  <c r="L47" i="17"/>
  <c r="M47" i="17"/>
  <c r="O47" i="17"/>
  <c r="P47" i="17"/>
  <c r="R47" i="17"/>
  <c r="S47" i="17"/>
  <c r="U47" i="17"/>
  <c r="V47" i="17"/>
  <c r="X47" i="17"/>
  <c r="Y47" i="17"/>
  <c r="AD47" i="17"/>
  <c r="AE47" i="17"/>
  <c r="AG47" i="17"/>
  <c r="AH47" i="17"/>
  <c r="AJ47" i="17"/>
  <c r="AK47" i="17"/>
  <c r="AL47" i="17"/>
  <c r="F50" i="17"/>
  <c r="G50" i="17"/>
  <c r="I50" i="17"/>
  <c r="J50" i="17"/>
  <c r="L50" i="17"/>
  <c r="M50" i="17"/>
  <c r="O50" i="17"/>
  <c r="P50" i="17"/>
  <c r="R50" i="17"/>
  <c r="S50" i="17"/>
  <c r="U50" i="17"/>
  <c r="V50" i="17"/>
  <c r="X50" i="17"/>
  <c r="Y50" i="17"/>
  <c r="AD50" i="17"/>
  <c r="AE50" i="17"/>
  <c r="AG50" i="17"/>
  <c r="AH50" i="17"/>
  <c r="AJ50" i="17"/>
  <c r="AK50" i="17"/>
  <c r="AL50" i="17"/>
  <c r="F13" i="17"/>
  <c r="G13" i="17"/>
  <c r="I13" i="17"/>
  <c r="J13" i="17"/>
  <c r="L13" i="17"/>
  <c r="M13" i="17"/>
  <c r="O13" i="17"/>
  <c r="P13" i="17"/>
  <c r="R13" i="17"/>
  <c r="S13" i="17"/>
  <c r="U13" i="17"/>
  <c r="V13" i="17"/>
  <c r="X13" i="17"/>
  <c r="Y13" i="17"/>
  <c r="AD13" i="17"/>
  <c r="AE13" i="17"/>
  <c r="AG13" i="17"/>
  <c r="AH13" i="17"/>
  <c r="AJ13" i="17"/>
  <c r="AK13" i="17"/>
  <c r="AL13" i="17"/>
  <c r="F26" i="17"/>
  <c r="G26" i="17"/>
  <c r="I26" i="17"/>
  <c r="J26" i="17"/>
  <c r="L26" i="17"/>
  <c r="M26" i="17"/>
  <c r="O26" i="17"/>
  <c r="P26" i="17"/>
  <c r="R26" i="17"/>
  <c r="S26" i="17"/>
  <c r="U26" i="17"/>
  <c r="V26" i="17"/>
  <c r="X26" i="17"/>
  <c r="Y26" i="17"/>
  <c r="AD26" i="17"/>
  <c r="AE26" i="17"/>
  <c r="AG26" i="17"/>
  <c r="AH26" i="17"/>
  <c r="AJ26" i="17"/>
  <c r="AK26" i="17"/>
  <c r="AL26" i="17"/>
  <c r="F45" i="17"/>
  <c r="G45" i="17"/>
  <c r="I45" i="17"/>
  <c r="J45" i="17"/>
  <c r="L45" i="17"/>
  <c r="M45" i="17"/>
  <c r="O45" i="17"/>
  <c r="P45" i="17"/>
  <c r="R45" i="17"/>
  <c r="S45" i="17"/>
  <c r="U45" i="17"/>
  <c r="V45" i="17"/>
  <c r="X45" i="17"/>
  <c r="Y45" i="17"/>
  <c r="AD45" i="17"/>
  <c r="AE45" i="17"/>
  <c r="AG45" i="17"/>
  <c r="AH45" i="17"/>
  <c r="AJ45" i="17"/>
  <c r="AK45" i="17"/>
  <c r="AL45" i="17"/>
  <c r="F70" i="17"/>
  <c r="G70" i="17"/>
  <c r="I70" i="17"/>
  <c r="J70" i="17"/>
  <c r="L70" i="17"/>
  <c r="M70" i="17"/>
  <c r="O70" i="17"/>
  <c r="P70" i="17"/>
  <c r="R70" i="17"/>
  <c r="S70" i="17"/>
  <c r="U70" i="17"/>
  <c r="V70" i="17"/>
  <c r="X70" i="17"/>
  <c r="Y70" i="17"/>
  <c r="AD70" i="17"/>
  <c r="AE70" i="17"/>
  <c r="AG70" i="17"/>
  <c r="AH70" i="17"/>
  <c r="AJ70" i="17"/>
  <c r="AK70" i="17"/>
  <c r="AL70" i="17"/>
  <c r="F16" i="17"/>
  <c r="G16" i="17"/>
  <c r="I16" i="17"/>
  <c r="J16" i="17"/>
  <c r="L16" i="17"/>
  <c r="M16" i="17"/>
  <c r="O16" i="17"/>
  <c r="P16" i="17"/>
  <c r="R16" i="17"/>
  <c r="S16" i="17"/>
  <c r="U16" i="17"/>
  <c r="V16" i="17"/>
  <c r="X16" i="17"/>
  <c r="Y16" i="17"/>
  <c r="AD16" i="17"/>
  <c r="AE16" i="17"/>
  <c r="AG16" i="17"/>
  <c r="AH16" i="17"/>
  <c r="AJ16" i="17"/>
  <c r="AK16" i="17"/>
  <c r="AL16" i="17"/>
  <c r="F21" i="17"/>
  <c r="G21" i="17"/>
  <c r="I21" i="17"/>
  <c r="J21" i="17"/>
  <c r="L21" i="17"/>
  <c r="M21" i="17"/>
  <c r="O21" i="17"/>
  <c r="P21" i="17"/>
  <c r="R21" i="17"/>
  <c r="S21" i="17"/>
  <c r="U21" i="17"/>
  <c r="V21" i="17"/>
  <c r="X21" i="17"/>
  <c r="Y21" i="17"/>
  <c r="AD21" i="17"/>
  <c r="AE21" i="17"/>
  <c r="AG21" i="17"/>
  <c r="AH21" i="17"/>
  <c r="AJ21" i="17"/>
  <c r="AK21" i="17"/>
  <c r="AL21" i="17"/>
  <c r="F42" i="17"/>
  <c r="G42" i="17"/>
  <c r="I42" i="17"/>
  <c r="J42" i="17"/>
  <c r="L42" i="17"/>
  <c r="M42" i="17"/>
  <c r="O42" i="17"/>
  <c r="P42" i="17"/>
  <c r="R42" i="17"/>
  <c r="S42" i="17"/>
  <c r="U42" i="17"/>
  <c r="V42" i="17"/>
  <c r="X42" i="17"/>
  <c r="Y42" i="17"/>
  <c r="AD42" i="17"/>
  <c r="AE42" i="17"/>
  <c r="AG42" i="17"/>
  <c r="AH42" i="17"/>
  <c r="AJ42" i="17"/>
  <c r="AK42" i="17"/>
  <c r="AL42" i="17"/>
  <c r="F34" i="17"/>
  <c r="G34" i="17"/>
  <c r="I34" i="17"/>
  <c r="J34" i="17"/>
  <c r="L34" i="17"/>
  <c r="M34" i="17"/>
  <c r="O34" i="17"/>
  <c r="P34" i="17"/>
  <c r="R34" i="17"/>
  <c r="S34" i="17"/>
  <c r="U34" i="17"/>
  <c r="V34" i="17"/>
  <c r="X34" i="17"/>
  <c r="Y34" i="17"/>
  <c r="AD34" i="17"/>
  <c r="AE34" i="17"/>
  <c r="AG34" i="17"/>
  <c r="AH34" i="17"/>
  <c r="AJ34" i="17"/>
  <c r="AK34" i="17"/>
  <c r="AL34" i="17"/>
  <c r="F67" i="17"/>
  <c r="G67" i="17"/>
  <c r="I67" i="17"/>
  <c r="J67" i="17"/>
  <c r="L67" i="17"/>
  <c r="M67" i="17"/>
  <c r="O67" i="17"/>
  <c r="P67" i="17"/>
  <c r="R67" i="17"/>
  <c r="S67" i="17"/>
  <c r="U67" i="17"/>
  <c r="V67" i="17"/>
  <c r="X67" i="17"/>
  <c r="Y67" i="17"/>
  <c r="AD67" i="17"/>
  <c r="AE67" i="17"/>
  <c r="AG67" i="17"/>
  <c r="AH67" i="17"/>
  <c r="AJ67" i="17"/>
  <c r="AK67" i="17"/>
  <c r="AL67" i="17"/>
  <c r="F58" i="17"/>
  <c r="G58" i="17"/>
  <c r="I58" i="17"/>
  <c r="J58" i="17"/>
  <c r="L58" i="17"/>
  <c r="M58" i="17"/>
  <c r="O58" i="17"/>
  <c r="P58" i="17"/>
  <c r="R58" i="17"/>
  <c r="S58" i="17"/>
  <c r="U58" i="17"/>
  <c r="V58" i="17"/>
  <c r="X58" i="17"/>
  <c r="Y58" i="17"/>
  <c r="AD58" i="17"/>
  <c r="AE58" i="17"/>
  <c r="AG58" i="17"/>
  <c r="AH58" i="17"/>
  <c r="AJ58" i="17"/>
  <c r="AK58" i="17"/>
  <c r="AL58" i="17"/>
  <c r="F54" i="17"/>
  <c r="G54" i="17"/>
  <c r="I54" i="17"/>
  <c r="J54" i="17"/>
  <c r="L54" i="17"/>
  <c r="M54" i="17"/>
  <c r="O54" i="17"/>
  <c r="P54" i="17"/>
  <c r="R54" i="17"/>
  <c r="S54" i="17"/>
  <c r="U54" i="17"/>
  <c r="V54" i="17"/>
  <c r="X54" i="17"/>
  <c r="Y54" i="17"/>
  <c r="AD54" i="17"/>
  <c r="AE54" i="17"/>
  <c r="AG54" i="17"/>
  <c r="AH54" i="17"/>
  <c r="AJ54" i="17"/>
  <c r="AK54" i="17"/>
  <c r="AL54" i="17"/>
  <c r="F57" i="17"/>
  <c r="G57" i="17"/>
  <c r="I57" i="17"/>
  <c r="J57" i="17"/>
  <c r="L57" i="17"/>
  <c r="M57" i="17"/>
  <c r="O57" i="17"/>
  <c r="P57" i="17"/>
  <c r="R57" i="17"/>
  <c r="S57" i="17"/>
  <c r="U57" i="17"/>
  <c r="V57" i="17"/>
  <c r="X57" i="17"/>
  <c r="Y57" i="17"/>
  <c r="AD57" i="17"/>
  <c r="AE57" i="17"/>
  <c r="AG57" i="17"/>
  <c r="AH57" i="17"/>
  <c r="AJ57" i="17"/>
  <c r="AK57" i="17"/>
  <c r="AL57" i="17"/>
  <c r="F61" i="17"/>
  <c r="G61" i="17"/>
  <c r="I61" i="17"/>
  <c r="J61" i="17"/>
  <c r="L61" i="17"/>
  <c r="M61" i="17"/>
  <c r="O61" i="17"/>
  <c r="P61" i="17"/>
  <c r="R61" i="17"/>
  <c r="S61" i="17"/>
  <c r="U61" i="17"/>
  <c r="V61" i="17"/>
  <c r="X61" i="17"/>
  <c r="Y61" i="17"/>
  <c r="AD61" i="17"/>
  <c r="AE61" i="17"/>
  <c r="AG61" i="17"/>
  <c r="AH61" i="17"/>
  <c r="AJ61" i="17"/>
  <c r="AK61" i="17"/>
  <c r="AL61" i="17"/>
  <c r="F37" i="17"/>
  <c r="G37" i="17"/>
  <c r="I37" i="17"/>
  <c r="J37" i="17"/>
  <c r="L37" i="17"/>
  <c r="M37" i="17"/>
  <c r="O37" i="17"/>
  <c r="P37" i="17"/>
  <c r="R37" i="17"/>
  <c r="S37" i="17"/>
  <c r="U37" i="17"/>
  <c r="V37" i="17"/>
  <c r="X37" i="17"/>
  <c r="Y37" i="17"/>
  <c r="AD37" i="17"/>
  <c r="AE37" i="17"/>
  <c r="AG37" i="17"/>
  <c r="AH37" i="17"/>
  <c r="AJ37" i="17"/>
  <c r="AK37" i="17"/>
  <c r="AL37" i="17"/>
  <c r="F32" i="17"/>
  <c r="G32" i="17"/>
  <c r="I32" i="17"/>
  <c r="J32" i="17"/>
  <c r="L32" i="17"/>
  <c r="M32" i="17"/>
  <c r="O32" i="17"/>
  <c r="P32" i="17"/>
  <c r="R32" i="17"/>
  <c r="S32" i="17"/>
  <c r="U32" i="17"/>
  <c r="V32" i="17"/>
  <c r="X32" i="17"/>
  <c r="Y32" i="17"/>
  <c r="AD32" i="17"/>
  <c r="AE32" i="17"/>
  <c r="AG32" i="17"/>
  <c r="AH32" i="17"/>
  <c r="AJ32" i="17"/>
  <c r="AK32" i="17"/>
  <c r="AL32" i="17"/>
  <c r="F28" i="17"/>
  <c r="G28" i="17"/>
  <c r="I28" i="17"/>
  <c r="J28" i="17"/>
  <c r="L28" i="17"/>
  <c r="M28" i="17"/>
  <c r="O28" i="17"/>
  <c r="P28" i="17"/>
  <c r="R28" i="17"/>
  <c r="S28" i="17"/>
  <c r="U28" i="17"/>
  <c r="V28" i="17"/>
  <c r="X28" i="17"/>
  <c r="Y28" i="17"/>
  <c r="AD28" i="17"/>
  <c r="AE28" i="17"/>
  <c r="AG28" i="17"/>
  <c r="AH28" i="17"/>
  <c r="AJ28" i="17"/>
  <c r="AK28" i="17"/>
  <c r="AL28" i="17"/>
  <c r="F71" i="17"/>
  <c r="G71" i="17"/>
  <c r="I71" i="17"/>
  <c r="J71" i="17"/>
  <c r="L71" i="17"/>
  <c r="M71" i="17"/>
  <c r="O71" i="17"/>
  <c r="P71" i="17"/>
  <c r="R71" i="17"/>
  <c r="S71" i="17"/>
  <c r="U71" i="17"/>
  <c r="V71" i="17"/>
  <c r="X71" i="17"/>
  <c r="Y71" i="17"/>
  <c r="AD71" i="17"/>
  <c r="AE71" i="17"/>
  <c r="AG71" i="17"/>
  <c r="AH71" i="17"/>
  <c r="AJ71" i="17"/>
  <c r="AK71" i="17"/>
  <c r="AL71" i="17"/>
  <c r="F55" i="17"/>
  <c r="G55" i="17"/>
  <c r="I55" i="17"/>
  <c r="J55" i="17"/>
  <c r="L55" i="17"/>
  <c r="M55" i="17"/>
  <c r="O55" i="17"/>
  <c r="P55" i="17"/>
  <c r="R55" i="17"/>
  <c r="S55" i="17"/>
  <c r="U55" i="17"/>
  <c r="V55" i="17"/>
  <c r="X55" i="17"/>
  <c r="Y55" i="17"/>
  <c r="AD55" i="17"/>
  <c r="AE55" i="17"/>
  <c r="AG55" i="17"/>
  <c r="AH55" i="17"/>
  <c r="AJ55" i="17"/>
  <c r="AK55" i="17"/>
  <c r="AL55" i="17"/>
  <c r="F49" i="17"/>
  <c r="G49" i="17"/>
  <c r="I49" i="17"/>
  <c r="J49" i="17"/>
  <c r="L49" i="17"/>
  <c r="M49" i="17"/>
  <c r="O49" i="17"/>
  <c r="P49" i="17"/>
  <c r="R49" i="17"/>
  <c r="S49" i="17"/>
  <c r="U49" i="17"/>
  <c r="V49" i="17"/>
  <c r="X49" i="17"/>
  <c r="Y49" i="17"/>
  <c r="AD49" i="17"/>
  <c r="AE49" i="17"/>
  <c r="AG49" i="17"/>
  <c r="AH49" i="17"/>
  <c r="AJ49" i="17"/>
  <c r="AK49" i="17"/>
  <c r="AL49" i="17"/>
  <c r="F44" i="17"/>
  <c r="G44" i="17"/>
  <c r="I44" i="17"/>
  <c r="J44" i="17"/>
  <c r="L44" i="17"/>
  <c r="M44" i="17"/>
  <c r="O44" i="17"/>
  <c r="P44" i="17"/>
  <c r="R44" i="17"/>
  <c r="S44" i="17"/>
  <c r="U44" i="17"/>
  <c r="V44" i="17"/>
  <c r="X44" i="17"/>
  <c r="Y44" i="17"/>
  <c r="AD44" i="17"/>
  <c r="AE44" i="17"/>
  <c r="AG44" i="17"/>
  <c r="AH44" i="17"/>
  <c r="AJ44" i="17"/>
  <c r="AK44" i="17"/>
  <c r="AL44" i="17"/>
  <c r="F73" i="17"/>
  <c r="G73" i="17"/>
  <c r="I73" i="17"/>
  <c r="J73" i="17"/>
  <c r="L73" i="17"/>
  <c r="M73" i="17"/>
  <c r="O73" i="17"/>
  <c r="P73" i="17"/>
  <c r="R73" i="17"/>
  <c r="S73" i="17"/>
  <c r="U73" i="17"/>
  <c r="V73" i="17"/>
  <c r="X73" i="17"/>
  <c r="Y73" i="17"/>
  <c r="AD73" i="17"/>
  <c r="AE73" i="17"/>
  <c r="AG73" i="17"/>
  <c r="AH73" i="17"/>
  <c r="AJ73" i="17"/>
  <c r="AK73" i="17"/>
  <c r="AL73" i="17"/>
  <c r="F33" i="17"/>
  <c r="G33" i="17"/>
  <c r="I33" i="17"/>
  <c r="J33" i="17"/>
  <c r="L33" i="17"/>
  <c r="M33" i="17"/>
  <c r="O33" i="17"/>
  <c r="P33" i="17"/>
  <c r="R33" i="17"/>
  <c r="S33" i="17"/>
  <c r="U33" i="17"/>
  <c r="V33" i="17"/>
  <c r="X33" i="17"/>
  <c r="Y33" i="17"/>
  <c r="AD33" i="17"/>
  <c r="AE33" i="17"/>
  <c r="AG33" i="17"/>
  <c r="AH33" i="17"/>
  <c r="AJ33" i="17"/>
  <c r="AK33" i="17"/>
  <c r="AL33" i="17"/>
  <c r="F56" i="17"/>
  <c r="G56" i="17"/>
  <c r="I56" i="17"/>
  <c r="J56" i="17"/>
  <c r="L56" i="17"/>
  <c r="M56" i="17"/>
  <c r="O56" i="17"/>
  <c r="P56" i="17"/>
  <c r="R56" i="17"/>
  <c r="S56" i="17"/>
  <c r="U56" i="17"/>
  <c r="V56" i="17"/>
  <c r="X56" i="17"/>
  <c r="Y56" i="17"/>
  <c r="AD56" i="17"/>
  <c r="AE56" i="17"/>
  <c r="AG56" i="17"/>
  <c r="AH56" i="17"/>
  <c r="AJ56" i="17"/>
  <c r="AK56" i="17"/>
  <c r="AL56" i="17"/>
  <c r="F63" i="17"/>
  <c r="G63" i="17"/>
  <c r="I63" i="17"/>
  <c r="J63" i="17"/>
  <c r="L63" i="17"/>
  <c r="M63" i="17"/>
  <c r="O63" i="17"/>
  <c r="P63" i="17"/>
  <c r="R63" i="17"/>
  <c r="S63" i="17"/>
  <c r="U63" i="17"/>
  <c r="V63" i="17"/>
  <c r="X63" i="17"/>
  <c r="Y63" i="17"/>
  <c r="AD63" i="17"/>
  <c r="AE63" i="17"/>
  <c r="AG63" i="17"/>
  <c r="AH63" i="17"/>
  <c r="AJ63" i="17"/>
  <c r="AK63" i="17"/>
  <c r="AL63" i="17"/>
  <c r="F75" i="17"/>
  <c r="G75" i="17"/>
  <c r="I75" i="17"/>
  <c r="J75" i="17"/>
  <c r="L75" i="17"/>
  <c r="M75" i="17"/>
  <c r="O75" i="17"/>
  <c r="P75" i="17"/>
  <c r="R75" i="17"/>
  <c r="S75" i="17"/>
  <c r="U75" i="17"/>
  <c r="V75" i="17"/>
  <c r="X75" i="17"/>
  <c r="Y75" i="17"/>
  <c r="AD75" i="17"/>
  <c r="AE75" i="17"/>
  <c r="AG75" i="17"/>
  <c r="AH75" i="17"/>
  <c r="AJ75" i="17"/>
  <c r="AK75" i="17"/>
  <c r="AL75" i="17"/>
  <c r="F17" i="17"/>
  <c r="G17" i="17"/>
  <c r="I17" i="17"/>
  <c r="J17" i="17"/>
  <c r="L17" i="17"/>
  <c r="M17" i="17"/>
  <c r="O17" i="17"/>
  <c r="P17" i="17"/>
  <c r="R17" i="17"/>
  <c r="S17" i="17"/>
  <c r="U17" i="17"/>
  <c r="V17" i="17"/>
  <c r="X17" i="17"/>
  <c r="Y17" i="17"/>
  <c r="AD17" i="17"/>
  <c r="AE17" i="17"/>
  <c r="AG17" i="17"/>
  <c r="AH17" i="17"/>
  <c r="AJ17" i="17"/>
  <c r="AK17" i="17"/>
  <c r="AL17" i="17"/>
  <c r="F66" i="17"/>
  <c r="G66" i="17"/>
  <c r="I66" i="17"/>
  <c r="J66" i="17"/>
  <c r="L66" i="17"/>
  <c r="M66" i="17"/>
  <c r="O66" i="17"/>
  <c r="P66" i="17"/>
  <c r="R66" i="17"/>
  <c r="S66" i="17"/>
  <c r="U66" i="17"/>
  <c r="V66" i="17"/>
  <c r="X66" i="17"/>
  <c r="Y66" i="17"/>
  <c r="AD66" i="17"/>
  <c r="AE66" i="17"/>
  <c r="AG66" i="17"/>
  <c r="AH66" i="17"/>
  <c r="AJ66" i="17"/>
  <c r="AK66" i="17"/>
  <c r="AL66" i="17"/>
  <c r="F25" i="17"/>
  <c r="G25" i="17"/>
  <c r="I25" i="17"/>
  <c r="J25" i="17"/>
  <c r="L25" i="17"/>
  <c r="M25" i="17"/>
  <c r="O25" i="17"/>
  <c r="P25" i="17"/>
  <c r="R25" i="17"/>
  <c r="S25" i="17"/>
  <c r="U25" i="17"/>
  <c r="V25" i="17"/>
  <c r="X25" i="17"/>
  <c r="Y25" i="17"/>
  <c r="AD25" i="17"/>
  <c r="AE25" i="17"/>
  <c r="AG25" i="17"/>
  <c r="AH25" i="17"/>
  <c r="AJ25" i="17"/>
  <c r="AK25" i="17"/>
  <c r="AL25" i="17"/>
  <c r="F72" i="17"/>
  <c r="G72" i="17"/>
  <c r="I72" i="17"/>
  <c r="J72" i="17"/>
  <c r="L72" i="17"/>
  <c r="M72" i="17"/>
  <c r="O72" i="17"/>
  <c r="P72" i="17"/>
  <c r="R72" i="17"/>
  <c r="S72" i="17"/>
  <c r="U72" i="17"/>
  <c r="V72" i="17"/>
  <c r="X72" i="17"/>
  <c r="Y72" i="17"/>
  <c r="AD72" i="17"/>
  <c r="AE72" i="17"/>
  <c r="AG72" i="17"/>
  <c r="AH72" i="17"/>
  <c r="AJ72" i="17"/>
  <c r="AK72" i="17"/>
  <c r="AL72" i="17"/>
  <c r="F46" i="17"/>
  <c r="G46" i="17"/>
  <c r="I46" i="17"/>
  <c r="J46" i="17"/>
  <c r="L46" i="17"/>
  <c r="M46" i="17"/>
  <c r="O46" i="17"/>
  <c r="P46" i="17"/>
  <c r="R46" i="17"/>
  <c r="S46" i="17"/>
  <c r="U46" i="17"/>
  <c r="V46" i="17"/>
  <c r="X46" i="17"/>
  <c r="Y46" i="17"/>
  <c r="AD46" i="17"/>
  <c r="AE46" i="17"/>
  <c r="AG46" i="17"/>
  <c r="AH46" i="17"/>
  <c r="AJ46" i="17"/>
  <c r="AK46" i="17"/>
  <c r="AL46" i="17"/>
  <c r="F51" i="17"/>
  <c r="G51" i="17"/>
  <c r="I51" i="17"/>
  <c r="J51" i="17"/>
  <c r="L51" i="17"/>
  <c r="M51" i="17"/>
  <c r="O51" i="17"/>
  <c r="P51" i="17"/>
  <c r="R51" i="17"/>
  <c r="S51" i="17"/>
  <c r="U51" i="17"/>
  <c r="V51" i="17"/>
  <c r="X51" i="17"/>
  <c r="Y51" i="17"/>
  <c r="AD51" i="17"/>
  <c r="AE51" i="17"/>
  <c r="AG51" i="17"/>
  <c r="AH51" i="17"/>
  <c r="AJ51" i="17"/>
  <c r="AK51" i="17"/>
  <c r="AL51" i="17"/>
  <c r="F29" i="17"/>
  <c r="G29" i="17"/>
  <c r="I29" i="17"/>
  <c r="J29" i="17"/>
  <c r="L29" i="17"/>
  <c r="M29" i="17"/>
  <c r="O29" i="17"/>
  <c r="P29" i="17"/>
  <c r="R29" i="17"/>
  <c r="S29" i="17"/>
  <c r="U29" i="17"/>
  <c r="V29" i="17"/>
  <c r="X29" i="17"/>
  <c r="Y29" i="17"/>
  <c r="AD29" i="17"/>
  <c r="AE29" i="17"/>
  <c r="AG29" i="17"/>
  <c r="AH29" i="17"/>
  <c r="AJ29" i="17"/>
  <c r="AK29" i="17"/>
  <c r="AL29" i="17"/>
  <c r="F74" i="17"/>
  <c r="G74" i="17"/>
  <c r="I74" i="17"/>
  <c r="J74" i="17"/>
  <c r="L74" i="17"/>
  <c r="M74" i="17"/>
  <c r="O74" i="17"/>
  <c r="P74" i="17"/>
  <c r="R74" i="17"/>
  <c r="S74" i="17"/>
  <c r="U74" i="17"/>
  <c r="V74" i="17"/>
  <c r="X74" i="17"/>
  <c r="Y74" i="17"/>
  <c r="AD74" i="17"/>
  <c r="AE74" i="17"/>
  <c r="AG74" i="17"/>
  <c r="AH74" i="17"/>
  <c r="AJ74" i="17"/>
  <c r="AK74" i="17"/>
  <c r="AL74" i="17"/>
  <c r="F17" i="16"/>
  <c r="G17" i="16"/>
  <c r="I17" i="16"/>
  <c r="J17" i="16"/>
  <c r="L17" i="16"/>
  <c r="M17" i="16"/>
  <c r="R17" i="16"/>
  <c r="S17" i="16"/>
  <c r="U17" i="16"/>
  <c r="V17" i="16"/>
  <c r="X17" i="16"/>
  <c r="Y17" i="16"/>
  <c r="AD17" i="16"/>
  <c r="AE17" i="16"/>
  <c r="AG17" i="16"/>
  <c r="AH17" i="16"/>
  <c r="AJ17" i="16"/>
  <c r="AK17" i="16"/>
  <c r="AM17" i="16"/>
  <c r="AN17" i="16"/>
  <c r="AP17" i="16"/>
  <c r="AQ17" i="16"/>
  <c r="AR17" i="16"/>
  <c r="F12" i="16"/>
  <c r="G12" i="16"/>
  <c r="I12" i="16"/>
  <c r="J12" i="16"/>
  <c r="L12" i="16"/>
  <c r="M12" i="16"/>
  <c r="R12" i="16"/>
  <c r="S12" i="16"/>
  <c r="U12" i="16"/>
  <c r="V12" i="16"/>
  <c r="X12" i="16"/>
  <c r="Y12" i="16"/>
  <c r="AD12" i="16"/>
  <c r="AE12" i="16"/>
  <c r="AG12" i="16"/>
  <c r="AH12" i="16"/>
  <c r="AJ12" i="16"/>
  <c r="AK12" i="16"/>
  <c r="AM12" i="16"/>
  <c r="AN12" i="16"/>
  <c r="AP12" i="16"/>
  <c r="AQ12" i="16"/>
  <c r="AR12" i="16"/>
  <c r="F8" i="16"/>
  <c r="G8" i="16"/>
  <c r="I8" i="16"/>
  <c r="J8" i="16"/>
  <c r="L8" i="16"/>
  <c r="M8" i="16"/>
  <c r="R8" i="16"/>
  <c r="S8" i="16"/>
  <c r="U8" i="16"/>
  <c r="V8" i="16"/>
  <c r="X8" i="16"/>
  <c r="Y8" i="16"/>
  <c r="AD8" i="16"/>
  <c r="AE8" i="16"/>
  <c r="AG8" i="16"/>
  <c r="AH8" i="16"/>
  <c r="AJ8" i="16"/>
  <c r="AK8" i="16"/>
  <c r="AM8" i="16"/>
  <c r="AN8" i="16"/>
  <c r="AP8" i="16"/>
  <c r="AQ8" i="16"/>
  <c r="AR8" i="16"/>
  <c r="F13" i="16"/>
  <c r="G13" i="16"/>
  <c r="I13" i="16"/>
  <c r="J13" i="16"/>
  <c r="L13" i="16"/>
  <c r="M13" i="16"/>
  <c r="R13" i="16"/>
  <c r="S13" i="16"/>
  <c r="U13" i="16"/>
  <c r="V13" i="16"/>
  <c r="X13" i="16"/>
  <c r="Y13" i="16"/>
  <c r="AD13" i="16"/>
  <c r="AE13" i="16"/>
  <c r="AG13" i="16"/>
  <c r="AH13" i="16"/>
  <c r="AJ13" i="16"/>
  <c r="AK13" i="16"/>
  <c r="AM13" i="16"/>
  <c r="AN13" i="16"/>
  <c r="AP13" i="16"/>
  <c r="AQ13" i="16"/>
  <c r="AR13" i="16"/>
  <c r="F16" i="16"/>
  <c r="G16" i="16"/>
  <c r="I16" i="16"/>
  <c r="J16" i="16"/>
  <c r="L16" i="16"/>
  <c r="M16" i="16"/>
  <c r="R16" i="16"/>
  <c r="S16" i="16"/>
  <c r="U16" i="16"/>
  <c r="V16" i="16"/>
  <c r="X16" i="16"/>
  <c r="Y16" i="16"/>
  <c r="AD16" i="16"/>
  <c r="AE16" i="16"/>
  <c r="AG16" i="16"/>
  <c r="AH16" i="16"/>
  <c r="AJ16" i="16"/>
  <c r="AK16" i="16"/>
  <c r="AM16" i="16"/>
  <c r="AN16" i="16"/>
  <c r="AP16" i="16"/>
  <c r="AQ16" i="16"/>
  <c r="AR16" i="16"/>
  <c r="F10" i="16"/>
  <c r="G10" i="16"/>
  <c r="I10" i="16"/>
  <c r="J10" i="16"/>
  <c r="L10" i="16"/>
  <c r="M10" i="16"/>
  <c r="R10" i="16"/>
  <c r="S10" i="16"/>
  <c r="U10" i="16"/>
  <c r="V10" i="16"/>
  <c r="X10" i="16"/>
  <c r="Y10" i="16"/>
  <c r="AD10" i="16"/>
  <c r="AE10" i="16"/>
  <c r="AG10" i="16"/>
  <c r="AH10" i="16"/>
  <c r="AJ10" i="16"/>
  <c r="AK10" i="16"/>
  <c r="AM10" i="16"/>
  <c r="AN10" i="16"/>
  <c r="AP10" i="16"/>
  <c r="AQ10" i="16"/>
  <c r="AR10" i="16"/>
  <c r="F11" i="16"/>
  <c r="G11" i="16"/>
  <c r="I11" i="16"/>
  <c r="J11" i="16"/>
  <c r="L11" i="16"/>
  <c r="M11" i="16"/>
  <c r="R11" i="16"/>
  <c r="S11" i="16"/>
  <c r="U11" i="16"/>
  <c r="V11" i="16"/>
  <c r="X11" i="16"/>
  <c r="Y11" i="16"/>
  <c r="AD11" i="16"/>
  <c r="AE11" i="16"/>
  <c r="AG11" i="16"/>
  <c r="AH11" i="16"/>
  <c r="AJ11" i="16"/>
  <c r="AK11" i="16"/>
  <c r="AM11" i="16"/>
  <c r="AN11" i="16"/>
  <c r="AP11" i="16"/>
  <c r="AQ11" i="16"/>
  <c r="AR11" i="16"/>
  <c r="F29" i="16"/>
  <c r="G29" i="16"/>
  <c r="I29" i="16"/>
  <c r="J29" i="16"/>
  <c r="L29" i="16"/>
  <c r="M29" i="16"/>
  <c r="R29" i="16"/>
  <c r="S29" i="16"/>
  <c r="U29" i="16"/>
  <c r="V29" i="16"/>
  <c r="X29" i="16"/>
  <c r="Y29" i="16"/>
  <c r="AD29" i="16"/>
  <c r="AE29" i="16"/>
  <c r="AG29" i="16"/>
  <c r="AH29" i="16"/>
  <c r="AJ29" i="16"/>
  <c r="AK29" i="16"/>
  <c r="AM29" i="16"/>
  <c r="AN29" i="16"/>
  <c r="AP29" i="16"/>
  <c r="AQ29" i="16"/>
  <c r="AR29" i="16"/>
  <c r="F19" i="16"/>
  <c r="G19" i="16"/>
  <c r="I19" i="16"/>
  <c r="J19" i="16"/>
  <c r="L19" i="16"/>
  <c r="M19" i="16"/>
  <c r="R19" i="16"/>
  <c r="S19" i="16"/>
  <c r="U19" i="16"/>
  <c r="V19" i="16"/>
  <c r="X19" i="16"/>
  <c r="Y19" i="16"/>
  <c r="AD19" i="16"/>
  <c r="AE19" i="16"/>
  <c r="AG19" i="16"/>
  <c r="AH19" i="16"/>
  <c r="AJ19" i="16"/>
  <c r="AK19" i="16"/>
  <c r="AM19" i="16"/>
  <c r="AN19" i="16"/>
  <c r="AP19" i="16"/>
  <c r="AQ19" i="16"/>
  <c r="AR19" i="16"/>
  <c r="F23" i="16"/>
  <c r="G23" i="16"/>
  <c r="I23" i="16"/>
  <c r="J23" i="16"/>
  <c r="L23" i="16"/>
  <c r="M23" i="16"/>
  <c r="R23" i="16"/>
  <c r="S23" i="16"/>
  <c r="U23" i="16"/>
  <c r="V23" i="16"/>
  <c r="X23" i="16"/>
  <c r="Y23" i="16"/>
  <c r="AD23" i="16"/>
  <c r="AE23" i="16"/>
  <c r="AG23" i="16"/>
  <c r="AH23" i="16"/>
  <c r="AJ23" i="16"/>
  <c r="AK23" i="16"/>
  <c r="AM23" i="16"/>
  <c r="AN23" i="16"/>
  <c r="AP23" i="16"/>
  <c r="AQ23" i="16"/>
  <c r="AR23" i="16"/>
  <c r="F26" i="16"/>
  <c r="G26" i="16"/>
  <c r="I26" i="16"/>
  <c r="J26" i="16"/>
  <c r="L26" i="16"/>
  <c r="M26" i="16"/>
  <c r="R26" i="16"/>
  <c r="S26" i="16"/>
  <c r="U26" i="16"/>
  <c r="V26" i="16"/>
  <c r="X26" i="16"/>
  <c r="Y26" i="16"/>
  <c r="AD26" i="16"/>
  <c r="AE26" i="16"/>
  <c r="AG26" i="16"/>
  <c r="AH26" i="16"/>
  <c r="AJ26" i="16"/>
  <c r="AK26" i="16"/>
  <c r="AM26" i="16"/>
  <c r="AN26" i="16"/>
  <c r="AP26" i="16"/>
  <c r="AQ26" i="16"/>
  <c r="AR26" i="16"/>
  <c r="F36" i="16"/>
  <c r="G36" i="16"/>
  <c r="I36" i="16"/>
  <c r="J36" i="16"/>
  <c r="L36" i="16"/>
  <c r="M36" i="16"/>
  <c r="R36" i="16"/>
  <c r="S36" i="16"/>
  <c r="U36" i="16"/>
  <c r="V36" i="16"/>
  <c r="X36" i="16"/>
  <c r="Y36" i="16"/>
  <c r="AD36" i="16"/>
  <c r="AE36" i="16"/>
  <c r="AG36" i="16"/>
  <c r="AH36" i="16"/>
  <c r="AJ36" i="16"/>
  <c r="AK36" i="16"/>
  <c r="AM36" i="16"/>
  <c r="AN36" i="16"/>
  <c r="AP36" i="16"/>
  <c r="AQ36" i="16"/>
  <c r="AR36" i="16"/>
  <c r="F38" i="16"/>
  <c r="G38" i="16"/>
  <c r="I38" i="16"/>
  <c r="J38" i="16"/>
  <c r="L38" i="16"/>
  <c r="M38" i="16"/>
  <c r="R38" i="16"/>
  <c r="S38" i="16"/>
  <c r="U38" i="16"/>
  <c r="V38" i="16"/>
  <c r="X38" i="16"/>
  <c r="Y38" i="16"/>
  <c r="AD38" i="16"/>
  <c r="AE38" i="16"/>
  <c r="AG38" i="16"/>
  <c r="AH38" i="16"/>
  <c r="AJ38" i="16"/>
  <c r="AK38" i="16"/>
  <c r="AM38" i="16"/>
  <c r="AN38" i="16"/>
  <c r="AP38" i="16"/>
  <c r="AQ38" i="16"/>
  <c r="AR38" i="16"/>
  <c r="F33" i="16"/>
  <c r="G33" i="16"/>
  <c r="I33" i="16"/>
  <c r="J33" i="16"/>
  <c r="L33" i="16"/>
  <c r="M33" i="16"/>
  <c r="R33" i="16"/>
  <c r="S33" i="16"/>
  <c r="U33" i="16"/>
  <c r="V33" i="16"/>
  <c r="X33" i="16"/>
  <c r="Y33" i="16"/>
  <c r="AD33" i="16"/>
  <c r="AE33" i="16"/>
  <c r="AG33" i="16"/>
  <c r="AH33" i="16"/>
  <c r="AJ33" i="16"/>
  <c r="AK33" i="16"/>
  <c r="AM33" i="16"/>
  <c r="AN33" i="16"/>
  <c r="AP33" i="16"/>
  <c r="AQ33" i="16"/>
  <c r="AR33" i="16"/>
  <c r="F35" i="16"/>
  <c r="G35" i="16"/>
  <c r="I35" i="16"/>
  <c r="J35" i="16"/>
  <c r="L35" i="16"/>
  <c r="M35" i="16"/>
  <c r="R35" i="16"/>
  <c r="S35" i="16"/>
  <c r="U35" i="16"/>
  <c r="V35" i="16"/>
  <c r="X35" i="16"/>
  <c r="Y35" i="16"/>
  <c r="AD35" i="16"/>
  <c r="AE35" i="16"/>
  <c r="AG35" i="16"/>
  <c r="AH35" i="16"/>
  <c r="AJ35" i="16"/>
  <c r="AK35" i="16"/>
  <c r="AM35" i="16"/>
  <c r="AN35" i="16"/>
  <c r="AP35" i="16"/>
  <c r="AQ35" i="16"/>
  <c r="AR35" i="16"/>
  <c r="F24" i="16"/>
  <c r="G24" i="16"/>
  <c r="I24" i="16"/>
  <c r="J24" i="16"/>
  <c r="L24" i="16"/>
  <c r="M24" i="16"/>
  <c r="R24" i="16"/>
  <c r="S24" i="16"/>
  <c r="U24" i="16"/>
  <c r="V24" i="16"/>
  <c r="X24" i="16"/>
  <c r="Y24" i="16"/>
  <c r="AD24" i="16"/>
  <c r="AE24" i="16"/>
  <c r="AG24" i="16"/>
  <c r="AH24" i="16"/>
  <c r="AJ24" i="16"/>
  <c r="AK24" i="16"/>
  <c r="AM24" i="16"/>
  <c r="AN24" i="16"/>
  <c r="AP24" i="16"/>
  <c r="AQ24" i="16"/>
  <c r="AR24" i="16"/>
  <c r="F52" i="16"/>
  <c r="G52" i="16"/>
  <c r="I52" i="16"/>
  <c r="J52" i="16"/>
  <c r="L52" i="16"/>
  <c r="M52" i="16"/>
  <c r="R52" i="16"/>
  <c r="S52" i="16"/>
  <c r="U52" i="16"/>
  <c r="V52" i="16"/>
  <c r="X52" i="16"/>
  <c r="Y52" i="16"/>
  <c r="AD52" i="16"/>
  <c r="AE52" i="16"/>
  <c r="AG52" i="16"/>
  <c r="AH52" i="16"/>
  <c r="AJ52" i="16"/>
  <c r="AK52" i="16"/>
  <c r="AM52" i="16"/>
  <c r="AN52" i="16"/>
  <c r="AP52" i="16"/>
  <c r="AQ52" i="16"/>
  <c r="AR52" i="16"/>
  <c r="F34" i="16"/>
  <c r="G34" i="16"/>
  <c r="I34" i="16"/>
  <c r="J34" i="16"/>
  <c r="L34" i="16"/>
  <c r="M34" i="16"/>
  <c r="R34" i="16"/>
  <c r="S34" i="16"/>
  <c r="U34" i="16"/>
  <c r="V34" i="16"/>
  <c r="X34" i="16"/>
  <c r="Y34" i="16"/>
  <c r="AD34" i="16"/>
  <c r="AE34" i="16"/>
  <c r="AG34" i="16"/>
  <c r="AH34" i="16"/>
  <c r="AJ34" i="16"/>
  <c r="AK34" i="16"/>
  <c r="AM34" i="16"/>
  <c r="AN34" i="16"/>
  <c r="AP34" i="16"/>
  <c r="AQ34" i="16"/>
  <c r="AR34" i="16"/>
  <c r="F45" i="16"/>
  <c r="G45" i="16"/>
  <c r="I45" i="16"/>
  <c r="J45" i="16"/>
  <c r="L45" i="16"/>
  <c r="M45" i="16"/>
  <c r="R45" i="16"/>
  <c r="S45" i="16"/>
  <c r="U45" i="16"/>
  <c r="V45" i="16"/>
  <c r="X45" i="16"/>
  <c r="Y45" i="16"/>
  <c r="AD45" i="16"/>
  <c r="AE45" i="16"/>
  <c r="AG45" i="16"/>
  <c r="AH45" i="16"/>
  <c r="AJ45" i="16"/>
  <c r="AK45" i="16"/>
  <c r="AM45" i="16"/>
  <c r="AN45" i="16"/>
  <c r="AP45" i="16"/>
  <c r="AQ45" i="16"/>
  <c r="AR45" i="16"/>
  <c r="F63" i="16"/>
  <c r="G63" i="16"/>
  <c r="I63" i="16"/>
  <c r="J63" i="16"/>
  <c r="L63" i="16"/>
  <c r="M63" i="16"/>
  <c r="R63" i="16"/>
  <c r="S63" i="16"/>
  <c r="U63" i="16"/>
  <c r="V63" i="16"/>
  <c r="X63" i="16"/>
  <c r="Y63" i="16"/>
  <c r="AD63" i="16"/>
  <c r="AE63" i="16"/>
  <c r="AG63" i="16"/>
  <c r="AH63" i="16"/>
  <c r="AJ63" i="16"/>
  <c r="AK63" i="16"/>
  <c r="AM63" i="16"/>
  <c r="AN63" i="16"/>
  <c r="AP63" i="16"/>
  <c r="AQ63" i="16"/>
  <c r="AR63" i="16"/>
  <c r="F15" i="16"/>
  <c r="G15" i="16"/>
  <c r="I15" i="16"/>
  <c r="J15" i="16"/>
  <c r="L15" i="16"/>
  <c r="M15" i="16"/>
  <c r="R15" i="16"/>
  <c r="S15" i="16"/>
  <c r="U15" i="16"/>
  <c r="V15" i="16"/>
  <c r="X15" i="16"/>
  <c r="Y15" i="16"/>
  <c r="AD15" i="16"/>
  <c r="AE15" i="16"/>
  <c r="AG15" i="16"/>
  <c r="AH15" i="16"/>
  <c r="AJ15" i="16"/>
  <c r="AK15" i="16"/>
  <c r="AM15" i="16"/>
  <c r="AN15" i="16"/>
  <c r="AP15" i="16"/>
  <c r="AQ15" i="16"/>
  <c r="AR15" i="16"/>
  <c r="F31" i="16"/>
  <c r="G31" i="16"/>
  <c r="I31" i="16"/>
  <c r="J31" i="16"/>
  <c r="L31" i="16"/>
  <c r="M31" i="16"/>
  <c r="R31" i="16"/>
  <c r="S31" i="16"/>
  <c r="U31" i="16"/>
  <c r="V31" i="16"/>
  <c r="X31" i="16"/>
  <c r="Y31" i="16"/>
  <c r="AD31" i="16"/>
  <c r="AE31" i="16"/>
  <c r="AG31" i="16"/>
  <c r="AH31" i="16"/>
  <c r="AJ31" i="16"/>
  <c r="AK31" i="16"/>
  <c r="AM31" i="16"/>
  <c r="AN31" i="16"/>
  <c r="AP31" i="16"/>
  <c r="AQ31" i="16"/>
  <c r="AR31" i="16"/>
  <c r="F44" i="16"/>
  <c r="G44" i="16"/>
  <c r="I44" i="16"/>
  <c r="J44" i="16"/>
  <c r="L44" i="16"/>
  <c r="M44" i="16"/>
  <c r="R44" i="16"/>
  <c r="S44" i="16"/>
  <c r="U44" i="16"/>
  <c r="V44" i="16"/>
  <c r="X44" i="16"/>
  <c r="Y44" i="16"/>
  <c r="AD44" i="16"/>
  <c r="AE44" i="16"/>
  <c r="AG44" i="16"/>
  <c r="AH44" i="16"/>
  <c r="AJ44" i="16"/>
  <c r="AK44" i="16"/>
  <c r="AM44" i="16"/>
  <c r="AN44" i="16"/>
  <c r="AP44" i="16"/>
  <c r="AQ44" i="16"/>
  <c r="AR44" i="16"/>
  <c r="F39" i="16"/>
  <c r="G39" i="16"/>
  <c r="I39" i="16"/>
  <c r="J39" i="16"/>
  <c r="L39" i="16"/>
  <c r="M39" i="16"/>
  <c r="R39" i="16"/>
  <c r="S39" i="16"/>
  <c r="U39" i="16"/>
  <c r="V39" i="16"/>
  <c r="X39" i="16"/>
  <c r="Y39" i="16"/>
  <c r="AD39" i="16"/>
  <c r="AE39" i="16"/>
  <c r="AG39" i="16"/>
  <c r="AH39" i="16"/>
  <c r="AJ39" i="16"/>
  <c r="AK39" i="16"/>
  <c r="AM39" i="16"/>
  <c r="AN39" i="16"/>
  <c r="AP39" i="16"/>
  <c r="AQ39" i="16"/>
  <c r="AR39" i="16"/>
  <c r="F59" i="16"/>
  <c r="G59" i="16"/>
  <c r="I59" i="16"/>
  <c r="J59" i="16"/>
  <c r="L59" i="16"/>
  <c r="M59" i="16"/>
  <c r="R59" i="16"/>
  <c r="S59" i="16"/>
  <c r="U59" i="16"/>
  <c r="V59" i="16"/>
  <c r="X59" i="16"/>
  <c r="Y59" i="16"/>
  <c r="AD59" i="16"/>
  <c r="AE59" i="16"/>
  <c r="AG59" i="16"/>
  <c r="AH59" i="16"/>
  <c r="AJ59" i="16"/>
  <c r="AK59" i="16"/>
  <c r="AM59" i="16"/>
  <c r="AN59" i="16"/>
  <c r="AP59" i="16"/>
  <c r="AQ59" i="16"/>
  <c r="AR59" i="16"/>
  <c r="F55" i="16"/>
  <c r="G55" i="16"/>
  <c r="I55" i="16"/>
  <c r="J55" i="16"/>
  <c r="L55" i="16"/>
  <c r="M55" i="16"/>
  <c r="R55" i="16"/>
  <c r="S55" i="16"/>
  <c r="U55" i="16"/>
  <c r="V55" i="16"/>
  <c r="X55" i="16"/>
  <c r="Y55" i="16"/>
  <c r="AD55" i="16"/>
  <c r="AE55" i="16"/>
  <c r="AG55" i="16"/>
  <c r="AH55" i="16"/>
  <c r="AJ55" i="16"/>
  <c r="AK55" i="16"/>
  <c r="AM55" i="16"/>
  <c r="AN55" i="16"/>
  <c r="AP55" i="16"/>
  <c r="AQ55" i="16"/>
  <c r="AR55" i="16"/>
  <c r="F51" i="16"/>
  <c r="G51" i="16"/>
  <c r="I51" i="16"/>
  <c r="J51" i="16"/>
  <c r="L51" i="16"/>
  <c r="M51" i="16"/>
  <c r="R51" i="16"/>
  <c r="S51" i="16"/>
  <c r="U51" i="16"/>
  <c r="V51" i="16"/>
  <c r="X51" i="16"/>
  <c r="Y51" i="16"/>
  <c r="AD51" i="16"/>
  <c r="AE51" i="16"/>
  <c r="AG51" i="16"/>
  <c r="AH51" i="16"/>
  <c r="AJ51" i="16"/>
  <c r="AK51" i="16"/>
  <c r="AM51" i="16"/>
  <c r="AN51" i="16"/>
  <c r="AP51" i="16"/>
  <c r="AQ51" i="16"/>
  <c r="AR51" i="16"/>
  <c r="F60" i="16"/>
  <c r="G60" i="16"/>
  <c r="I60" i="16"/>
  <c r="J60" i="16"/>
  <c r="L60" i="16"/>
  <c r="M60" i="16"/>
  <c r="R60" i="16"/>
  <c r="S60" i="16"/>
  <c r="U60" i="16"/>
  <c r="V60" i="16"/>
  <c r="X60" i="16"/>
  <c r="Y60" i="16"/>
  <c r="AD60" i="16"/>
  <c r="AE60" i="16"/>
  <c r="AG60" i="16"/>
  <c r="AH60" i="16"/>
  <c r="AJ60" i="16"/>
  <c r="AK60" i="16"/>
  <c r="AM60" i="16"/>
  <c r="AN60" i="16"/>
  <c r="AP60" i="16"/>
  <c r="AQ60" i="16"/>
  <c r="AR60" i="16"/>
  <c r="F57" i="16"/>
  <c r="G57" i="16"/>
  <c r="I57" i="16"/>
  <c r="J57" i="16"/>
  <c r="L57" i="16"/>
  <c r="M57" i="16"/>
  <c r="R57" i="16"/>
  <c r="S57" i="16"/>
  <c r="U57" i="16"/>
  <c r="V57" i="16"/>
  <c r="X57" i="16"/>
  <c r="Y57" i="16"/>
  <c r="AD57" i="16"/>
  <c r="AE57" i="16"/>
  <c r="AG57" i="16"/>
  <c r="AH57" i="16"/>
  <c r="AJ57" i="16"/>
  <c r="AK57" i="16"/>
  <c r="AM57" i="16"/>
  <c r="AN57" i="16"/>
  <c r="AP57" i="16"/>
  <c r="AQ57" i="16"/>
  <c r="AR57" i="16"/>
  <c r="F50" i="16"/>
  <c r="G50" i="16"/>
  <c r="I50" i="16"/>
  <c r="J50" i="16"/>
  <c r="L50" i="16"/>
  <c r="M50" i="16"/>
  <c r="R50" i="16"/>
  <c r="S50" i="16"/>
  <c r="U50" i="16"/>
  <c r="V50" i="16"/>
  <c r="X50" i="16"/>
  <c r="Y50" i="16"/>
  <c r="AD50" i="16"/>
  <c r="AE50" i="16"/>
  <c r="AG50" i="16"/>
  <c r="AH50" i="16"/>
  <c r="AJ50" i="16"/>
  <c r="AK50" i="16"/>
  <c r="AM50" i="16"/>
  <c r="AN50" i="16"/>
  <c r="AP50" i="16"/>
  <c r="AQ50" i="16"/>
  <c r="AR50" i="16"/>
  <c r="F61" i="16"/>
  <c r="G61" i="16"/>
  <c r="I61" i="16"/>
  <c r="J61" i="16"/>
  <c r="L61" i="16"/>
  <c r="M61" i="16"/>
  <c r="R61" i="16"/>
  <c r="S61" i="16"/>
  <c r="U61" i="16"/>
  <c r="V61" i="16"/>
  <c r="X61" i="16"/>
  <c r="Y61" i="16"/>
  <c r="AD61" i="16"/>
  <c r="AE61" i="16"/>
  <c r="AG61" i="16"/>
  <c r="AH61" i="16"/>
  <c r="AJ61" i="16"/>
  <c r="AK61" i="16"/>
  <c r="AM61" i="16"/>
  <c r="AN61" i="16"/>
  <c r="AP61" i="16"/>
  <c r="AQ61" i="16"/>
  <c r="AR61" i="16"/>
  <c r="F56" i="16"/>
  <c r="G56" i="16"/>
  <c r="I56" i="16"/>
  <c r="J56" i="16"/>
  <c r="L56" i="16"/>
  <c r="M56" i="16"/>
  <c r="R56" i="16"/>
  <c r="S56" i="16"/>
  <c r="U56" i="16"/>
  <c r="V56" i="16"/>
  <c r="X56" i="16"/>
  <c r="Y56" i="16"/>
  <c r="AD56" i="16"/>
  <c r="AE56" i="16"/>
  <c r="AG56" i="16"/>
  <c r="AH56" i="16"/>
  <c r="AJ56" i="16"/>
  <c r="AK56" i="16"/>
  <c r="AM56" i="16"/>
  <c r="AN56" i="16"/>
  <c r="AP56" i="16"/>
  <c r="AQ56" i="16"/>
  <c r="AR56" i="16"/>
  <c r="F58" i="16"/>
  <c r="G58" i="16"/>
  <c r="I58" i="16"/>
  <c r="J58" i="16"/>
  <c r="L58" i="16"/>
  <c r="M58" i="16"/>
  <c r="R58" i="16"/>
  <c r="S58" i="16"/>
  <c r="U58" i="16"/>
  <c r="V58" i="16"/>
  <c r="X58" i="16"/>
  <c r="Y58" i="16"/>
  <c r="AD58" i="16"/>
  <c r="AE58" i="16"/>
  <c r="AG58" i="16"/>
  <c r="AH58" i="16"/>
  <c r="AJ58" i="16"/>
  <c r="AK58" i="16"/>
  <c r="AM58" i="16"/>
  <c r="AN58" i="16"/>
  <c r="AP58" i="16"/>
  <c r="AQ58" i="16"/>
  <c r="AR58" i="16"/>
  <c r="F67" i="16"/>
  <c r="G67" i="16"/>
  <c r="I67" i="16"/>
  <c r="J67" i="16"/>
  <c r="L67" i="16"/>
  <c r="M67" i="16"/>
  <c r="R67" i="16"/>
  <c r="S67" i="16"/>
  <c r="U67" i="16"/>
  <c r="V67" i="16"/>
  <c r="X67" i="16"/>
  <c r="Y67" i="16"/>
  <c r="AD67" i="16"/>
  <c r="AE67" i="16"/>
  <c r="AG67" i="16"/>
  <c r="AH67" i="16"/>
  <c r="AJ67" i="16"/>
  <c r="AK67" i="16"/>
  <c r="AM67" i="16"/>
  <c r="AN67" i="16"/>
  <c r="AP67" i="16"/>
  <c r="AQ67" i="16"/>
  <c r="AR67" i="16"/>
  <c r="F71" i="16"/>
  <c r="G71" i="16"/>
  <c r="I71" i="16"/>
  <c r="J71" i="16"/>
  <c r="L71" i="16"/>
  <c r="M71" i="16"/>
  <c r="R71" i="16"/>
  <c r="S71" i="16"/>
  <c r="U71" i="16"/>
  <c r="V71" i="16"/>
  <c r="X71" i="16"/>
  <c r="Y71" i="16"/>
  <c r="AD71" i="16"/>
  <c r="AE71" i="16"/>
  <c r="AG71" i="16"/>
  <c r="AH71" i="16"/>
  <c r="AJ71" i="16"/>
  <c r="AK71" i="16"/>
  <c r="AM71" i="16"/>
  <c r="AN71" i="16"/>
  <c r="AP71" i="16"/>
  <c r="AQ71" i="16"/>
  <c r="AR71" i="16"/>
  <c r="F65" i="16"/>
  <c r="G65" i="16"/>
  <c r="I65" i="16"/>
  <c r="J65" i="16"/>
  <c r="L65" i="16"/>
  <c r="M65" i="16"/>
  <c r="R65" i="16"/>
  <c r="S65" i="16"/>
  <c r="U65" i="16"/>
  <c r="V65" i="16"/>
  <c r="X65" i="16"/>
  <c r="Y65" i="16"/>
  <c r="AD65" i="16"/>
  <c r="AE65" i="16"/>
  <c r="AG65" i="16"/>
  <c r="AH65" i="16"/>
  <c r="AJ65" i="16"/>
  <c r="AK65" i="16"/>
  <c r="AM65" i="16"/>
  <c r="AN65" i="16"/>
  <c r="AP65" i="16"/>
  <c r="AQ65" i="16"/>
  <c r="AR65" i="16"/>
  <c r="F75" i="16"/>
  <c r="G75" i="16"/>
  <c r="I75" i="16"/>
  <c r="J75" i="16"/>
  <c r="L75" i="16"/>
  <c r="M75" i="16"/>
  <c r="R75" i="16"/>
  <c r="S75" i="16"/>
  <c r="U75" i="16"/>
  <c r="V75" i="16"/>
  <c r="X75" i="16"/>
  <c r="Y75" i="16"/>
  <c r="AD75" i="16"/>
  <c r="AE75" i="16"/>
  <c r="AG75" i="16"/>
  <c r="AH75" i="16"/>
  <c r="AJ75" i="16"/>
  <c r="AK75" i="16"/>
  <c r="AM75" i="16"/>
  <c r="AN75" i="16"/>
  <c r="AP75" i="16"/>
  <c r="AQ75" i="16"/>
  <c r="AR75" i="16"/>
  <c r="F49" i="16"/>
  <c r="G49" i="16"/>
  <c r="I49" i="16"/>
  <c r="J49" i="16"/>
  <c r="L49" i="16"/>
  <c r="M49" i="16"/>
  <c r="R49" i="16"/>
  <c r="S49" i="16"/>
  <c r="U49" i="16"/>
  <c r="V49" i="16"/>
  <c r="X49" i="16"/>
  <c r="Y49" i="16"/>
  <c r="AD49" i="16"/>
  <c r="AE49" i="16"/>
  <c r="AG49" i="16"/>
  <c r="AH49" i="16"/>
  <c r="AJ49" i="16"/>
  <c r="AK49" i="16"/>
  <c r="AM49" i="16"/>
  <c r="AN49" i="16"/>
  <c r="AP49" i="16"/>
  <c r="AQ49" i="16"/>
  <c r="AR49" i="16"/>
  <c r="F74" i="16"/>
  <c r="G74" i="16"/>
  <c r="I74" i="16"/>
  <c r="J74" i="16"/>
  <c r="L74" i="16"/>
  <c r="M74" i="16"/>
  <c r="R74" i="16"/>
  <c r="S74" i="16"/>
  <c r="U74" i="16"/>
  <c r="V74" i="16"/>
  <c r="X74" i="16"/>
  <c r="Y74" i="16"/>
  <c r="AD74" i="16"/>
  <c r="AE74" i="16"/>
  <c r="AG74" i="16"/>
  <c r="AH74" i="16"/>
  <c r="AJ74" i="16"/>
  <c r="AK74" i="16"/>
  <c r="AM74" i="16"/>
  <c r="AN74" i="16"/>
  <c r="AP74" i="16"/>
  <c r="AQ74" i="16"/>
  <c r="AR74" i="16"/>
  <c r="F78" i="16"/>
  <c r="G78" i="16"/>
  <c r="I78" i="16"/>
  <c r="J78" i="16"/>
  <c r="L78" i="16"/>
  <c r="M78" i="16"/>
  <c r="R78" i="16"/>
  <c r="S78" i="16"/>
  <c r="U78" i="16"/>
  <c r="V78" i="16"/>
  <c r="X78" i="16"/>
  <c r="Y78" i="16"/>
  <c r="AD78" i="16"/>
  <c r="AE78" i="16"/>
  <c r="AG78" i="16"/>
  <c r="AH78" i="16"/>
  <c r="AJ78" i="16"/>
  <c r="AK78" i="16"/>
  <c r="AM78" i="16"/>
  <c r="AN78" i="16"/>
  <c r="AP78" i="16"/>
  <c r="AQ78" i="16"/>
  <c r="AR78" i="16"/>
  <c r="F73" i="16"/>
  <c r="G73" i="16"/>
  <c r="I73" i="16"/>
  <c r="J73" i="16"/>
  <c r="L73" i="16"/>
  <c r="M73" i="16"/>
  <c r="R73" i="16"/>
  <c r="S73" i="16"/>
  <c r="U73" i="16"/>
  <c r="V73" i="16"/>
  <c r="X73" i="16"/>
  <c r="Y73" i="16"/>
  <c r="AD73" i="16"/>
  <c r="AE73" i="16"/>
  <c r="AG73" i="16"/>
  <c r="AH73" i="16"/>
  <c r="AJ73" i="16"/>
  <c r="AK73" i="16"/>
  <c r="AM73" i="16"/>
  <c r="AN73" i="16"/>
  <c r="AP73" i="16"/>
  <c r="AQ73" i="16"/>
  <c r="AR73" i="16"/>
  <c r="F77" i="16"/>
  <c r="G77" i="16"/>
  <c r="I77" i="16"/>
  <c r="J77" i="16"/>
  <c r="L77" i="16"/>
  <c r="M77" i="16"/>
  <c r="R77" i="16"/>
  <c r="S77" i="16"/>
  <c r="U77" i="16"/>
  <c r="V77" i="16"/>
  <c r="X77" i="16"/>
  <c r="Y77" i="16"/>
  <c r="AD77" i="16"/>
  <c r="AE77" i="16"/>
  <c r="AG77" i="16"/>
  <c r="AH77" i="16"/>
  <c r="AJ77" i="16"/>
  <c r="AK77" i="16"/>
  <c r="AM77" i="16"/>
  <c r="AN77" i="16"/>
  <c r="AP77" i="16"/>
  <c r="AQ77" i="16"/>
  <c r="AR77" i="16"/>
  <c r="F42" i="16"/>
  <c r="G42" i="16"/>
  <c r="I42" i="16"/>
  <c r="J42" i="16"/>
  <c r="L42" i="16"/>
  <c r="M42" i="16"/>
  <c r="R42" i="16"/>
  <c r="S42" i="16"/>
  <c r="U42" i="16"/>
  <c r="V42" i="16"/>
  <c r="X42" i="16"/>
  <c r="Y42" i="16"/>
  <c r="AD42" i="16"/>
  <c r="AE42" i="16"/>
  <c r="AG42" i="16"/>
  <c r="AH42" i="16"/>
  <c r="AJ42" i="16"/>
  <c r="AK42" i="16"/>
  <c r="AM42" i="16"/>
  <c r="AN42" i="16"/>
  <c r="AP42" i="16"/>
  <c r="AQ42" i="16"/>
  <c r="AR42" i="16"/>
  <c r="F62" i="16"/>
  <c r="G62" i="16"/>
  <c r="I62" i="16"/>
  <c r="J62" i="16"/>
  <c r="L62" i="16"/>
  <c r="M62" i="16"/>
  <c r="R62" i="16"/>
  <c r="S62" i="16"/>
  <c r="U62" i="16"/>
  <c r="V62" i="16"/>
  <c r="X62" i="16"/>
  <c r="Y62" i="16"/>
  <c r="AD62" i="16"/>
  <c r="AE62" i="16"/>
  <c r="AG62" i="16"/>
  <c r="AH62" i="16"/>
  <c r="AJ62" i="16"/>
  <c r="AK62" i="16"/>
  <c r="AM62" i="16"/>
  <c r="AN62" i="16"/>
  <c r="AP62" i="16"/>
  <c r="AQ62" i="16"/>
  <c r="AR62" i="16"/>
  <c r="F20" i="16"/>
  <c r="G20" i="16"/>
  <c r="I20" i="16"/>
  <c r="J20" i="16"/>
  <c r="L20" i="16"/>
  <c r="M20" i="16"/>
  <c r="R20" i="16"/>
  <c r="S20" i="16"/>
  <c r="U20" i="16"/>
  <c r="V20" i="16"/>
  <c r="X20" i="16"/>
  <c r="Y20" i="16"/>
  <c r="AD20" i="16"/>
  <c r="AE20" i="16"/>
  <c r="AG20" i="16"/>
  <c r="AH20" i="16"/>
  <c r="AJ20" i="16"/>
  <c r="AK20" i="16"/>
  <c r="AM20" i="16"/>
  <c r="AN20" i="16"/>
  <c r="AP20" i="16"/>
  <c r="AQ20" i="16"/>
  <c r="AR20" i="16"/>
  <c r="F22" i="16"/>
  <c r="G22" i="16"/>
  <c r="I22" i="16"/>
  <c r="J22" i="16"/>
  <c r="L22" i="16"/>
  <c r="M22" i="16"/>
  <c r="R22" i="16"/>
  <c r="S22" i="16"/>
  <c r="U22" i="16"/>
  <c r="V22" i="16"/>
  <c r="X22" i="16"/>
  <c r="Y22" i="16"/>
  <c r="AD22" i="16"/>
  <c r="AE22" i="16"/>
  <c r="AG22" i="16"/>
  <c r="AH22" i="16"/>
  <c r="AJ22" i="16"/>
  <c r="AK22" i="16"/>
  <c r="AM22" i="16"/>
  <c r="AN22" i="16"/>
  <c r="AP22" i="16"/>
  <c r="AQ22" i="16"/>
  <c r="AR22" i="16"/>
  <c r="F37" i="16"/>
  <c r="G37" i="16"/>
  <c r="I37" i="16"/>
  <c r="J37" i="16"/>
  <c r="L37" i="16"/>
  <c r="M37" i="16"/>
  <c r="R37" i="16"/>
  <c r="S37" i="16"/>
  <c r="U37" i="16"/>
  <c r="V37" i="16"/>
  <c r="X37" i="16"/>
  <c r="Y37" i="16"/>
  <c r="AD37" i="16"/>
  <c r="AE37" i="16"/>
  <c r="AG37" i="16"/>
  <c r="AH37" i="16"/>
  <c r="AJ37" i="16"/>
  <c r="AK37" i="16"/>
  <c r="AM37" i="16"/>
  <c r="AN37" i="16"/>
  <c r="AP37" i="16"/>
  <c r="AQ37" i="16"/>
  <c r="AR37" i="16"/>
  <c r="F46" i="16"/>
  <c r="G46" i="16"/>
  <c r="I46" i="16"/>
  <c r="J46" i="16"/>
  <c r="L46" i="16"/>
  <c r="M46" i="16"/>
  <c r="R46" i="16"/>
  <c r="S46" i="16"/>
  <c r="U46" i="16"/>
  <c r="V46" i="16"/>
  <c r="X46" i="16"/>
  <c r="Y46" i="16"/>
  <c r="AD46" i="16"/>
  <c r="AE46" i="16"/>
  <c r="AG46" i="16"/>
  <c r="AH46" i="16"/>
  <c r="AJ46" i="16"/>
  <c r="AK46" i="16"/>
  <c r="AM46" i="16"/>
  <c r="AN46" i="16"/>
  <c r="AP46" i="16"/>
  <c r="AQ46" i="16"/>
  <c r="AR46" i="16"/>
  <c r="F47" i="16"/>
  <c r="G47" i="16"/>
  <c r="I47" i="16"/>
  <c r="J47" i="16"/>
  <c r="L47" i="16"/>
  <c r="M47" i="16"/>
  <c r="R47" i="16"/>
  <c r="S47" i="16"/>
  <c r="U47" i="16"/>
  <c r="V47" i="16"/>
  <c r="X47" i="16"/>
  <c r="Y47" i="16"/>
  <c r="AD47" i="16"/>
  <c r="AE47" i="16"/>
  <c r="AG47" i="16"/>
  <c r="AH47" i="16"/>
  <c r="AJ47" i="16"/>
  <c r="AK47" i="16"/>
  <c r="AM47" i="16"/>
  <c r="AN47" i="16"/>
  <c r="AP47" i="16"/>
  <c r="AQ47" i="16"/>
  <c r="AR47" i="16"/>
  <c r="F9" i="16"/>
  <c r="G9" i="16"/>
  <c r="I9" i="16"/>
  <c r="J9" i="16"/>
  <c r="L9" i="16"/>
  <c r="M9" i="16"/>
  <c r="R9" i="16"/>
  <c r="S9" i="16"/>
  <c r="U9" i="16"/>
  <c r="V9" i="16"/>
  <c r="X9" i="16"/>
  <c r="Y9" i="16"/>
  <c r="AD9" i="16"/>
  <c r="AE9" i="16"/>
  <c r="AG9" i="16"/>
  <c r="AH9" i="16"/>
  <c r="AJ9" i="16"/>
  <c r="AK9" i="16"/>
  <c r="AM9" i="16"/>
  <c r="AN9" i="16"/>
  <c r="AP9" i="16"/>
  <c r="AQ9" i="16"/>
  <c r="AR9" i="16"/>
  <c r="F64" i="16"/>
  <c r="G64" i="16"/>
  <c r="I64" i="16"/>
  <c r="J64" i="16"/>
  <c r="L64" i="16"/>
  <c r="M64" i="16"/>
  <c r="R64" i="16"/>
  <c r="S64" i="16"/>
  <c r="U64" i="16"/>
  <c r="V64" i="16"/>
  <c r="X64" i="16"/>
  <c r="Y64" i="16"/>
  <c r="AD64" i="16"/>
  <c r="AE64" i="16"/>
  <c r="AG64" i="16"/>
  <c r="AH64" i="16"/>
  <c r="AJ64" i="16"/>
  <c r="AK64" i="16"/>
  <c r="AM64" i="16"/>
  <c r="AN64" i="16"/>
  <c r="AP64" i="16"/>
  <c r="AQ64" i="16"/>
  <c r="AR64" i="16"/>
  <c r="F18" i="16"/>
  <c r="G18" i="16"/>
  <c r="I18" i="16"/>
  <c r="J18" i="16"/>
  <c r="L18" i="16"/>
  <c r="M18" i="16"/>
  <c r="R18" i="16"/>
  <c r="S18" i="16"/>
  <c r="U18" i="16"/>
  <c r="V18" i="16"/>
  <c r="X18" i="16"/>
  <c r="Y18" i="16"/>
  <c r="AD18" i="16"/>
  <c r="AE18" i="16"/>
  <c r="AG18" i="16"/>
  <c r="AH18" i="16"/>
  <c r="AJ18" i="16"/>
  <c r="AK18" i="16"/>
  <c r="AM18" i="16"/>
  <c r="AN18" i="16"/>
  <c r="AP18" i="16"/>
  <c r="AQ18" i="16"/>
  <c r="AR18" i="16"/>
  <c r="F76" i="16"/>
  <c r="G76" i="16"/>
  <c r="I76" i="16"/>
  <c r="J76" i="16"/>
  <c r="L76" i="16"/>
  <c r="M76" i="16"/>
  <c r="R76" i="16"/>
  <c r="S76" i="16"/>
  <c r="U76" i="16"/>
  <c r="V76" i="16"/>
  <c r="X76" i="16"/>
  <c r="Y76" i="16"/>
  <c r="AD76" i="16"/>
  <c r="AE76" i="16"/>
  <c r="AG76" i="16"/>
  <c r="AH76" i="16"/>
  <c r="AJ76" i="16"/>
  <c r="AK76" i="16"/>
  <c r="AM76" i="16"/>
  <c r="AN76" i="16"/>
  <c r="AP76" i="16"/>
  <c r="AQ76" i="16"/>
  <c r="AR76" i="16"/>
  <c r="F54" i="16"/>
  <c r="G54" i="16"/>
  <c r="I54" i="16"/>
  <c r="J54" i="16"/>
  <c r="L54" i="16"/>
  <c r="M54" i="16"/>
  <c r="R54" i="16"/>
  <c r="S54" i="16"/>
  <c r="U54" i="16"/>
  <c r="V54" i="16"/>
  <c r="X54" i="16"/>
  <c r="Y54" i="16"/>
  <c r="AD54" i="16"/>
  <c r="AE54" i="16"/>
  <c r="AG54" i="16"/>
  <c r="AH54" i="16"/>
  <c r="AJ54" i="16"/>
  <c r="AK54" i="16"/>
  <c r="AM54" i="16"/>
  <c r="AN54" i="16"/>
  <c r="AP54" i="16"/>
  <c r="AQ54" i="16"/>
  <c r="AR54" i="16"/>
  <c r="F30" i="16"/>
  <c r="G30" i="16"/>
  <c r="I30" i="16"/>
  <c r="J30" i="16"/>
  <c r="L30" i="16"/>
  <c r="M30" i="16"/>
  <c r="R30" i="16"/>
  <c r="S30" i="16"/>
  <c r="U30" i="16"/>
  <c r="V30" i="16"/>
  <c r="X30" i="16"/>
  <c r="Y30" i="16"/>
  <c r="AD30" i="16"/>
  <c r="AE30" i="16"/>
  <c r="AG30" i="16"/>
  <c r="AH30" i="16"/>
  <c r="AJ30" i="16"/>
  <c r="AK30" i="16"/>
  <c r="AM30" i="16"/>
  <c r="AN30" i="16"/>
  <c r="AP30" i="16"/>
  <c r="AQ30" i="16"/>
  <c r="AR30" i="16"/>
  <c r="F25" i="16"/>
  <c r="G25" i="16"/>
  <c r="I25" i="16"/>
  <c r="J25" i="16"/>
  <c r="L25" i="16"/>
  <c r="M25" i="16"/>
  <c r="R25" i="16"/>
  <c r="S25" i="16"/>
  <c r="U25" i="16"/>
  <c r="V25" i="16"/>
  <c r="X25" i="16"/>
  <c r="Y25" i="16"/>
  <c r="AD25" i="16"/>
  <c r="AE25" i="16"/>
  <c r="AG25" i="16"/>
  <c r="AH25" i="16"/>
  <c r="AJ25" i="16"/>
  <c r="AK25" i="16"/>
  <c r="AM25" i="16"/>
  <c r="AN25" i="16"/>
  <c r="AP25" i="16"/>
  <c r="AQ25" i="16"/>
  <c r="AR25" i="16"/>
  <c r="F40" i="16"/>
  <c r="G40" i="16"/>
  <c r="I40" i="16"/>
  <c r="J40" i="16"/>
  <c r="L40" i="16"/>
  <c r="M40" i="16"/>
  <c r="R40" i="16"/>
  <c r="S40" i="16"/>
  <c r="U40" i="16"/>
  <c r="V40" i="16"/>
  <c r="X40" i="16"/>
  <c r="Y40" i="16"/>
  <c r="AD40" i="16"/>
  <c r="AE40" i="16"/>
  <c r="AG40" i="16"/>
  <c r="AH40" i="16"/>
  <c r="AJ40" i="16"/>
  <c r="AK40" i="16"/>
  <c r="AM40" i="16"/>
  <c r="AN40" i="16"/>
  <c r="AP40" i="16"/>
  <c r="AQ40" i="16"/>
  <c r="AR40" i="16"/>
  <c r="F21" i="16"/>
  <c r="G21" i="16"/>
  <c r="I21" i="16"/>
  <c r="J21" i="16"/>
  <c r="L21" i="16"/>
  <c r="M21" i="16"/>
  <c r="R21" i="16"/>
  <c r="S21" i="16"/>
  <c r="U21" i="16"/>
  <c r="V21" i="16"/>
  <c r="X21" i="16"/>
  <c r="Y21" i="16"/>
  <c r="AD21" i="16"/>
  <c r="AE21" i="16"/>
  <c r="AG21" i="16"/>
  <c r="AH21" i="16"/>
  <c r="AJ21" i="16"/>
  <c r="AK21" i="16"/>
  <c r="AM21" i="16"/>
  <c r="AN21" i="16"/>
  <c r="AP21" i="16"/>
  <c r="AQ21" i="16"/>
  <c r="AR21" i="16"/>
  <c r="F69" i="16"/>
  <c r="G69" i="16"/>
  <c r="I69" i="16"/>
  <c r="J69" i="16"/>
  <c r="L69" i="16"/>
  <c r="M69" i="16"/>
  <c r="R69" i="16"/>
  <c r="S69" i="16"/>
  <c r="U69" i="16"/>
  <c r="V69" i="16"/>
  <c r="X69" i="16"/>
  <c r="Y69" i="16"/>
  <c r="AD69" i="16"/>
  <c r="AE69" i="16"/>
  <c r="AG69" i="16"/>
  <c r="AH69" i="16"/>
  <c r="AJ69" i="16"/>
  <c r="AK69" i="16"/>
  <c r="AM69" i="16"/>
  <c r="AN69" i="16"/>
  <c r="AP69" i="16"/>
  <c r="AQ69" i="16"/>
  <c r="AR69" i="16"/>
  <c r="F53" i="16"/>
  <c r="G53" i="16"/>
  <c r="I53" i="16"/>
  <c r="J53" i="16"/>
  <c r="L53" i="16"/>
  <c r="M53" i="16"/>
  <c r="R53" i="16"/>
  <c r="S53" i="16"/>
  <c r="U53" i="16"/>
  <c r="V53" i="16"/>
  <c r="X53" i="16"/>
  <c r="Y53" i="16"/>
  <c r="AD53" i="16"/>
  <c r="AE53" i="16"/>
  <c r="AG53" i="16"/>
  <c r="AH53" i="16"/>
  <c r="AJ53" i="16"/>
  <c r="AK53" i="16"/>
  <c r="AM53" i="16"/>
  <c r="AN53" i="16"/>
  <c r="AP53" i="16"/>
  <c r="AQ53" i="16"/>
  <c r="AR53" i="16"/>
  <c r="F14" i="16"/>
  <c r="G14" i="16"/>
  <c r="I14" i="16"/>
  <c r="J14" i="16"/>
  <c r="L14" i="16"/>
  <c r="M14" i="16"/>
  <c r="R14" i="16"/>
  <c r="S14" i="16"/>
  <c r="U14" i="16"/>
  <c r="V14" i="16"/>
  <c r="X14" i="16"/>
  <c r="Y14" i="16"/>
  <c r="AD14" i="16"/>
  <c r="AE14" i="16"/>
  <c r="AG14" i="16"/>
  <c r="AH14" i="16"/>
  <c r="AJ14" i="16"/>
  <c r="AK14" i="16"/>
  <c r="AM14" i="16"/>
  <c r="AN14" i="16"/>
  <c r="AP14" i="16"/>
  <c r="AQ14" i="16"/>
  <c r="AR14" i="16"/>
  <c r="F41" i="16"/>
  <c r="G41" i="16"/>
  <c r="I41" i="16"/>
  <c r="J41" i="16"/>
  <c r="L41" i="16"/>
  <c r="M41" i="16"/>
  <c r="R41" i="16"/>
  <c r="S41" i="16"/>
  <c r="U41" i="16"/>
  <c r="V41" i="16"/>
  <c r="X41" i="16"/>
  <c r="Y41" i="16"/>
  <c r="AD41" i="16"/>
  <c r="AE41" i="16"/>
  <c r="AG41" i="16"/>
  <c r="AH41" i="16"/>
  <c r="AJ41" i="16"/>
  <c r="AK41" i="16"/>
  <c r="AM41" i="16"/>
  <c r="AN41" i="16"/>
  <c r="AP41" i="16"/>
  <c r="AQ41" i="16"/>
  <c r="AR41" i="16"/>
  <c r="F27" i="16"/>
  <c r="G27" i="16"/>
  <c r="I27" i="16"/>
  <c r="J27" i="16"/>
  <c r="L27" i="16"/>
  <c r="M27" i="16"/>
  <c r="R27" i="16"/>
  <c r="S27" i="16"/>
  <c r="U27" i="16"/>
  <c r="V27" i="16"/>
  <c r="X27" i="16"/>
  <c r="Y27" i="16"/>
  <c r="AD27" i="16"/>
  <c r="AE27" i="16"/>
  <c r="AG27" i="16"/>
  <c r="AH27" i="16"/>
  <c r="AJ27" i="16"/>
  <c r="AK27" i="16"/>
  <c r="AM27" i="16"/>
  <c r="AN27" i="16"/>
  <c r="AP27" i="16"/>
  <c r="AQ27" i="16"/>
  <c r="AR27" i="16"/>
  <c r="F32" i="16"/>
  <c r="G32" i="16"/>
  <c r="I32" i="16"/>
  <c r="J32" i="16"/>
  <c r="L32" i="16"/>
  <c r="M32" i="16"/>
  <c r="R32" i="16"/>
  <c r="S32" i="16"/>
  <c r="U32" i="16"/>
  <c r="V32" i="16"/>
  <c r="X32" i="16"/>
  <c r="Y32" i="16"/>
  <c r="AD32" i="16"/>
  <c r="AE32" i="16"/>
  <c r="AG32" i="16"/>
  <c r="AH32" i="16"/>
  <c r="AJ32" i="16"/>
  <c r="AK32" i="16"/>
  <c r="AM32" i="16"/>
  <c r="AN32" i="16"/>
  <c r="AP32" i="16"/>
  <c r="AQ32" i="16"/>
  <c r="AR32" i="16"/>
  <c r="F70" i="16"/>
  <c r="G70" i="16"/>
  <c r="I70" i="16"/>
  <c r="J70" i="16"/>
  <c r="L70" i="16"/>
  <c r="M70" i="16"/>
  <c r="R70" i="16"/>
  <c r="S70" i="16"/>
  <c r="U70" i="16"/>
  <c r="V70" i="16"/>
  <c r="X70" i="16"/>
  <c r="Y70" i="16"/>
  <c r="AD70" i="16"/>
  <c r="AE70" i="16"/>
  <c r="AG70" i="16"/>
  <c r="AH70" i="16"/>
  <c r="AJ70" i="16"/>
  <c r="AK70" i="16"/>
  <c r="AM70" i="16"/>
  <c r="AN70" i="16"/>
  <c r="AP70" i="16"/>
  <c r="AQ70" i="16"/>
  <c r="AR70" i="16"/>
  <c r="F48" i="16"/>
  <c r="G48" i="16"/>
  <c r="I48" i="16"/>
  <c r="J48" i="16"/>
  <c r="L48" i="16"/>
  <c r="M48" i="16"/>
  <c r="R48" i="16"/>
  <c r="S48" i="16"/>
  <c r="U48" i="16"/>
  <c r="V48" i="16"/>
  <c r="X48" i="16"/>
  <c r="Y48" i="16"/>
  <c r="AD48" i="16"/>
  <c r="AE48" i="16"/>
  <c r="AG48" i="16"/>
  <c r="AH48" i="16"/>
  <c r="AJ48" i="16"/>
  <c r="AK48" i="16"/>
  <c r="AM48" i="16"/>
  <c r="AN48" i="16"/>
  <c r="AP48" i="16"/>
  <c r="AQ48" i="16"/>
  <c r="AR48" i="16"/>
  <c r="F28" i="16"/>
  <c r="G28" i="16"/>
  <c r="I28" i="16"/>
  <c r="J28" i="16"/>
  <c r="L28" i="16"/>
  <c r="M28" i="16"/>
  <c r="R28" i="16"/>
  <c r="S28" i="16"/>
  <c r="U28" i="16"/>
  <c r="V28" i="16"/>
  <c r="X28" i="16"/>
  <c r="Y28" i="16"/>
  <c r="AD28" i="16"/>
  <c r="AE28" i="16"/>
  <c r="AG28" i="16"/>
  <c r="AH28" i="16"/>
  <c r="AJ28" i="16"/>
  <c r="AK28" i="16"/>
  <c r="AM28" i="16"/>
  <c r="AN28" i="16"/>
  <c r="AP28" i="16"/>
  <c r="AQ28" i="16"/>
  <c r="AR28" i="16"/>
  <c r="F68" i="16"/>
  <c r="G68" i="16"/>
  <c r="I68" i="16"/>
  <c r="J68" i="16"/>
  <c r="L68" i="16"/>
  <c r="M68" i="16"/>
  <c r="R68" i="16"/>
  <c r="S68" i="16"/>
  <c r="U68" i="16"/>
  <c r="V68" i="16"/>
  <c r="X68" i="16"/>
  <c r="Y68" i="16"/>
  <c r="AD68" i="16"/>
  <c r="AE68" i="16"/>
  <c r="AG68" i="16"/>
  <c r="AH68" i="16"/>
  <c r="AJ68" i="16"/>
  <c r="AK68" i="16"/>
  <c r="AM68" i="16"/>
  <c r="AN68" i="16"/>
  <c r="AP68" i="16"/>
  <c r="AQ68" i="16"/>
  <c r="AR68" i="16"/>
  <c r="F72" i="16"/>
  <c r="G72" i="16"/>
  <c r="I72" i="16"/>
  <c r="J72" i="16"/>
  <c r="L72" i="16"/>
  <c r="M72" i="16"/>
  <c r="R72" i="16"/>
  <c r="S72" i="16"/>
  <c r="U72" i="16"/>
  <c r="V72" i="16"/>
  <c r="X72" i="16"/>
  <c r="Y72" i="16"/>
  <c r="AD72" i="16"/>
  <c r="AE72" i="16"/>
  <c r="AG72" i="16"/>
  <c r="AH72" i="16"/>
  <c r="AJ72" i="16"/>
  <c r="AK72" i="16"/>
  <c r="AM72" i="16"/>
  <c r="AN72" i="16"/>
  <c r="AP72" i="16"/>
  <c r="AQ72" i="16"/>
  <c r="AR72" i="16"/>
  <c r="F66" i="16"/>
  <c r="G66" i="16"/>
  <c r="I66" i="16"/>
  <c r="J66" i="16"/>
  <c r="L66" i="16"/>
  <c r="M66" i="16"/>
  <c r="R66" i="16"/>
  <c r="S66" i="16"/>
  <c r="U66" i="16"/>
  <c r="V66" i="16"/>
  <c r="X66" i="16"/>
  <c r="Y66" i="16"/>
  <c r="AD66" i="16"/>
  <c r="AE66" i="16"/>
  <c r="AG66" i="16"/>
  <c r="AH66" i="16"/>
  <c r="AJ66" i="16"/>
  <c r="AK66" i="16"/>
  <c r="AM66" i="16"/>
  <c r="AN66" i="16"/>
  <c r="AP66" i="16"/>
  <c r="AQ66" i="16"/>
  <c r="AR66" i="16"/>
  <c r="F43" i="16"/>
  <c r="G43" i="16"/>
  <c r="I43" i="16"/>
  <c r="J43" i="16"/>
  <c r="L43" i="16"/>
  <c r="M43" i="16"/>
  <c r="R43" i="16"/>
  <c r="S43" i="16"/>
  <c r="U43" i="16"/>
  <c r="V43" i="16"/>
  <c r="X43" i="16"/>
  <c r="Y43" i="16"/>
  <c r="AD43" i="16"/>
  <c r="AE43" i="16"/>
  <c r="AG43" i="16"/>
  <c r="AH43" i="16"/>
  <c r="AJ43" i="16"/>
  <c r="AK43" i="16"/>
  <c r="AM43" i="16"/>
  <c r="AN43" i="16"/>
  <c r="AP43" i="16"/>
  <c r="AQ43" i="16"/>
  <c r="AR43" i="16"/>
  <c r="P18" i="19"/>
  <c r="Q18" i="19"/>
  <c r="S18" i="19"/>
  <c r="T18" i="19"/>
  <c r="V18" i="19"/>
  <c r="W18" i="19"/>
  <c r="Y18" i="19"/>
  <c r="Z18" i="19"/>
  <c r="AB18" i="19"/>
  <c r="AC18" i="19"/>
  <c r="AE18" i="19"/>
  <c r="AF18" i="19"/>
  <c r="AK18" i="19"/>
  <c r="AM18" i="19" s="1"/>
  <c r="AL18" i="19"/>
  <c r="P11" i="19"/>
  <c r="Q11" i="19"/>
  <c r="S11" i="19"/>
  <c r="T11" i="19"/>
  <c r="V11" i="19"/>
  <c r="W11" i="19"/>
  <c r="Y11" i="19"/>
  <c r="Z11" i="19"/>
  <c r="AB11" i="19"/>
  <c r="AC11" i="19"/>
  <c r="AE11" i="19"/>
  <c r="AF11" i="19"/>
  <c r="AK11" i="19"/>
  <c r="AM11" i="19" s="1"/>
  <c r="AL11" i="19"/>
  <c r="P17" i="19"/>
  <c r="Q17" i="19"/>
  <c r="S17" i="19"/>
  <c r="T17" i="19"/>
  <c r="V17" i="19"/>
  <c r="W17" i="19"/>
  <c r="Y17" i="19"/>
  <c r="Z17" i="19"/>
  <c r="AB17" i="19"/>
  <c r="AC17" i="19"/>
  <c r="AE17" i="19"/>
  <c r="AF17" i="19"/>
  <c r="AK17" i="19"/>
  <c r="AM17" i="19" s="1"/>
  <c r="AL17" i="19"/>
  <c r="P21" i="19"/>
  <c r="Q21" i="19"/>
  <c r="S21" i="19"/>
  <c r="T21" i="19"/>
  <c r="V21" i="19"/>
  <c r="W21" i="19"/>
  <c r="Y21" i="19"/>
  <c r="Z21" i="19"/>
  <c r="AB21" i="19"/>
  <c r="AC21" i="19"/>
  <c r="AE21" i="19"/>
  <c r="AF21" i="19"/>
  <c r="AK21" i="19"/>
  <c r="AM21" i="19" s="1"/>
  <c r="AL21" i="19"/>
  <c r="P16" i="19"/>
  <c r="Q16" i="19"/>
  <c r="S16" i="19"/>
  <c r="T16" i="19"/>
  <c r="V16" i="19"/>
  <c r="W16" i="19"/>
  <c r="Y16" i="19"/>
  <c r="Z16" i="19"/>
  <c r="AB16" i="19"/>
  <c r="AC16" i="19"/>
  <c r="AE16" i="19"/>
  <c r="AF16" i="19"/>
  <c r="AK16" i="19"/>
  <c r="AM16" i="19" s="1"/>
  <c r="AL16" i="19"/>
  <c r="P10" i="19"/>
  <c r="Q10" i="19"/>
  <c r="S10" i="19"/>
  <c r="T10" i="19"/>
  <c r="V10" i="19"/>
  <c r="W10" i="19"/>
  <c r="Y10" i="19"/>
  <c r="Z10" i="19"/>
  <c r="AB10" i="19"/>
  <c r="AC10" i="19"/>
  <c r="AE10" i="19"/>
  <c r="AF10" i="19"/>
  <c r="AK10" i="19"/>
  <c r="AM10" i="19" s="1"/>
  <c r="AL10" i="19"/>
  <c r="P25" i="19"/>
  <c r="Q25" i="19"/>
  <c r="S25" i="19"/>
  <c r="T25" i="19"/>
  <c r="V25" i="19"/>
  <c r="W25" i="19"/>
  <c r="Y25" i="19"/>
  <c r="Z25" i="19"/>
  <c r="AB25" i="19"/>
  <c r="AC25" i="19"/>
  <c r="AE25" i="19"/>
  <c r="AF25" i="19"/>
  <c r="AK25" i="19"/>
  <c r="AM25" i="19" s="1"/>
  <c r="AL25" i="19"/>
  <c r="P20" i="19"/>
  <c r="Q20" i="19"/>
  <c r="S20" i="19"/>
  <c r="T20" i="19"/>
  <c r="V20" i="19"/>
  <c r="W20" i="19"/>
  <c r="Y20" i="19"/>
  <c r="Z20" i="19"/>
  <c r="AB20" i="19"/>
  <c r="AC20" i="19"/>
  <c r="AE20" i="19"/>
  <c r="AF20" i="19"/>
  <c r="AK20" i="19"/>
  <c r="AM20" i="19" s="1"/>
  <c r="AL20" i="19"/>
  <c r="P19" i="19"/>
  <c r="Q19" i="19"/>
  <c r="S19" i="19"/>
  <c r="T19" i="19"/>
  <c r="V19" i="19"/>
  <c r="W19" i="19"/>
  <c r="Y19" i="19"/>
  <c r="Z19" i="19"/>
  <c r="AB19" i="19"/>
  <c r="AC19" i="19"/>
  <c r="AE19" i="19"/>
  <c r="AF19" i="19"/>
  <c r="AK19" i="19"/>
  <c r="AM19" i="19" s="1"/>
  <c r="AL19" i="19"/>
  <c r="P24" i="19"/>
  <c r="Q24" i="19"/>
  <c r="S24" i="19"/>
  <c r="T24" i="19"/>
  <c r="V24" i="19"/>
  <c r="W24" i="19"/>
  <c r="Y24" i="19"/>
  <c r="Z24" i="19"/>
  <c r="AB24" i="19"/>
  <c r="AC24" i="19"/>
  <c r="AE24" i="19"/>
  <c r="AF24" i="19"/>
  <c r="AK24" i="19"/>
  <c r="AM24" i="19" s="1"/>
  <c r="AL24" i="19"/>
  <c r="P29" i="19"/>
  <c r="Q29" i="19"/>
  <c r="S29" i="19"/>
  <c r="T29" i="19"/>
  <c r="V29" i="19"/>
  <c r="W29" i="19"/>
  <c r="Y29" i="19"/>
  <c r="Z29" i="19"/>
  <c r="AB29" i="19"/>
  <c r="AC29" i="19"/>
  <c r="AE29" i="19"/>
  <c r="AF29" i="19"/>
  <c r="AK29" i="19"/>
  <c r="AM29" i="19" s="1"/>
  <c r="AL29" i="19"/>
  <c r="P27" i="19"/>
  <c r="Q27" i="19"/>
  <c r="S27" i="19"/>
  <c r="T27" i="19"/>
  <c r="V27" i="19"/>
  <c r="W27" i="19"/>
  <c r="Y27" i="19"/>
  <c r="Z27" i="19"/>
  <c r="AB27" i="19"/>
  <c r="AC27" i="19"/>
  <c r="AE27" i="19"/>
  <c r="AF27" i="19"/>
  <c r="AK27" i="19"/>
  <c r="AM27" i="19" s="1"/>
  <c r="AL27" i="19"/>
  <c r="P8" i="19"/>
  <c r="Q8" i="19"/>
  <c r="S8" i="19"/>
  <c r="T8" i="19"/>
  <c r="V8" i="19"/>
  <c r="W8" i="19"/>
  <c r="Y8" i="19"/>
  <c r="Z8" i="19"/>
  <c r="AB8" i="19"/>
  <c r="AC8" i="19"/>
  <c r="AE8" i="19"/>
  <c r="AF8" i="19"/>
  <c r="AK8" i="19"/>
  <c r="AM8" i="19" s="1"/>
  <c r="AL8" i="19"/>
  <c r="P26" i="19"/>
  <c r="Q26" i="19"/>
  <c r="S26" i="19"/>
  <c r="T26" i="19"/>
  <c r="V26" i="19"/>
  <c r="W26" i="19"/>
  <c r="Y26" i="19"/>
  <c r="Z26" i="19"/>
  <c r="AB26" i="19"/>
  <c r="AC26" i="19"/>
  <c r="AE26" i="19"/>
  <c r="AF26" i="19"/>
  <c r="AK26" i="19"/>
  <c r="AM26" i="19" s="1"/>
  <c r="AL26" i="19"/>
  <c r="P23" i="19"/>
  <c r="Q23" i="19"/>
  <c r="S23" i="19"/>
  <c r="T23" i="19"/>
  <c r="V23" i="19"/>
  <c r="W23" i="19"/>
  <c r="Y23" i="19"/>
  <c r="Z23" i="19"/>
  <c r="AB23" i="19"/>
  <c r="AC23" i="19"/>
  <c r="AE23" i="19"/>
  <c r="AF23" i="19"/>
  <c r="AK23" i="19"/>
  <c r="AM23" i="19" s="1"/>
  <c r="AL23" i="19"/>
  <c r="P33" i="19"/>
  <c r="Q33" i="19"/>
  <c r="S33" i="19"/>
  <c r="T33" i="19"/>
  <c r="V33" i="19"/>
  <c r="W33" i="19"/>
  <c r="Y33" i="19"/>
  <c r="Z33" i="19"/>
  <c r="AB33" i="19"/>
  <c r="AC33" i="19"/>
  <c r="AE33" i="19"/>
  <c r="AF33" i="19"/>
  <c r="AK33" i="19"/>
  <c r="AM33" i="19" s="1"/>
  <c r="AL33" i="19"/>
  <c r="G7" i="19"/>
  <c r="L7" i="19"/>
  <c r="M7" i="19" s="1"/>
  <c r="P7" i="19"/>
  <c r="Q7" i="19"/>
  <c r="S7" i="19"/>
  <c r="T7" i="19"/>
  <c r="V7" i="19"/>
  <c r="W7" i="19"/>
  <c r="Y7" i="19"/>
  <c r="Z7" i="19"/>
  <c r="AB7" i="19"/>
  <c r="AC7" i="19"/>
  <c r="AE7" i="19"/>
  <c r="AF7" i="19"/>
  <c r="AK7" i="19"/>
  <c r="AM7" i="19" s="1"/>
  <c r="AL7" i="19"/>
  <c r="P30" i="19"/>
  <c r="Q30" i="19"/>
  <c r="S30" i="19"/>
  <c r="T30" i="19"/>
  <c r="V30" i="19"/>
  <c r="W30" i="19"/>
  <c r="Y30" i="19"/>
  <c r="Z30" i="19"/>
  <c r="AB30" i="19"/>
  <c r="AC30" i="19"/>
  <c r="AE30" i="19"/>
  <c r="AF30" i="19"/>
  <c r="AK30" i="19"/>
  <c r="AM30" i="19" s="1"/>
  <c r="AL30" i="19"/>
  <c r="P14" i="19"/>
  <c r="Q14" i="19"/>
  <c r="S14" i="19"/>
  <c r="T14" i="19"/>
  <c r="V14" i="19"/>
  <c r="W14" i="19"/>
  <c r="Y14" i="19"/>
  <c r="Z14" i="19"/>
  <c r="AB14" i="19"/>
  <c r="AC14" i="19"/>
  <c r="AE14" i="19"/>
  <c r="AF14" i="19"/>
  <c r="AK14" i="19"/>
  <c r="AM14" i="19" s="1"/>
  <c r="AL14" i="19"/>
  <c r="P22" i="19"/>
  <c r="Q22" i="19"/>
  <c r="S22" i="19"/>
  <c r="T22" i="19"/>
  <c r="V22" i="19"/>
  <c r="W22" i="19"/>
  <c r="Y22" i="19"/>
  <c r="Z22" i="19"/>
  <c r="AB22" i="19"/>
  <c r="AC22" i="19"/>
  <c r="AE22" i="19"/>
  <c r="AF22" i="19"/>
  <c r="AK22" i="19"/>
  <c r="AM22" i="19" s="1"/>
  <c r="AL22" i="19"/>
  <c r="P32" i="19"/>
  <c r="Q32" i="19"/>
  <c r="S32" i="19"/>
  <c r="T32" i="19"/>
  <c r="V32" i="19"/>
  <c r="W32" i="19"/>
  <c r="Y32" i="19"/>
  <c r="Z32" i="19"/>
  <c r="AB32" i="19"/>
  <c r="AC32" i="19"/>
  <c r="AE32" i="19"/>
  <c r="AF32" i="19"/>
  <c r="AK32" i="19"/>
  <c r="AM32" i="19" s="1"/>
  <c r="AL32" i="19"/>
  <c r="P28" i="19"/>
  <c r="Q28" i="19"/>
  <c r="S28" i="19"/>
  <c r="T28" i="19"/>
  <c r="V28" i="19"/>
  <c r="W28" i="19"/>
  <c r="Y28" i="19"/>
  <c r="Z28" i="19"/>
  <c r="AB28" i="19"/>
  <c r="AC28" i="19"/>
  <c r="AE28" i="19"/>
  <c r="AF28" i="19"/>
  <c r="AK28" i="19"/>
  <c r="AM28" i="19" s="1"/>
  <c r="AL28" i="19"/>
  <c r="P15" i="19"/>
  <c r="Q15" i="19"/>
  <c r="S15" i="19"/>
  <c r="T15" i="19"/>
  <c r="V15" i="19"/>
  <c r="W15" i="19"/>
  <c r="Y15" i="19"/>
  <c r="Z15" i="19"/>
  <c r="AB15" i="19"/>
  <c r="AC15" i="19"/>
  <c r="AE15" i="19"/>
  <c r="AF15" i="19"/>
  <c r="AK15" i="19"/>
  <c r="AM15" i="19" s="1"/>
  <c r="AL15" i="19"/>
  <c r="P9" i="19"/>
  <c r="Q9" i="19"/>
  <c r="S9" i="19"/>
  <c r="T9" i="19"/>
  <c r="V9" i="19"/>
  <c r="W9" i="19"/>
  <c r="Y9" i="19"/>
  <c r="Z9" i="19"/>
  <c r="AB9" i="19"/>
  <c r="AC9" i="19"/>
  <c r="AE9" i="19"/>
  <c r="AF9" i="19"/>
  <c r="AK9" i="19"/>
  <c r="AM9" i="19" s="1"/>
  <c r="AL9" i="19"/>
  <c r="P13" i="19"/>
  <c r="Q13" i="19"/>
  <c r="S13" i="19"/>
  <c r="T13" i="19"/>
  <c r="V13" i="19"/>
  <c r="W13" i="19"/>
  <c r="Y13" i="19"/>
  <c r="Z13" i="19"/>
  <c r="AB13" i="19"/>
  <c r="AC13" i="19"/>
  <c r="AE13" i="19"/>
  <c r="AF13" i="19"/>
  <c r="AK13" i="19"/>
  <c r="AM13" i="19" s="1"/>
  <c r="AL13" i="19"/>
  <c r="P31" i="19"/>
  <c r="Q31" i="19"/>
  <c r="S31" i="19"/>
  <c r="T31" i="19"/>
  <c r="V31" i="19"/>
  <c r="W31" i="19"/>
  <c r="Y31" i="19"/>
  <c r="Z31" i="19"/>
  <c r="AB31" i="19"/>
  <c r="AC31" i="19"/>
  <c r="AE31" i="19"/>
  <c r="AF31" i="19"/>
  <c r="AK31" i="19"/>
  <c r="AM31" i="19" s="1"/>
  <c r="AL31" i="19"/>
  <c r="AT45" i="15" l="1"/>
  <c r="AT11" i="15"/>
  <c r="AO53" i="15"/>
  <c r="AP16" i="15"/>
  <c r="AQ16" i="15" s="1"/>
  <c r="AO31" i="15"/>
  <c r="AO47" i="15"/>
  <c r="AT7" i="15"/>
  <c r="AO7" i="15"/>
  <c r="G4" i="21"/>
  <c r="N10" i="21"/>
  <c r="I8" i="21"/>
  <c r="AN8" i="21"/>
  <c r="I7" i="21"/>
  <c r="AN7" i="21"/>
  <c r="I9" i="21"/>
  <c r="AN9" i="21"/>
  <c r="I14" i="21"/>
  <c r="AN14" i="21"/>
  <c r="I12" i="21"/>
  <c r="AN12" i="21"/>
  <c r="I11" i="21"/>
  <c r="AN11" i="21"/>
  <c r="I13" i="21"/>
  <c r="AN13" i="21"/>
  <c r="H13" i="21"/>
  <c r="I10" i="21"/>
  <c r="AN10" i="21"/>
  <c r="AP34" i="15"/>
  <c r="AQ34" i="15" s="1"/>
  <c r="AP11" i="15"/>
  <c r="H52" i="20"/>
  <c r="AN52" i="20"/>
  <c r="I38" i="20"/>
  <c r="AN38" i="20"/>
  <c r="H54" i="20"/>
  <c r="AN54" i="20"/>
  <c r="I35" i="20"/>
  <c r="AN35" i="20"/>
  <c r="H41" i="20"/>
  <c r="AN41" i="20"/>
  <c r="AN7" i="20"/>
  <c r="H58" i="20"/>
  <c r="AN58" i="20"/>
  <c r="I44" i="20"/>
  <c r="AN44" i="20"/>
  <c r="H29" i="20"/>
  <c r="AP29" i="20" s="1"/>
  <c r="AN29" i="20"/>
  <c r="H15" i="20"/>
  <c r="AN15" i="20"/>
  <c r="I26" i="20"/>
  <c r="AN26" i="20"/>
  <c r="I48" i="20"/>
  <c r="AN48" i="20"/>
  <c r="H39" i="20"/>
  <c r="AP39" i="20" s="1"/>
  <c r="AN39" i="20"/>
  <c r="I37" i="20"/>
  <c r="AN37" i="20"/>
  <c r="I56" i="20"/>
  <c r="AN56" i="20"/>
  <c r="H57" i="20"/>
  <c r="AN57" i="20"/>
  <c r="I49" i="20"/>
  <c r="AN49" i="20"/>
  <c r="H53" i="20"/>
  <c r="AN53" i="20"/>
  <c r="I55" i="20"/>
  <c r="AN55" i="20"/>
  <c r="H50" i="20"/>
  <c r="AN50" i="20"/>
  <c r="I43" i="20"/>
  <c r="AN43" i="20"/>
  <c r="H40" i="20"/>
  <c r="AN40" i="20"/>
  <c r="I32" i="20"/>
  <c r="AN32" i="20"/>
  <c r="H42" i="20"/>
  <c r="AN42" i="20"/>
  <c r="I51" i="20"/>
  <c r="AN51" i="20"/>
  <c r="H33" i="20"/>
  <c r="AN33" i="20"/>
  <c r="I47" i="20"/>
  <c r="AN47" i="20"/>
  <c r="H45" i="20"/>
  <c r="AN45" i="20"/>
  <c r="I46" i="20"/>
  <c r="AN46" i="20"/>
  <c r="H18" i="20"/>
  <c r="AN18" i="20"/>
  <c r="I22" i="20"/>
  <c r="AN22" i="20"/>
  <c r="H16" i="20"/>
  <c r="AN16" i="20"/>
  <c r="I36" i="20"/>
  <c r="AN36" i="20"/>
  <c r="I34" i="20"/>
  <c r="AN34" i="20"/>
  <c r="I21" i="20"/>
  <c r="AN21" i="20"/>
  <c r="I30" i="20"/>
  <c r="AN30" i="20"/>
  <c r="I24" i="20"/>
  <c r="AN24" i="20"/>
  <c r="I31" i="20"/>
  <c r="AN31" i="20"/>
  <c r="I25" i="20"/>
  <c r="AN25" i="20"/>
  <c r="I27" i="20"/>
  <c r="AN27" i="20"/>
  <c r="I28" i="20"/>
  <c r="AN28" i="20"/>
  <c r="I17" i="20"/>
  <c r="AN17" i="20"/>
  <c r="I19" i="20"/>
  <c r="AN19" i="20"/>
  <c r="H20" i="20"/>
  <c r="AN20" i="20"/>
  <c r="H14" i="20"/>
  <c r="AN14" i="20"/>
  <c r="H23" i="20"/>
  <c r="AN23" i="20"/>
  <c r="H12" i="20"/>
  <c r="AN12" i="20"/>
  <c r="H13" i="20"/>
  <c r="AN13" i="20"/>
  <c r="H10" i="20"/>
  <c r="AO10" i="20" s="1"/>
  <c r="AN10" i="20"/>
  <c r="H9" i="20"/>
  <c r="AN9" i="20"/>
  <c r="H11" i="20"/>
  <c r="AN11" i="20"/>
  <c r="H8" i="20"/>
  <c r="AN8" i="20"/>
  <c r="I7" i="20"/>
  <c r="G4" i="20"/>
  <c r="N7" i="20"/>
  <c r="L4" i="20"/>
  <c r="M8" i="20"/>
  <c r="AP8" i="20" s="1"/>
  <c r="AT31" i="19"/>
  <c r="AT9" i="19"/>
  <c r="AT13" i="19"/>
  <c r="AT15" i="19"/>
  <c r="AT32" i="19"/>
  <c r="AT14" i="19"/>
  <c r="AT33" i="19"/>
  <c r="AT26" i="19"/>
  <c r="AT27" i="19"/>
  <c r="AT24" i="19"/>
  <c r="AT20" i="19"/>
  <c r="AT10" i="19"/>
  <c r="AT21" i="19"/>
  <c r="AT11" i="19"/>
  <c r="AT28" i="19"/>
  <c r="AT22" i="19"/>
  <c r="AT30" i="19"/>
  <c r="AT23" i="19"/>
  <c r="AT8" i="19"/>
  <c r="AT29" i="19"/>
  <c r="AT19" i="19"/>
  <c r="AT25" i="19"/>
  <c r="AT16" i="19"/>
  <c r="AT17" i="19"/>
  <c r="AT18" i="19"/>
  <c r="I7" i="19"/>
  <c r="AN7" i="19"/>
  <c r="AT36" i="15"/>
  <c r="AT51" i="15"/>
  <c r="AP37" i="15"/>
  <c r="AO55" i="15"/>
  <c r="AT26" i="15"/>
  <c r="AP31" i="15"/>
  <c r="AQ31" i="15" s="1"/>
  <c r="AO34" i="15"/>
  <c r="AP47" i="15"/>
  <c r="AQ47" i="15" s="1"/>
  <c r="AT35" i="15"/>
  <c r="AT30" i="15"/>
  <c r="AT42" i="15"/>
  <c r="AT52" i="15"/>
  <c r="AT59" i="15"/>
  <c r="AO40" i="15"/>
  <c r="AT16" i="15"/>
  <c r="AT19" i="15"/>
  <c r="AT50" i="15"/>
  <c r="AT20" i="15"/>
  <c r="AT48" i="15"/>
  <c r="AT18" i="15"/>
  <c r="AT41" i="15"/>
  <c r="AT31" i="15"/>
  <c r="AT47" i="15"/>
  <c r="AT32" i="15"/>
  <c r="AO32" i="15"/>
  <c r="AO16" i="15"/>
  <c r="AT54" i="15"/>
  <c r="AP18" i="15"/>
  <c r="AQ18" i="15" s="1"/>
  <c r="AP41" i="15"/>
  <c r="AO19" i="15"/>
  <c r="AT34" i="15"/>
  <c r="AT13" i="15"/>
  <c r="AT12" i="15"/>
  <c r="AT24" i="15"/>
  <c r="AO20" i="15"/>
  <c r="AT27" i="15"/>
  <c r="AT55" i="15"/>
  <c r="N7" i="19"/>
  <c r="AO54" i="15"/>
  <c r="AO35" i="15"/>
  <c r="AO50" i="15"/>
  <c r="AO41" i="15"/>
  <c r="AQ55" i="17"/>
  <c r="AQ38" i="17"/>
  <c r="AQ15" i="17"/>
  <c r="AM75" i="17"/>
  <c r="AM73" i="17"/>
  <c r="AQ21" i="17"/>
  <c r="AM74" i="17"/>
  <c r="AM51" i="17"/>
  <c r="AP51" i="17" s="1"/>
  <c r="AM66" i="17"/>
  <c r="AP66" i="17" s="1"/>
  <c r="AM49" i="17"/>
  <c r="AP49" i="17" s="1"/>
  <c r="AM32" i="17"/>
  <c r="AP32" i="17" s="1"/>
  <c r="AM54" i="17"/>
  <c r="AP54" i="17" s="1"/>
  <c r="AM47" i="17"/>
  <c r="AP47" i="17" s="1"/>
  <c r="AM39" i="17"/>
  <c r="AP39" i="17" s="1"/>
  <c r="AM69" i="17"/>
  <c r="AP69" i="17" s="1"/>
  <c r="AM52" i="17"/>
  <c r="AP52" i="17" s="1"/>
  <c r="AM40" i="17"/>
  <c r="AP40" i="17" s="1"/>
  <c r="AM19" i="17"/>
  <c r="AP19" i="17" s="1"/>
  <c r="AM27" i="17"/>
  <c r="AP27" i="17" s="1"/>
  <c r="AP25" i="15"/>
  <c r="AQ25" i="15" s="1"/>
  <c r="H7" i="21"/>
  <c r="AT7" i="21" s="1"/>
  <c r="H35" i="20"/>
  <c r="I15" i="20"/>
  <c r="H48" i="20"/>
  <c r="I39" i="20"/>
  <c r="N58" i="20"/>
  <c r="N48" i="20"/>
  <c r="N56" i="20"/>
  <c r="I52" i="20"/>
  <c r="H38" i="20"/>
  <c r="AO38" i="20" s="1"/>
  <c r="I41" i="20"/>
  <c r="AT41" i="20" s="1"/>
  <c r="H44" i="20"/>
  <c r="I29" i="20"/>
  <c r="H26" i="20"/>
  <c r="AO26" i="20" s="1"/>
  <c r="H37" i="20"/>
  <c r="H56" i="20"/>
  <c r="I57" i="20"/>
  <c r="H49" i="20"/>
  <c r="AO49" i="20" s="1"/>
  <c r="H55" i="20"/>
  <c r="I50" i="20"/>
  <c r="H43" i="20"/>
  <c r="H32" i="20"/>
  <c r="AO32" i="20" s="1"/>
  <c r="I42" i="20"/>
  <c r="AT42" i="20" s="1"/>
  <c r="H51" i="20"/>
  <c r="H47" i="20"/>
  <c r="I45" i="20"/>
  <c r="H46" i="20"/>
  <c r="H22" i="20"/>
  <c r="I16" i="20"/>
  <c r="H34" i="20"/>
  <c r="AO34" i="20" s="1"/>
  <c r="H30" i="20"/>
  <c r="H31" i="20"/>
  <c r="AO31" i="20" s="1"/>
  <c r="H27" i="20"/>
  <c r="H17" i="20"/>
  <c r="I54" i="20"/>
  <c r="I58" i="20"/>
  <c r="I53" i="20"/>
  <c r="I40" i="20"/>
  <c r="I33" i="20"/>
  <c r="I18" i="20"/>
  <c r="H21" i="20"/>
  <c r="AO21" i="20" s="1"/>
  <c r="H25" i="20"/>
  <c r="AP25" i="20" s="1"/>
  <c r="H19" i="20"/>
  <c r="AP19" i="20" s="1"/>
  <c r="H36" i="20"/>
  <c r="AO36" i="20" s="1"/>
  <c r="H24" i="20"/>
  <c r="AO24" i="20" s="1"/>
  <c r="H28" i="20"/>
  <c r="AO28" i="20" s="1"/>
  <c r="H7" i="19"/>
  <c r="AO25" i="15"/>
  <c r="AM42" i="17"/>
  <c r="AP42" i="17" s="1"/>
  <c r="AM43" i="17"/>
  <c r="AP43" i="17" s="1"/>
  <c r="AM45" i="17"/>
  <c r="AP45" i="17" s="1"/>
  <c r="AQ62" i="17"/>
  <c r="AW72" i="16"/>
  <c r="AW40" i="16"/>
  <c r="AW76" i="16"/>
  <c r="AW47" i="16"/>
  <c r="AW20" i="16"/>
  <c r="AW73" i="16"/>
  <c r="AW75" i="16"/>
  <c r="AW58" i="16"/>
  <c r="AW57" i="16"/>
  <c r="AW59" i="16"/>
  <c r="AW52" i="16"/>
  <c r="AW38" i="16"/>
  <c r="AW19" i="16"/>
  <c r="AW16" i="16"/>
  <c r="AO40" i="20"/>
  <c r="AO18" i="20"/>
  <c r="AO27" i="20"/>
  <c r="AP28" i="15"/>
  <c r="AO33" i="15"/>
  <c r="AO17" i="15"/>
  <c r="AO18" i="15"/>
  <c r="AQ43" i="15"/>
  <c r="AO43" i="15"/>
  <c r="AS43" i="15"/>
  <c r="AS66" i="16"/>
  <c r="AV66" i="16" s="1"/>
  <c r="AS48" i="16"/>
  <c r="AV48" i="16" s="1"/>
  <c r="AS41" i="16"/>
  <c r="AV41" i="16" s="1"/>
  <c r="AS12" i="16"/>
  <c r="AV12" i="16" s="1"/>
  <c r="AQ8" i="17"/>
  <c r="AW27" i="16"/>
  <c r="AW41" i="16"/>
  <c r="AS21" i="16"/>
  <c r="AV21" i="16" s="1"/>
  <c r="AS54" i="16"/>
  <c r="AV54" i="16" s="1"/>
  <c r="AS9" i="16"/>
  <c r="AV9" i="16" s="1"/>
  <c r="AS22" i="16"/>
  <c r="AV22" i="16" s="1"/>
  <c r="AS77" i="16"/>
  <c r="AV77" i="16" s="1"/>
  <c r="AS49" i="16"/>
  <c r="AV49" i="16" s="1"/>
  <c r="AS67" i="16"/>
  <c r="AV67" i="16" s="1"/>
  <c r="AS50" i="16"/>
  <c r="AV50" i="16" s="1"/>
  <c r="AS55" i="16"/>
  <c r="AV55" i="16" s="1"/>
  <c r="AS34" i="16"/>
  <c r="AV34" i="16" s="1"/>
  <c r="AS33" i="16"/>
  <c r="AV33" i="16" s="1"/>
  <c r="AS23" i="16"/>
  <c r="AV23" i="16" s="1"/>
  <c r="AS10" i="16"/>
  <c r="AV10" i="16" s="1"/>
  <c r="AW17" i="16"/>
  <c r="AQ26" i="17"/>
  <c r="AQ43" i="17"/>
  <c r="AM9" i="17"/>
  <c r="AP9" i="17" s="1"/>
  <c r="AO47" i="20"/>
  <c r="AO45" i="20"/>
  <c r="AO22" i="20"/>
  <c r="AO16" i="20"/>
  <c r="AO17" i="20"/>
  <c r="AQ46" i="17"/>
  <c r="AQ66" i="17"/>
  <c r="AQ17" i="17"/>
  <c r="AM56" i="17"/>
  <c r="AP56" i="17" s="1"/>
  <c r="AQ33" i="17"/>
  <c r="AQ49" i="17"/>
  <c r="AQ37" i="17"/>
  <c r="AQ54" i="17"/>
  <c r="AQ58" i="17"/>
  <c r="AQ42" i="17"/>
  <c r="AQ47" i="17"/>
  <c r="AQ18" i="17"/>
  <c r="AQ39" i="17"/>
  <c r="AQ68" i="17"/>
  <c r="AQ52" i="17"/>
  <c r="AQ60" i="17"/>
  <c r="AQ36" i="17"/>
  <c r="AQ19" i="17"/>
  <c r="AQ12" i="17"/>
  <c r="AQ27" i="17"/>
  <c r="AS19" i="15"/>
  <c r="AQ7" i="15"/>
  <c r="AS53" i="15"/>
  <c r="AS50" i="15"/>
  <c r="AW43" i="16"/>
  <c r="AW48" i="16"/>
  <c r="AW70" i="16"/>
  <c r="AW69" i="16"/>
  <c r="AS36" i="16"/>
  <c r="AS31" i="16"/>
  <c r="AV31" i="16" s="1"/>
  <c r="AW28" i="16"/>
  <c r="AW14" i="16"/>
  <c r="AW21" i="16"/>
  <c r="AW15" i="16"/>
  <c r="AS17" i="16"/>
  <c r="AT17" i="16" s="1"/>
  <c r="AP25" i="19"/>
  <c r="AQ25" i="19" s="1"/>
  <c r="N38" i="20"/>
  <c r="AO54" i="20"/>
  <c r="N29" i="20"/>
  <c r="N15" i="20"/>
  <c r="N53" i="20"/>
  <c r="N43" i="20"/>
  <c r="N42" i="20"/>
  <c r="AP27" i="20"/>
  <c r="N10" i="20"/>
  <c r="AO52" i="20"/>
  <c r="N52" i="20"/>
  <c r="N54" i="20"/>
  <c r="N35" i="20"/>
  <c r="AO41" i="20"/>
  <c r="N41" i="20"/>
  <c r="AO44" i="20"/>
  <c r="N44" i="20"/>
  <c r="AP15" i="20"/>
  <c r="AS15" i="20" s="1"/>
  <c r="N26" i="20"/>
  <c r="N39" i="20"/>
  <c r="N37" i="20"/>
  <c r="N57" i="20"/>
  <c r="N49" i="20"/>
  <c r="N55" i="20"/>
  <c r="N50" i="20"/>
  <c r="N40" i="20"/>
  <c r="N32" i="20"/>
  <c r="AP47" i="20"/>
  <c r="AQ47" i="20" s="1"/>
  <c r="AP18" i="20"/>
  <c r="AS18" i="20" s="1"/>
  <c r="AP22" i="20"/>
  <c r="AQ22" i="20" s="1"/>
  <c r="AP34" i="20"/>
  <c r="AQ34" i="20" s="1"/>
  <c r="AP31" i="20"/>
  <c r="AQ31" i="20" s="1"/>
  <c r="N9" i="20"/>
  <c r="M11" i="20"/>
  <c r="AQ55" i="15"/>
  <c r="AS55" i="15"/>
  <c r="AQ54" i="15"/>
  <c r="AS54" i="15"/>
  <c r="AS16" i="15"/>
  <c r="AQ57" i="15"/>
  <c r="AS57" i="15"/>
  <c r="AQ9" i="15"/>
  <c r="AS9" i="15"/>
  <c r="AQ13" i="15"/>
  <c r="AS13" i="15"/>
  <c r="AQ35" i="15"/>
  <c r="AS35" i="15"/>
  <c r="AQ12" i="15"/>
  <c r="AS12" i="15"/>
  <c r="AQ30" i="15"/>
  <c r="AS30" i="15"/>
  <c r="AQ24" i="15"/>
  <c r="AS24" i="15"/>
  <c r="AQ42" i="15"/>
  <c r="AS42" i="15"/>
  <c r="AO48" i="15"/>
  <c r="AP48" i="15"/>
  <c r="AQ33" i="15"/>
  <c r="AS33" i="15"/>
  <c r="AQ44" i="15"/>
  <c r="AS44" i="15"/>
  <c r="AQ40" i="15"/>
  <c r="AS40" i="15"/>
  <c r="AQ49" i="15"/>
  <c r="AS49" i="15"/>
  <c r="AQ56" i="15"/>
  <c r="AS56" i="15"/>
  <c r="AO45" i="15"/>
  <c r="AP45" i="15"/>
  <c r="AO59" i="15"/>
  <c r="AP59" i="15"/>
  <c r="AQ58" i="15"/>
  <c r="AS58" i="15"/>
  <c r="AQ38" i="15"/>
  <c r="AS38" i="15"/>
  <c r="AQ41" i="15"/>
  <c r="AS41" i="15"/>
  <c r="AS47" i="15"/>
  <c r="AQ14" i="15"/>
  <c r="AS14" i="15"/>
  <c r="AQ10" i="15"/>
  <c r="AS10" i="15"/>
  <c r="AQ22" i="15"/>
  <c r="AS22" i="15"/>
  <c r="AQ20" i="15"/>
  <c r="AS20" i="15"/>
  <c r="AQ29" i="15"/>
  <c r="AS29" i="15"/>
  <c r="AQ21" i="15"/>
  <c r="AS21" i="15"/>
  <c r="AQ46" i="15"/>
  <c r="AS46" i="15"/>
  <c r="AO23" i="15"/>
  <c r="AP23" i="15"/>
  <c r="AO36" i="15"/>
  <c r="AP36" i="15"/>
  <c r="AO26" i="15"/>
  <c r="AP26" i="15"/>
  <c r="AQ17" i="15"/>
  <c r="AS17" i="15"/>
  <c r="AQ37" i="15"/>
  <c r="AS37" i="15"/>
  <c r="AQ39" i="15"/>
  <c r="AS39" i="15"/>
  <c r="AQ11" i="15"/>
  <c r="AS11" i="15"/>
  <c r="AQ15" i="15"/>
  <c r="AS15" i="15"/>
  <c r="AO52" i="15"/>
  <c r="AP52" i="15"/>
  <c r="AP27" i="15"/>
  <c r="AO27" i="15"/>
  <c r="AS18" i="15"/>
  <c r="AS31" i="15"/>
  <c r="AQ32" i="15"/>
  <c r="AS32" i="15"/>
  <c r="AQ51" i="15"/>
  <c r="AS51" i="15"/>
  <c r="AS34" i="19"/>
  <c r="AQ34" i="19"/>
  <c r="AQ36" i="19"/>
  <c r="AS36" i="19"/>
  <c r="AS35" i="19"/>
  <c r="AQ35" i="19"/>
  <c r="AP32" i="19"/>
  <c r="AS7" i="19"/>
  <c r="AP23" i="19"/>
  <c r="AS23" i="19" s="1"/>
  <c r="AP8" i="19"/>
  <c r="AS8" i="19" s="1"/>
  <c r="AP29" i="19"/>
  <c r="AS29" i="19" s="1"/>
  <c r="AP20" i="19"/>
  <c r="AQ20" i="19" s="1"/>
  <c r="AP10" i="19"/>
  <c r="AS10" i="19" s="1"/>
  <c r="AP21" i="19"/>
  <c r="AQ21" i="19" s="1"/>
  <c r="AP18" i="19"/>
  <c r="AQ51" i="17"/>
  <c r="AQ32" i="17"/>
  <c r="AQ45" i="17"/>
  <c r="AQ69" i="17"/>
  <c r="AQ40" i="17"/>
  <c r="AQ9" i="17"/>
  <c r="AT89" i="4"/>
  <c r="AW66" i="16"/>
  <c r="AW54" i="16"/>
  <c r="AW9" i="16"/>
  <c r="AS46" i="16"/>
  <c r="AT46" i="16" s="1"/>
  <c r="AW22" i="16"/>
  <c r="AW77" i="16"/>
  <c r="AS78" i="16"/>
  <c r="AT78" i="16" s="1"/>
  <c r="AW49" i="16"/>
  <c r="AS65" i="16"/>
  <c r="AT65" i="16" s="1"/>
  <c r="AW67" i="16"/>
  <c r="AS56" i="16"/>
  <c r="AV56" i="16" s="1"/>
  <c r="AW50" i="16"/>
  <c r="AS60" i="16"/>
  <c r="AT60" i="16" s="1"/>
  <c r="AW55" i="16"/>
  <c r="AW31" i="16"/>
  <c r="AS63" i="16"/>
  <c r="AT63" i="16" s="1"/>
  <c r="AW34" i="16"/>
  <c r="AS24" i="16"/>
  <c r="AV24" i="16" s="1"/>
  <c r="AW33" i="16"/>
  <c r="AW23" i="16"/>
  <c r="AW10" i="16"/>
  <c r="AW12" i="16"/>
  <c r="AQ56" i="17"/>
  <c r="AM48" i="17"/>
  <c r="AN48" i="17" s="1"/>
  <c r="AM35" i="17"/>
  <c r="AP35" i="17" s="1"/>
  <c r="AM20" i="17"/>
  <c r="AN20" i="17" s="1"/>
  <c r="AM10" i="17"/>
  <c r="AP10" i="17" s="1"/>
  <c r="AQ29" i="17"/>
  <c r="AM46" i="17"/>
  <c r="AN46" i="17" s="1"/>
  <c r="AM72" i="17"/>
  <c r="AP72" i="17" s="1"/>
  <c r="AQ25" i="17"/>
  <c r="AM17" i="17"/>
  <c r="AP17" i="17" s="1"/>
  <c r="AQ63" i="17"/>
  <c r="AM33" i="17"/>
  <c r="AN33" i="17" s="1"/>
  <c r="AQ44" i="17"/>
  <c r="AM55" i="17"/>
  <c r="AP55" i="17" s="1"/>
  <c r="AM71" i="17"/>
  <c r="AN71" i="17" s="1"/>
  <c r="AQ28" i="17"/>
  <c r="AM37" i="17"/>
  <c r="AN37" i="17" s="1"/>
  <c r="AM61" i="17"/>
  <c r="AP61" i="17" s="1"/>
  <c r="AQ57" i="17"/>
  <c r="AM58" i="17"/>
  <c r="AN58" i="17" s="1"/>
  <c r="AM67" i="17"/>
  <c r="AP67" i="17" s="1"/>
  <c r="AQ34" i="17"/>
  <c r="AM21" i="17"/>
  <c r="AN21" i="17" s="1"/>
  <c r="AM16" i="17"/>
  <c r="AP16" i="17" s="1"/>
  <c r="AQ70" i="17"/>
  <c r="AM26" i="17"/>
  <c r="AN26" i="17" s="1"/>
  <c r="AM13" i="17"/>
  <c r="AN13" i="17" s="1"/>
  <c r="AQ50" i="17"/>
  <c r="AM18" i="17"/>
  <c r="AP18" i="17" s="1"/>
  <c r="AM11" i="17"/>
  <c r="AP11" i="17" s="1"/>
  <c r="AQ31" i="17"/>
  <c r="AM62" i="17"/>
  <c r="AP62" i="17" s="1"/>
  <c r="AM64" i="17"/>
  <c r="AN64" i="17" s="1"/>
  <c r="AQ41" i="17"/>
  <c r="AM68" i="17"/>
  <c r="AN68" i="17" s="1"/>
  <c r="AM59" i="17"/>
  <c r="AP59" i="17" s="1"/>
  <c r="AQ65" i="17"/>
  <c r="AM60" i="17"/>
  <c r="AN60" i="17" s="1"/>
  <c r="AQ48" i="17"/>
  <c r="AQ53" i="17"/>
  <c r="AM38" i="17"/>
  <c r="AP38" i="17" s="1"/>
  <c r="AM30" i="17"/>
  <c r="AN30" i="17" s="1"/>
  <c r="AQ22" i="17"/>
  <c r="AM36" i="17"/>
  <c r="AN36" i="17" s="1"/>
  <c r="AQ35" i="17"/>
  <c r="AQ24" i="17"/>
  <c r="AM12" i="17"/>
  <c r="AP12" i="17" s="1"/>
  <c r="AQ20" i="17"/>
  <c r="AQ23" i="17"/>
  <c r="AM15" i="17"/>
  <c r="AP15" i="17" s="1"/>
  <c r="AQ10" i="17"/>
  <c r="AQ14" i="17"/>
  <c r="AM8" i="17"/>
  <c r="AN8" i="17" s="1"/>
  <c r="AS72" i="16"/>
  <c r="AT72" i="16" s="1"/>
  <c r="AS68" i="16"/>
  <c r="AT68" i="16" s="1"/>
  <c r="AS70" i="16"/>
  <c r="AV70" i="16" s="1"/>
  <c r="AS32" i="16"/>
  <c r="AV32" i="16" s="1"/>
  <c r="AS14" i="16"/>
  <c r="AT14" i="16" s="1"/>
  <c r="AS53" i="16"/>
  <c r="AV53" i="16" s="1"/>
  <c r="AS40" i="16"/>
  <c r="AV40" i="16" s="1"/>
  <c r="AS25" i="16"/>
  <c r="AV25" i="16" s="1"/>
  <c r="AW30" i="16"/>
  <c r="AS76" i="16"/>
  <c r="AT76" i="16" s="1"/>
  <c r="AS18" i="16"/>
  <c r="AT18" i="16" s="1"/>
  <c r="AW64" i="16"/>
  <c r="AS47" i="16"/>
  <c r="AV47" i="16" s="1"/>
  <c r="AW46" i="16"/>
  <c r="AW37" i="16"/>
  <c r="AS20" i="16"/>
  <c r="AT20" i="16" s="1"/>
  <c r="AW62" i="16"/>
  <c r="AS62" i="16"/>
  <c r="AT62" i="16" s="1"/>
  <c r="AW42" i="16"/>
  <c r="AS73" i="16"/>
  <c r="AT73" i="16" s="1"/>
  <c r="AW78" i="16"/>
  <c r="AW74" i="16"/>
  <c r="AS75" i="16"/>
  <c r="AT75" i="16" s="1"/>
  <c r="AW65" i="16"/>
  <c r="AW71" i="16"/>
  <c r="AS58" i="16"/>
  <c r="AV58" i="16" s="1"/>
  <c r="AW56" i="16"/>
  <c r="AW61" i="16"/>
  <c r="AS57" i="16"/>
  <c r="AV57" i="16" s="1"/>
  <c r="AW60" i="16"/>
  <c r="AW51" i="16"/>
  <c r="AS59" i="16"/>
  <c r="AV59" i="16" s="1"/>
  <c r="AS39" i="16"/>
  <c r="AV39" i="16" s="1"/>
  <c r="AW44" i="16"/>
  <c r="AS15" i="16"/>
  <c r="AT15" i="16" s="1"/>
  <c r="AW63" i="16"/>
  <c r="AW45" i="16"/>
  <c r="AS52" i="16"/>
  <c r="AT52" i="16" s="1"/>
  <c r="AW24" i="16"/>
  <c r="AW35" i="16"/>
  <c r="AS38" i="16"/>
  <c r="AT38" i="16" s="1"/>
  <c r="AW36" i="16"/>
  <c r="AW26" i="16"/>
  <c r="AS19" i="16"/>
  <c r="AV19" i="16" s="1"/>
  <c r="AS29" i="16"/>
  <c r="AT29" i="16" s="1"/>
  <c r="AW11" i="16"/>
  <c r="AS16" i="16"/>
  <c r="AV16" i="16" s="1"/>
  <c r="AS13" i="16"/>
  <c r="AT13" i="16" s="1"/>
  <c r="AW8" i="16"/>
  <c r="N7" i="21"/>
  <c r="N9" i="21"/>
  <c r="N14" i="21"/>
  <c r="AO7" i="21"/>
  <c r="H9" i="21"/>
  <c r="H14" i="21"/>
  <c r="AO14" i="21" s="1"/>
  <c r="H12" i="21"/>
  <c r="H11" i="21"/>
  <c r="H8" i="21"/>
  <c r="AT8" i="21" s="1"/>
  <c r="H10" i="21"/>
  <c r="AO10" i="21" s="1"/>
  <c r="M8" i="21"/>
  <c r="AP7" i="21"/>
  <c r="M12" i="21"/>
  <c r="M11" i="21"/>
  <c r="M13" i="21"/>
  <c r="AP13" i="21" s="1"/>
  <c r="AO35" i="20"/>
  <c r="AP52" i="20"/>
  <c r="AP54" i="20"/>
  <c r="AP35" i="20"/>
  <c r="AP41" i="20"/>
  <c r="AP44" i="20"/>
  <c r="AP53" i="20"/>
  <c r="AP40" i="20"/>
  <c r="AO42" i="20"/>
  <c r="AP51" i="20"/>
  <c r="AO33" i="20"/>
  <c r="AP45" i="20"/>
  <c r="AP16" i="20"/>
  <c r="AP36" i="20"/>
  <c r="AP24" i="20"/>
  <c r="AP28" i="20"/>
  <c r="AP49" i="20"/>
  <c r="AP43" i="20"/>
  <c r="AP20" i="20"/>
  <c r="AO20" i="20"/>
  <c r="AP23" i="20"/>
  <c r="AO23" i="20"/>
  <c r="AP13" i="20"/>
  <c r="AO13" i="20"/>
  <c r="AO9" i="20"/>
  <c r="AO15" i="20"/>
  <c r="AP26" i="20"/>
  <c r="AP48" i="20"/>
  <c r="AP57" i="20"/>
  <c r="AP50" i="20"/>
  <c r="AP42" i="20"/>
  <c r="AO51" i="20"/>
  <c r="AP33" i="20"/>
  <c r="AP21" i="20"/>
  <c r="AP56" i="20"/>
  <c r="AP32" i="20"/>
  <c r="AP12" i="20"/>
  <c r="AO48" i="20"/>
  <c r="AO56" i="20"/>
  <c r="AO57" i="20"/>
  <c r="AO53" i="20"/>
  <c r="AO50" i="20"/>
  <c r="AO43" i="20"/>
  <c r="I20" i="20"/>
  <c r="I14" i="20"/>
  <c r="I23" i="20"/>
  <c r="I12" i="20"/>
  <c r="I13" i="20"/>
  <c r="I10" i="20"/>
  <c r="I9" i="20"/>
  <c r="AT9" i="20" s="1"/>
  <c r="I11" i="20"/>
  <c r="AT11" i="20" s="1"/>
  <c r="I8" i="20"/>
  <c r="N51" i="20"/>
  <c r="N33" i="20"/>
  <c r="N47" i="20"/>
  <c r="N45" i="20"/>
  <c r="N46" i="20"/>
  <c r="N18" i="20"/>
  <c r="N22" i="20"/>
  <c r="N16" i="20"/>
  <c r="N36" i="20"/>
  <c r="N34" i="20"/>
  <c r="N21" i="20"/>
  <c r="N30" i="20"/>
  <c r="N24" i="20"/>
  <c r="N31" i="20"/>
  <c r="N25" i="20"/>
  <c r="N27" i="20"/>
  <c r="N28" i="20"/>
  <c r="N17" i="20"/>
  <c r="N19" i="20"/>
  <c r="N20" i="20"/>
  <c r="N14" i="20"/>
  <c r="N23" i="20"/>
  <c r="N12" i="20"/>
  <c r="N13" i="20"/>
  <c r="M7" i="20"/>
  <c r="H7" i="20"/>
  <c r="AP74" i="17"/>
  <c r="AN74" i="17"/>
  <c r="AN75" i="17"/>
  <c r="AP75" i="17"/>
  <c r="AN73" i="17"/>
  <c r="AP73" i="17"/>
  <c r="AQ74" i="17"/>
  <c r="AN51" i="17"/>
  <c r="AQ72" i="17"/>
  <c r="AN66" i="17"/>
  <c r="AQ75" i="17"/>
  <c r="AQ73" i="17"/>
  <c r="AQ71" i="17"/>
  <c r="AQ61" i="17"/>
  <c r="AN54" i="17"/>
  <c r="AQ67" i="17"/>
  <c r="AQ16" i="17"/>
  <c r="AQ13" i="17"/>
  <c r="AQ11" i="17"/>
  <c r="AQ64" i="17"/>
  <c r="AQ59" i="17"/>
  <c r="AN52" i="17"/>
  <c r="AQ30" i="17"/>
  <c r="AN9" i="17"/>
  <c r="AM29" i="17"/>
  <c r="AM25" i="17"/>
  <c r="AM63" i="17"/>
  <c r="AM44" i="17"/>
  <c r="AM28" i="17"/>
  <c r="AM57" i="17"/>
  <c r="AM34" i="17"/>
  <c r="AM70" i="17"/>
  <c r="AM50" i="17"/>
  <c r="AM31" i="17"/>
  <c r="AM41" i="17"/>
  <c r="AM65" i="17"/>
  <c r="AM53" i="17"/>
  <c r="AM22" i="17"/>
  <c r="AM24" i="17"/>
  <c r="AM23" i="17"/>
  <c r="AM14" i="17"/>
  <c r="AT36" i="16"/>
  <c r="AV36" i="16"/>
  <c r="AW68" i="16"/>
  <c r="AW32" i="16"/>
  <c r="AW53" i="16"/>
  <c r="AW25" i="16"/>
  <c r="AW18" i="16"/>
  <c r="AW39" i="16"/>
  <c r="AW29" i="16"/>
  <c r="AW13" i="16"/>
  <c r="AS43" i="16"/>
  <c r="AS28" i="16"/>
  <c r="AS27" i="16"/>
  <c r="AS69" i="16"/>
  <c r="AS30" i="16"/>
  <c r="AS64" i="16"/>
  <c r="AS37" i="16"/>
  <c r="AS42" i="16"/>
  <c r="AS74" i="16"/>
  <c r="AS71" i="16"/>
  <c r="AS61" i="16"/>
  <c r="AS51" i="16"/>
  <c r="AS44" i="16"/>
  <c r="AS45" i="16"/>
  <c r="AS35" i="16"/>
  <c r="AS26" i="16"/>
  <c r="AS11" i="16"/>
  <c r="AS8" i="16"/>
  <c r="AP33" i="19"/>
  <c r="AP27" i="19"/>
  <c r="AP16" i="19"/>
  <c r="AP11" i="19"/>
  <c r="AP19" i="19"/>
  <c r="AP26" i="19"/>
  <c r="AP24" i="19"/>
  <c r="AS25" i="19"/>
  <c r="AP17" i="19"/>
  <c r="AL12" i="19"/>
  <c r="AK12" i="19"/>
  <c r="AM12" i="19" s="1"/>
  <c r="AF12" i="19"/>
  <c r="AE12" i="19"/>
  <c r="AC12" i="19"/>
  <c r="AB12" i="19"/>
  <c r="Z12" i="19"/>
  <c r="Y12" i="19"/>
  <c r="W12" i="19"/>
  <c r="V12" i="19"/>
  <c r="T12" i="19"/>
  <c r="S12" i="19"/>
  <c r="Q12" i="19"/>
  <c r="P12" i="19"/>
  <c r="L5" i="19"/>
  <c r="G5" i="19"/>
  <c r="AL8" i="15"/>
  <c r="AK8" i="15"/>
  <c r="AF8" i="15"/>
  <c r="AE8" i="15"/>
  <c r="AC8" i="15"/>
  <c r="AB8" i="15"/>
  <c r="Z8" i="15"/>
  <c r="Y8" i="15"/>
  <c r="W8" i="15"/>
  <c r="V8" i="15"/>
  <c r="T8" i="15"/>
  <c r="S8" i="15"/>
  <c r="Q8" i="15"/>
  <c r="P8" i="15"/>
  <c r="AS34" i="15" l="1"/>
  <c r="AT30" i="20"/>
  <c r="AT46" i="20"/>
  <c r="AT37" i="20"/>
  <c r="AP11" i="20"/>
  <c r="AT14" i="20"/>
  <c r="AT58" i="20"/>
  <c r="AO39" i="20"/>
  <c r="AP10" i="20"/>
  <c r="AP14" i="21"/>
  <c r="AP11" i="21"/>
  <c r="AP10" i="21"/>
  <c r="AT11" i="21"/>
  <c r="AT12" i="21"/>
  <c r="AT10" i="21"/>
  <c r="AT9" i="21"/>
  <c r="AT13" i="21"/>
  <c r="AT14" i="21"/>
  <c r="AT55" i="20"/>
  <c r="AT12" i="20"/>
  <c r="AO14" i="20"/>
  <c r="AP55" i="20"/>
  <c r="AP46" i="20"/>
  <c r="AP58" i="20"/>
  <c r="AP30" i="20"/>
  <c r="AQ30" i="20" s="1"/>
  <c r="AT25" i="20"/>
  <c r="AT17" i="20"/>
  <c r="AT34" i="20"/>
  <c r="AT45" i="20"/>
  <c r="AT32" i="20"/>
  <c r="AT49" i="20"/>
  <c r="AT26" i="20"/>
  <c r="AT35" i="20"/>
  <c r="AT19" i="20"/>
  <c r="AT10" i="20"/>
  <c r="AO11" i="20"/>
  <c r="AP37" i="20"/>
  <c r="AO29" i="20"/>
  <c r="AO30" i="20"/>
  <c r="AT27" i="20"/>
  <c r="AT16" i="20"/>
  <c r="AT47" i="20"/>
  <c r="AT43" i="20"/>
  <c r="AT57" i="20"/>
  <c r="AT29" i="20"/>
  <c r="AT52" i="20"/>
  <c r="AT39" i="20"/>
  <c r="AT8" i="20"/>
  <c r="AO8" i="20"/>
  <c r="AT13" i="20"/>
  <c r="AT23" i="20"/>
  <c r="AT18" i="20"/>
  <c r="AT33" i="20"/>
  <c r="AT40" i="20"/>
  <c r="AT53" i="20"/>
  <c r="AT15" i="20"/>
  <c r="AT7" i="20"/>
  <c r="AO55" i="20"/>
  <c r="AP14" i="20"/>
  <c r="AQ14" i="20" s="1"/>
  <c r="AT20" i="20"/>
  <c r="AO37" i="20"/>
  <c r="AO12" i="20"/>
  <c r="AO19" i="20"/>
  <c r="AO58" i="20"/>
  <c r="AP17" i="20"/>
  <c r="AQ17" i="20" s="1"/>
  <c r="AO25" i="20"/>
  <c r="AO46" i="20"/>
  <c r="AT22" i="20"/>
  <c r="AT51" i="20"/>
  <c r="AT50" i="20"/>
  <c r="AT56" i="20"/>
  <c r="AT44" i="20"/>
  <c r="AT48" i="20"/>
  <c r="AT54" i="20"/>
  <c r="AT21" i="20"/>
  <c r="AT28" i="20"/>
  <c r="AT24" i="20"/>
  <c r="AT36" i="20"/>
  <c r="AT38" i="20"/>
  <c r="AT31" i="20"/>
  <c r="AT7" i="19"/>
  <c r="G4" i="19"/>
  <c r="L4" i="19"/>
  <c r="AQ7" i="19"/>
  <c r="AS25" i="15"/>
  <c r="AN69" i="17"/>
  <c r="AN43" i="17"/>
  <c r="AN27" i="17"/>
  <c r="AN32" i="17"/>
  <c r="AN49" i="17"/>
  <c r="AN42" i="17"/>
  <c r="AN45" i="17"/>
  <c r="AN47" i="17"/>
  <c r="AN39" i="17"/>
  <c r="AN40" i="17"/>
  <c r="AN19" i="17"/>
  <c r="AT21" i="16"/>
  <c r="AT77" i="16"/>
  <c r="AT10" i="16"/>
  <c r="AT12" i="16"/>
  <c r="AV17" i="16"/>
  <c r="AP38" i="20"/>
  <c r="AS38" i="20" s="1"/>
  <c r="AQ18" i="20"/>
  <c r="AQ27" i="20"/>
  <c r="AS17" i="20"/>
  <c r="AO12" i="21"/>
  <c r="AP8" i="21"/>
  <c r="AS8" i="21" s="1"/>
  <c r="AS47" i="20"/>
  <c r="AS27" i="20"/>
  <c r="AT66" i="16"/>
  <c r="AS28" i="15"/>
  <c r="AQ28" i="15"/>
  <c r="AT48" i="16"/>
  <c r="AT67" i="16"/>
  <c r="AT24" i="16"/>
  <c r="AT33" i="16"/>
  <c r="AT41" i="16"/>
  <c r="AS22" i="20"/>
  <c r="AS34" i="20"/>
  <c r="AS32" i="19"/>
  <c r="AQ32" i="19"/>
  <c r="AS21" i="19"/>
  <c r="AT9" i="16"/>
  <c r="AT22" i="16"/>
  <c r="AT50" i="16"/>
  <c r="AT23" i="16"/>
  <c r="AN17" i="17"/>
  <c r="AT54" i="16"/>
  <c r="AT49" i="16"/>
  <c r="AT56" i="16"/>
  <c r="AT55" i="16"/>
  <c r="AT59" i="16"/>
  <c r="AT31" i="16"/>
  <c r="AT34" i="16"/>
  <c r="AT25" i="16"/>
  <c r="AV46" i="16"/>
  <c r="AV20" i="16"/>
  <c r="AV73" i="16"/>
  <c r="AV78" i="16"/>
  <c r="AN56" i="17"/>
  <c r="AN61" i="17"/>
  <c r="AN59" i="17"/>
  <c r="AP48" i="17"/>
  <c r="AN35" i="17"/>
  <c r="AS30" i="20"/>
  <c r="AS31" i="20"/>
  <c r="AN55" i="17"/>
  <c r="AP71" i="17"/>
  <c r="AP21" i="17"/>
  <c r="AN16" i="17"/>
  <c r="AP13" i="17"/>
  <c r="AN62" i="17"/>
  <c r="AN38" i="17"/>
  <c r="AN10" i="17"/>
  <c r="AV76" i="16"/>
  <c r="AV65" i="16"/>
  <c r="AT58" i="16"/>
  <c r="AV60" i="16"/>
  <c r="AV63" i="16"/>
  <c r="AT16" i="16"/>
  <c r="AV72" i="16"/>
  <c r="AT70" i="16"/>
  <c r="AT47" i="16"/>
  <c r="AT39" i="16"/>
  <c r="AV38" i="16"/>
  <c r="AT32" i="16"/>
  <c r="AV14" i="16"/>
  <c r="AT53" i="16"/>
  <c r="AT40" i="16"/>
  <c r="AV75" i="16"/>
  <c r="AV15" i="16"/>
  <c r="AT19" i="16"/>
  <c r="AV13" i="16"/>
  <c r="AQ10" i="19"/>
  <c r="AQ15" i="20"/>
  <c r="AS26" i="15"/>
  <c r="AQ26" i="15"/>
  <c r="AS23" i="15"/>
  <c r="AQ23" i="15"/>
  <c r="AQ45" i="15"/>
  <c r="AS45" i="15"/>
  <c r="AS48" i="15"/>
  <c r="AQ48" i="15"/>
  <c r="AQ27" i="15"/>
  <c r="AS27" i="15"/>
  <c r="AS36" i="15"/>
  <c r="AQ36" i="15"/>
  <c r="AS52" i="15"/>
  <c r="AQ52" i="15"/>
  <c r="AS59" i="15"/>
  <c r="AQ59" i="15"/>
  <c r="AQ23" i="19"/>
  <c r="AQ8" i="19"/>
  <c r="AQ29" i="19"/>
  <c r="AS20" i="19"/>
  <c r="AP46" i="17"/>
  <c r="AP33" i="17"/>
  <c r="AP58" i="17"/>
  <c r="AP26" i="17"/>
  <c r="AN11" i="17"/>
  <c r="AP68" i="17"/>
  <c r="AP60" i="17"/>
  <c r="AP20" i="17"/>
  <c r="AN15" i="17"/>
  <c r="AV68" i="16"/>
  <c r="AV18" i="16"/>
  <c r="AV62" i="16"/>
  <c r="AT57" i="16"/>
  <c r="AV52" i="16"/>
  <c r="AV29" i="16"/>
  <c r="AN72" i="17"/>
  <c r="AP37" i="17"/>
  <c r="AN67" i="17"/>
  <c r="AN18" i="17"/>
  <c r="AP64" i="17"/>
  <c r="AP30" i="17"/>
  <c r="AN12" i="17"/>
  <c r="AP8" i="17"/>
  <c r="AP36" i="17"/>
  <c r="AO11" i="21"/>
  <c r="AS13" i="21"/>
  <c r="AQ13" i="21"/>
  <c r="AS10" i="21"/>
  <c r="AQ10" i="21"/>
  <c r="AO13" i="21"/>
  <c r="AP12" i="21"/>
  <c r="AS7" i="21"/>
  <c r="AQ7" i="21"/>
  <c r="AO8" i="21"/>
  <c r="AS11" i="21"/>
  <c r="AQ11" i="21"/>
  <c r="AS14" i="21"/>
  <c r="AQ14" i="21"/>
  <c r="AQ8" i="20"/>
  <c r="AS8" i="20"/>
  <c r="AQ32" i="20"/>
  <c r="AS32" i="20"/>
  <c r="AQ21" i="20"/>
  <c r="AS21" i="20"/>
  <c r="AQ33" i="20"/>
  <c r="AS33" i="20"/>
  <c r="AQ57" i="20"/>
  <c r="AS57" i="20"/>
  <c r="AQ10" i="20"/>
  <c r="AS10" i="20"/>
  <c r="AQ23" i="20"/>
  <c r="AS23" i="20"/>
  <c r="AQ19" i="20"/>
  <c r="AS19" i="20"/>
  <c r="AQ36" i="20"/>
  <c r="AS36" i="20"/>
  <c r="AQ51" i="20"/>
  <c r="AS51" i="20"/>
  <c r="AQ37" i="20"/>
  <c r="AS37" i="20"/>
  <c r="AQ41" i="20"/>
  <c r="AS41" i="20"/>
  <c r="AQ52" i="20"/>
  <c r="AS52" i="20"/>
  <c r="AQ55" i="20"/>
  <c r="AS55" i="20"/>
  <c r="AS48" i="20"/>
  <c r="AQ48" i="20"/>
  <c r="AQ43" i="20"/>
  <c r="AS43" i="20"/>
  <c r="AQ11" i="20"/>
  <c r="AS11" i="20"/>
  <c r="AQ16" i="20"/>
  <c r="AS16" i="20"/>
  <c r="AQ29" i="20"/>
  <c r="AS29" i="20"/>
  <c r="AQ35" i="20"/>
  <c r="AS35" i="20"/>
  <c r="AQ12" i="20"/>
  <c r="AS12" i="20"/>
  <c r="AQ56" i="20"/>
  <c r="AS56" i="20"/>
  <c r="AQ42" i="20"/>
  <c r="AS42" i="20"/>
  <c r="AQ9" i="20"/>
  <c r="AS9" i="20"/>
  <c r="AQ13" i="20"/>
  <c r="AS13" i="20"/>
  <c r="AQ20" i="20"/>
  <c r="AS20" i="20"/>
  <c r="AQ49" i="20"/>
  <c r="AS49" i="20"/>
  <c r="AQ28" i="20"/>
  <c r="AS28" i="20"/>
  <c r="AQ45" i="20"/>
  <c r="AS45" i="20"/>
  <c r="AQ40" i="20"/>
  <c r="AS40" i="20"/>
  <c r="AQ44" i="20"/>
  <c r="AS44" i="20"/>
  <c r="AQ54" i="20"/>
  <c r="AS54" i="20"/>
  <c r="AQ25" i="20"/>
  <c r="AS25" i="20"/>
  <c r="AQ50" i="20"/>
  <c r="AS50" i="20"/>
  <c r="AS26" i="20"/>
  <c r="AQ26" i="20"/>
  <c r="AQ46" i="20"/>
  <c r="AS46" i="20"/>
  <c r="AQ39" i="20"/>
  <c r="AS39" i="20"/>
  <c r="AQ24" i="20"/>
  <c r="AS24" i="20"/>
  <c r="AQ53" i="20"/>
  <c r="AS53" i="20"/>
  <c r="AQ58" i="20"/>
  <c r="AS58" i="20"/>
  <c r="AO7" i="20"/>
  <c r="AN22" i="17"/>
  <c r="AP22" i="17"/>
  <c r="AN57" i="17"/>
  <c r="AP57" i="17"/>
  <c r="AN53" i="17"/>
  <c r="AP53" i="17"/>
  <c r="AN28" i="17"/>
  <c r="AP28" i="17"/>
  <c r="AN23" i="17"/>
  <c r="AP23" i="17"/>
  <c r="AN65" i="17"/>
  <c r="AP65" i="17"/>
  <c r="AN70" i="17"/>
  <c r="AP70" i="17"/>
  <c r="AN44" i="17"/>
  <c r="AP44" i="17"/>
  <c r="AN31" i="17"/>
  <c r="AP31" i="17"/>
  <c r="AN25" i="17"/>
  <c r="AP25" i="17"/>
  <c r="AN14" i="17"/>
  <c r="AP14" i="17"/>
  <c r="AN50" i="17"/>
  <c r="AP50" i="17"/>
  <c r="AN29" i="17"/>
  <c r="AP29" i="17"/>
  <c r="AN24" i="17"/>
  <c r="AP24" i="17"/>
  <c r="AN41" i="17"/>
  <c r="AP41" i="17"/>
  <c r="AN34" i="17"/>
  <c r="AP34" i="17"/>
  <c r="AN63" i="17"/>
  <c r="AP63" i="17"/>
  <c r="AT26" i="16"/>
  <c r="AV26" i="16"/>
  <c r="AT61" i="16"/>
  <c r="AV61" i="16"/>
  <c r="AT27" i="16"/>
  <c r="AV27" i="16"/>
  <c r="AT8" i="16"/>
  <c r="AV8" i="16"/>
  <c r="AT45" i="16"/>
  <c r="AV45" i="16"/>
  <c r="AT71" i="16"/>
  <c r="AV71" i="16"/>
  <c r="AT64" i="16"/>
  <c r="AV64" i="16"/>
  <c r="AT28" i="16"/>
  <c r="AV28" i="16"/>
  <c r="AT51" i="16"/>
  <c r="AV51" i="16"/>
  <c r="AT11" i="16"/>
  <c r="AV11" i="16"/>
  <c r="AT44" i="16"/>
  <c r="AV44" i="16"/>
  <c r="AT74" i="16"/>
  <c r="AV74" i="16"/>
  <c r="AT30" i="16"/>
  <c r="AV30" i="16"/>
  <c r="AT43" i="16"/>
  <c r="AV43" i="16"/>
  <c r="AT42" i="16"/>
  <c r="AV42" i="16"/>
  <c r="AT69" i="16"/>
  <c r="AV69" i="16"/>
  <c r="AT35" i="16"/>
  <c r="AV35" i="16"/>
  <c r="AT37" i="16"/>
  <c r="AV37" i="16"/>
  <c r="AP22" i="19"/>
  <c r="AS27" i="19"/>
  <c r="AQ27" i="19"/>
  <c r="AP31" i="19"/>
  <c r="AQ24" i="19"/>
  <c r="AS24" i="19"/>
  <c r="AS15" i="19"/>
  <c r="AP30" i="19"/>
  <c r="AP9" i="19"/>
  <c r="AQ19" i="19"/>
  <c r="AS19" i="19"/>
  <c r="AP28" i="19"/>
  <c r="AQ16" i="19"/>
  <c r="AS16" i="19"/>
  <c r="AS33" i="19"/>
  <c r="AQ33" i="19"/>
  <c r="AQ17" i="19"/>
  <c r="AS17" i="19"/>
  <c r="AQ26" i="19"/>
  <c r="AS26" i="19"/>
  <c r="AQ11" i="19"/>
  <c r="AS11" i="19"/>
  <c r="AQ18" i="19"/>
  <c r="AS18" i="19"/>
  <c r="AL7" i="17"/>
  <c r="AS14" i="20" l="1"/>
  <c r="AS13" i="19"/>
  <c r="AQ38" i="20"/>
  <c r="AS9" i="21"/>
  <c r="AQ8" i="21"/>
  <c r="AS14" i="19"/>
  <c r="AS12" i="21"/>
  <c r="AQ12" i="21"/>
  <c r="AS7" i="20"/>
  <c r="AQ7" i="20"/>
  <c r="AS9" i="19"/>
  <c r="AQ9" i="19"/>
  <c r="AQ30" i="19"/>
  <c r="AS30" i="19"/>
  <c r="AQ28" i="19"/>
  <c r="AS28" i="19"/>
  <c r="AQ31" i="19"/>
  <c r="AS31" i="19"/>
  <c r="AS22" i="19"/>
  <c r="AQ22" i="19"/>
  <c r="AK7" i="17"/>
  <c r="AJ7" i="17"/>
  <c r="AJ4" i="17" s="1"/>
  <c r="AH7" i="17"/>
  <c r="AG7" i="17"/>
  <c r="AG4" i="17" s="1"/>
  <c r="AE7" i="17"/>
  <c r="AD7" i="17"/>
  <c r="AD4" i="17" s="1"/>
  <c r="Y7" i="17"/>
  <c r="X7" i="17"/>
  <c r="X4" i="17" s="1"/>
  <c r="V7" i="17"/>
  <c r="U7" i="17"/>
  <c r="U4" i="17" s="1"/>
  <c r="S7" i="17"/>
  <c r="R7" i="17"/>
  <c r="R4" i="17" s="1"/>
  <c r="P7" i="17"/>
  <c r="O7" i="17"/>
  <c r="O4" i="17" s="1"/>
  <c r="M7" i="17"/>
  <c r="L7" i="17"/>
  <c r="L4" i="17" s="1"/>
  <c r="J7" i="17"/>
  <c r="I7" i="17"/>
  <c r="I4" i="17" s="1"/>
  <c r="G7" i="17"/>
  <c r="F7" i="17"/>
  <c r="AR7" i="16"/>
  <c r="AQ7" i="16"/>
  <c r="AP7" i="16"/>
  <c r="AP4" i="16" s="1"/>
  <c r="AN7" i="16"/>
  <c r="AM7" i="16"/>
  <c r="AM4" i="16" s="1"/>
  <c r="AK7" i="16"/>
  <c r="AJ7" i="16"/>
  <c r="AJ4" i="16" s="1"/>
  <c r="AH7" i="16"/>
  <c r="AG7" i="16"/>
  <c r="AG4" i="16" s="1"/>
  <c r="AE7" i="16"/>
  <c r="AD7" i="16"/>
  <c r="AD4" i="16" s="1"/>
  <c r="Y7" i="16"/>
  <c r="X7" i="16"/>
  <c r="X4" i="16" s="1"/>
  <c r="V7" i="16"/>
  <c r="U7" i="16"/>
  <c r="U4" i="16" s="1"/>
  <c r="S7" i="16"/>
  <c r="R7" i="16"/>
  <c r="R4" i="16" s="1"/>
  <c r="M7" i="16"/>
  <c r="L7" i="16"/>
  <c r="L4" i="16" s="1"/>
  <c r="J7" i="16"/>
  <c r="I7" i="16"/>
  <c r="I4" i="16" s="1"/>
  <c r="G7" i="16"/>
  <c r="F7" i="16"/>
  <c r="F4" i="16" s="1"/>
  <c r="AQ7" i="17" l="1"/>
  <c r="F4" i="17"/>
  <c r="AW7" i="16"/>
  <c r="AS7" i="16"/>
  <c r="AV7" i="16" s="1"/>
  <c r="AM7" i="17"/>
  <c r="AP7" i="17" s="1"/>
  <c r="AT7" i="16" l="1"/>
  <c r="AN7" i="17"/>
  <c r="R8" i="4"/>
  <c r="S8" i="4"/>
  <c r="U8" i="4"/>
  <c r="V8" i="4"/>
  <c r="X8" i="4"/>
  <c r="Y8" i="4"/>
  <c r="AD8" i="4"/>
  <c r="AE8" i="4"/>
  <c r="AG8" i="4"/>
  <c r="AH8" i="4"/>
  <c r="AJ8" i="4"/>
  <c r="AK8" i="4"/>
  <c r="AM8" i="4"/>
  <c r="AN8" i="4"/>
  <c r="AP8" i="4"/>
  <c r="AQ8" i="4"/>
  <c r="AR8" i="4"/>
  <c r="R13" i="4"/>
  <c r="S13" i="4"/>
  <c r="U13" i="4"/>
  <c r="V13" i="4"/>
  <c r="X13" i="4"/>
  <c r="Y13" i="4"/>
  <c r="AD13" i="4"/>
  <c r="AE13" i="4"/>
  <c r="AG13" i="4"/>
  <c r="AH13" i="4"/>
  <c r="AJ13" i="4"/>
  <c r="AK13" i="4"/>
  <c r="AM13" i="4"/>
  <c r="AN13" i="4"/>
  <c r="AP13" i="4"/>
  <c r="AQ13" i="4"/>
  <c r="AR13" i="4"/>
  <c r="R20" i="4"/>
  <c r="S20" i="4"/>
  <c r="U20" i="4"/>
  <c r="V20" i="4"/>
  <c r="X20" i="4"/>
  <c r="Y20" i="4"/>
  <c r="AD20" i="4"/>
  <c r="AE20" i="4"/>
  <c r="AG20" i="4"/>
  <c r="AH20" i="4"/>
  <c r="AJ20" i="4"/>
  <c r="AK20" i="4"/>
  <c r="AM20" i="4"/>
  <c r="AN20" i="4"/>
  <c r="AP20" i="4"/>
  <c r="AQ20" i="4"/>
  <c r="AR20" i="4"/>
  <c r="R12" i="4"/>
  <c r="S12" i="4"/>
  <c r="U12" i="4"/>
  <c r="V12" i="4"/>
  <c r="X12" i="4"/>
  <c r="Y12" i="4"/>
  <c r="AD12" i="4"/>
  <c r="AE12" i="4"/>
  <c r="AG12" i="4"/>
  <c r="AH12" i="4"/>
  <c r="AJ12" i="4"/>
  <c r="AK12" i="4"/>
  <c r="AM12" i="4"/>
  <c r="AN12" i="4"/>
  <c r="AP12" i="4"/>
  <c r="AQ12" i="4"/>
  <c r="AR12" i="4"/>
  <c r="R36" i="4"/>
  <c r="S36" i="4"/>
  <c r="U36" i="4"/>
  <c r="V36" i="4"/>
  <c r="X36" i="4"/>
  <c r="Y36" i="4"/>
  <c r="AD36" i="4"/>
  <c r="AE36" i="4"/>
  <c r="AG36" i="4"/>
  <c r="AH36" i="4"/>
  <c r="AJ36" i="4"/>
  <c r="AK36" i="4"/>
  <c r="AM36" i="4"/>
  <c r="AN36" i="4"/>
  <c r="AP36" i="4"/>
  <c r="AQ36" i="4"/>
  <c r="AR36" i="4"/>
  <c r="R10" i="4"/>
  <c r="S10" i="4"/>
  <c r="U10" i="4"/>
  <c r="V10" i="4"/>
  <c r="X10" i="4"/>
  <c r="Y10" i="4"/>
  <c r="AD10" i="4"/>
  <c r="AE10" i="4"/>
  <c r="AG10" i="4"/>
  <c r="AH10" i="4"/>
  <c r="AJ10" i="4"/>
  <c r="AK10" i="4"/>
  <c r="AM10" i="4"/>
  <c r="AN10" i="4"/>
  <c r="AP10" i="4"/>
  <c r="AQ10" i="4"/>
  <c r="AR10" i="4"/>
  <c r="R31" i="4"/>
  <c r="S31" i="4"/>
  <c r="U31" i="4"/>
  <c r="V31" i="4"/>
  <c r="X31" i="4"/>
  <c r="Y31" i="4"/>
  <c r="AD31" i="4"/>
  <c r="AE31" i="4"/>
  <c r="AG31" i="4"/>
  <c r="AH31" i="4"/>
  <c r="AJ31" i="4"/>
  <c r="AK31" i="4"/>
  <c r="AM31" i="4"/>
  <c r="AN31" i="4"/>
  <c r="AP31" i="4"/>
  <c r="AQ31" i="4"/>
  <c r="AR31" i="4"/>
  <c r="R17" i="4"/>
  <c r="S17" i="4"/>
  <c r="U17" i="4"/>
  <c r="V17" i="4"/>
  <c r="X17" i="4"/>
  <c r="Y17" i="4"/>
  <c r="AD17" i="4"/>
  <c r="AE17" i="4"/>
  <c r="AG17" i="4"/>
  <c r="AH17" i="4"/>
  <c r="AJ17" i="4"/>
  <c r="AK17" i="4"/>
  <c r="AM17" i="4"/>
  <c r="AN17" i="4"/>
  <c r="AP17" i="4"/>
  <c r="AQ17" i="4"/>
  <c r="AR17" i="4"/>
  <c r="R25" i="4"/>
  <c r="S25" i="4"/>
  <c r="U25" i="4"/>
  <c r="V25" i="4"/>
  <c r="X25" i="4"/>
  <c r="Y25" i="4"/>
  <c r="AD25" i="4"/>
  <c r="AE25" i="4"/>
  <c r="AG25" i="4"/>
  <c r="AH25" i="4"/>
  <c r="AJ25" i="4"/>
  <c r="AK25" i="4"/>
  <c r="AM25" i="4"/>
  <c r="AN25" i="4"/>
  <c r="AP25" i="4"/>
  <c r="AQ25" i="4"/>
  <c r="AR25" i="4"/>
  <c r="R88" i="4"/>
  <c r="S88" i="4"/>
  <c r="U88" i="4"/>
  <c r="V88" i="4"/>
  <c r="X88" i="4"/>
  <c r="Y88" i="4"/>
  <c r="AD88" i="4"/>
  <c r="AE88" i="4"/>
  <c r="AG88" i="4"/>
  <c r="AH88" i="4"/>
  <c r="AJ88" i="4"/>
  <c r="AK88" i="4"/>
  <c r="AM88" i="4"/>
  <c r="AN88" i="4"/>
  <c r="AP88" i="4"/>
  <c r="AQ88" i="4"/>
  <c r="AR88" i="4"/>
  <c r="R15" i="4"/>
  <c r="S15" i="4"/>
  <c r="U15" i="4"/>
  <c r="V15" i="4"/>
  <c r="X15" i="4"/>
  <c r="Y15" i="4"/>
  <c r="AD15" i="4"/>
  <c r="AE15" i="4"/>
  <c r="AG15" i="4"/>
  <c r="AH15" i="4"/>
  <c r="AJ15" i="4"/>
  <c r="AK15" i="4"/>
  <c r="AM15" i="4"/>
  <c r="AN15" i="4"/>
  <c r="AP15" i="4"/>
  <c r="AQ15" i="4"/>
  <c r="AR15" i="4"/>
  <c r="R67" i="4"/>
  <c r="S67" i="4"/>
  <c r="U67" i="4"/>
  <c r="V67" i="4"/>
  <c r="X67" i="4"/>
  <c r="Y67" i="4"/>
  <c r="AD67" i="4"/>
  <c r="AE67" i="4"/>
  <c r="AG67" i="4"/>
  <c r="AH67" i="4"/>
  <c r="AJ67" i="4"/>
  <c r="AK67" i="4"/>
  <c r="AM67" i="4"/>
  <c r="AN67" i="4"/>
  <c r="AP67" i="4"/>
  <c r="AQ67" i="4"/>
  <c r="AR67" i="4"/>
  <c r="R39" i="4"/>
  <c r="S39" i="4"/>
  <c r="U39" i="4"/>
  <c r="V39" i="4"/>
  <c r="X39" i="4"/>
  <c r="Y39" i="4"/>
  <c r="AD39" i="4"/>
  <c r="AE39" i="4"/>
  <c r="AG39" i="4"/>
  <c r="AH39" i="4"/>
  <c r="AJ39" i="4"/>
  <c r="AK39" i="4"/>
  <c r="AM39" i="4"/>
  <c r="AN39" i="4"/>
  <c r="AP39" i="4"/>
  <c r="AQ39" i="4"/>
  <c r="AR39" i="4"/>
  <c r="R14" i="4"/>
  <c r="S14" i="4"/>
  <c r="U14" i="4"/>
  <c r="V14" i="4"/>
  <c r="X14" i="4"/>
  <c r="Y14" i="4"/>
  <c r="AD14" i="4"/>
  <c r="AE14" i="4"/>
  <c r="AG14" i="4"/>
  <c r="AH14" i="4"/>
  <c r="AJ14" i="4"/>
  <c r="AK14" i="4"/>
  <c r="AM14" i="4"/>
  <c r="AN14" i="4"/>
  <c r="AP14" i="4"/>
  <c r="AQ14" i="4"/>
  <c r="AR14" i="4"/>
  <c r="R54" i="4"/>
  <c r="S54" i="4"/>
  <c r="U54" i="4"/>
  <c r="V54" i="4"/>
  <c r="X54" i="4"/>
  <c r="Y54" i="4"/>
  <c r="AD54" i="4"/>
  <c r="AE54" i="4"/>
  <c r="AG54" i="4"/>
  <c r="AH54" i="4"/>
  <c r="AJ54" i="4"/>
  <c r="AK54" i="4"/>
  <c r="AM54" i="4"/>
  <c r="AN54" i="4"/>
  <c r="AP54" i="4"/>
  <c r="AQ54" i="4"/>
  <c r="AR54" i="4"/>
  <c r="R52" i="4"/>
  <c r="S52" i="4"/>
  <c r="U52" i="4"/>
  <c r="V52" i="4"/>
  <c r="X52" i="4"/>
  <c r="Y52" i="4"/>
  <c r="AD52" i="4"/>
  <c r="AE52" i="4"/>
  <c r="AG52" i="4"/>
  <c r="AH52" i="4"/>
  <c r="AJ52" i="4"/>
  <c r="AK52" i="4"/>
  <c r="AM52" i="4"/>
  <c r="AN52" i="4"/>
  <c r="AP52" i="4"/>
  <c r="AQ52" i="4"/>
  <c r="AR52" i="4"/>
  <c r="R56" i="4"/>
  <c r="S56" i="4"/>
  <c r="U56" i="4"/>
  <c r="V56" i="4"/>
  <c r="X56" i="4"/>
  <c r="Y56" i="4"/>
  <c r="AD56" i="4"/>
  <c r="AE56" i="4"/>
  <c r="AG56" i="4"/>
  <c r="AH56" i="4"/>
  <c r="AJ56" i="4"/>
  <c r="AK56" i="4"/>
  <c r="AM56" i="4"/>
  <c r="AN56" i="4"/>
  <c r="AP56" i="4"/>
  <c r="AQ56" i="4"/>
  <c r="AR56" i="4"/>
  <c r="R50" i="4"/>
  <c r="S50" i="4"/>
  <c r="U50" i="4"/>
  <c r="V50" i="4"/>
  <c r="X50" i="4"/>
  <c r="Y50" i="4"/>
  <c r="AD50" i="4"/>
  <c r="AE50" i="4"/>
  <c r="AG50" i="4"/>
  <c r="AH50" i="4"/>
  <c r="AJ50" i="4"/>
  <c r="AK50" i="4"/>
  <c r="AM50" i="4"/>
  <c r="AN50" i="4"/>
  <c r="AP50" i="4"/>
  <c r="AQ50" i="4"/>
  <c r="AR50" i="4"/>
  <c r="R46" i="4"/>
  <c r="S46" i="4"/>
  <c r="U46" i="4"/>
  <c r="V46" i="4"/>
  <c r="X46" i="4"/>
  <c r="Y46" i="4"/>
  <c r="AD46" i="4"/>
  <c r="AE46" i="4"/>
  <c r="AG46" i="4"/>
  <c r="AH46" i="4"/>
  <c r="AJ46" i="4"/>
  <c r="AK46" i="4"/>
  <c r="AM46" i="4"/>
  <c r="AN46" i="4"/>
  <c r="AP46" i="4"/>
  <c r="AQ46" i="4"/>
  <c r="AR46" i="4"/>
  <c r="R72" i="4"/>
  <c r="S72" i="4"/>
  <c r="U72" i="4"/>
  <c r="V72" i="4"/>
  <c r="X72" i="4"/>
  <c r="Y72" i="4"/>
  <c r="AD72" i="4"/>
  <c r="AE72" i="4"/>
  <c r="AG72" i="4"/>
  <c r="AH72" i="4"/>
  <c r="AJ72" i="4"/>
  <c r="AK72" i="4"/>
  <c r="AM72" i="4"/>
  <c r="AN72" i="4"/>
  <c r="AP72" i="4"/>
  <c r="AQ72" i="4"/>
  <c r="AR72" i="4"/>
  <c r="R57" i="4"/>
  <c r="S57" i="4"/>
  <c r="U57" i="4"/>
  <c r="V57" i="4"/>
  <c r="X57" i="4"/>
  <c r="Y57" i="4"/>
  <c r="AD57" i="4"/>
  <c r="AE57" i="4"/>
  <c r="AG57" i="4"/>
  <c r="AH57" i="4"/>
  <c r="AJ57" i="4"/>
  <c r="AK57" i="4"/>
  <c r="AM57" i="4"/>
  <c r="AN57" i="4"/>
  <c r="AP57" i="4"/>
  <c r="AQ57" i="4"/>
  <c r="AR57" i="4"/>
  <c r="R69" i="4"/>
  <c r="S69" i="4"/>
  <c r="U69" i="4"/>
  <c r="V69" i="4"/>
  <c r="X69" i="4"/>
  <c r="Y69" i="4"/>
  <c r="AD69" i="4"/>
  <c r="AE69" i="4"/>
  <c r="AG69" i="4"/>
  <c r="AH69" i="4"/>
  <c r="AJ69" i="4"/>
  <c r="AK69" i="4"/>
  <c r="AM69" i="4"/>
  <c r="AN69" i="4"/>
  <c r="AP69" i="4"/>
  <c r="AQ69" i="4"/>
  <c r="AR69" i="4"/>
  <c r="R29" i="4"/>
  <c r="S29" i="4"/>
  <c r="U29" i="4"/>
  <c r="V29" i="4"/>
  <c r="X29" i="4"/>
  <c r="Y29" i="4"/>
  <c r="AD29" i="4"/>
  <c r="AE29" i="4"/>
  <c r="AG29" i="4"/>
  <c r="AH29" i="4"/>
  <c r="AJ29" i="4"/>
  <c r="AK29" i="4"/>
  <c r="AM29" i="4"/>
  <c r="AN29" i="4"/>
  <c r="AP29" i="4"/>
  <c r="AQ29" i="4"/>
  <c r="AR29" i="4"/>
  <c r="R60" i="4"/>
  <c r="S60" i="4"/>
  <c r="U60" i="4"/>
  <c r="V60" i="4"/>
  <c r="X60" i="4"/>
  <c r="Y60" i="4"/>
  <c r="AD60" i="4"/>
  <c r="AE60" i="4"/>
  <c r="AG60" i="4"/>
  <c r="AH60" i="4"/>
  <c r="AJ60" i="4"/>
  <c r="AK60" i="4"/>
  <c r="AM60" i="4"/>
  <c r="AN60" i="4"/>
  <c r="AP60" i="4"/>
  <c r="AQ60" i="4"/>
  <c r="AR60" i="4"/>
  <c r="R35" i="4"/>
  <c r="S35" i="4"/>
  <c r="U35" i="4"/>
  <c r="V35" i="4"/>
  <c r="X35" i="4"/>
  <c r="Y35" i="4"/>
  <c r="AD35" i="4"/>
  <c r="AE35" i="4"/>
  <c r="AG35" i="4"/>
  <c r="AH35" i="4"/>
  <c r="AJ35" i="4"/>
  <c r="AK35" i="4"/>
  <c r="AM35" i="4"/>
  <c r="AN35" i="4"/>
  <c r="AP35" i="4"/>
  <c r="AQ35" i="4"/>
  <c r="AR35" i="4"/>
  <c r="R45" i="4"/>
  <c r="S45" i="4"/>
  <c r="U45" i="4"/>
  <c r="V45" i="4"/>
  <c r="X45" i="4"/>
  <c r="Y45" i="4"/>
  <c r="AD45" i="4"/>
  <c r="AE45" i="4"/>
  <c r="AG45" i="4"/>
  <c r="AH45" i="4"/>
  <c r="AJ45" i="4"/>
  <c r="AK45" i="4"/>
  <c r="AM45" i="4"/>
  <c r="AN45" i="4"/>
  <c r="AP45" i="4"/>
  <c r="AQ45" i="4"/>
  <c r="AR45" i="4"/>
  <c r="R28" i="4"/>
  <c r="S28" i="4"/>
  <c r="U28" i="4"/>
  <c r="V28" i="4"/>
  <c r="X28" i="4"/>
  <c r="Y28" i="4"/>
  <c r="AD28" i="4"/>
  <c r="AE28" i="4"/>
  <c r="AG28" i="4"/>
  <c r="AH28" i="4"/>
  <c r="AJ28" i="4"/>
  <c r="AK28" i="4"/>
  <c r="AM28" i="4"/>
  <c r="AN28" i="4"/>
  <c r="AP28" i="4"/>
  <c r="AQ28" i="4"/>
  <c r="AR28" i="4"/>
  <c r="R68" i="4"/>
  <c r="S68" i="4"/>
  <c r="U68" i="4"/>
  <c r="V68" i="4"/>
  <c r="X68" i="4"/>
  <c r="Y68" i="4"/>
  <c r="AD68" i="4"/>
  <c r="AE68" i="4"/>
  <c r="AG68" i="4"/>
  <c r="AH68" i="4"/>
  <c r="AJ68" i="4"/>
  <c r="AK68" i="4"/>
  <c r="AM68" i="4"/>
  <c r="AN68" i="4"/>
  <c r="AP68" i="4"/>
  <c r="AQ68" i="4"/>
  <c r="AR68" i="4"/>
  <c r="R24" i="4"/>
  <c r="S24" i="4"/>
  <c r="U24" i="4"/>
  <c r="V24" i="4"/>
  <c r="X24" i="4"/>
  <c r="Y24" i="4"/>
  <c r="AD24" i="4"/>
  <c r="AE24" i="4"/>
  <c r="AG24" i="4"/>
  <c r="AH24" i="4"/>
  <c r="AJ24" i="4"/>
  <c r="AK24" i="4"/>
  <c r="AM24" i="4"/>
  <c r="AN24" i="4"/>
  <c r="AP24" i="4"/>
  <c r="AQ24" i="4"/>
  <c r="AR24" i="4"/>
  <c r="R22" i="4"/>
  <c r="S22" i="4"/>
  <c r="U22" i="4"/>
  <c r="V22" i="4"/>
  <c r="X22" i="4"/>
  <c r="Y22" i="4"/>
  <c r="AD22" i="4"/>
  <c r="AE22" i="4"/>
  <c r="AG22" i="4"/>
  <c r="AH22" i="4"/>
  <c r="AJ22" i="4"/>
  <c r="AK22" i="4"/>
  <c r="AM22" i="4"/>
  <c r="AN22" i="4"/>
  <c r="AP22" i="4"/>
  <c r="AQ22" i="4"/>
  <c r="AR22" i="4"/>
  <c r="R42" i="4"/>
  <c r="S42" i="4"/>
  <c r="U42" i="4"/>
  <c r="V42" i="4"/>
  <c r="X42" i="4"/>
  <c r="Y42" i="4"/>
  <c r="AD42" i="4"/>
  <c r="AE42" i="4"/>
  <c r="AG42" i="4"/>
  <c r="AH42" i="4"/>
  <c r="AJ42" i="4"/>
  <c r="AK42" i="4"/>
  <c r="AM42" i="4"/>
  <c r="AN42" i="4"/>
  <c r="AP42" i="4"/>
  <c r="AQ42" i="4"/>
  <c r="AR42" i="4"/>
  <c r="R43" i="4"/>
  <c r="S43" i="4"/>
  <c r="U43" i="4"/>
  <c r="V43" i="4"/>
  <c r="X43" i="4"/>
  <c r="Y43" i="4"/>
  <c r="AD43" i="4"/>
  <c r="AE43" i="4"/>
  <c r="AG43" i="4"/>
  <c r="AH43" i="4"/>
  <c r="AJ43" i="4"/>
  <c r="AK43" i="4"/>
  <c r="AM43" i="4"/>
  <c r="AN43" i="4"/>
  <c r="AP43" i="4"/>
  <c r="AQ43" i="4"/>
  <c r="AR43" i="4"/>
  <c r="R40" i="4"/>
  <c r="S40" i="4"/>
  <c r="U40" i="4"/>
  <c r="V40" i="4"/>
  <c r="X40" i="4"/>
  <c r="Y40" i="4"/>
  <c r="AD40" i="4"/>
  <c r="AE40" i="4"/>
  <c r="AG40" i="4"/>
  <c r="AH40" i="4"/>
  <c r="AJ40" i="4"/>
  <c r="AK40" i="4"/>
  <c r="AM40" i="4"/>
  <c r="AN40" i="4"/>
  <c r="AP40" i="4"/>
  <c r="AQ40" i="4"/>
  <c r="AR40" i="4"/>
  <c r="R71" i="4"/>
  <c r="S71" i="4"/>
  <c r="U71" i="4"/>
  <c r="V71" i="4"/>
  <c r="X71" i="4"/>
  <c r="Y71" i="4"/>
  <c r="AD71" i="4"/>
  <c r="AE71" i="4"/>
  <c r="AG71" i="4"/>
  <c r="AH71" i="4"/>
  <c r="AJ71" i="4"/>
  <c r="AK71" i="4"/>
  <c r="AM71" i="4"/>
  <c r="AN71" i="4"/>
  <c r="AP71" i="4"/>
  <c r="AQ71" i="4"/>
  <c r="AR71" i="4"/>
  <c r="R59" i="4"/>
  <c r="S59" i="4"/>
  <c r="U59" i="4"/>
  <c r="V59" i="4"/>
  <c r="X59" i="4"/>
  <c r="Y59" i="4"/>
  <c r="AD59" i="4"/>
  <c r="AE59" i="4"/>
  <c r="AG59" i="4"/>
  <c r="AH59" i="4"/>
  <c r="AJ59" i="4"/>
  <c r="AK59" i="4"/>
  <c r="AM59" i="4"/>
  <c r="AN59" i="4"/>
  <c r="AP59" i="4"/>
  <c r="AQ59" i="4"/>
  <c r="AR59" i="4"/>
  <c r="R70" i="4"/>
  <c r="S70" i="4"/>
  <c r="U70" i="4"/>
  <c r="V70" i="4"/>
  <c r="X70" i="4"/>
  <c r="Y70" i="4"/>
  <c r="AD70" i="4"/>
  <c r="AE70" i="4"/>
  <c r="AG70" i="4"/>
  <c r="AH70" i="4"/>
  <c r="AJ70" i="4"/>
  <c r="AK70" i="4"/>
  <c r="AM70" i="4"/>
  <c r="AN70" i="4"/>
  <c r="AP70" i="4"/>
  <c r="AQ70" i="4"/>
  <c r="AR70" i="4"/>
  <c r="R93" i="4"/>
  <c r="S93" i="4"/>
  <c r="U93" i="4"/>
  <c r="V93" i="4"/>
  <c r="X93" i="4"/>
  <c r="Y93" i="4"/>
  <c r="AD93" i="4"/>
  <c r="AE93" i="4"/>
  <c r="AG93" i="4"/>
  <c r="AH93" i="4"/>
  <c r="AJ93" i="4"/>
  <c r="AK93" i="4"/>
  <c r="AM93" i="4"/>
  <c r="AN93" i="4"/>
  <c r="AP93" i="4"/>
  <c r="AQ93" i="4"/>
  <c r="AR93" i="4"/>
  <c r="R23" i="4"/>
  <c r="S23" i="4"/>
  <c r="U23" i="4"/>
  <c r="V23" i="4"/>
  <c r="X23" i="4"/>
  <c r="Y23" i="4"/>
  <c r="AD23" i="4"/>
  <c r="AE23" i="4"/>
  <c r="AG23" i="4"/>
  <c r="AH23" i="4"/>
  <c r="AJ23" i="4"/>
  <c r="AK23" i="4"/>
  <c r="AM23" i="4"/>
  <c r="AN23" i="4"/>
  <c r="AP23" i="4"/>
  <c r="AQ23" i="4"/>
  <c r="AR23" i="4"/>
  <c r="R11" i="4"/>
  <c r="S11" i="4"/>
  <c r="U11" i="4"/>
  <c r="V11" i="4"/>
  <c r="X11" i="4"/>
  <c r="Y11" i="4"/>
  <c r="AD11" i="4"/>
  <c r="AE11" i="4"/>
  <c r="AG11" i="4"/>
  <c r="AH11" i="4"/>
  <c r="AJ11" i="4"/>
  <c r="AK11" i="4"/>
  <c r="AM11" i="4"/>
  <c r="AN11" i="4"/>
  <c r="AP11" i="4"/>
  <c r="AQ11" i="4"/>
  <c r="AR11" i="4"/>
  <c r="R7" i="4"/>
  <c r="S7" i="4"/>
  <c r="U7" i="4"/>
  <c r="V7" i="4"/>
  <c r="X7" i="4"/>
  <c r="Y7" i="4"/>
  <c r="AD7" i="4"/>
  <c r="AE7" i="4"/>
  <c r="AG7" i="4"/>
  <c r="AH7" i="4"/>
  <c r="AJ7" i="4"/>
  <c r="AK7" i="4"/>
  <c r="AM7" i="4"/>
  <c r="AN7" i="4"/>
  <c r="AP7" i="4"/>
  <c r="AQ7" i="4"/>
  <c r="AR7" i="4"/>
  <c r="R37" i="4"/>
  <c r="S37" i="4"/>
  <c r="U37" i="4"/>
  <c r="V37" i="4"/>
  <c r="X37" i="4"/>
  <c r="Y37" i="4"/>
  <c r="AD37" i="4"/>
  <c r="AE37" i="4"/>
  <c r="AG37" i="4"/>
  <c r="AH37" i="4"/>
  <c r="AJ37" i="4"/>
  <c r="AK37" i="4"/>
  <c r="AM37" i="4"/>
  <c r="AN37" i="4"/>
  <c r="AP37" i="4"/>
  <c r="AQ37" i="4"/>
  <c r="AR37" i="4"/>
  <c r="R81" i="4"/>
  <c r="S81" i="4"/>
  <c r="U81" i="4"/>
  <c r="V81" i="4"/>
  <c r="X81" i="4"/>
  <c r="Y81" i="4"/>
  <c r="AD81" i="4"/>
  <c r="AE81" i="4"/>
  <c r="AG81" i="4"/>
  <c r="AH81" i="4"/>
  <c r="AJ81" i="4"/>
  <c r="AK81" i="4"/>
  <c r="AM81" i="4"/>
  <c r="AN81" i="4"/>
  <c r="AP81" i="4"/>
  <c r="AQ81" i="4"/>
  <c r="AR81" i="4"/>
  <c r="R63" i="4"/>
  <c r="S63" i="4"/>
  <c r="U63" i="4"/>
  <c r="V63" i="4"/>
  <c r="X63" i="4"/>
  <c r="Y63" i="4"/>
  <c r="AD63" i="4"/>
  <c r="AE63" i="4"/>
  <c r="AG63" i="4"/>
  <c r="AH63" i="4"/>
  <c r="AJ63" i="4"/>
  <c r="AK63" i="4"/>
  <c r="AM63" i="4"/>
  <c r="AN63" i="4"/>
  <c r="AP63" i="4"/>
  <c r="AQ63" i="4"/>
  <c r="AR63" i="4"/>
  <c r="R19" i="4"/>
  <c r="S19" i="4"/>
  <c r="U19" i="4"/>
  <c r="V19" i="4"/>
  <c r="X19" i="4"/>
  <c r="Y19" i="4"/>
  <c r="AD19" i="4"/>
  <c r="AE19" i="4"/>
  <c r="AG19" i="4"/>
  <c r="AH19" i="4"/>
  <c r="AJ19" i="4"/>
  <c r="AK19" i="4"/>
  <c r="AM19" i="4"/>
  <c r="AN19" i="4"/>
  <c r="AP19" i="4"/>
  <c r="AQ19" i="4"/>
  <c r="AR19" i="4"/>
  <c r="R44" i="4"/>
  <c r="S44" i="4"/>
  <c r="U44" i="4"/>
  <c r="V44" i="4"/>
  <c r="X44" i="4"/>
  <c r="Y44" i="4"/>
  <c r="AD44" i="4"/>
  <c r="AE44" i="4"/>
  <c r="AG44" i="4"/>
  <c r="AH44" i="4"/>
  <c r="AJ44" i="4"/>
  <c r="AK44" i="4"/>
  <c r="AM44" i="4"/>
  <c r="AN44" i="4"/>
  <c r="AP44" i="4"/>
  <c r="AQ44" i="4"/>
  <c r="AR44" i="4"/>
  <c r="R51" i="4"/>
  <c r="S51" i="4"/>
  <c r="U51" i="4"/>
  <c r="V51" i="4"/>
  <c r="X51" i="4"/>
  <c r="Y51" i="4"/>
  <c r="AD51" i="4"/>
  <c r="AE51" i="4"/>
  <c r="AG51" i="4"/>
  <c r="AH51" i="4"/>
  <c r="AJ51" i="4"/>
  <c r="AK51" i="4"/>
  <c r="AM51" i="4"/>
  <c r="AN51" i="4"/>
  <c r="AP51" i="4"/>
  <c r="AQ51" i="4"/>
  <c r="AR51" i="4"/>
  <c r="R49" i="4"/>
  <c r="S49" i="4"/>
  <c r="U49" i="4"/>
  <c r="V49" i="4"/>
  <c r="X49" i="4"/>
  <c r="Y49" i="4"/>
  <c r="AD49" i="4"/>
  <c r="AE49" i="4"/>
  <c r="AG49" i="4"/>
  <c r="AH49" i="4"/>
  <c r="AJ49" i="4"/>
  <c r="AK49" i="4"/>
  <c r="AM49" i="4"/>
  <c r="AN49" i="4"/>
  <c r="AP49" i="4"/>
  <c r="AQ49" i="4"/>
  <c r="AR49" i="4"/>
  <c r="R65" i="4"/>
  <c r="S65" i="4"/>
  <c r="U65" i="4"/>
  <c r="V65" i="4"/>
  <c r="X65" i="4"/>
  <c r="Y65" i="4"/>
  <c r="AD65" i="4"/>
  <c r="AE65" i="4"/>
  <c r="AG65" i="4"/>
  <c r="AH65" i="4"/>
  <c r="AJ65" i="4"/>
  <c r="AK65" i="4"/>
  <c r="AM65" i="4"/>
  <c r="AN65" i="4"/>
  <c r="AP65" i="4"/>
  <c r="AQ65" i="4"/>
  <c r="AR65" i="4"/>
  <c r="R33" i="4"/>
  <c r="S33" i="4"/>
  <c r="U33" i="4"/>
  <c r="V33" i="4"/>
  <c r="X33" i="4"/>
  <c r="Y33" i="4"/>
  <c r="AD33" i="4"/>
  <c r="AE33" i="4"/>
  <c r="AG33" i="4"/>
  <c r="AH33" i="4"/>
  <c r="AJ33" i="4"/>
  <c r="AK33" i="4"/>
  <c r="AM33" i="4"/>
  <c r="AN33" i="4"/>
  <c r="AP33" i="4"/>
  <c r="AQ33" i="4"/>
  <c r="AR33" i="4"/>
  <c r="R79" i="4"/>
  <c r="S79" i="4"/>
  <c r="U79" i="4"/>
  <c r="V79" i="4"/>
  <c r="X79" i="4"/>
  <c r="Y79" i="4"/>
  <c r="AD79" i="4"/>
  <c r="AE79" i="4"/>
  <c r="AG79" i="4"/>
  <c r="AH79" i="4"/>
  <c r="AJ79" i="4"/>
  <c r="AK79" i="4"/>
  <c r="AM79" i="4"/>
  <c r="AN79" i="4"/>
  <c r="AP79" i="4"/>
  <c r="AQ79" i="4"/>
  <c r="AR79" i="4"/>
  <c r="R34" i="4"/>
  <c r="S34" i="4"/>
  <c r="U34" i="4"/>
  <c r="V34" i="4"/>
  <c r="X34" i="4"/>
  <c r="Y34" i="4"/>
  <c r="AD34" i="4"/>
  <c r="AE34" i="4"/>
  <c r="AG34" i="4"/>
  <c r="AH34" i="4"/>
  <c r="AJ34" i="4"/>
  <c r="AK34" i="4"/>
  <c r="AM34" i="4"/>
  <c r="AN34" i="4"/>
  <c r="AP34" i="4"/>
  <c r="AQ34" i="4"/>
  <c r="AR34" i="4"/>
  <c r="R83" i="4"/>
  <c r="S83" i="4"/>
  <c r="U83" i="4"/>
  <c r="V83" i="4"/>
  <c r="X83" i="4"/>
  <c r="Y83" i="4"/>
  <c r="AD83" i="4"/>
  <c r="AE83" i="4"/>
  <c r="AG83" i="4"/>
  <c r="AH83" i="4"/>
  <c r="AJ83" i="4"/>
  <c r="AK83" i="4"/>
  <c r="AM83" i="4"/>
  <c r="AN83" i="4"/>
  <c r="AP83" i="4"/>
  <c r="AQ83" i="4"/>
  <c r="AR83" i="4"/>
  <c r="R27" i="4"/>
  <c r="S27" i="4"/>
  <c r="U27" i="4"/>
  <c r="V27" i="4"/>
  <c r="X27" i="4"/>
  <c r="Y27" i="4"/>
  <c r="AD27" i="4"/>
  <c r="AE27" i="4"/>
  <c r="AG27" i="4"/>
  <c r="AH27" i="4"/>
  <c r="AJ27" i="4"/>
  <c r="AK27" i="4"/>
  <c r="AM27" i="4"/>
  <c r="AN27" i="4"/>
  <c r="AP27" i="4"/>
  <c r="AQ27" i="4"/>
  <c r="AR27" i="4"/>
  <c r="R78" i="4"/>
  <c r="S78" i="4"/>
  <c r="U78" i="4"/>
  <c r="V78" i="4"/>
  <c r="X78" i="4"/>
  <c r="Y78" i="4"/>
  <c r="AD78" i="4"/>
  <c r="AE78" i="4"/>
  <c r="AG78" i="4"/>
  <c r="AH78" i="4"/>
  <c r="AJ78" i="4"/>
  <c r="AK78" i="4"/>
  <c r="AM78" i="4"/>
  <c r="AN78" i="4"/>
  <c r="AP78" i="4"/>
  <c r="AQ78" i="4"/>
  <c r="AR78" i="4"/>
  <c r="R21" i="4"/>
  <c r="S21" i="4"/>
  <c r="U21" i="4"/>
  <c r="V21" i="4"/>
  <c r="X21" i="4"/>
  <c r="Y21" i="4"/>
  <c r="AD21" i="4"/>
  <c r="AE21" i="4"/>
  <c r="AG21" i="4"/>
  <c r="AH21" i="4"/>
  <c r="AJ21" i="4"/>
  <c r="AK21" i="4"/>
  <c r="AM21" i="4"/>
  <c r="AN21" i="4"/>
  <c r="AP21" i="4"/>
  <c r="AQ21" i="4"/>
  <c r="AR21" i="4"/>
  <c r="R26" i="4"/>
  <c r="S26" i="4"/>
  <c r="U26" i="4"/>
  <c r="V26" i="4"/>
  <c r="X26" i="4"/>
  <c r="Y26" i="4"/>
  <c r="AD26" i="4"/>
  <c r="AE26" i="4"/>
  <c r="AG26" i="4"/>
  <c r="AH26" i="4"/>
  <c r="AJ26" i="4"/>
  <c r="AK26" i="4"/>
  <c r="AM26" i="4"/>
  <c r="AN26" i="4"/>
  <c r="AP26" i="4"/>
  <c r="AQ26" i="4"/>
  <c r="AR26" i="4"/>
  <c r="R16" i="4"/>
  <c r="S16" i="4"/>
  <c r="U16" i="4"/>
  <c r="V16" i="4"/>
  <c r="X16" i="4"/>
  <c r="Y16" i="4"/>
  <c r="AD16" i="4"/>
  <c r="AE16" i="4"/>
  <c r="AG16" i="4"/>
  <c r="AH16" i="4"/>
  <c r="AJ16" i="4"/>
  <c r="AK16" i="4"/>
  <c r="AM16" i="4"/>
  <c r="AN16" i="4"/>
  <c r="AP16" i="4"/>
  <c r="AQ16" i="4"/>
  <c r="AR16" i="4"/>
  <c r="R64" i="4"/>
  <c r="S64" i="4"/>
  <c r="U64" i="4"/>
  <c r="V64" i="4"/>
  <c r="X64" i="4"/>
  <c r="Y64" i="4"/>
  <c r="AD64" i="4"/>
  <c r="AE64" i="4"/>
  <c r="AG64" i="4"/>
  <c r="AH64" i="4"/>
  <c r="AJ64" i="4"/>
  <c r="AK64" i="4"/>
  <c r="AM64" i="4"/>
  <c r="AN64" i="4"/>
  <c r="AP64" i="4"/>
  <c r="AQ64" i="4"/>
  <c r="AR64" i="4"/>
  <c r="R48" i="4"/>
  <c r="S48" i="4"/>
  <c r="U48" i="4"/>
  <c r="V48" i="4"/>
  <c r="X48" i="4"/>
  <c r="Y48" i="4"/>
  <c r="AD48" i="4"/>
  <c r="AE48" i="4"/>
  <c r="AG48" i="4"/>
  <c r="AH48" i="4"/>
  <c r="AJ48" i="4"/>
  <c r="AK48" i="4"/>
  <c r="AM48" i="4"/>
  <c r="AN48" i="4"/>
  <c r="AP48" i="4"/>
  <c r="AQ48" i="4"/>
  <c r="AR48" i="4"/>
  <c r="R74" i="4"/>
  <c r="S74" i="4"/>
  <c r="U74" i="4"/>
  <c r="V74" i="4"/>
  <c r="X74" i="4"/>
  <c r="Y74" i="4"/>
  <c r="AD74" i="4"/>
  <c r="AE74" i="4"/>
  <c r="AG74" i="4"/>
  <c r="AH74" i="4"/>
  <c r="AJ74" i="4"/>
  <c r="AK74" i="4"/>
  <c r="AM74" i="4"/>
  <c r="AN74" i="4"/>
  <c r="AP74" i="4"/>
  <c r="AQ74" i="4"/>
  <c r="AR74" i="4"/>
  <c r="R18" i="4"/>
  <c r="S18" i="4"/>
  <c r="U18" i="4"/>
  <c r="V18" i="4"/>
  <c r="X18" i="4"/>
  <c r="Y18" i="4"/>
  <c r="AD18" i="4"/>
  <c r="AE18" i="4"/>
  <c r="AG18" i="4"/>
  <c r="AH18" i="4"/>
  <c r="AJ18" i="4"/>
  <c r="AK18" i="4"/>
  <c r="AM18" i="4"/>
  <c r="AN18" i="4"/>
  <c r="AP18" i="4"/>
  <c r="AQ18" i="4"/>
  <c r="AR18" i="4"/>
  <c r="R87" i="4"/>
  <c r="S87" i="4"/>
  <c r="U87" i="4"/>
  <c r="V87" i="4"/>
  <c r="X87" i="4"/>
  <c r="Y87" i="4"/>
  <c r="AD87" i="4"/>
  <c r="AE87" i="4"/>
  <c r="AG87" i="4"/>
  <c r="AH87" i="4"/>
  <c r="AJ87" i="4"/>
  <c r="AK87" i="4"/>
  <c r="AM87" i="4"/>
  <c r="AN87" i="4"/>
  <c r="AP87" i="4"/>
  <c r="AQ87" i="4"/>
  <c r="AR87" i="4"/>
  <c r="R86" i="4"/>
  <c r="S86" i="4"/>
  <c r="U86" i="4"/>
  <c r="V86" i="4"/>
  <c r="X86" i="4"/>
  <c r="Y86" i="4"/>
  <c r="AD86" i="4"/>
  <c r="AE86" i="4"/>
  <c r="AG86" i="4"/>
  <c r="AH86" i="4"/>
  <c r="AJ86" i="4"/>
  <c r="AK86" i="4"/>
  <c r="AM86" i="4"/>
  <c r="AN86" i="4"/>
  <c r="AP86" i="4"/>
  <c r="AQ86" i="4"/>
  <c r="AR86" i="4"/>
  <c r="R75" i="4"/>
  <c r="S75" i="4"/>
  <c r="U75" i="4"/>
  <c r="V75" i="4"/>
  <c r="X75" i="4"/>
  <c r="Y75" i="4"/>
  <c r="AD75" i="4"/>
  <c r="AE75" i="4"/>
  <c r="AG75" i="4"/>
  <c r="AH75" i="4"/>
  <c r="AJ75" i="4"/>
  <c r="AK75" i="4"/>
  <c r="AM75" i="4"/>
  <c r="AN75" i="4"/>
  <c r="AP75" i="4"/>
  <c r="AQ75" i="4"/>
  <c r="AR75" i="4"/>
  <c r="R55" i="4"/>
  <c r="S55" i="4"/>
  <c r="U55" i="4"/>
  <c r="V55" i="4"/>
  <c r="X55" i="4"/>
  <c r="Y55" i="4"/>
  <c r="AD55" i="4"/>
  <c r="AE55" i="4"/>
  <c r="AG55" i="4"/>
  <c r="AH55" i="4"/>
  <c r="AJ55" i="4"/>
  <c r="AK55" i="4"/>
  <c r="AM55" i="4"/>
  <c r="AN55" i="4"/>
  <c r="AP55" i="4"/>
  <c r="AQ55" i="4"/>
  <c r="AR55" i="4"/>
  <c r="R62" i="4"/>
  <c r="S62" i="4"/>
  <c r="U62" i="4"/>
  <c r="V62" i="4"/>
  <c r="X62" i="4"/>
  <c r="Y62" i="4"/>
  <c r="AD62" i="4"/>
  <c r="AE62" i="4"/>
  <c r="AG62" i="4"/>
  <c r="AH62" i="4"/>
  <c r="AJ62" i="4"/>
  <c r="AK62" i="4"/>
  <c r="AM62" i="4"/>
  <c r="AN62" i="4"/>
  <c r="AP62" i="4"/>
  <c r="AQ62" i="4"/>
  <c r="AR62" i="4"/>
  <c r="R76" i="4"/>
  <c r="S76" i="4"/>
  <c r="U76" i="4"/>
  <c r="V76" i="4"/>
  <c r="X76" i="4"/>
  <c r="Y76" i="4"/>
  <c r="AD76" i="4"/>
  <c r="AE76" i="4"/>
  <c r="AG76" i="4"/>
  <c r="AH76" i="4"/>
  <c r="AJ76" i="4"/>
  <c r="AK76" i="4"/>
  <c r="AM76" i="4"/>
  <c r="AN76" i="4"/>
  <c r="AP76" i="4"/>
  <c r="AQ76" i="4"/>
  <c r="AR76" i="4"/>
  <c r="R30" i="4"/>
  <c r="S30" i="4"/>
  <c r="U30" i="4"/>
  <c r="V30" i="4"/>
  <c r="X30" i="4"/>
  <c r="Y30" i="4"/>
  <c r="AD30" i="4"/>
  <c r="AE30" i="4"/>
  <c r="AG30" i="4"/>
  <c r="AH30" i="4"/>
  <c r="AJ30" i="4"/>
  <c r="AK30" i="4"/>
  <c r="AM30" i="4"/>
  <c r="AN30" i="4"/>
  <c r="AP30" i="4"/>
  <c r="AQ30" i="4"/>
  <c r="AR30" i="4"/>
  <c r="R38" i="4"/>
  <c r="S38" i="4"/>
  <c r="U38" i="4"/>
  <c r="V38" i="4"/>
  <c r="X38" i="4"/>
  <c r="Y38" i="4"/>
  <c r="AD38" i="4"/>
  <c r="AE38" i="4"/>
  <c r="AG38" i="4"/>
  <c r="AH38" i="4"/>
  <c r="AJ38" i="4"/>
  <c r="AK38" i="4"/>
  <c r="AM38" i="4"/>
  <c r="AN38" i="4"/>
  <c r="AP38" i="4"/>
  <c r="AQ38" i="4"/>
  <c r="AR38" i="4"/>
  <c r="R41" i="4"/>
  <c r="S41" i="4"/>
  <c r="U41" i="4"/>
  <c r="V41" i="4"/>
  <c r="X41" i="4"/>
  <c r="Y41" i="4"/>
  <c r="AD41" i="4"/>
  <c r="AE41" i="4"/>
  <c r="AG41" i="4"/>
  <c r="AH41" i="4"/>
  <c r="AJ41" i="4"/>
  <c r="AK41" i="4"/>
  <c r="AM41" i="4"/>
  <c r="AN41" i="4"/>
  <c r="AP41" i="4"/>
  <c r="AQ41" i="4"/>
  <c r="AR41" i="4"/>
  <c r="R53" i="4"/>
  <c r="S53" i="4"/>
  <c r="U53" i="4"/>
  <c r="V53" i="4"/>
  <c r="X53" i="4"/>
  <c r="Y53" i="4"/>
  <c r="AD53" i="4"/>
  <c r="AE53" i="4"/>
  <c r="AG53" i="4"/>
  <c r="AH53" i="4"/>
  <c r="AJ53" i="4"/>
  <c r="AK53" i="4"/>
  <c r="AM53" i="4"/>
  <c r="AN53" i="4"/>
  <c r="AP53" i="4"/>
  <c r="AQ53" i="4"/>
  <c r="AR53" i="4"/>
  <c r="R61" i="4"/>
  <c r="S61" i="4"/>
  <c r="U61" i="4"/>
  <c r="V61" i="4"/>
  <c r="X61" i="4"/>
  <c r="Y61" i="4"/>
  <c r="AD61" i="4"/>
  <c r="AE61" i="4"/>
  <c r="AG61" i="4"/>
  <c r="AH61" i="4"/>
  <c r="AJ61" i="4"/>
  <c r="AK61" i="4"/>
  <c r="AM61" i="4"/>
  <c r="AN61" i="4"/>
  <c r="AP61" i="4"/>
  <c r="AQ61" i="4"/>
  <c r="AR61" i="4"/>
  <c r="R32" i="4"/>
  <c r="S32" i="4"/>
  <c r="U32" i="4"/>
  <c r="V32" i="4"/>
  <c r="X32" i="4"/>
  <c r="Y32" i="4"/>
  <c r="AD32" i="4"/>
  <c r="AE32" i="4"/>
  <c r="AG32" i="4"/>
  <c r="AH32" i="4"/>
  <c r="AJ32" i="4"/>
  <c r="AK32" i="4"/>
  <c r="AM32" i="4"/>
  <c r="AN32" i="4"/>
  <c r="AP32" i="4"/>
  <c r="AQ32" i="4"/>
  <c r="AR32" i="4"/>
  <c r="R84" i="4"/>
  <c r="S84" i="4"/>
  <c r="U84" i="4"/>
  <c r="V84" i="4"/>
  <c r="X84" i="4"/>
  <c r="Y84" i="4"/>
  <c r="AD84" i="4"/>
  <c r="AE84" i="4"/>
  <c r="AG84" i="4"/>
  <c r="AH84" i="4"/>
  <c r="AJ84" i="4"/>
  <c r="AK84" i="4"/>
  <c r="AM84" i="4"/>
  <c r="AN84" i="4"/>
  <c r="AP84" i="4"/>
  <c r="AQ84" i="4"/>
  <c r="AR84" i="4"/>
  <c r="R77" i="4"/>
  <c r="S77" i="4"/>
  <c r="U77" i="4"/>
  <c r="V77" i="4"/>
  <c r="X77" i="4"/>
  <c r="Y77" i="4"/>
  <c r="AD77" i="4"/>
  <c r="AE77" i="4"/>
  <c r="AG77" i="4"/>
  <c r="AH77" i="4"/>
  <c r="AJ77" i="4"/>
  <c r="AK77" i="4"/>
  <c r="AM77" i="4"/>
  <c r="AN77" i="4"/>
  <c r="AP77" i="4"/>
  <c r="AQ77" i="4"/>
  <c r="AR77" i="4"/>
  <c r="R92" i="4"/>
  <c r="S92" i="4"/>
  <c r="U92" i="4"/>
  <c r="V92" i="4"/>
  <c r="X92" i="4"/>
  <c r="Y92" i="4"/>
  <c r="AD92" i="4"/>
  <c r="AE92" i="4"/>
  <c r="AG92" i="4"/>
  <c r="AH92" i="4"/>
  <c r="AJ92" i="4"/>
  <c r="AK92" i="4"/>
  <c r="AM92" i="4"/>
  <c r="AN92" i="4"/>
  <c r="AP92" i="4"/>
  <c r="AQ92" i="4"/>
  <c r="AR92" i="4"/>
  <c r="R91" i="4"/>
  <c r="S91" i="4"/>
  <c r="U91" i="4"/>
  <c r="V91" i="4"/>
  <c r="X91" i="4"/>
  <c r="Y91" i="4"/>
  <c r="AD91" i="4"/>
  <c r="AE91" i="4"/>
  <c r="AG91" i="4"/>
  <c r="AH91" i="4"/>
  <c r="AJ91" i="4"/>
  <c r="AK91" i="4"/>
  <c r="AM91" i="4"/>
  <c r="AN91" i="4"/>
  <c r="AP91" i="4"/>
  <c r="AQ91" i="4"/>
  <c r="AR91" i="4"/>
  <c r="R47" i="4"/>
  <c r="S47" i="4"/>
  <c r="U47" i="4"/>
  <c r="V47" i="4"/>
  <c r="X47" i="4"/>
  <c r="Y47" i="4"/>
  <c r="AD47" i="4"/>
  <c r="AE47" i="4"/>
  <c r="AG47" i="4"/>
  <c r="AH47" i="4"/>
  <c r="AJ47" i="4"/>
  <c r="AK47" i="4"/>
  <c r="AM47" i="4"/>
  <c r="AN47" i="4"/>
  <c r="AP47" i="4"/>
  <c r="AQ47" i="4"/>
  <c r="AR47" i="4"/>
  <c r="R66" i="4"/>
  <c r="S66" i="4"/>
  <c r="U66" i="4"/>
  <c r="V66" i="4"/>
  <c r="X66" i="4"/>
  <c r="Y66" i="4"/>
  <c r="AD66" i="4"/>
  <c r="AE66" i="4"/>
  <c r="AG66" i="4"/>
  <c r="AH66" i="4"/>
  <c r="AJ66" i="4"/>
  <c r="AK66" i="4"/>
  <c r="AM66" i="4"/>
  <c r="AN66" i="4"/>
  <c r="AP66" i="4"/>
  <c r="AQ66" i="4"/>
  <c r="AR66" i="4"/>
  <c r="R80" i="4"/>
  <c r="S80" i="4"/>
  <c r="U80" i="4"/>
  <c r="V80" i="4"/>
  <c r="X80" i="4"/>
  <c r="Y80" i="4"/>
  <c r="AD80" i="4"/>
  <c r="AE80" i="4"/>
  <c r="AG80" i="4"/>
  <c r="AH80" i="4"/>
  <c r="AJ80" i="4"/>
  <c r="AK80" i="4"/>
  <c r="AM80" i="4"/>
  <c r="AN80" i="4"/>
  <c r="AP80" i="4"/>
  <c r="AQ80" i="4"/>
  <c r="AR80" i="4"/>
  <c r="R58" i="4"/>
  <c r="S58" i="4"/>
  <c r="U58" i="4"/>
  <c r="V58" i="4"/>
  <c r="X58" i="4"/>
  <c r="Y58" i="4"/>
  <c r="AD58" i="4"/>
  <c r="AE58" i="4"/>
  <c r="AG58" i="4"/>
  <c r="AH58" i="4"/>
  <c r="AJ58" i="4"/>
  <c r="AK58" i="4"/>
  <c r="AM58" i="4"/>
  <c r="AN58" i="4"/>
  <c r="AP58" i="4"/>
  <c r="AQ58" i="4"/>
  <c r="AR58" i="4"/>
  <c r="R82" i="4"/>
  <c r="S82" i="4"/>
  <c r="U82" i="4"/>
  <c r="V82" i="4"/>
  <c r="X82" i="4"/>
  <c r="Y82" i="4"/>
  <c r="AD82" i="4"/>
  <c r="AE82" i="4"/>
  <c r="AG82" i="4"/>
  <c r="AH82" i="4"/>
  <c r="AJ82" i="4"/>
  <c r="AK82" i="4"/>
  <c r="AM82" i="4"/>
  <c r="AN82" i="4"/>
  <c r="AP82" i="4"/>
  <c r="AQ82" i="4"/>
  <c r="AR82" i="4"/>
  <c r="R73" i="4"/>
  <c r="S73" i="4"/>
  <c r="U73" i="4"/>
  <c r="V73" i="4"/>
  <c r="X73" i="4"/>
  <c r="Y73" i="4"/>
  <c r="AD73" i="4"/>
  <c r="AE73" i="4"/>
  <c r="AG73" i="4"/>
  <c r="AH73" i="4"/>
  <c r="AJ73" i="4"/>
  <c r="AK73" i="4"/>
  <c r="AM73" i="4"/>
  <c r="AN73" i="4"/>
  <c r="AP73" i="4"/>
  <c r="AQ73" i="4"/>
  <c r="AR73" i="4"/>
  <c r="R90" i="4"/>
  <c r="S90" i="4"/>
  <c r="U90" i="4"/>
  <c r="V90" i="4"/>
  <c r="X90" i="4"/>
  <c r="Y90" i="4"/>
  <c r="AD90" i="4"/>
  <c r="AE90" i="4"/>
  <c r="AG90" i="4"/>
  <c r="AH90" i="4"/>
  <c r="AJ90" i="4"/>
  <c r="AK90" i="4"/>
  <c r="AM90" i="4"/>
  <c r="AN90" i="4"/>
  <c r="AP90" i="4"/>
  <c r="AQ90" i="4"/>
  <c r="AR90" i="4"/>
  <c r="R85" i="4"/>
  <c r="S85" i="4"/>
  <c r="U85" i="4"/>
  <c r="V85" i="4"/>
  <c r="X85" i="4"/>
  <c r="Y85" i="4"/>
  <c r="AD85" i="4"/>
  <c r="AE85" i="4"/>
  <c r="AG85" i="4"/>
  <c r="AH85" i="4"/>
  <c r="AJ85" i="4"/>
  <c r="AK85" i="4"/>
  <c r="AM85" i="4"/>
  <c r="AN85" i="4"/>
  <c r="AP85" i="4"/>
  <c r="AQ85" i="4"/>
  <c r="AR85" i="4"/>
  <c r="AW73" i="4" l="1"/>
  <c r="AW66" i="4"/>
  <c r="AW86" i="4"/>
  <c r="AW48" i="4"/>
  <c r="AW21" i="4"/>
  <c r="AW34" i="4"/>
  <c r="AW49" i="4"/>
  <c r="AW63" i="4"/>
  <c r="AW11" i="4"/>
  <c r="AW59" i="4"/>
  <c r="AW42" i="4"/>
  <c r="AW28" i="4"/>
  <c r="AW29" i="4"/>
  <c r="AW46" i="4"/>
  <c r="AW54" i="4"/>
  <c r="AW15" i="4"/>
  <c r="AW31" i="4"/>
  <c r="AS90" i="4"/>
  <c r="AT90" i="4" s="1"/>
  <c r="AS82" i="4"/>
  <c r="AT82" i="4" s="1"/>
  <c r="AS80" i="4"/>
  <c r="AT80" i="4" s="1"/>
  <c r="AS47" i="4"/>
  <c r="AV47" i="4" s="1"/>
  <c r="AS30" i="4"/>
  <c r="AV30" i="4" s="1"/>
  <c r="AS75" i="4"/>
  <c r="AT75" i="4" s="1"/>
  <c r="AS74" i="4"/>
  <c r="AT74" i="4" s="1"/>
  <c r="AS26" i="4"/>
  <c r="AV26" i="4" s="1"/>
  <c r="AS83" i="4"/>
  <c r="AT83" i="4" s="1"/>
  <c r="AS65" i="4"/>
  <c r="AT65" i="4" s="1"/>
  <c r="AS70" i="4"/>
  <c r="AT70" i="4" s="1"/>
  <c r="AS13" i="4"/>
  <c r="AV13" i="4" s="1"/>
  <c r="AW8" i="4"/>
  <c r="AW85" i="4"/>
  <c r="AW84" i="4"/>
  <c r="AW38" i="4"/>
  <c r="AW33" i="4"/>
  <c r="AW44" i="4"/>
  <c r="AW37" i="4"/>
  <c r="AW93" i="4"/>
  <c r="AW24" i="4"/>
  <c r="AW57" i="4"/>
  <c r="AS92" i="4"/>
  <c r="AT92" i="4" s="1"/>
  <c r="AS84" i="4"/>
  <c r="AT84" i="4" s="1"/>
  <c r="AS41" i="4"/>
  <c r="AV41" i="4" s="1"/>
  <c r="AS62" i="4"/>
  <c r="AV62" i="4" s="1"/>
  <c r="AS87" i="4"/>
  <c r="AV87" i="4" s="1"/>
  <c r="AS64" i="4"/>
  <c r="AV64" i="4" s="1"/>
  <c r="AS78" i="4"/>
  <c r="AV78" i="4" s="1"/>
  <c r="AS79" i="4"/>
  <c r="AV79" i="4" s="1"/>
  <c r="AS51" i="4"/>
  <c r="AV51" i="4" s="1"/>
  <c r="AS81" i="4"/>
  <c r="AV81" i="4" s="1"/>
  <c r="AS23" i="4"/>
  <c r="AV23" i="4" s="1"/>
  <c r="AS71" i="4"/>
  <c r="AV71" i="4" s="1"/>
  <c r="AS22" i="4"/>
  <c r="AV22" i="4" s="1"/>
  <c r="AS45" i="4"/>
  <c r="AV45" i="4" s="1"/>
  <c r="AS69" i="4"/>
  <c r="AV69" i="4" s="1"/>
  <c r="AS50" i="4"/>
  <c r="AV50" i="4" s="1"/>
  <c r="AS14" i="4"/>
  <c r="AV14" i="4" s="1"/>
  <c r="AS88" i="4"/>
  <c r="AV88" i="4" s="1"/>
  <c r="AS10" i="4"/>
  <c r="AV10" i="4" s="1"/>
  <c r="AS55" i="4"/>
  <c r="AT55" i="4" s="1"/>
  <c r="AW75" i="4"/>
  <c r="AS16" i="4"/>
  <c r="AT16" i="4" s="1"/>
  <c r="AW65" i="4"/>
  <c r="AS40" i="4"/>
  <c r="AT40" i="4" s="1"/>
  <c r="AS35" i="4"/>
  <c r="AV35" i="4" s="1"/>
  <c r="AS56" i="4"/>
  <c r="AT56" i="4" s="1"/>
  <c r="AS39" i="4"/>
  <c r="AT39" i="4" s="1"/>
  <c r="AS36" i="4"/>
  <c r="AT36" i="4" s="1"/>
  <c r="AW82" i="4"/>
  <c r="AW47" i="4"/>
  <c r="AW61" i="4"/>
  <c r="AW19" i="4"/>
  <c r="AW40" i="4"/>
  <c r="AW43" i="4"/>
  <c r="AW68" i="4"/>
  <c r="AW60" i="4"/>
  <c r="AW72" i="4"/>
  <c r="AW56" i="4"/>
  <c r="AW52" i="4"/>
  <c r="AW39" i="4"/>
  <c r="AW67" i="4"/>
  <c r="AW88" i="4"/>
  <c r="AW17" i="4"/>
  <c r="AW10" i="4"/>
  <c r="AW36" i="4"/>
  <c r="AW32" i="4"/>
  <c r="AS61" i="4"/>
  <c r="AS19" i="4"/>
  <c r="AS7" i="4"/>
  <c r="AS43" i="4"/>
  <c r="AS68" i="4"/>
  <c r="AS60" i="4"/>
  <c r="AS72" i="4"/>
  <c r="AS52" i="4"/>
  <c r="AS67" i="4"/>
  <c r="AS17" i="4"/>
  <c r="AW20" i="4"/>
  <c r="AS8" i="4"/>
  <c r="AV8" i="4" s="1"/>
  <c r="AS18" i="4"/>
  <c r="AV18" i="4" s="1"/>
  <c r="AW74" i="4"/>
  <c r="AS27" i="4"/>
  <c r="AT27" i="4" s="1"/>
  <c r="AW83" i="4"/>
  <c r="AS33" i="4"/>
  <c r="AT33" i="4" s="1"/>
  <c r="AS44" i="4"/>
  <c r="AT44" i="4" s="1"/>
  <c r="AS37" i="4"/>
  <c r="AT37" i="4" s="1"/>
  <c r="AS93" i="4"/>
  <c r="AT93" i="4" s="1"/>
  <c r="AS24" i="4"/>
  <c r="AT24" i="4" s="1"/>
  <c r="AS57" i="4"/>
  <c r="AT57" i="4" s="1"/>
  <c r="AS25" i="4"/>
  <c r="AT25" i="4" s="1"/>
  <c r="AS91" i="4"/>
  <c r="AT91" i="4" s="1"/>
  <c r="AW30" i="4"/>
  <c r="AW55" i="4"/>
  <c r="AW18" i="4"/>
  <c r="AW16" i="4"/>
  <c r="AW26" i="4"/>
  <c r="AW27" i="4"/>
  <c r="AW70" i="4"/>
  <c r="AW35" i="4"/>
  <c r="AW69" i="4"/>
  <c r="AW50" i="4"/>
  <c r="AW14" i="4"/>
  <c r="AW25" i="4"/>
  <c r="AW58" i="4"/>
  <c r="AW91" i="4"/>
  <c r="AW87" i="4"/>
  <c r="AW64" i="4"/>
  <c r="AW78" i="4"/>
  <c r="AW79" i="4"/>
  <c r="AW51" i="4"/>
  <c r="AW81" i="4"/>
  <c r="AW23" i="4"/>
  <c r="AW71" i="4"/>
  <c r="AW22" i="4"/>
  <c r="AW45" i="4"/>
  <c r="AS12" i="4"/>
  <c r="AT12" i="4" s="1"/>
  <c r="AW12" i="4"/>
  <c r="AW13" i="4"/>
  <c r="AS73" i="4"/>
  <c r="AW90" i="4"/>
  <c r="AW80" i="4"/>
  <c r="AW53" i="4"/>
  <c r="AS53" i="4"/>
  <c r="AS38" i="4"/>
  <c r="AW62" i="4"/>
  <c r="AW76" i="4"/>
  <c r="AS76" i="4"/>
  <c r="AS85" i="4"/>
  <c r="AS66" i="4"/>
  <c r="AS58" i="4"/>
  <c r="AW92" i="4"/>
  <c r="AW77" i="4"/>
  <c r="AS77" i="4"/>
  <c r="AS32" i="4"/>
  <c r="AW41" i="4"/>
  <c r="AS86" i="4"/>
  <c r="AS48" i="4"/>
  <c r="AS21" i="4"/>
  <c r="AS34" i="4"/>
  <c r="AS49" i="4"/>
  <c r="AS63" i="4"/>
  <c r="AS11" i="4"/>
  <c r="AS59" i="4"/>
  <c r="AS42" i="4"/>
  <c r="AS28" i="4"/>
  <c r="AS29" i="4"/>
  <c r="AS46" i="4"/>
  <c r="AS54" i="4"/>
  <c r="AS15" i="4"/>
  <c r="AS31" i="4"/>
  <c r="AS20" i="4"/>
  <c r="AR9" i="4"/>
  <c r="AQ9" i="4"/>
  <c r="AP9" i="4"/>
  <c r="AP4" i="4" s="1"/>
  <c r="AT81" i="4" l="1"/>
  <c r="AT47" i="4"/>
  <c r="AV27" i="4"/>
  <c r="AV84" i="4"/>
  <c r="AT62" i="4"/>
  <c r="AT79" i="4"/>
  <c r="AV93" i="4"/>
  <c r="AV56" i="4"/>
  <c r="AT88" i="4"/>
  <c r="AT13" i="4"/>
  <c r="AV82" i="4"/>
  <c r="AV92" i="4"/>
  <c r="AT41" i="4"/>
  <c r="AV74" i="4"/>
  <c r="AT26" i="4"/>
  <c r="AV83" i="4"/>
  <c r="AV37" i="4"/>
  <c r="AV70" i="4"/>
  <c r="AV40" i="4"/>
  <c r="AT22" i="4"/>
  <c r="AT45" i="4"/>
  <c r="AV25" i="4"/>
  <c r="AV36" i="4"/>
  <c r="AV90" i="4"/>
  <c r="AV80" i="4"/>
  <c r="AV91" i="4"/>
  <c r="AT30" i="4"/>
  <c r="AV55" i="4"/>
  <c r="AV75" i="4"/>
  <c r="AT87" i="4"/>
  <c r="AT18" i="4"/>
  <c r="AT64" i="4"/>
  <c r="AV16" i="4"/>
  <c r="AT78" i="4"/>
  <c r="AV33" i="4"/>
  <c r="AV65" i="4"/>
  <c r="AT51" i="4"/>
  <c r="AV44" i="4"/>
  <c r="AT23" i="4"/>
  <c r="AT71" i="4"/>
  <c r="AV24" i="4"/>
  <c r="AT35" i="4"/>
  <c r="AT69" i="4"/>
  <c r="AV57" i="4"/>
  <c r="AT50" i="4"/>
  <c r="AT14" i="4"/>
  <c r="AV39" i="4"/>
  <c r="AT10" i="4"/>
  <c r="AV12" i="4"/>
  <c r="AT8" i="4"/>
  <c r="AT52" i="4"/>
  <c r="AV52" i="4"/>
  <c r="AT43" i="4"/>
  <c r="AV43" i="4"/>
  <c r="AT72" i="4"/>
  <c r="AV72" i="4"/>
  <c r="AT7" i="4"/>
  <c r="AV7" i="4"/>
  <c r="AT17" i="4"/>
  <c r="AV17" i="4"/>
  <c r="AT60" i="4"/>
  <c r="AV60" i="4"/>
  <c r="AT19" i="4"/>
  <c r="AV19" i="4"/>
  <c r="AT67" i="4"/>
  <c r="AV67" i="4"/>
  <c r="AT68" i="4"/>
  <c r="AV68" i="4"/>
  <c r="AT61" i="4"/>
  <c r="AV61" i="4"/>
  <c r="AT15" i="4"/>
  <c r="AV15" i="4"/>
  <c r="AT63" i="4"/>
  <c r="AV63" i="4"/>
  <c r="AV66" i="4"/>
  <c r="AT66" i="4"/>
  <c r="AT54" i="4"/>
  <c r="AV54" i="4"/>
  <c r="AT42" i="4"/>
  <c r="AV42" i="4"/>
  <c r="AT49" i="4"/>
  <c r="AV49" i="4"/>
  <c r="AT86" i="4"/>
  <c r="AV86" i="4"/>
  <c r="AT32" i="4"/>
  <c r="AV32" i="4"/>
  <c r="AV58" i="4"/>
  <c r="AT58" i="4"/>
  <c r="AV85" i="4"/>
  <c r="AT85" i="4"/>
  <c r="AT20" i="4"/>
  <c r="AV20" i="4"/>
  <c r="AT59" i="4"/>
  <c r="AV59" i="4"/>
  <c r="AV77" i="4"/>
  <c r="AT77" i="4"/>
  <c r="AV76" i="4"/>
  <c r="AT76" i="4"/>
  <c r="AT46" i="4"/>
  <c r="AV46" i="4"/>
  <c r="AT34" i="4"/>
  <c r="AV34" i="4"/>
  <c r="AT31" i="4"/>
  <c r="AV31" i="4"/>
  <c r="AT29" i="4"/>
  <c r="AV29" i="4"/>
  <c r="AT11" i="4"/>
  <c r="AV11" i="4"/>
  <c r="AT21" i="4"/>
  <c r="AV21" i="4"/>
  <c r="AT38" i="4"/>
  <c r="AV38" i="4"/>
  <c r="AT28" i="4"/>
  <c r="AV28" i="4"/>
  <c r="AT48" i="4"/>
  <c r="AV48" i="4"/>
  <c r="AV53" i="4"/>
  <c r="AT53" i="4"/>
  <c r="AV73" i="4"/>
  <c r="AT73" i="4"/>
  <c r="V9" i="4"/>
  <c r="U9" i="4"/>
  <c r="U4" i="4" s="1"/>
  <c r="S9" i="4"/>
  <c r="R9" i="4"/>
  <c r="R4" i="4" s="1"/>
  <c r="M9" i="4"/>
  <c r="L9" i="4"/>
  <c r="L4" i="4" s="1"/>
  <c r="J9" i="4"/>
  <c r="I9" i="4"/>
  <c r="I4" i="4" s="1"/>
  <c r="G9" i="4"/>
  <c r="F9" i="4"/>
  <c r="F4" i="4" s="1"/>
  <c r="AN9" i="4"/>
  <c r="AM9" i="4"/>
  <c r="AM4" i="4" s="1"/>
  <c r="AK9" i="4"/>
  <c r="AJ9" i="4"/>
  <c r="AJ4" i="4" s="1"/>
  <c r="AH9" i="4"/>
  <c r="AG9" i="4"/>
  <c r="AG4" i="4" s="1"/>
  <c r="AE9" i="4"/>
  <c r="AD9" i="4"/>
  <c r="AD4" i="4" s="1"/>
  <c r="Y9" i="4"/>
  <c r="X9" i="4"/>
  <c r="X4" i="4" s="1"/>
  <c r="AW9" i="4" l="1"/>
  <c r="AS9" i="4"/>
  <c r="AT9" i="4" s="1"/>
  <c r="AM8" i="15" l="1"/>
  <c r="L8" i="15"/>
  <c r="L4" i="15" s="1"/>
  <c r="G8" i="15"/>
  <c r="AN8" i="15" s="1"/>
  <c r="L5" i="15"/>
  <c r="G5" i="15"/>
  <c r="G4" i="15" l="1"/>
  <c r="N8" i="15"/>
  <c r="M8" i="15"/>
  <c r="H8" i="15"/>
  <c r="I8" i="15"/>
  <c r="AT8" i="15" l="1"/>
  <c r="AO8" i="15"/>
  <c r="AV9" i="4"/>
  <c r="AQ8" i="15" l="1"/>
  <c r="AS8" i="15"/>
</calcChain>
</file>

<file path=xl/sharedStrings.xml><?xml version="1.0" encoding="utf-8"?>
<sst xmlns="http://schemas.openxmlformats.org/spreadsheetml/2006/main" count="2748" uniqueCount="1759">
  <si>
    <t>CGPA</t>
  </si>
  <si>
    <t>RANK</t>
  </si>
  <si>
    <t>STATUS</t>
  </si>
  <si>
    <t>RESULT</t>
  </si>
  <si>
    <t>A-Roll</t>
  </si>
  <si>
    <t>Highest</t>
  </si>
  <si>
    <t>Full-Marks</t>
  </si>
  <si>
    <t>Science</t>
  </si>
  <si>
    <t>Total</t>
  </si>
  <si>
    <t>Grade</t>
  </si>
  <si>
    <t>No of fail sub</t>
  </si>
  <si>
    <t>Point</t>
  </si>
  <si>
    <t>Sl No</t>
  </si>
  <si>
    <t>Noble Residential High School</t>
  </si>
  <si>
    <t>English</t>
  </si>
  <si>
    <t>Name</t>
  </si>
  <si>
    <t>SAFIYA AFRIN JEMI</t>
  </si>
  <si>
    <t>AYSHA SIDDIKA</t>
  </si>
  <si>
    <t>MD MOMINUL ISLAM</t>
  </si>
  <si>
    <t>Religion</t>
  </si>
  <si>
    <t>Class- 6 (Six)</t>
  </si>
  <si>
    <t>Mathematics</t>
  </si>
  <si>
    <t>Regi No</t>
  </si>
  <si>
    <t>Jan. Merit</t>
  </si>
  <si>
    <t>Feb Merit</t>
  </si>
  <si>
    <t>REPORTS</t>
  </si>
  <si>
    <t>April Merit</t>
  </si>
  <si>
    <t>ICT</t>
  </si>
  <si>
    <t xml:space="preserve">April Atten % </t>
  </si>
  <si>
    <t>May Merit</t>
  </si>
  <si>
    <t>Roll</t>
  </si>
  <si>
    <t>Student Name</t>
  </si>
  <si>
    <t>Section Name</t>
  </si>
  <si>
    <t>Father Name</t>
  </si>
  <si>
    <t>Mother Name</t>
  </si>
  <si>
    <t>Phone No</t>
  </si>
  <si>
    <t>Gender</t>
  </si>
  <si>
    <t>Six Section A</t>
  </si>
  <si>
    <t>Female</t>
  </si>
  <si>
    <t>MD SHOFIQUL ISLAM</t>
  </si>
  <si>
    <t>Male</t>
  </si>
  <si>
    <t>Digital Tech.</t>
  </si>
  <si>
    <t xml:space="preserve">Jan. Atten. % </t>
  </si>
  <si>
    <t xml:space="preserve">Feb Atten % </t>
  </si>
  <si>
    <t>May Atten. %</t>
  </si>
  <si>
    <t>Social Science</t>
  </si>
  <si>
    <t>Mobile</t>
  </si>
  <si>
    <t xml:space="preserve">Ban. 1st </t>
  </si>
  <si>
    <t>Ban. 2nd</t>
  </si>
  <si>
    <t>Ponit</t>
  </si>
  <si>
    <t>Gade</t>
  </si>
  <si>
    <t>Eng. 1st</t>
  </si>
  <si>
    <t>Eng 2nd</t>
  </si>
  <si>
    <t>Bio</t>
  </si>
  <si>
    <t>Chem</t>
  </si>
  <si>
    <t>Phy</t>
  </si>
  <si>
    <t>Reli</t>
  </si>
  <si>
    <t>Math</t>
  </si>
  <si>
    <t>Ag/H Math</t>
  </si>
  <si>
    <t>Above 2</t>
  </si>
  <si>
    <t>GPA</t>
  </si>
  <si>
    <t>GADE</t>
  </si>
  <si>
    <t>Mar Merit</t>
  </si>
  <si>
    <t xml:space="preserve">Mar Atten % </t>
  </si>
  <si>
    <t>Jun Atten. %</t>
  </si>
  <si>
    <t>Half Yearly Exam-2023</t>
  </si>
  <si>
    <t>Bangla 1st</t>
  </si>
  <si>
    <t>Bangla 2nd</t>
  </si>
  <si>
    <t>Basic+Spoken</t>
  </si>
  <si>
    <t>Wellbeing</t>
  </si>
  <si>
    <t>Life &amp; Livelihood</t>
  </si>
  <si>
    <t>Art &amp; Culture</t>
  </si>
  <si>
    <t>Viva</t>
  </si>
  <si>
    <t>ANURADHA CHOWHAN</t>
  </si>
  <si>
    <t>MST SADIYA ISLAM</t>
  </si>
  <si>
    <t>AHMMED MASRUF ABIR</t>
  </si>
  <si>
    <t>MOST REZWANA AKTER RIYA</t>
  </si>
  <si>
    <t>MD ARAFAT ISLAM</t>
  </si>
  <si>
    <t>JANNATUL FERDOUSHE FAIZA</t>
  </si>
  <si>
    <t>MST MAHABUBA ZANNAT MONIRA</t>
  </si>
  <si>
    <t>MST REZOANA SIDDIKA SEJUTI</t>
  </si>
  <si>
    <t>MOST NAJIA NARGIS</t>
  </si>
  <si>
    <t>MD MAHIAN MARUF SAJID</t>
  </si>
  <si>
    <t>MST RIDIKA JAHAN RINTHI</t>
  </si>
  <si>
    <t>MOST NUSRAT JAHAN NUMAIYA</t>
  </si>
  <si>
    <t>MD SIHAN HASAN SABID</t>
  </si>
  <si>
    <t>MD RAFIUL ISLAM SIHAB</t>
  </si>
  <si>
    <t>MST NUSRAT JAHAN MIM</t>
  </si>
  <si>
    <t>MD SHOYAIB HASAN SEFAT</t>
  </si>
  <si>
    <t>Most Sanjida Afrose Sneha</t>
  </si>
  <si>
    <t xml:space="preserve">MST MARIUAM AKTER </t>
  </si>
  <si>
    <t>MOST NAFISA TASNIM</t>
  </si>
  <si>
    <t>MD JAHID HASAN</t>
  </si>
  <si>
    <t>MD SHAMIUL ISLAM</t>
  </si>
  <si>
    <t xml:space="preserve">MST MITHILA AKTER </t>
  </si>
  <si>
    <t xml:space="preserve">MD YEASIN ARAFAT </t>
  </si>
  <si>
    <t xml:space="preserve">MD AZMIR HOSSAIN AFRIDHY </t>
  </si>
  <si>
    <t>MD NAHID KAWSAR NILOY</t>
  </si>
  <si>
    <t>MD LABID HASAN</t>
  </si>
  <si>
    <t>SHAHRIAR AHMED</t>
  </si>
  <si>
    <t>MD ROWNATUL KABIR RONAK</t>
  </si>
  <si>
    <t>MILUFA YASMIN MEDHA</t>
  </si>
  <si>
    <t>MST SAYEDA TAHERA TASNUBA</t>
  </si>
  <si>
    <t>MOST ISRAT JAHAN LAMIYA</t>
  </si>
  <si>
    <t>MD ABIR KHAN</t>
  </si>
  <si>
    <t>MD YAMIN MIA</t>
  </si>
  <si>
    <t>RADIA AKTER RIMI</t>
  </si>
  <si>
    <t>MD TANJIM AL RAHMAN NAYEEM</t>
  </si>
  <si>
    <t>MD SAKIB ISLAM</t>
  </si>
  <si>
    <t>MST TABASSUM AKTER TANISHA</t>
  </si>
  <si>
    <t>ATHOI SAHA</t>
  </si>
  <si>
    <t>ANKITA SAHA</t>
  </si>
  <si>
    <t>NUSRAT JAHAN SAUDIA</t>
  </si>
  <si>
    <t>MOST ALFI SHIRIN ALLO</t>
  </si>
  <si>
    <t>MD BAYZID HOSEN</t>
  </si>
  <si>
    <t>MST SURAVI AKTER SIMA</t>
  </si>
  <si>
    <t>MOST SUMAIYA TABASUM SUMMA</t>
  </si>
  <si>
    <t>MST RAZIYA SULTANA</t>
  </si>
  <si>
    <t>MST JANNATUL FERDOUSI</t>
  </si>
  <si>
    <t>MD NIYAS ISLAM NAHID</t>
  </si>
  <si>
    <t>MOST SURAIYA JANNAT SURA</t>
  </si>
  <si>
    <t>MD SOYAIB HOSEN</t>
  </si>
  <si>
    <t>MOST JANNARUL MAWA</t>
  </si>
  <si>
    <t>MD ATEF AL RIAN</t>
  </si>
  <si>
    <t>MIAN MIFTAHUL MAWA</t>
  </si>
  <si>
    <t>MD REDION  PARVEZ RAFI</t>
  </si>
  <si>
    <t>MD MHAFUZ UN NOBI NILOY</t>
  </si>
  <si>
    <t>MOST JAKIA JAHAN</t>
  </si>
  <si>
    <t>PROTIVA SAHA</t>
  </si>
  <si>
    <t>MST FARHANA AKTER KHUSBU</t>
  </si>
  <si>
    <t>MOST TASNIMA JANNAT TUBA</t>
  </si>
  <si>
    <t>TAJKERA JANNAT TANHA</t>
  </si>
  <si>
    <t>MRS DOLA AKTAR</t>
  </si>
  <si>
    <t>AKAID PARVEJ POLOK</t>
  </si>
  <si>
    <t>FEDOUS BIN FARJIN</t>
  </si>
  <si>
    <t>ABDULAH RUHAN RAFI</t>
  </si>
  <si>
    <t>MD SIYAM KHAN</t>
  </si>
  <si>
    <t>Shiam Babu</t>
  </si>
  <si>
    <t>Md Riyad Mandal</t>
  </si>
  <si>
    <t>Md. Jahid Hasan</t>
  </si>
  <si>
    <t>Mst Tahsin Akhter Shreya</t>
  </si>
  <si>
    <t>Most Rokaiya Ruku Rafa</t>
  </si>
  <si>
    <t>Most Ashfik Jahan</t>
  </si>
  <si>
    <t>Md. Abu Bakar Siddik</t>
  </si>
  <si>
    <t>Md Maruf Hosen Nihan</t>
  </si>
  <si>
    <t>Md Mobarak Ali</t>
  </si>
  <si>
    <t>Md Jubayer Islam Jidan</t>
  </si>
  <si>
    <t>Sushongkor Ray Moni</t>
  </si>
  <si>
    <t>Mst Liza Mone</t>
  </si>
  <si>
    <t>Ramim Hasan Reyad</t>
  </si>
  <si>
    <t>MD WAZKURNI PIOUS</t>
  </si>
  <si>
    <t>MIS MAHAMUDA AKTER SURAIYA</t>
  </si>
  <si>
    <t>MD MOSADDEK HOSSAIN RIFAT</t>
  </si>
  <si>
    <t>MD ASIF UL HAQUE SOMPOD</t>
  </si>
  <si>
    <t>MD OMAR FARUK</t>
  </si>
  <si>
    <t>MD MINHAJUL</t>
  </si>
  <si>
    <t>306001</t>
  </si>
  <si>
    <t>306002</t>
  </si>
  <si>
    <t>306003</t>
  </si>
  <si>
    <t>306004</t>
  </si>
  <si>
    <t>306005</t>
  </si>
  <si>
    <t>306006</t>
  </si>
  <si>
    <t>306007</t>
  </si>
  <si>
    <t>306009</t>
  </si>
  <si>
    <t>306010</t>
  </si>
  <si>
    <t>306011</t>
  </si>
  <si>
    <t>306012</t>
  </si>
  <si>
    <t>306013</t>
  </si>
  <si>
    <t>306014</t>
  </si>
  <si>
    <t>306016</t>
  </si>
  <si>
    <t>306017</t>
  </si>
  <si>
    <t>306018</t>
  </si>
  <si>
    <t>306019</t>
  </si>
  <si>
    <t>306020</t>
  </si>
  <si>
    <t>306021</t>
  </si>
  <si>
    <t>306022</t>
  </si>
  <si>
    <t>306023</t>
  </si>
  <si>
    <t>306024</t>
  </si>
  <si>
    <t>306025</t>
  </si>
  <si>
    <t>306026</t>
  </si>
  <si>
    <t>306027</t>
  </si>
  <si>
    <t>306028</t>
  </si>
  <si>
    <t>306029</t>
  </si>
  <si>
    <t>306030</t>
  </si>
  <si>
    <t>306031</t>
  </si>
  <si>
    <t>306032</t>
  </si>
  <si>
    <t>306033</t>
  </si>
  <si>
    <t>306034</t>
  </si>
  <si>
    <t>306035</t>
  </si>
  <si>
    <t>306036</t>
  </si>
  <si>
    <t>306037</t>
  </si>
  <si>
    <t>306038</t>
  </si>
  <si>
    <t>306039</t>
  </si>
  <si>
    <t>306040</t>
  </si>
  <si>
    <t>306041</t>
  </si>
  <si>
    <t>306042</t>
  </si>
  <si>
    <t>306043</t>
  </si>
  <si>
    <t>306044</t>
  </si>
  <si>
    <t>306045</t>
  </si>
  <si>
    <t>306046</t>
  </si>
  <si>
    <t>306047</t>
  </si>
  <si>
    <t>306048</t>
  </si>
  <si>
    <t>306049</t>
  </si>
  <si>
    <t>306050</t>
  </si>
  <si>
    <t>306051</t>
  </si>
  <si>
    <t>306052</t>
  </si>
  <si>
    <t>306053</t>
  </si>
  <si>
    <t>306054</t>
  </si>
  <si>
    <t>306055</t>
  </si>
  <si>
    <t>306056</t>
  </si>
  <si>
    <t>306057</t>
  </si>
  <si>
    <t>306058</t>
  </si>
  <si>
    <t>306059</t>
  </si>
  <si>
    <t>306060</t>
  </si>
  <si>
    <t>306061</t>
  </si>
  <si>
    <t>306062</t>
  </si>
  <si>
    <t>306063</t>
  </si>
  <si>
    <t>306064</t>
  </si>
  <si>
    <t>306065</t>
  </si>
  <si>
    <t>306066</t>
  </si>
  <si>
    <t>306067</t>
  </si>
  <si>
    <t>306068</t>
  </si>
  <si>
    <t>306069</t>
  </si>
  <si>
    <t>306070</t>
  </si>
  <si>
    <t>306071</t>
  </si>
  <si>
    <t>306072</t>
  </si>
  <si>
    <t>306074</t>
  </si>
  <si>
    <t>306075</t>
  </si>
  <si>
    <t>306076</t>
  </si>
  <si>
    <t>306077</t>
  </si>
  <si>
    <t>306078</t>
  </si>
  <si>
    <t>306079</t>
  </si>
  <si>
    <t>306080</t>
  </si>
  <si>
    <t>306081</t>
  </si>
  <si>
    <t>306083</t>
  </si>
  <si>
    <t>306084</t>
  </si>
  <si>
    <t>306086</t>
  </si>
  <si>
    <t>306087</t>
  </si>
  <si>
    <t>306088</t>
  </si>
  <si>
    <t>306090</t>
  </si>
  <si>
    <t>306091</t>
  </si>
  <si>
    <t>306092</t>
  </si>
  <si>
    <t>1717306001</t>
  </si>
  <si>
    <t>1717306002</t>
  </si>
  <si>
    <t>1717306003</t>
  </si>
  <si>
    <t>1717306004</t>
  </si>
  <si>
    <t>1717306005</t>
  </si>
  <si>
    <t>1717306006</t>
  </si>
  <si>
    <t>1717306007</t>
  </si>
  <si>
    <t>1717306009</t>
  </si>
  <si>
    <t>1717306010</t>
  </si>
  <si>
    <t>1717306011</t>
  </si>
  <si>
    <t>1717306012</t>
  </si>
  <si>
    <t>1717306013</t>
  </si>
  <si>
    <t>1717306014</t>
  </si>
  <si>
    <t>1717306016</t>
  </si>
  <si>
    <t>1717306017</t>
  </si>
  <si>
    <t>1717306018</t>
  </si>
  <si>
    <t>1717306019</t>
  </si>
  <si>
    <t>1717306020</t>
  </si>
  <si>
    <t>1717306021</t>
  </si>
  <si>
    <t>1717306022</t>
  </si>
  <si>
    <t>1717306023</t>
  </si>
  <si>
    <t>1717306024</t>
  </si>
  <si>
    <t>1717306025</t>
  </si>
  <si>
    <t>1717306026</t>
  </si>
  <si>
    <t>1717306027</t>
  </si>
  <si>
    <t>1717306028</t>
  </si>
  <si>
    <t>1717306029</t>
  </si>
  <si>
    <t>1717306030</t>
  </si>
  <si>
    <t>1717306031</t>
  </si>
  <si>
    <t>1717306032</t>
  </si>
  <si>
    <t>1717306033</t>
  </si>
  <si>
    <t>1717306034</t>
  </si>
  <si>
    <t>1717306035</t>
  </si>
  <si>
    <t>1717306036</t>
  </si>
  <si>
    <t>1717306037</t>
  </si>
  <si>
    <t>1717306038</t>
  </si>
  <si>
    <t>1717306039</t>
  </si>
  <si>
    <t>1717306040</t>
  </si>
  <si>
    <t>1717306041</t>
  </si>
  <si>
    <t>1717306042</t>
  </si>
  <si>
    <t>1717306043</t>
  </si>
  <si>
    <t>1717306044</t>
  </si>
  <si>
    <t>1717306045</t>
  </si>
  <si>
    <t>1717306046</t>
  </si>
  <si>
    <t>1717306047</t>
  </si>
  <si>
    <t>1717306048</t>
  </si>
  <si>
    <t>1717306049</t>
  </si>
  <si>
    <t>1717306050</t>
  </si>
  <si>
    <t>1717306051</t>
  </si>
  <si>
    <t>1717306052</t>
  </si>
  <si>
    <t>1717306053</t>
  </si>
  <si>
    <t>1717306054</t>
  </si>
  <si>
    <t>1717306055</t>
  </si>
  <si>
    <t>1717306056</t>
  </si>
  <si>
    <t>1717306057</t>
  </si>
  <si>
    <t>1717306058</t>
  </si>
  <si>
    <t>1717306059</t>
  </si>
  <si>
    <t>1717306060</t>
  </si>
  <si>
    <t>1717306061</t>
  </si>
  <si>
    <t>1717306062</t>
  </si>
  <si>
    <t>1717306063</t>
  </si>
  <si>
    <t>1717306064</t>
  </si>
  <si>
    <t>1717306065</t>
  </si>
  <si>
    <t>1717306066</t>
  </si>
  <si>
    <t>1717306067</t>
  </si>
  <si>
    <t>1717306068</t>
  </si>
  <si>
    <t>1717306069</t>
  </si>
  <si>
    <t>1717306070</t>
  </si>
  <si>
    <t>1717306071</t>
  </si>
  <si>
    <t>1717306072</t>
  </si>
  <si>
    <t>1717306074</t>
  </si>
  <si>
    <t>1717306075</t>
  </si>
  <si>
    <t>1717306076</t>
  </si>
  <si>
    <t>1717306077</t>
  </si>
  <si>
    <t>1717306078</t>
  </si>
  <si>
    <t>1717306079</t>
  </si>
  <si>
    <t>1717306080</t>
  </si>
  <si>
    <t>1717306081</t>
  </si>
  <si>
    <t>1717306083</t>
  </si>
  <si>
    <t>1717306084</t>
  </si>
  <si>
    <t>1717306086</t>
  </si>
  <si>
    <t>1717306087</t>
  </si>
  <si>
    <t>1717306088</t>
  </si>
  <si>
    <t>1717306090</t>
  </si>
  <si>
    <t>1717306091</t>
  </si>
  <si>
    <t>1717306092</t>
  </si>
  <si>
    <t>1717259984</t>
  </si>
  <si>
    <t>1767295693</t>
  </si>
  <si>
    <t>01713720333</t>
  </si>
  <si>
    <t>01873596962</t>
  </si>
  <si>
    <t>1917188889</t>
  </si>
  <si>
    <t>1726759916</t>
  </si>
  <si>
    <t>1792631966</t>
  </si>
  <si>
    <t>1740977780</t>
  </si>
  <si>
    <t>1779030876</t>
  </si>
  <si>
    <t>1309078275</t>
  </si>
  <si>
    <t>1724188185</t>
  </si>
  <si>
    <t>1780655142</t>
  </si>
  <si>
    <t>1704147522</t>
  </si>
  <si>
    <t>1722045098</t>
  </si>
  <si>
    <t>1774615765</t>
  </si>
  <si>
    <t>1723751002</t>
  </si>
  <si>
    <t>1780523655</t>
  </si>
  <si>
    <t>1957777506</t>
  </si>
  <si>
    <t>01763242056</t>
  </si>
  <si>
    <t>01777496245</t>
  </si>
  <si>
    <t>1737809831</t>
  </si>
  <si>
    <t>1627361786</t>
  </si>
  <si>
    <t>01935111648</t>
  </si>
  <si>
    <t>01724548983</t>
  </si>
  <si>
    <t>1704230612</t>
  </si>
  <si>
    <t>1722723597</t>
  </si>
  <si>
    <t>1728051447</t>
  </si>
  <si>
    <t>1719617646</t>
  </si>
  <si>
    <t>1740081718</t>
  </si>
  <si>
    <t>1781014282</t>
  </si>
  <si>
    <t>1723606676</t>
  </si>
  <si>
    <t>1719129586</t>
  </si>
  <si>
    <t>1758470401</t>
  </si>
  <si>
    <t>01740394424</t>
  </si>
  <si>
    <t>1743464469</t>
  </si>
  <si>
    <t>1795620638</t>
  </si>
  <si>
    <t>01832721393</t>
  </si>
  <si>
    <t>01774957530</t>
  </si>
  <si>
    <t>01774349204</t>
  </si>
  <si>
    <t>1614821609</t>
  </si>
  <si>
    <t>1750659941</t>
  </si>
  <si>
    <t>01904216583</t>
  </si>
  <si>
    <t>1783517415</t>
  </si>
  <si>
    <t>1785304334</t>
  </si>
  <si>
    <t>1773820483</t>
  </si>
  <si>
    <t>01701916995</t>
  </si>
  <si>
    <t>1743609795</t>
  </si>
  <si>
    <t>1303597084</t>
  </si>
  <si>
    <t>1724323633</t>
  </si>
  <si>
    <t>1303160534</t>
  </si>
  <si>
    <t>1732836353</t>
  </si>
  <si>
    <t>1724332990</t>
  </si>
  <si>
    <t>1760561669</t>
  </si>
  <si>
    <t>1722907154</t>
  </si>
  <si>
    <t>1718038573</t>
  </si>
  <si>
    <t>1737618264</t>
  </si>
  <si>
    <t>1610849669</t>
  </si>
  <si>
    <t>01741077960</t>
  </si>
  <si>
    <t>1737026901</t>
  </si>
  <si>
    <t>1307326567</t>
  </si>
  <si>
    <t>1726864301</t>
  </si>
  <si>
    <t>01756997569</t>
  </si>
  <si>
    <t>01842621614</t>
  </si>
  <si>
    <t>01316343369</t>
  </si>
  <si>
    <t>1714551397</t>
  </si>
  <si>
    <t>1722943655</t>
  </si>
  <si>
    <t>01763089932</t>
  </si>
  <si>
    <t>01761070742</t>
  </si>
  <si>
    <t>01723182176</t>
  </si>
  <si>
    <t>1714537116</t>
  </si>
  <si>
    <t>1719462240</t>
  </si>
  <si>
    <t>1721458001</t>
  </si>
  <si>
    <t>1725489942</t>
  </si>
  <si>
    <t>1832801392</t>
  </si>
  <si>
    <t>1759387154</t>
  </si>
  <si>
    <t>01704314227</t>
  </si>
  <si>
    <t>1746971049</t>
  </si>
  <si>
    <t>1762667051</t>
  </si>
  <si>
    <t>1778070589</t>
  </si>
  <si>
    <t>01325495311</t>
  </si>
  <si>
    <t>01714619807</t>
  </si>
  <si>
    <t>01700000000</t>
  </si>
  <si>
    <t>01710850202</t>
  </si>
  <si>
    <t>01725682423</t>
  </si>
  <si>
    <t>01780633929</t>
  </si>
  <si>
    <t>1714627094</t>
  </si>
  <si>
    <t>1785225309</t>
  </si>
  <si>
    <t>1776858682</t>
  </si>
  <si>
    <t>01717592446</t>
  </si>
  <si>
    <t>1718971722</t>
  </si>
  <si>
    <t>1710604553</t>
  </si>
  <si>
    <t>1735975836</t>
  </si>
  <si>
    <t>1783179594</t>
  </si>
  <si>
    <t>1762108059</t>
  </si>
  <si>
    <t>1763242056</t>
  </si>
  <si>
    <t>01757726754</t>
  </si>
  <si>
    <t>01723728929</t>
  </si>
  <si>
    <t>1862839822</t>
  </si>
  <si>
    <t>1322702705</t>
  </si>
  <si>
    <t>1710999160</t>
  </si>
  <si>
    <t>1819461057</t>
  </si>
  <si>
    <t>1774446772</t>
  </si>
  <si>
    <t>01307369344</t>
  </si>
  <si>
    <t>1774020047</t>
  </si>
  <si>
    <t>1311951511</t>
  </si>
  <si>
    <t>01992296747</t>
  </si>
  <si>
    <t>1763147596</t>
  </si>
  <si>
    <t>1947490413</t>
  </si>
  <si>
    <t>1721063763</t>
  </si>
  <si>
    <t>1729680381</t>
  </si>
  <si>
    <t>1852354062</t>
  </si>
  <si>
    <t>1751852783</t>
  </si>
  <si>
    <t>01728753473</t>
  </si>
  <si>
    <t>01734080303</t>
  </si>
  <si>
    <t>01777590967</t>
  </si>
  <si>
    <t>1761313255</t>
  </si>
  <si>
    <t>1722668235</t>
  </si>
  <si>
    <t>1321381603</t>
  </si>
  <si>
    <t>1773657634</t>
  </si>
  <si>
    <t>01877676831</t>
  </si>
  <si>
    <t>1867468400</t>
  </si>
  <si>
    <t>1890012225</t>
  </si>
  <si>
    <t>01924913842</t>
  </si>
  <si>
    <t>01764605541</t>
  </si>
  <si>
    <t>01728862163</t>
  </si>
  <si>
    <t>01777160839</t>
  </si>
  <si>
    <t>Half Yearly Exam Merit</t>
  </si>
  <si>
    <t xml:space="preserve">English 1st </t>
  </si>
  <si>
    <t>BGS</t>
  </si>
  <si>
    <t>Agriculture</t>
  </si>
  <si>
    <t>Basic+English 2nd</t>
  </si>
  <si>
    <t>Class- Nine (Science)</t>
  </si>
  <si>
    <t>Class- Nine (Humanities)</t>
  </si>
  <si>
    <t>Civics</t>
  </si>
  <si>
    <t>History</t>
  </si>
  <si>
    <t>309401</t>
  </si>
  <si>
    <t>309402</t>
  </si>
  <si>
    <t>309403</t>
  </si>
  <si>
    <t>309404</t>
  </si>
  <si>
    <t>309405</t>
  </si>
  <si>
    <t>309406</t>
  </si>
  <si>
    <t>309407</t>
  </si>
  <si>
    <t>309408</t>
  </si>
  <si>
    <t>309409</t>
  </si>
  <si>
    <t>309412</t>
  </si>
  <si>
    <t>309413</t>
  </si>
  <si>
    <t>309414</t>
  </si>
  <si>
    <t>309416</t>
  </si>
  <si>
    <t>309417</t>
  </si>
  <si>
    <t>309423</t>
  </si>
  <si>
    <t>309424</t>
  </si>
  <si>
    <t>309430</t>
  </si>
  <si>
    <t>309420</t>
  </si>
  <si>
    <t>309410</t>
  </si>
  <si>
    <t>309415</t>
  </si>
  <si>
    <t>309418</t>
  </si>
  <si>
    <t>309419</t>
  </si>
  <si>
    <t>309421</t>
  </si>
  <si>
    <t>309422</t>
  </si>
  <si>
    <t>309425</t>
  </si>
  <si>
    <t>309428</t>
  </si>
  <si>
    <t>309429</t>
  </si>
  <si>
    <t>1717309401</t>
  </si>
  <si>
    <t>1717309402</t>
  </si>
  <si>
    <t>1717309403</t>
  </si>
  <si>
    <t>1717309404</t>
  </si>
  <si>
    <t>1717309405</t>
  </si>
  <si>
    <t>1717309406</t>
  </si>
  <si>
    <t>1717309407</t>
  </si>
  <si>
    <t>1717309408</t>
  </si>
  <si>
    <t>1717309409</t>
  </si>
  <si>
    <t>1717309412</t>
  </si>
  <si>
    <t>1717309413</t>
  </si>
  <si>
    <t>1717309414</t>
  </si>
  <si>
    <t>1717309416</t>
  </si>
  <si>
    <t>1717309417</t>
  </si>
  <si>
    <t>1717309423</t>
  </si>
  <si>
    <t>1717309424</t>
  </si>
  <si>
    <t>1717309430</t>
  </si>
  <si>
    <t>1717309420</t>
  </si>
  <si>
    <t>1717309410</t>
  </si>
  <si>
    <t>1717309415</t>
  </si>
  <si>
    <t>1717309418</t>
  </si>
  <si>
    <t>1717309419</t>
  </si>
  <si>
    <t>1717309421</t>
  </si>
  <si>
    <t>1717309422</t>
  </si>
  <si>
    <t>1717309425</t>
  </si>
  <si>
    <t>1717309428</t>
  </si>
  <si>
    <t>1717309429</t>
  </si>
  <si>
    <t>Md Laisur Rahman</t>
  </si>
  <si>
    <t>POLLOB RAY</t>
  </si>
  <si>
    <t>MD SOJIB SHORDAR</t>
  </si>
  <si>
    <t>Md Atik Hasan</t>
  </si>
  <si>
    <t>Md Tarikul Islam Siyam</t>
  </si>
  <si>
    <t xml:space="preserve">MD KAWSHAR MIA </t>
  </si>
  <si>
    <t>MD SOHIDUL ISLAM JUWEL</t>
  </si>
  <si>
    <t>Md Nafiul Islam Nahid</t>
  </si>
  <si>
    <t>Md Sakib Hasan</t>
  </si>
  <si>
    <t>DURJOY CHANDRO BARMON</t>
  </si>
  <si>
    <t>Mahin Mia</t>
  </si>
  <si>
    <t>Pranto Chandro Bormon</t>
  </si>
  <si>
    <t>Md Mahin Mia</t>
  </si>
  <si>
    <t>Md Rakibul Islam</t>
  </si>
  <si>
    <t>Shohan Mia</t>
  </si>
  <si>
    <t>Sree Bhoshon Chondro</t>
  </si>
  <si>
    <t>MD SHAHID HOSSAIN SAWON</t>
  </si>
  <si>
    <t>URMI AKTHER RITU</t>
  </si>
  <si>
    <t>Mst Sumaiya Akter</t>
  </si>
  <si>
    <t>MST SUITI AKTHER SRITY</t>
  </si>
  <si>
    <t>Farjana Akter</t>
  </si>
  <si>
    <t>Mst Mushfika Afrin Mou</t>
  </si>
  <si>
    <t>Mst Humayara Kabir Swaroni</t>
  </si>
  <si>
    <t>Mst Sejuti Akter Borsha</t>
  </si>
  <si>
    <t>Rusaifa Jannat Rifa</t>
  </si>
  <si>
    <t>Most Juanath Jafrin Jui</t>
  </si>
  <si>
    <t>Monowara Akter Lipi</t>
  </si>
  <si>
    <t>309001</t>
  </si>
  <si>
    <t>309002</t>
  </si>
  <si>
    <t>309003</t>
  </si>
  <si>
    <t>309004</t>
  </si>
  <si>
    <t>309005</t>
  </si>
  <si>
    <t>309006</t>
  </si>
  <si>
    <t>309007</t>
  </si>
  <si>
    <t>309008</t>
  </si>
  <si>
    <t>309009</t>
  </si>
  <si>
    <t>309010</t>
  </si>
  <si>
    <t>309011</t>
  </si>
  <si>
    <t>309012</t>
  </si>
  <si>
    <t>309014</t>
  </si>
  <si>
    <t>309015</t>
  </si>
  <si>
    <t>309016</t>
  </si>
  <si>
    <t>309017</t>
  </si>
  <si>
    <t>309018</t>
  </si>
  <si>
    <t>309019</t>
  </si>
  <si>
    <t>309020</t>
  </si>
  <si>
    <t>309021</t>
  </si>
  <si>
    <t>309022</t>
  </si>
  <si>
    <t>309023</t>
  </si>
  <si>
    <t>309024</t>
  </si>
  <si>
    <t>309025</t>
  </si>
  <si>
    <t>309026</t>
  </si>
  <si>
    <t>309027</t>
  </si>
  <si>
    <t>309028</t>
  </si>
  <si>
    <t>309029</t>
  </si>
  <si>
    <t>309030</t>
  </si>
  <si>
    <t>309031</t>
  </si>
  <si>
    <t>309032</t>
  </si>
  <si>
    <t>309033</t>
  </si>
  <si>
    <t>309034</t>
  </si>
  <si>
    <t>309036</t>
  </si>
  <si>
    <t>309037</t>
  </si>
  <si>
    <t>309038</t>
  </si>
  <si>
    <t>309039</t>
  </si>
  <si>
    <t>309041</t>
  </si>
  <si>
    <t>309042</t>
  </si>
  <si>
    <t>309043</t>
  </si>
  <si>
    <t>309044</t>
  </si>
  <si>
    <t>309047</t>
  </si>
  <si>
    <t>309048</t>
  </si>
  <si>
    <t>309049</t>
  </si>
  <si>
    <t>309050</t>
  </si>
  <si>
    <t>309051</t>
  </si>
  <si>
    <t>309052</t>
  </si>
  <si>
    <t>309053</t>
  </si>
  <si>
    <t>309054</t>
  </si>
  <si>
    <t>309055</t>
  </si>
  <si>
    <t>309056</t>
  </si>
  <si>
    <t>1717309001</t>
  </si>
  <si>
    <t>1717309002</t>
  </si>
  <si>
    <t>1717309003</t>
  </si>
  <si>
    <t>1717309004</t>
  </si>
  <si>
    <t>1717309005</t>
  </si>
  <si>
    <t>1717309006</t>
  </si>
  <si>
    <t>1717309007</t>
  </si>
  <si>
    <t>1717309008</t>
  </si>
  <si>
    <t>1717309009</t>
  </si>
  <si>
    <t>1717309010</t>
  </si>
  <si>
    <t>1717309011</t>
  </si>
  <si>
    <t>1717309012</t>
  </si>
  <si>
    <t>1717309014</t>
  </si>
  <si>
    <t>1717309015</t>
  </si>
  <si>
    <t>1717309016</t>
  </si>
  <si>
    <t>1717309017</t>
  </si>
  <si>
    <t>1717309018</t>
  </si>
  <si>
    <t>1717309019</t>
  </si>
  <si>
    <t>1717309020</t>
  </si>
  <si>
    <t>1717309021</t>
  </si>
  <si>
    <t>1717309022</t>
  </si>
  <si>
    <t>1717309023</t>
  </si>
  <si>
    <t>1717309024</t>
  </si>
  <si>
    <t>1717309025</t>
  </si>
  <si>
    <t>1717309026</t>
  </si>
  <si>
    <t>1717309027</t>
  </si>
  <si>
    <t>1717309028</t>
  </si>
  <si>
    <t>1717309029</t>
  </si>
  <si>
    <t>1717309030</t>
  </si>
  <si>
    <t>1717309031</t>
  </si>
  <si>
    <t>1717309032</t>
  </si>
  <si>
    <t>1717309033</t>
  </si>
  <si>
    <t>1717309034</t>
  </si>
  <si>
    <t>1717309036</t>
  </si>
  <si>
    <t>1717309037</t>
  </si>
  <si>
    <t>1717309038</t>
  </si>
  <si>
    <t>1717309039</t>
  </si>
  <si>
    <t>1717309041</t>
  </si>
  <si>
    <t>1717309042</t>
  </si>
  <si>
    <t>1717309043</t>
  </si>
  <si>
    <t>1717309044</t>
  </si>
  <si>
    <t>1717309047</t>
  </si>
  <si>
    <t>1717309048</t>
  </si>
  <si>
    <t>1717309049</t>
  </si>
  <si>
    <t>1717309050</t>
  </si>
  <si>
    <t>1717309051</t>
  </si>
  <si>
    <t>1717309052</t>
  </si>
  <si>
    <t>1717309053</t>
  </si>
  <si>
    <t>1717309054</t>
  </si>
  <si>
    <t>1717309055</t>
  </si>
  <si>
    <t>1717309056</t>
  </si>
  <si>
    <t>Most Najifa Nusrat Dina</t>
  </si>
  <si>
    <t>Most Ashfia Islam Rahi</t>
  </si>
  <si>
    <t>Humayun Kabir Kanok</t>
  </si>
  <si>
    <t>Md Fahim Mia</t>
  </si>
  <si>
    <t>MST TASHFIA TASNIM</t>
  </si>
  <si>
    <t>MD ARIFUL ISLAM ALIF</t>
  </si>
  <si>
    <t>Sanjida Sifat Sristy</t>
  </si>
  <si>
    <t>Muntasir Sarker Imon</t>
  </si>
  <si>
    <t>MD NAYEM AL ISLAM NUR</t>
  </si>
  <si>
    <t>Jerin Akter jim</t>
  </si>
  <si>
    <t>MD ARMAN ASAD</t>
  </si>
  <si>
    <t>Md. Ahasan Habib</t>
  </si>
  <si>
    <t>Md Habib Ullah</t>
  </si>
  <si>
    <t>MD RASEL AHSAN</t>
  </si>
  <si>
    <t>Md Rakibul Islam Rakib</t>
  </si>
  <si>
    <t>MD JAKARIA ILSAM JAKIR</t>
  </si>
  <si>
    <t>MD RAKIBUL ISLAM TUSHAR</t>
  </si>
  <si>
    <t>Md Sofi Same Sammo</t>
  </si>
  <si>
    <t>Animesh Kumar</t>
  </si>
  <si>
    <t>DIPTO DAS</t>
  </si>
  <si>
    <t>Md mahafuj Rahaman</t>
  </si>
  <si>
    <t>Md Milon Mia</t>
  </si>
  <si>
    <t>MD TANVIR HASAN TUHIN</t>
  </si>
  <si>
    <t>Md. Ridoy Hasan</t>
  </si>
  <si>
    <t>Most Sadiya Akhter</t>
  </si>
  <si>
    <t>Most Suraiya Wasif Snigdha</t>
  </si>
  <si>
    <t>Most Mahojaben Swoda</t>
  </si>
  <si>
    <t>Obaydul Islam</t>
  </si>
  <si>
    <t>Most Riya Moni</t>
  </si>
  <si>
    <t>Sujon Chandra</t>
  </si>
  <si>
    <t>Md Shaikhul Islam Mahin</t>
  </si>
  <si>
    <t>Sadia Bushra</t>
  </si>
  <si>
    <t>Mst Jakiya Sultana Riya Moni</t>
  </si>
  <si>
    <t>Nahian Sadiah Rakhi Nur</t>
  </si>
  <si>
    <t>Md Rofiqul Islam Siyam</t>
  </si>
  <si>
    <t>Md Touhiduzzaman Riyad</t>
  </si>
  <si>
    <t>Most Rajiya Sultana</t>
  </si>
  <si>
    <t>Mst Jannatul Ferdoushi Oishi</t>
  </si>
  <si>
    <t>Mst Arifa Jannat Akhi</t>
  </si>
  <si>
    <t>Mst Tahmida Tabassum Tashin</t>
  </si>
  <si>
    <t>Md Nafiz Fuad Nazib</t>
  </si>
  <si>
    <t>Mahmud Hasan Naiem</t>
  </si>
  <si>
    <t>Md Shahadat Hosen Sagor</t>
  </si>
  <si>
    <t>Md Al Kabir Antor</t>
  </si>
  <si>
    <t>Md Rifatul Islam Riyad</t>
  </si>
  <si>
    <t>Sonjoy Kumar Shuvo</t>
  </si>
  <si>
    <t>MST. IYAFA IYACHMIN MEDHA</t>
  </si>
  <si>
    <t>Liton Kumar Barman</t>
  </si>
  <si>
    <t>ANIK CHANDRO BORMON</t>
  </si>
  <si>
    <t>ASHIKUJJAMAN HIMEL</t>
  </si>
  <si>
    <t>MOST JANNATUL FERDOUSI SHAKILA</t>
  </si>
  <si>
    <t>01723606676</t>
  </si>
  <si>
    <t>1717974737</t>
  </si>
  <si>
    <t>1763293830</t>
  </si>
  <si>
    <t>01785446165</t>
  </si>
  <si>
    <t>1717953832</t>
  </si>
  <si>
    <t>01732990702</t>
  </si>
  <si>
    <t>1757839654</t>
  </si>
  <si>
    <t>1877869653</t>
  </si>
  <si>
    <t>1747615676</t>
  </si>
  <si>
    <t>01833221524</t>
  </si>
  <si>
    <t>1727067137</t>
  </si>
  <si>
    <t>1717388971</t>
  </si>
  <si>
    <t>1724358329</t>
  </si>
  <si>
    <t>01309399437</t>
  </si>
  <si>
    <t>1771614587</t>
  </si>
  <si>
    <t>1777496769</t>
  </si>
  <si>
    <t>1308111663</t>
  </si>
  <si>
    <t>1710541075</t>
  </si>
  <si>
    <t>1773582064</t>
  </si>
  <si>
    <t>1721576709</t>
  </si>
  <si>
    <t>1741662406</t>
  </si>
  <si>
    <t>1751174269</t>
  </si>
  <si>
    <t>1919076593</t>
  </si>
  <si>
    <t>1720847651</t>
  </si>
  <si>
    <t>1705850393</t>
  </si>
  <si>
    <t>1723018936</t>
  </si>
  <si>
    <t>1723351212</t>
  </si>
  <si>
    <t>1763200988</t>
  </si>
  <si>
    <t>1873436779</t>
  </si>
  <si>
    <t>1723691113</t>
  </si>
  <si>
    <t>1745229021</t>
  </si>
  <si>
    <t>1733163333</t>
  </si>
  <si>
    <t>1314989588</t>
  </si>
  <si>
    <t>1761741260</t>
  </si>
  <si>
    <t>1924853751</t>
  </si>
  <si>
    <t>1720992892</t>
  </si>
  <si>
    <t>1717749561</t>
  </si>
  <si>
    <t>1723862698</t>
  </si>
  <si>
    <t>1872901555</t>
  </si>
  <si>
    <t>1723302410</t>
  </si>
  <si>
    <t>1713989694</t>
  </si>
  <si>
    <t>01740620871</t>
  </si>
  <si>
    <t>1923085209</t>
  </si>
  <si>
    <t>1720437768</t>
  </si>
  <si>
    <t>1301699928</t>
  </si>
  <si>
    <t>01768884527</t>
  </si>
  <si>
    <t>1884568857</t>
  </si>
  <si>
    <t>1737779576</t>
  </si>
  <si>
    <t>1744456746</t>
  </si>
  <si>
    <t>01717560353</t>
  </si>
  <si>
    <t>01721644543</t>
  </si>
  <si>
    <t>1768905642</t>
  </si>
  <si>
    <t>01742230832</t>
  </si>
  <si>
    <t>1723738839</t>
  </si>
  <si>
    <t>1773013140</t>
  </si>
  <si>
    <t>01839805618</t>
  </si>
  <si>
    <t>01745536771</t>
  </si>
  <si>
    <t>1318137543</t>
  </si>
  <si>
    <t>01315100670</t>
  </si>
  <si>
    <t>1791875581</t>
  </si>
  <si>
    <t>1788265640</t>
  </si>
  <si>
    <t>1788864739</t>
  </si>
  <si>
    <t>1778091952</t>
  </si>
  <si>
    <t>1957335873</t>
  </si>
  <si>
    <t>1910266802</t>
  </si>
  <si>
    <t>1768959782</t>
  </si>
  <si>
    <t>1982698700</t>
  </si>
  <si>
    <t>1773074731</t>
  </si>
  <si>
    <t>1940063957</t>
  </si>
  <si>
    <t>1770376126</t>
  </si>
  <si>
    <t>01300155363</t>
  </si>
  <si>
    <t>1764952016</t>
  </si>
  <si>
    <t>1762835618</t>
  </si>
  <si>
    <t>01737465029</t>
  </si>
  <si>
    <t>1318027121</t>
  </si>
  <si>
    <t>1721215882</t>
  </si>
  <si>
    <t>01746898275</t>
  </si>
  <si>
    <t>01751077277</t>
  </si>
  <si>
    <t>1727917060</t>
  </si>
  <si>
    <t>01628710165</t>
  </si>
  <si>
    <t>1761651885</t>
  </si>
  <si>
    <t>1764937999</t>
  </si>
  <si>
    <t>01749121946</t>
  </si>
  <si>
    <t>1959417651</t>
  </si>
  <si>
    <t>1773221549</t>
  </si>
  <si>
    <t>1734022788</t>
  </si>
  <si>
    <t>1744608217</t>
  </si>
  <si>
    <t>01962507056</t>
  </si>
  <si>
    <t>1319554278</t>
  </si>
  <si>
    <t>1773019035</t>
  </si>
  <si>
    <t>1739548091</t>
  </si>
  <si>
    <t>1773221147</t>
  </si>
  <si>
    <t>1905985496</t>
  </si>
  <si>
    <t>01723509174</t>
  </si>
  <si>
    <t>01310126802</t>
  </si>
  <si>
    <t>1992938557</t>
  </si>
  <si>
    <t>1737432440</t>
  </si>
  <si>
    <t>01759385810</t>
  </si>
  <si>
    <t>1736687325</t>
  </si>
  <si>
    <t>1744978680</t>
  </si>
  <si>
    <t>1737099120</t>
  </si>
  <si>
    <t>1939480373</t>
  </si>
  <si>
    <t>1303272647</t>
  </si>
  <si>
    <t>01797626399</t>
  </si>
  <si>
    <t>01717772444</t>
  </si>
  <si>
    <t>1770833754</t>
  </si>
  <si>
    <t>01856076885</t>
  </si>
  <si>
    <t>1736112757</t>
  </si>
  <si>
    <t>1618184704</t>
  </si>
  <si>
    <t>1773268486</t>
  </si>
  <si>
    <t>01744608217</t>
  </si>
  <si>
    <t>01719229686</t>
  </si>
  <si>
    <t>1300140203</t>
  </si>
  <si>
    <t>1943327273</t>
  </si>
  <si>
    <t>1307367178</t>
  </si>
  <si>
    <t>01727431682</t>
  </si>
  <si>
    <t>01789858545</t>
  </si>
  <si>
    <t>01737432440</t>
  </si>
  <si>
    <t>1714948035</t>
  </si>
  <si>
    <t>1789479077</t>
  </si>
  <si>
    <t>1771807620</t>
  </si>
  <si>
    <t>1750004744</t>
  </si>
  <si>
    <t>1721030095</t>
  </si>
  <si>
    <t>307001</t>
  </si>
  <si>
    <t>307002</t>
  </si>
  <si>
    <t>307003</t>
  </si>
  <si>
    <t>307004</t>
  </si>
  <si>
    <t>307005</t>
  </si>
  <si>
    <t>307006</t>
  </si>
  <si>
    <t>307007</t>
  </si>
  <si>
    <t>307008</t>
  </si>
  <si>
    <t>307009</t>
  </si>
  <si>
    <t>307010</t>
  </si>
  <si>
    <t>307011</t>
  </si>
  <si>
    <t>307012</t>
  </si>
  <si>
    <t>307013</t>
  </si>
  <si>
    <t>307014</t>
  </si>
  <si>
    <t>307015</t>
  </si>
  <si>
    <t>307016</t>
  </si>
  <si>
    <t>307017</t>
  </si>
  <si>
    <t>307018</t>
  </si>
  <si>
    <t>307020</t>
  </si>
  <si>
    <t>307021</t>
  </si>
  <si>
    <t>307022</t>
  </si>
  <si>
    <t>307023</t>
  </si>
  <si>
    <t>307024</t>
  </si>
  <si>
    <t>307025</t>
  </si>
  <si>
    <t>307026</t>
  </si>
  <si>
    <t>307028</t>
  </si>
  <si>
    <t>307029</t>
  </si>
  <si>
    <t>307030</t>
  </si>
  <si>
    <t>307032</t>
  </si>
  <si>
    <t>307034</t>
  </si>
  <si>
    <t>307035</t>
  </si>
  <si>
    <t>307036</t>
  </si>
  <si>
    <t>307037</t>
  </si>
  <si>
    <t>307038</t>
  </si>
  <si>
    <t>307039</t>
  </si>
  <si>
    <t>307040</t>
  </si>
  <si>
    <t>307041</t>
  </si>
  <si>
    <t>307042</t>
  </si>
  <si>
    <t>307044</t>
  </si>
  <si>
    <t>307045</t>
  </si>
  <si>
    <t>307046</t>
  </si>
  <si>
    <t>307047</t>
  </si>
  <si>
    <t>307049</t>
  </si>
  <si>
    <t>307050</t>
  </si>
  <si>
    <t>307051</t>
  </si>
  <si>
    <t>307052</t>
  </si>
  <si>
    <t>307053</t>
  </si>
  <si>
    <t>307054</t>
  </si>
  <si>
    <t>307055</t>
  </si>
  <si>
    <t>307056</t>
  </si>
  <si>
    <t>307057</t>
  </si>
  <si>
    <t>307058</t>
  </si>
  <si>
    <t>307059</t>
  </si>
  <si>
    <t>307060</t>
  </si>
  <si>
    <t>307061</t>
  </si>
  <si>
    <t>307062</t>
  </si>
  <si>
    <t>307063</t>
  </si>
  <si>
    <t>307064</t>
  </si>
  <si>
    <t>307065</t>
  </si>
  <si>
    <t>307066</t>
  </si>
  <si>
    <t>307067</t>
  </si>
  <si>
    <t>307068</t>
  </si>
  <si>
    <t>307069</t>
  </si>
  <si>
    <t>307070</t>
  </si>
  <si>
    <t>307071</t>
  </si>
  <si>
    <t>307072</t>
  </si>
  <si>
    <t>307073</t>
  </si>
  <si>
    <t>307074</t>
  </si>
  <si>
    <t>307075</t>
  </si>
  <si>
    <t>307076</t>
  </si>
  <si>
    <t>307077</t>
  </si>
  <si>
    <t>307078</t>
  </si>
  <si>
    <t>MD HABIBUR RAHMAN SIAM</t>
  </si>
  <si>
    <t>MD SHAFAUL HAQUE SIFAT</t>
  </si>
  <si>
    <t>MD ANISUZZAMAN RATUL</t>
  </si>
  <si>
    <t>RIFA TASNIA RUNU</t>
  </si>
  <si>
    <t>JANNATUL FERDOUS HIYA</t>
  </si>
  <si>
    <t>MST JANNATUL MAOYA</t>
  </si>
  <si>
    <t>MD HABIBUR RAHMAN BAPPY</t>
  </si>
  <si>
    <t>MD MOKTADIR HOSSEN SHAWON</t>
  </si>
  <si>
    <t>MD BIJOY RAHMAN BISHAL</t>
  </si>
  <si>
    <t>MOST MAHAMUDA AKTER MUNNI</t>
  </si>
  <si>
    <t>MD TOUFIK HASAN</t>
  </si>
  <si>
    <t>Md Rakibul Hasan Labib</t>
  </si>
  <si>
    <t>MD SADIKUR RAHAMAN SIAM</t>
  </si>
  <si>
    <t xml:space="preserve">MD S0YAD HOSEN </t>
  </si>
  <si>
    <t>MD FARHADUZZAMAN FARDIN</t>
  </si>
  <si>
    <t>MST SAMIHA ISRAT SUPTI</t>
  </si>
  <si>
    <t>MD SOHANUR ROHMAN SOHAN</t>
  </si>
  <si>
    <t>MD SHOHANUR RAHAMAN SIFAT</t>
  </si>
  <si>
    <t>MST RAZIA SULTANA RITU</t>
  </si>
  <si>
    <t>MD ABDUS SADIK  SRIJON</t>
  </si>
  <si>
    <t>MST ROKIYAT JANNATI ALFI AKTER</t>
  </si>
  <si>
    <t>SHRABONI RANI PRITY</t>
  </si>
  <si>
    <t>Mst Arshi Akther Aysha</t>
  </si>
  <si>
    <t xml:space="preserve">MD MINHAJUL ISLAM RISVE </t>
  </si>
  <si>
    <t>MD MUBASHIR SHAHRIAR MUNEM</t>
  </si>
  <si>
    <t>MST ANIKA ANTARAH AVA</t>
  </si>
  <si>
    <t>ROUNOK KARIM ROCHONA</t>
  </si>
  <si>
    <t>MD MENHAJUL ISLAM MAHIN</t>
  </si>
  <si>
    <t xml:space="preserve">MD HA MIM MUBTASHIM HIMEL </t>
  </si>
  <si>
    <t>MST AIRIN AKTER</t>
  </si>
  <si>
    <t>Md Moshiur Rahman</t>
  </si>
  <si>
    <t>MD ARFI ISLAM AYAT</t>
  </si>
  <si>
    <t>MOST MUSRAT JAHAN MAHI</t>
  </si>
  <si>
    <t>MD AL ISLAM APON</t>
  </si>
  <si>
    <t>MD GOLAM RASUL RABBI</t>
  </si>
  <si>
    <t>MOST JAKIA JANNATI</t>
  </si>
  <si>
    <t>MD ARAFAT ISLAM APON</t>
  </si>
  <si>
    <t>SREE UTSHAB RAY</t>
  </si>
  <si>
    <t>Md Sajidul Islam Sajid</t>
  </si>
  <si>
    <t xml:space="preserve">MD SAJJAD KABIR SIMANTO </t>
  </si>
  <si>
    <t>Mst Israt Jahan Otithi</t>
  </si>
  <si>
    <t>MD KOBIR HOSSEN</t>
  </si>
  <si>
    <t>Md Arman</t>
  </si>
  <si>
    <t>Md. Tahmid Nur Tayeen</t>
  </si>
  <si>
    <t>Md. Mehedi Hasan</t>
  </si>
  <si>
    <t>Md. Musfiqur Rahman Mahin</t>
  </si>
  <si>
    <t>Mst. Nusrat Zahan Ruhi</t>
  </si>
  <si>
    <t>Md. Rezoian Ahammed Rifath</t>
  </si>
  <si>
    <t>Most. Nazmin Akter Nipa</t>
  </si>
  <si>
    <t>Md. Zakir Hosen Sojib</t>
  </si>
  <si>
    <t>Md. Shabbir Ahmed</t>
  </si>
  <si>
    <t>Md. Rafiul Islam Ridoy</t>
  </si>
  <si>
    <t>Md. Rubayat Fardous Rose</t>
  </si>
  <si>
    <t>Md. Abdul Alim</t>
  </si>
  <si>
    <t>Most. Farzana Yasmin</t>
  </si>
  <si>
    <t>Md. Julfikar Islam Jihad</t>
  </si>
  <si>
    <t>Mushfiq Hasan Naeem</t>
  </si>
  <si>
    <t>Md. Rakibul Islam Riyad</t>
  </si>
  <si>
    <t>Md. Akinur Islam Apon</t>
  </si>
  <si>
    <t>Md Salim Mia</t>
  </si>
  <si>
    <t>Md Kamrujaman</t>
  </si>
  <si>
    <t>Most Sumiya akter Shikha</t>
  </si>
  <si>
    <t>Most Sumaya Akter</t>
  </si>
  <si>
    <t>Anonna Rani Shingha</t>
  </si>
  <si>
    <t>Md Amir Hamza</t>
  </si>
  <si>
    <t>Jihad Rahman</t>
  </si>
  <si>
    <t>Md Riyad Ahmed Rahad</t>
  </si>
  <si>
    <t>Most. Sadiya Akter Jannaty</t>
  </si>
  <si>
    <t>Md Arafat Hossen Apon</t>
  </si>
  <si>
    <t>MST FAREATUL FAIZA</t>
  </si>
  <si>
    <t>MOST RUBAIYA NAHAR KHAN</t>
  </si>
  <si>
    <t>MOST RUKAIYA NAHAR KHAN</t>
  </si>
  <si>
    <t>1717307001</t>
  </si>
  <si>
    <t>1717307002</t>
  </si>
  <si>
    <t>1717307003</t>
  </si>
  <si>
    <t>1717307004</t>
  </si>
  <si>
    <t>1717307005</t>
  </si>
  <si>
    <t>1717307006</t>
  </si>
  <si>
    <t>1717307007</t>
  </si>
  <si>
    <t>1717307008</t>
  </si>
  <si>
    <t>1717307009</t>
  </si>
  <si>
    <t>1717307010</t>
  </si>
  <si>
    <t>1717307011</t>
  </si>
  <si>
    <t>1717307012</t>
  </si>
  <si>
    <t>1717307013</t>
  </si>
  <si>
    <t>1717307014</t>
  </si>
  <si>
    <t>1717307015</t>
  </si>
  <si>
    <t>1717307016</t>
  </si>
  <si>
    <t>1717307017</t>
  </si>
  <si>
    <t>1717307018</t>
  </si>
  <si>
    <t>1717307020</t>
  </si>
  <si>
    <t>1717307021</t>
  </si>
  <si>
    <t>1717307022</t>
  </si>
  <si>
    <t>1717307023</t>
  </si>
  <si>
    <t>1717307024</t>
  </si>
  <si>
    <t>1717307025</t>
  </si>
  <si>
    <t>1717307026</t>
  </si>
  <si>
    <t>1717307028</t>
  </si>
  <si>
    <t>1717307029</t>
  </si>
  <si>
    <t>1717307030</t>
  </si>
  <si>
    <t>1717307032</t>
  </si>
  <si>
    <t>1717307034</t>
  </si>
  <si>
    <t>1717307035</t>
  </si>
  <si>
    <t>1717307036</t>
  </si>
  <si>
    <t>1717307037</t>
  </si>
  <si>
    <t>1717307038</t>
  </si>
  <si>
    <t>1717307039</t>
  </si>
  <si>
    <t>1717307040</t>
  </si>
  <si>
    <t>1717307041</t>
  </si>
  <si>
    <t>1717307042</t>
  </si>
  <si>
    <t>1717307044</t>
  </si>
  <si>
    <t>1717307045</t>
  </si>
  <si>
    <t>1717307046</t>
  </si>
  <si>
    <t>1717307047</t>
  </si>
  <si>
    <t>1717307049</t>
  </si>
  <si>
    <t>1717307050</t>
  </si>
  <si>
    <t>1717307051</t>
  </si>
  <si>
    <t>1717307052</t>
  </si>
  <si>
    <t>1717307053</t>
  </si>
  <si>
    <t>1717307054</t>
  </si>
  <si>
    <t>1717307055</t>
  </si>
  <si>
    <t>1717307056</t>
  </si>
  <si>
    <t>1717307057</t>
  </si>
  <si>
    <t>1717307058</t>
  </si>
  <si>
    <t>1717307059</t>
  </si>
  <si>
    <t>1717307060</t>
  </si>
  <si>
    <t>1717307061</t>
  </si>
  <si>
    <t>1717307062</t>
  </si>
  <si>
    <t>1717307063</t>
  </si>
  <si>
    <t>1717307064</t>
  </si>
  <si>
    <t>1717307065</t>
  </si>
  <si>
    <t>1717307066</t>
  </si>
  <si>
    <t>1717307067</t>
  </si>
  <si>
    <t>1717307068</t>
  </si>
  <si>
    <t>1717307069</t>
  </si>
  <si>
    <t>1717307070</t>
  </si>
  <si>
    <t>1717307071</t>
  </si>
  <si>
    <t>1717307072</t>
  </si>
  <si>
    <t>1717307073</t>
  </si>
  <si>
    <t>1717307074</t>
  </si>
  <si>
    <t>1717307075</t>
  </si>
  <si>
    <t>1717307076</t>
  </si>
  <si>
    <t>1717307077</t>
  </si>
  <si>
    <t>1717307078</t>
  </si>
  <si>
    <t>308001</t>
  </si>
  <si>
    <t>308002</t>
  </si>
  <si>
    <t>308003</t>
  </si>
  <si>
    <t>308004</t>
  </si>
  <si>
    <t>308005</t>
  </si>
  <si>
    <t>308006</t>
  </si>
  <si>
    <t>308007</t>
  </si>
  <si>
    <t>308008</t>
  </si>
  <si>
    <t>308009</t>
  </si>
  <si>
    <t>308010</t>
  </si>
  <si>
    <t>308011</t>
  </si>
  <si>
    <t>308013</t>
  </si>
  <si>
    <t>308014</t>
  </si>
  <si>
    <t>308015</t>
  </si>
  <si>
    <t>308016</t>
  </si>
  <si>
    <t>308017</t>
  </si>
  <si>
    <t>308018</t>
  </si>
  <si>
    <t>308019</t>
  </si>
  <si>
    <t>308020</t>
  </si>
  <si>
    <t>308021</t>
  </si>
  <si>
    <t>308022</t>
  </si>
  <si>
    <t>308023</t>
  </si>
  <si>
    <t>308024</t>
  </si>
  <si>
    <t>308025</t>
  </si>
  <si>
    <t>308026</t>
  </si>
  <si>
    <t>308028</t>
  </si>
  <si>
    <t>308029</t>
  </si>
  <si>
    <t>308030</t>
  </si>
  <si>
    <t>308031</t>
  </si>
  <si>
    <t>308032</t>
  </si>
  <si>
    <t>308033</t>
  </si>
  <si>
    <t>308034</t>
  </si>
  <si>
    <t>308035</t>
  </si>
  <si>
    <t>308036</t>
  </si>
  <si>
    <t>308037</t>
  </si>
  <si>
    <t>308038</t>
  </si>
  <si>
    <t>308039</t>
  </si>
  <si>
    <t>308040</t>
  </si>
  <si>
    <t>308041</t>
  </si>
  <si>
    <t>308042</t>
  </si>
  <si>
    <t>308043</t>
  </si>
  <si>
    <t>308044</t>
  </si>
  <si>
    <t>308045</t>
  </si>
  <si>
    <t>308046</t>
  </si>
  <si>
    <t>308047</t>
  </si>
  <si>
    <t>308048</t>
  </si>
  <si>
    <t>308049</t>
  </si>
  <si>
    <t>308050</t>
  </si>
  <si>
    <t>308051</t>
  </si>
  <si>
    <t>308052</t>
  </si>
  <si>
    <t>308053</t>
  </si>
  <si>
    <t>308054</t>
  </si>
  <si>
    <t>308055</t>
  </si>
  <si>
    <t>308056</t>
  </si>
  <si>
    <t>308057</t>
  </si>
  <si>
    <t>308059</t>
  </si>
  <si>
    <t>308060</t>
  </si>
  <si>
    <t>308061</t>
  </si>
  <si>
    <t>308062</t>
  </si>
  <si>
    <t>308063</t>
  </si>
  <si>
    <t>308064</t>
  </si>
  <si>
    <t>308065</t>
  </si>
  <si>
    <t>308066</t>
  </si>
  <si>
    <t>308067</t>
  </si>
  <si>
    <t>308068</t>
  </si>
  <si>
    <t>308069</t>
  </si>
  <si>
    <t>308070</t>
  </si>
  <si>
    <t>308071</t>
  </si>
  <si>
    <t>308072</t>
  </si>
  <si>
    <t>1717308001</t>
  </si>
  <si>
    <t>1717308002</t>
  </si>
  <si>
    <t>1717308003</t>
  </si>
  <si>
    <t>1717308004</t>
  </si>
  <si>
    <t>1717308005</t>
  </si>
  <si>
    <t>1717308006</t>
  </si>
  <si>
    <t>1717308007</t>
  </si>
  <si>
    <t>1717308008</t>
  </si>
  <si>
    <t>1717308009</t>
  </si>
  <si>
    <t>1717308010</t>
  </si>
  <si>
    <t>1717308011</t>
  </si>
  <si>
    <t>1717308013</t>
  </si>
  <si>
    <t>1717308014</t>
  </si>
  <si>
    <t>1717308015</t>
  </si>
  <si>
    <t>1717308016</t>
  </si>
  <si>
    <t>1717308017</t>
  </si>
  <si>
    <t>1717308018</t>
  </si>
  <si>
    <t>1717308019</t>
  </si>
  <si>
    <t>1717308020</t>
  </si>
  <si>
    <t>1717308021</t>
  </si>
  <si>
    <t>1717308022</t>
  </si>
  <si>
    <t>1717308023</t>
  </si>
  <si>
    <t>1717308024</t>
  </si>
  <si>
    <t>1717308025</t>
  </si>
  <si>
    <t>1717308026</t>
  </si>
  <si>
    <t>1717308028</t>
  </si>
  <si>
    <t>1717308029</t>
  </si>
  <si>
    <t>1717308030</t>
  </si>
  <si>
    <t>1717308031</t>
  </si>
  <si>
    <t>1717308032</t>
  </si>
  <si>
    <t>1717308033</t>
  </si>
  <si>
    <t>1717308034</t>
  </si>
  <si>
    <t>1717308035</t>
  </si>
  <si>
    <t>1717308036</t>
  </si>
  <si>
    <t>1717308037</t>
  </si>
  <si>
    <t>1717308038</t>
  </si>
  <si>
    <t>1717308039</t>
  </si>
  <si>
    <t>1717308040</t>
  </si>
  <si>
    <t>1717308041</t>
  </si>
  <si>
    <t>1717308042</t>
  </si>
  <si>
    <t>1717308043</t>
  </si>
  <si>
    <t>1717308044</t>
  </si>
  <si>
    <t>1717308045</t>
  </si>
  <si>
    <t>1717308046</t>
  </si>
  <si>
    <t>1717308047</t>
  </si>
  <si>
    <t>1717308048</t>
  </si>
  <si>
    <t>1717308049</t>
  </si>
  <si>
    <t>1717308050</t>
  </si>
  <si>
    <t>1717308051</t>
  </si>
  <si>
    <t>1717308052</t>
  </si>
  <si>
    <t>1717308053</t>
  </si>
  <si>
    <t>1717308054</t>
  </si>
  <si>
    <t>1717308055</t>
  </si>
  <si>
    <t>1717308056</t>
  </si>
  <si>
    <t>1717308057</t>
  </si>
  <si>
    <t>1717308059</t>
  </si>
  <si>
    <t>1717308060</t>
  </si>
  <si>
    <t>1717308061</t>
  </si>
  <si>
    <t>1717308062</t>
  </si>
  <si>
    <t>1717308063</t>
  </si>
  <si>
    <t>1717308064</t>
  </si>
  <si>
    <t>1717308065</t>
  </si>
  <si>
    <t>1717308066</t>
  </si>
  <si>
    <t>1717308067</t>
  </si>
  <si>
    <t>1717308068</t>
  </si>
  <si>
    <t>1717308069</t>
  </si>
  <si>
    <t>1717308070</t>
  </si>
  <si>
    <t>1717308071</t>
  </si>
  <si>
    <t>1717308072</t>
  </si>
  <si>
    <t>Md. Sakib Hasan</t>
  </si>
  <si>
    <t>Mst Sumaiya Akter Sadiya</t>
  </si>
  <si>
    <t>Md. Labib Hossen</t>
  </si>
  <si>
    <t>Ashikur Rahman</t>
  </si>
  <si>
    <t>MOST TASNIM TUBA</t>
  </si>
  <si>
    <t>Samin Yasar Seyan</t>
  </si>
  <si>
    <t xml:space="preserve">KARIMA KHAN </t>
  </si>
  <si>
    <t>Khandokar Md Abid Hasan Faruki</t>
  </si>
  <si>
    <t>Tahmid Hasan Rafi</t>
  </si>
  <si>
    <t xml:space="preserve">MD AHANAB ABIB BONDHON </t>
  </si>
  <si>
    <t>Md Riad Hasan</t>
  </si>
  <si>
    <t>MOST FATEMA AKTHER LEMA</t>
  </si>
  <si>
    <t>MD RIFAT HOSSEN</t>
  </si>
  <si>
    <t>NISHAT TASNIN RUHA</t>
  </si>
  <si>
    <t>MD NAHIAN AL HASSAN NILOY</t>
  </si>
  <si>
    <t>MST MEFTAHUL JANNAT JITU</t>
  </si>
  <si>
    <t>Mst Umma Habiba Ferdousi</t>
  </si>
  <si>
    <t>Md. R Rafi Mia</t>
  </si>
  <si>
    <t xml:space="preserve">MST SAFIA JANNAT SINHA </t>
  </si>
  <si>
    <t>Mst Fatema Akter</t>
  </si>
  <si>
    <t>Protima Rani</t>
  </si>
  <si>
    <t>MD MONIRUJJAMAN MAHIN</t>
  </si>
  <si>
    <t xml:space="preserve">MD MURSALIN MAOLA </t>
  </si>
  <si>
    <t>MOST. MAHJABIN BEVA</t>
  </si>
  <si>
    <t>Md. Jikrul Hasan Emran</t>
  </si>
  <si>
    <t>Md. Ariful Haque Polash</t>
  </si>
  <si>
    <t>Md. Rajimul Sarker Rafi</t>
  </si>
  <si>
    <t>MD SHAKIL MIA</t>
  </si>
  <si>
    <t>Md Jobayar Rahman Digonto</t>
  </si>
  <si>
    <t>Fariha Tasnim</t>
  </si>
  <si>
    <t>Most Sumaiya Akther Sathi</t>
  </si>
  <si>
    <t>Umma Miskat Mariya</t>
  </si>
  <si>
    <t>Mohona Rani Kotha</t>
  </si>
  <si>
    <t>Mitaly Rani</t>
  </si>
  <si>
    <t>Foysal Ahmed Fahmid</t>
  </si>
  <si>
    <t>Md Nishat Rahman</t>
  </si>
  <si>
    <t>Rafia Tabassum</t>
  </si>
  <si>
    <t>Md. Rauf Zaman Rafe</t>
  </si>
  <si>
    <t>Miss Morium Akter Mou</t>
  </si>
  <si>
    <t>Mst Sadia Akter Shila</t>
  </si>
  <si>
    <t>Md. Shahnur Hossain</t>
  </si>
  <si>
    <t>Raiyan Nasif</t>
  </si>
  <si>
    <t>Mst Sumaiya Akhter Joti</t>
  </si>
  <si>
    <t>Most Tasnim Akter Dristy</t>
  </si>
  <si>
    <t>Rafakatulla Nuri Rion</t>
  </si>
  <si>
    <t>Md. Rafiul Islam Ripon</t>
  </si>
  <si>
    <t>Md. Maruf Tangeen Mim</t>
  </si>
  <si>
    <t>Md. Siyam Al Kobir</t>
  </si>
  <si>
    <t>Choyon Sarker</t>
  </si>
  <si>
    <t>Afridi Hasan Emon</t>
  </si>
  <si>
    <t>Md. Nahid Hasan</t>
  </si>
  <si>
    <t>Md. Esrak Ahmmed Eashan</t>
  </si>
  <si>
    <t>Md Shakibul Hassen Shakib</t>
  </si>
  <si>
    <t>Md. Al Amin Hossain</t>
  </si>
  <si>
    <t>Md Fahim Murshed Soumik</t>
  </si>
  <si>
    <t>Most Jannatul Mawa</t>
  </si>
  <si>
    <t>Md Mashrafe Islam</t>
  </si>
  <si>
    <t>Md. Sakib All Hasan Tasin</t>
  </si>
  <si>
    <t>Md Fahim Hasan Raza</t>
  </si>
  <si>
    <t>Md. Fahomid Hasan</t>
  </si>
  <si>
    <t>Md Piyal Hassan Parvez</t>
  </si>
  <si>
    <t>Sheikh Jenifar Jahan Jessica</t>
  </si>
  <si>
    <t>Mithila Roy Proma</t>
  </si>
  <si>
    <t>Md. Siyam Mia</t>
  </si>
  <si>
    <t>MST KAFIYA JANNAT JIM</t>
  </si>
  <si>
    <t>Mst Sumaiya Akter Labonno</t>
  </si>
  <si>
    <t>Muntasir Hasnat Tamim</t>
  </si>
  <si>
    <t>MD. SAKHAWAT HOSEN</t>
  </si>
  <si>
    <t>MD MUSHFIQ HASAN LEON</t>
  </si>
  <si>
    <t>01717233887</t>
  </si>
  <si>
    <t>1717851608</t>
  </si>
  <si>
    <t>1784993725</t>
  </si>
  <si>
    <t>01727407247</t>
  </si>
  <si>
    <t>01719516176</t>
  </si>
  <si>
    <t>1727661021</t>
  </si>
  <si>
    <t>1715749516</t>
  </si>
  <si>
    <t>1738753377</t>
  </si>
  <si>
    <t>1727227422</t>
  </si>
  <si>
    <t>1718685326</t>
  </si>
  <si>
    <t>01774355723</t>
  </si>
  <si>
    <t>1312656049</t>
  </si>
  <si>
    <t>1826550670</t>
  </si>
  <si>
    <t>1771453127</t>
  </si>
  <si>
    <t>1716607098</t>
  </si>
  <si>
    <t>1751371333</t>
  </si>
  <si>
    <t>01719736759</t>
  </si>
  <si>
    <t>1720847941</t>
  </si>
  <si>
    <t>1756000652</t>
  </si>
  <si>
    <t>01767564049</t>
  </si>
  <si>
    <t>1799382972</t>
  </si>
  <si>
    <t>1714678472</t>
  </si>
  <si>
    <t>1794930991</t>
  </si>
  <si>
    <t>1619500128</t>
  </si>
  <si>
    <t>1790080690</t>
  </si>
  <si>
    <t>1759595509</t>
  </si>
  <si>
    <t>1964592846</t>
  </si>
  <si>
    <t>1724114870</t>
  </si>
  <si>
    <t>1723730062</t>
  </si>
  <si>
    <t>1722721740</t>
  </si>
  <si>
    <t>1795836605</t>
  </si>
  <si>
    <t>1746222400</t>
  </si>
  <si>
    <t>1734180793</t>
  </si>
  <si>
    <t>1745596433</t>
  </si>
  <si>
    <t>1774393010</t>
  </si>
  <si>
    <t>1796157557</t>
  </si>
  <si>
    <t>1750321010</t>
  </si>
  <si>
    <t>1725048277</t>
  </si>
  <si>
    <t>1761313394</t>
  </si>
  <si>
    <t>1827914244</t>
  </si>
  <si>
    <t>1717233887</t>
  </si>
  <si>
    <t>1779822257</t>
  </si>
  <si>
    <t>1937202265</t>
  </si>
  <si>
    <t>1723289039</t>
  </si>
  <si>
    <t>1721116660</t>
  </si>
  <si>
    <t>1902372005</t>
  </si>
  <si>
    <t>1724478922</t>
  </si>
  <si>
    <t>1771729042</t>
  </si>
  <si>
    <t>1962329489</t>
  </si>
  <si>
    <t>1751194695</t>
  </si>
  <si>
    <t>1724389581</t>
  </si>
  <si>
    <t>1744570734</t>
  </si>
  <si>
    <t>1744709853</t>
  </si>
  <si>
    <t>1737365338</t>
  </si>
  <si>
    <t>1723457856</t>
  </si>
  <si>
    <t>1717954140</t>
  </si>
  <si>
    <t>1715234930</t>
  </si>
  <si>
    <t>1764819295</t>
  </si>
  <si>
    <t>1723428217</t>
  </si>
  <si>
    <t>1760742140</t>
  </si>
  <si>
    <t>1718938345</t>
  </si>
  <si>
    <t>1739140874</t>
  </si>
  <si>
    <t>01319177156</t>
  </si>
  <si>
    <t>01300448155</t>
  </si>
  <si>
    <t>01722667091</t>
  </si>
  <si>
    <t>01742128757</t>
  </si>
  <si>
    <t>01755193282</t>
  </si>
  <si>
    <t>01885989942</t>
  </si>
  <si>
    <t>1773857698</t>
  </si>
  <si>
    <t>1736159486</t>
  </si>
  <si>
    <t>01710567385</t>
  </si>
  <si>
    <t>01722255970</t>
  </si>
  <si>
    <t>1718837865</t>
  </si>
  <si>
    <t>1301445227</t>
  </si>
  <si>
    <t>1714655746</t>
  </si>
  <si>
    <t>1740081722</t>
  </si>
  <si>
    <t>01707925704</t>
  </si>
  <si>
    <t>1939923840</t>
  </si>
  <si>
    <t>1751255572</t>
  </si>
  <si>
    <t>1724640230</t>
  </si>
  <si>
    <t>1748999279</t>
  </si>
  <si>
    <t>1516078933</t>
  </si>
  <si>
    <t>1619500125</t>
  </si>
  <si>
    <t>1749876814</t>
  </si>
  <si>
    <t>1779847573</t>
  </si>
  <si>
    <t>1709329355</t>
  </si>
  <si>
    <t>01307304284</t>
  </si>
  <si>
    <t>1780970670</t>
  </si>
  <si>
    <t>1736687535</t>
  </si>
  <si>
    <t>1775229631</t>
  </si>
  <si>
    <t>1786884122</t>
  </si>
  <si>
    <t>1754883709</t>
  </si>
  <si>
    <t>1773096494</t>
  </si>
  <si>
    <t>1712355683</t>
  </si>
  <si>
    <t>1770877302</t>
  </si>
  <si>
    <t>1860550147</t>
  </si>
  <si>
    <t>1885989942</t>
  </si>
  <si>
    <t>01750421420</t>
  </si>
  <si>
    <t>1720823897</t>
  </si>
  <si>
    <t>1314178523</t>
  </si>
  <si>
    <t>1765407561</t>
  </si>
  <si>
    <t>1925960253</t>
  </si>
  <si>
    <t>1748764620</t>
  </si>
  <si>
    <t>01749670372</t>
  </si>
  <si>
    <t>1951610577</t>
  </si>
  <si>
    <t>01742407724</t>
  </si>
  <si>
    <t>1761070383</t>
  </si>
  <si>
    <t>01775859144</t>
  </si>
  <si>
    <t>01942472857</t>
  </si>
  <si>
    <t>01962896304</t>
  </si>
  <si>
    <t>01328827400</t>
  </si>
  <si>
    <t>01773352767</t>
  </si>
  <si>
    <t>01317106135</t>
  </si>
  <si>
    <t>310001</t>
  </si>
  <si>
    <t>310002</t>
  </si>
  <si>
    <t>310003</t>
  </si>
  <si>
    <t>310004</t>
  </si>
  <si>
    <t>310005</t>
  </si>
  <si>
    <t>310006</t>
  </si>
  <si>
    <t>310007</t>
  </si>
  <si>
    <t>310008</t>
  </si>
  <si>
    <t>310009</t>
  </si>
  <si>
    <t>310010</t>
  </si>
  <si>
    <t>310011</t>
  </si>
  <si>
    <t>310012</t>
  </si>
  <si>
    <t>310013</t>
  </si>
  <si>
    <t>310014</t>
  </si>
  <si>
    <t>310015</t>
  </si>
  <si>
    <t>310016</t>
  </si>
  <si>
    <t>310017</t>
  </si>
  <si>
    <t>310018</t>
  </si>
  <si>
    <t>310019</t>
  </si>
  <si>
    <t>310020</t>
  </si>
  <si>
    <t>310021</t>
  </si>
  <si>
    <t>310022</t>
  </si>
  <si>
    <t>310023</t>
  </si>
  <si>
    <t>310024</t>
  </si>
  <si>
    <t>310025</t>
  </si>
  <si>
    <t>310026</t>
  </si>
  <si>
    <t>310027</t>
  </si>
  <si>
    <t>310028</t>
  </si>
  <si>
    <t>310029</t>
  </si>
  <si>
    <t>310030</t>
  </si>
  <si>
    <t>310031</t>
  </si>
  <si>
    <t>310032</t>
  </si>
  <si>
    <t>310033</t>
  </si>
  <si>
    <t>310034</t>
  </si>
  <si>
    <t>310036</t>
  </si>
  <si>
    <t>310037</t>
  </si>
  <si>
    <t>310039</t>
  </si>
  <si>
    <t>310040</t>
  </si>
  <si>
    <t>310041</t>
  </si>
  <si>
    <t>310042</t>
  </si>
  <si>
    <t>310044</t>
  </si>
  <si>
    <t>310046</t>
  </si>
  <si>
    <t>310047</t>
  </si>
  <si>
    <t>310048</t>
  </si>
  <si>
    <t>310049</t>
  </si>
  <si>
    <t>310050</t>
  </si>
  <si>
    <t>310051</t>
  </si>
  <si>
    <t>310052</t>
  </si>
  <si>
    <t>310053</t>
  </si>
  <si>
    <t>310054</t>
  </si>
  <si>
    <t>310055</t>
  </si>
  <si>
    <t>310057</t>
  </si>
  <si>
    <t>1717310001</t>
  </si>
  <si>
    <t>1717310002</t>
  </si>
  <si>
    <t>1717310003</t>
  </si>
  <si>
    <t>1717310004</t>
  </si>
  <si>
    <t>1717310005</t>
  </si>
  <si>
    <t>1717310006</t>
  </si>
  <si>
    <t>1717310007</t>
  </si>
  <si>
    <t>1717310008</t>
  </si>
  <si>
    <t>1717310009</t>
  </si>
  <si>
    <t>1717310010</t>
  </si>
  <si>
    <t>1717310011</t>
  </si>
  <si>
    <t>1717310012</t>
  </si>
  <si>
    <t>1717310013</t>
  </si>
  <si>
    <t>1717310014</t>
  </si>
  <si>
    <t>1717310015</t>
  </si>
  <si>
    <t>1717310016</t>
  </si>
  <si>
    <t>1717310017</t>
  </si>
  <si>
    <t>1717310018</t>
  </si>
  <si>
    <t>1717310019</t>
  </si>
  <si>
    <t>1717310020</t>
  </si>
  <si>
    <t>1717310021</t>
  </si>
  <si>
    <t>1717310022</t>
  </si>
  <si>
    <t>1717310023</t>
  </si>
  <si>
    <t>1717310024</t>
  </si>
  <si>
    <t>1717310025</t>
  </si>
  <si>
    <t>1717310026</t>
  </si>
  <si>
    <t>1717310027</t>
  </si>
  <si>
    <t>1717310028</t>
  </si>
  <si>
    <t>1717310029</t>
  </si>
  <si>
    <t>1717310030</t>
  </si>
  <si>
    <t>1717310031</t>
  </si>
  <si>
    <t>1717310032</t>
  </si>
  <si>
    <t>1717310033</t>
  </si>
  <si>
    <t>1717310034</t>
  </si>
  <si>
    <t>1717310036</t>
  </si>
  <si>
    <t>1717310037</t>
  </si>
  <si>
    <t>1717310039</t>
  </si>
  <si>
    <t>1717310040</t>
  </si>
  <si>
    <t>1717310041</t>
  </si>
  <si>
    <t>1717310042</t>
  </si>
  <si>
    <t>1717310044</t>
  </si>
  <si>
    <t>1717310046</t>
  </si>
  <si>
    <t>1717310047</t>
  </si>
  <si>
    <t>1717310048</t>
  </si>
  <si>
    <t>1717310049</t>
  </si>
  <si>
    <t>1717310050</t>
  </si>
  <si>
    <t>1717310051</t>
  </si>
  <si>
    <t>1717310052</t>
  </si>
  <si>
    <t>1717310053</t>
  </si>
  <si>
    <t>1717310054</t>
  </si>
  <si>
    <t>1717310055</t>
  </si>
  <si>
    <t>1717310057</t>
  </si>
  <si>
    <t>MOST MOHSINA AKTER</t>
  </si>
  <si>
    <t>A B M FERDOUS HASAN ABIR</t>
  </si>
  <si>
    <t>Fatema Tuz Zohora Subah</t>
  </si>
  <si>
    <t>MD MAHFUZAR RAHMAN FAHIM</t>
  </si>
  <si>
    <t xml:space="preserve">MD ARIFUL ISLAM </t>
  </si>
  <si>
    <t>S M SIFAT TASMIM</t>
  </si>
  <si>
    <t>MST SHANJANA AKTER SHITHILA</t>
  </si>
  <si>
    <t>MD MEZBAUL HASSAN POLASH</t>
  </si>
  <si>
    <t>JOYA SARKER</t>
  </si>
  <si>
    <t>MD ABIDUR RAHMAN MARUF</t>
  </si>
  <si>
    <t>MST. UMMUHAL JANNAT MOUMITA</t>
  </si>
  <si>
    <t>M Al Muntasir Billah</t>
  </si>
  <si>
    <t>MOST LUBNA TASMIN RATTRY</t>
  </si>
  <si>
    <t>SHAHAJADI AFRIN SATHI</t>
  </si>
  <si>
    <t>MD MAMUN MIA</t>
  </si>
  <si>
    <t>MOST MORSHEDA AKTER MIM</t>
  </si>
  <si>
    <t>MD SOHAN MIA</t>
  </si>
  <si>
    <t>MD RIYAD  HASAN</t>
  </si>
  <si>
    <t>MD AHSAN HABIB AKASH</t>
  </si>
  <si>
    <t>Md Hasib Ahammed Tanvir</t>
  </si>
  <si>
    <t>S M RIFAT TASRIF</t>
  </si>
  <si>
    <t>MST JANNATI AKTER</t>
  </si>
  <si>
    <t>MST RAFIA JANNAT ZOTI</t>
  </si>
  <si>
    <t>MOST RAJIYA SULTANA</t>
  </si>
  <si>
    <t>MST HUMAYRA AKTER</t>
  </si>
  <si>
    <t>UMME KHADIJA RITU</t>
  </si>
  <si>
    <t>MOST ARNIKA AKTER JOTI</t>
  </si>
  <si>
    <t>SAMIUL ISLAM SHAMIM</t>
  </si>
  <si>
    <t>MOST MOHONA AKTER</t>
  </si>
  <si>
    <t xml:space="preserve">PROBIN KUMAR </t>
  </si>
  <si>
    <t>MD NAJMUS SAKIB NABIL</t>
  </si>
  <si>
    <t>MD RAKIBUL ISLAM  TAMIM</t>
  </si>
  <si>
    <t>MD AMIR HAMZA</t>
  </si>
  <si>
    <t>MD ALL IMRAN HASSAN ANIK</t>
  </si>
  <si>
    <t>MD RASEL MAHMUD</t>
  </si>
  <si>
    <t>KHOKONUJJAMAN RASEL</t>
  </si>
  <si>
    <t>MD ASADUZZAMAN ASAD</t>
  </si>
  <si>
    <t>MUNEM SARKER</t>
  </si>
  <si>
    <t>MD HABIBUR RAHMAN</t>
  </si>
  <si>
    <t>MD ABDULLA ALL NOMAN SHESIR</t>
  </si>
  <si>
    <t>Md Mostofa Shariyar Shaurov</t>
  </si>
  <si>
    <t>Tahsin Ahmmed Lisan</t>
  </si>
  <si>
    <t>Abdullah All Hossain Sarkar</t>
  </si>
  <si>
    <t>Md Kawsar Islam Kamal</t>
  </si>
  <si>
    <t>Ayon Tanvir Siam</t>
  </si>
  <si>
    <t>Saifullah Mansur Shad</t>
  </si>
  <si>
    <t>Farhad Rahman Fahim</t>
  </si>
  <si>
    <t>Md Shogib Hosan Shemul</t>
  </si>
  <si>
    <t>SHUVO KUMAR</t>
  </si>
  <si>
    <t>DHRUBO CHANDRA SARKER</t>
  </si>
  <si>
    <t>MD. KAMRUZZAMAN</t>
  </si>
  <si>
    <t>MD NAYEM ISLAM</t>
  </si>
  <si>
    <t>01731173639</t>
  </si>
  <si>
    <t>01313327358</t>
  </si>
  <si>
    <t>1772824567</t>
  </si>
  <si>
    <t>1755487030</t>
  </si>
  <si>
    <t>1755168980</t>
  </si>
  <si>
    <t>01714692997</t>
  </si>
  <si>
    <t>1714440160</t>
  </si>
  <si>
    <t>1774174461</t>
  </si>
  <si>
    <t>1735620079</t>
  </si>
  <si>
    <t>1706051471</t>
  </si>
  <si>
    <t>1738331836</t>
  </si>
  <si>
    <t>01725374588</t>
  </si>
  <si>
    <t>1705838287</t>
  </si>
  <si>
    <t>1725759085</t>
  </si>
  <si>
    <t>1855299715</t>
  </si>
  <si>
    <t>1931564801</t>
  </si>
  <si>
    <t>1780938932</t>
  </si>
  <si>
    <t>1727003326</t>
  </si>
  <si>
    <t>1735330760</t>
  </si>
  <si>
    <t>01920526611</t>
  </si>
  <si>
    <t>1741462928</t>
  </si>
  <si>
    <t>1705622405</t>
  </si>
  <si>
    <t>1739254663</t>
  </si>
  <si>
    <t>1773230272</t>
  </si>
  <si>
    <t>1717107359</t>
  </si>
  <si>
    <t>1728616026</t>
  </si>
  <si>
    <t>1761162122</t>
  </si>
  <si>
    <t>1737909373</t>
  </si>
  <si>
    <t>1792822189</t>
  </si>
  <si>
    <t>1763203055</t>
  </si>
  <si>
    <t>1749876811</t>
  </si>
  <si>
    <t>01402734806</t>
  </si>
  <si>
    <t>1750984716</t>
  </si>
  <si>
    <t>1731486178</t>
  </si>
  <si>
    <t>1731495223</t>
  </si>
  <si>
    <t>01753133815</t>
  </si>
  <si>
    <t>1738409901</t>
  </si>
  <si>
    <t>1736496311</t>
  </si>
  <si>
    <t>1787996507</t>
  </si>
  <si>
    <t>1723863073</t>
  </si>
  <si>
    <t>1723607007</t>
  </si>
  <si>
    <t>1721794378</t>
  </si>
  <si>
    <t>1727005347</t>
  </si>
  <si>
    <t>1727591756</t>
  </si>
  <si>
    <t>01720505288</t>
  </si>
  <si>
    <t>01718838195</t>
  </si>
  <si>
    <t>1318933808</t>
  </si>
  <si>
    <t>1730905992</t>
  </si>
  <si>
    <t>01731475019</t>
  </si>
  <si>
    <t>01751325885</t>
  </si>
  <si>
    <t>01319165724</t>
  </si>
  <si>
    <t>1786869693</t>
  </si>
  <si>
    <t>1720437740</t>
  </si>
  <si>
    <t>1780824823</t>
  </si>
  <si>
    <t>01310185158</t>
  </si>
  <si>
    <t>1721558041</t>
  </si>
  <si>
    <t>1761691888</t>
  </si>
  <si>
    <t>1776827030</t>
  </si>
  <si>
    <t>01947904815</t>
  </si>
  <si>
    <t>01728797055</t>
  </si>
  <si>
    <t>1723855685</t>
  </si>
  <si>
    <t>1783003351</t>
  </si>
  <si>
    <t>1797811620</t>
  </si>
  <si>
    <t>1761774144</t>
  </si>
  <si>
    <t>1773230271</t>
  </si>
  <si>
    <t>1773485032</t>
  </si>
  <si>
    <t>1739855630</t>
  </si>
  <si>
    <t>1735200969</t>
  </si>
  <si>
    <t>01797637102</t>
  </si>
  <si>
    <t>1787464814</t>
  </si>
  <si>
    <t>1905352511</t>
  </si>
  <si>
    <t>1750002453</t>
  </si>
  <si>
    <t>1324030738</t>
  </si>
  <si>
    <t>1781576228</t>
  </si>
  <si>
    <t>1609024212</t>
  </si>
  <si>
    <t>1759594443</t>
  </si>
  <si>
    <t>01882004250</t>
  </si>
  <si>
    <t>01728861748</t>
  </si>
  <si>
    <t>1739614173</t>
  </si>
  <si>
    <t>1761020912</t>
  </si>
  <si>
    <t>01761075433</t>
  </si>
  <si>
    <t>01788362199</t>
  </si>
  <si>
    <t>01853263552</t>
  </si>
  <si>
    <t>310401</t>
  </si>
  <si>
    <t>310402</t>
  </si>
  <si>
    <t>310403</t>
  </si>
  <si>
    <t>310404</t>
  </si>
  <si>
    <t>310405</t>
  </si>
  <si>
    <t>310406</t>
  </si>
  <si>
    <t>310407</t>
  </si>
  <si>
    <t>310408</t>
  </si>
  <si>
    <t>1717310401</t>
  </si>
  <si>
    <t>1717310402</t>
  </si>
  <si>
    <t>1717310403</t>
  </si>
  <si>
    <t>1717310404</t>
  </si>
  <si>
    <t>1717310405</t>
  </si>
  <si>
    <t>1717310406</t>
  </si>
  <si>
    <t>1717310407</t>
  </si>
  <si>
    <t>1717310408</t>
  </si>
  <si>
    <t>PUJA RANI</t>
  </si>
  <si>
    <t>MD NIHAD HASAN NOHAN</t>
  </si>
  <si>
    <t>MD. MAHMUDUL HOSSAIN MAHIN</t>
  </si>
  <si>
    <t>MOST AFSANA AKTER AKHI</t>
  </si>
  <si>
    <t>MD SIYAM BABU</t>
  </si>
  <si>
    <t>Mst Sargina Shimu</t>
  </si>
  <si>
    <t>Supto Chandro</t>
  </si>
  <si>
    <t>Md Ashadullah Hil Galib</t>
  </si>
  <si>
    <t>1795245728</t>
  </si>
  <si>
    <t>1738224728</t>
  </si>
  <si>
    <t>1751057101</t>
  </si>
  <si>
    <t>1763205333</t>
  </si>
  <si>
    <t>1799388695</t>
  </si>
  <si>
    <t>1782918412</t>
  </si>
  <si>
    <t>1739209661</t>
  </si>
  <si>
    <t>1906671909</t>
  </si>
  <si>
    <t>1742685763</t>
  </si>
  <si>
    <t>1739264161</t>
  </si>
  <si>
    <t>1860550747</t>
  </si>
  <si>
    <t>1723695221</t>
  </si>
  <si>
    <t>1717556871</t>
  </si>
  <si>
    <t>1939939498</t>
  </si>
  <si>
    <t>1313361281</t>
  </si>
  <si>
    <t>1745383440</t>
  </si>
  <si>
    <t>1706768568</t>
  </si>
  <si>
    <t>01773758566</t>
  </si>
  <si>
    <t>1780606851</t>
  </si>
  <si>
    <t>1311878619</t>
  </si>
  <si>
    <t>1319165843</t>
  </si>
  <si>
    <t>1751845896</t>
  </si>
  <si>
    <t>1772963282</t>
  </si>
  <si>
    <t>1701562885</t>
  </si>
  <si>
    <t>1971214442</t>
  </si>
  <si>
    <t>1796016878</t>
  </si>
  <si>
    <t>1902908163</t>
  </si>
  <si>
    <t>1727827037</t>
  </si>
  <si>
    <t>1748966889</t>
  </si>
  <si>
    <t>01799299865</t>
  </si>
  <si>
    <t>1744467860</t>
  </si>
  <si>
    <t>1701919177</t>
  </si>
  <si>
    <t>1763099927</t>
  </si>
  <si>
    <t>1718566109</t>
  </si>
  <si>
    <t>01723249178</t>
  </si>
  <si>
    <t>1716199577</t>
  </si>
  <si>
    <t>1913279005</t>
  </si>
  <si>
    <t>1811787899</t>
  </si>
  <si>
    <t>1965636482</t>
  </si>
  <si>
    <t>1705893865</t>
  </si>
  <si>
    <t>1750266616</t>
  </si>
  <si>
    <t>1763203029</t>
  </si>
  <si>
    <t>1710920364</t>
  </si>
  <si>
    <t>1860883956</t>
  </si>
  <si>
    <t>01794900507</t>
  </si>
  <si>
    <t>1705067551</t>
  </si>
  <si>
    <t>1774355564</t>
  </si>
  <si>
    <t>1753391801</t>
  </si>
  <si>
    <t>1988558775</t>
  </si>
  <si>
    <t>1774957698</t>
  </si>
  <si>
    <t>1725449684</t>
  </si>
  <si>
    <t>01700661469</t>
  </si>
  <si>
    <t>1309496610</t>
  </si>
  <si>
    <t>1750387826</t>
  </si>
  <si>
    <t>1790435855</t>
  </si>
  <si>
    <t>1709870537</t>
  </si>
  <si>
    <t>1773200890</t>
  </si>
  <si>
    <t>1714706168</t>
  </si>
  <si>
    <t>1751633496</t>
  </si>
  <si>
    <t>1974798202</t>
  </si>
  <si>
    <t>1722369288</t>
  </si>
  <si>
    <t>1738703391</t>
  </si>
  <si>
    <t>1727344048</t>
  </si>
  <si>
    <t>1926833799</t>
  </si>
  <si>
    <t>1744733733</t>
  </si>
  <si>
    <t>1750180209</t>
  </si>
  <si>
    <t>1724222207</t>
  </si>
  <si>
    <t>1757810133</t>
  </si>
  <si>
    <t>1746972811</t>
  </si>
  <si>
    <t>1776330563</t>
  </si>
  <si>
    <t>1787989600</t>
  </si>
  <si>
    <t>1723800707</t>
  </si>
  <si>
    <t>1723650683</t>
  </si>
  <si>
    <t>1737648796</t>
  </si>
  <si>
    <t>1707470406</t>
  </si>
  <si>
    <t>1717531467</t>
  </si>
  <si>
    <t>1755486965</t>
  </si>
  <si>
    <t>1778752990</t>
  </si>
  <si>
    <t>1752390575</t>
  </si>
  <si>
    <t>1324104195</t>
  </si>
  <si>
    <t>01723867663</t>
  </si>
  <si>
    <t>01794446639</t>
  </si>
  <si>
    <t>1737139015</t>
  </si>
  <si>
    <t>01737139015</t>
  </si>
  <si>
    <t>1787100295</t>
  </si>
  <si>
    <t>1725022527</t>
  </si>
  <si>
    <t>1785266500</t>
  </si>
  <si>
    <t>1773758566</t>
  </si>
  <si>
    <t>1925457738</t>
  </si>
  <si>
    <t>1817210700</t>
  </si>
  <si>
    <t>1737618956</t>
  </si>
  <si>
    <t>1827127750</t>
  </si>
  <si>
    <t>1717501621</t>
  </si>
  <si>
    <t>1723249178</t>
  </si>
  <si>
    <t>1310486454</t>
  </si>
  <si>
    <t>1318161760</t>
  </si>
  <si>
    <t>1718974262</t>
  </si>
  <si>
    <t>1718954418</t>
  </si>
  <si>
    <t>1743647915</t>
  </si>
  <si>
    <t>1943122622</t>
  </si>
  <si>
    <t>01705867551</t>
  </si>
  <si>
    <t>1717183273</t>
  </si>
  <si>
    <t>1858271346</t>
  </si>
  <si>
    <t>1728471002</t>
  </si>
  <si>
    <t>1315100948</t>
  </si>
  <si>
    <t>1774128746</t>
  </si>
  <si>
    <t>1774454337</t>
  </si>
  <si>
    <t>1722368208</t>
  </si>
  <si>
    <t>1709397701</t>
  </si>
  <si>
    <t>1982125252</t>
  </si>
  <si>
    <t>01717772432</t>
  </si>
  <si>
    <t>1710513491</t>
  </si>
  <si>
    <t>1937397375</t>
  </si>
  <si>
    <t>1728795699</t>
  </si>
  <si>
    <t>1917680915</t>
  </si>
  <si>
    <t>1880428268</t>
  </si>
  <si>
    <t>1767181074</t>
  </si>
  <si>
    <t>1576588208</t>
  </si>
  <si>
    <t>01864286544</t>
  </si>
  <si>
    <t>01729963108</t>
  </si>
  <si>
    <t>1711472483</t>
  </si>
  <si>
    <t>01711472483</t>
  </si>
  <si>
    <t>Class- Seven</t>
  </si>
  <si>
    <t>306093</t>
  </si>
  <si>
    <t>1717306093</t>
  </si>
  <si>
    <t>MD RIDOY HASSAN</t>
  </si>
  <si>
    <t>Class- Eight</t>
  </si>
  <si>
    <t>MD RASEL</t>
  </si>
  <si>
    <t>MD NAHID</t>
  </si>
  <si>
    <t>ARAFAT ISLAM APON</t>
  </si>
  <si>
    <t>SABIKUN NAHAR BINDU</t>
  </si>
  <si>
    <t>MD NAHID HASAN</t>
  </si>
  <si>
    <t>Class- Ten (Science)</t>
  </si>
  <si>
    <t>Class- Ten (Humanities)</t>
  </si>
  <si>
    <t>Geo</t>
  </si>
  <si>
    <t>1717309057</t>
  </si>
  <si>
    <t>1717309058</t>
  </si>
  <si>
    <t>309057</t>
  </si>
  <si>
    <t>309058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</si>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</sst>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name val="Times New Roman"/>
      <family val="1"/>
    </font>
    <font>
      <sz val="16"/>
      <name val="Times New Roman"/>
      <family val="1"/>
    </font>
    <font>
      <sz val="20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i/>
      <sz val="12"/>
      <color indexed="8"/>
      <name val="helvetica"/>
      <charset val="1"/>
    </font>
    <font>
      <sz val="22"/>
      <name val="Times New Roman"/>
      <family val="1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SutonnyMJ"/>
    </font>
    <font>
      <b/>
      <sz val="12"/>
      <name val="Times New Roman"/>
      <family val="1"/>
    </font>
    <font>
      <sz val="12"/>
      <color indexed="8"/>
      <name val="helvetica"/>
    </font>
    <font>
      <sz val="12"/>
      <color indexed="8"/>
      <name val="helvetica"/>
      <charset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/>
    <xf numFmtId="0" fontId="5" fillId="0" borderId="0" xfId="0" applyFont="1" applyBorder="1" applyAlignment="1">
      <alignment horizontal="left" vertical="center"/>
    </xf>
    <xf numFmtId="0" fontId="9" fillId="0" borderId="0" xfId="0" applyFont="1" applyBorder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1" xfId="0" applyFont="1" applyBorder="1" applyAlignment="1" applyProtection="1">
      <alignment vertical="top" readingOrder="1"/>
      <protection locked="0"/>
    </xf>
    <xf numFmtId="0" fontId="9" fillId="0" borderId="1" xfId="0" applyFont="1" applyBorder="1"/>
    <xf numFmtId="0" fontId="7" fillId="0" borderId="1" xfId="0" applyFont="1" applyFill="1" applyBorder="1" applyAlignment="1" applyProtection="1">
      <alignment vertical="top" readingOrder="1"/>
      <protection locked="0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/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left" vertical="center"/>
    </xf>
    <xf numFmtId="0" fontId="9" fillId="0" borderId="0" xfId="0" applyFont="1"/>
    <xf numFmtId="49" fontId="12" fillId="2" borderId="1" xfId="0" applyNumberFormat="1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 textRotation="180"/>
    </xf>
    <xf numFmtId="0" fontId="15" fillId="0" borderId="10" xfId="0" applyFont="1" applyBorder="1" applyAlignment="1">
      <alignment horizontal="center" vertical="center"/>
    </xf>
    <xf numFmtId="0" fontId="13" fillId="0" borderId="0" xfId="0" applyFont="1"/>
    <xf numFmtId="0" fontId="12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49" fontId="12" fillId="2" borderId="10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textRotation="180"/>
    </xf>
    <xf numFmtId="0" fontId="15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1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 applyProtection="1">
      <alignment vertical="top" readingOrder="1"/>
      <protection locked="0"/>
    </xf>
    <xf numFmtId="0" fontId="15" fillId="0" borderId="9" xfId="0" applyFont="1" applyBorder="1" applyAlignment="1">
      <alignment horizontal="center" vertical="center" textRotation="180"/>
    </xf>
    <xf numFmtId="0" fontId="15" fillId="0" borderId="12" xfId="0" applyFont="1" applyBorder="1" applyAlignment="1">
      <alignment horizontal="center" vertical="center" textRotation="180"/>
    </xf>
    <xf numFmtId="0" fontId="15" fillId="0" borderId="8" xfId="0" applyFont="1" applyBorder="1" applyAlignment="1">
      <alignment horizontal="center" vertical="center" textRotation="180"/>
    </xf>
    <xf numFmtId="0" fontId="17" fillId="0" borderId="1" xfId="0" applyFont="1" applyBorder="1" applyAlignment="1" applyProtection="1">
      <alignment vertical="top" readingOrder="1"/>
      <protection locked="0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8" fillId="2" borderId="9" xfId="0" applyFont="1" applyFill="1" applyBorder="1" applyAlignment="1">
      <alignment horizontal="center" vertical="center" textRotation="180"/>
    </xf>
    <xf numFmtId="0" fontId="18" fillId="2" borderId="10" xfId="0" applyFont="1" applyFill="1" applyBorder="1" applyAlignment="1">
      <alignment horizontal="center" vertical="center" textRotation="180"/>
    </xf>
    <xf numFmtId="49" fontId="18" fillId="2" borderId="10" xfId="0" applyNumberFormat="1" applyFont="1" applyFill="1" applyBorder="1" applyAlignment="1">
      <alignment horizontal="center" vertical="center" textRotation="180"/>
    </xf>
    <xf numFmtId="0" fontId="18" fillId="2" borderId="1" xfId="0" applyFont="1" applyFill="1" applyBorder="1" applyAlignment="1">
      <alignment horizontal="center" vertical="center" textRotation="180" wrapText="1"/>
    </xf>
    <xf numFmtId="49" fontId="18" fillId="2" borderId="1" xfId="0" applyNumberFormat="1" applyFont="1" applyFill="1" applyBorder="1" applyAlignment="1">
      <alignment horizontal="center" vertical="center" textRotation="180" wrapText="1"/>
    </xf>
    <xf numFmtId="0" fontId="18" fillId="2" borderId="9" xfId="0" applyFont="1" applyFill="1" applyBorder="1" applyAlignment="1">
      <alignment horizontal="center" vertical="center" textRotation="180" wrapText="1"/>
    </xf>
    <xf numFmtId="0" fontId="18" fillId="2" borderId="10" xfId="0" applyFont="1" applyFill="1" applyBorder="1" applyAlignment="1">
      <alignment horizontal="center" vertical="center" textRotation="180" wrapText="1"/>
    </xf>
    <xf numFmtId="49" fontId="18" fillId="2" borderId="10" xfId="0" applyNumberFormat="1" applyFont="1" applyFill="1" applyBorder="1" applyAlignment="1">
      <alignment horizontal="center" vertical="center" textRotation="180" wrapText="1"/>
    </xf>
    <xf numFmtId="0" fontId="15" fillId="0" borderId="8" xfId="0" applyFont="1" applyBorder="1" applyAlignment="1">
      <alignment horizontal="center" vertical="center" textRotation="180" wrapText="1"/>
    </xf>
    <xf numFmtId="0" fontId="15" fillId="3" borderId="8" xfId="0" applyFont="1" applyFill="1" applyBorder="1" applyAlignment="1">
      <alignment horizontal="center" vertical="center" textRotation="180" wrapText="1"/>
    </xf>
    <xf numFmtId="0" fontId="11" fillId="0" borderId="9" xfId="0" applyFont="1" applyBorder="1" applyAlignment="1">
      <alignment horizontal="center" vertical="center" textRotation="180"/>
    </xf>
    <xf numFmtId="0" fontId="15" fillId="0" borderId="8" xfId="0" applyFont="1" applyFill="1" applyBorder="1" applyAlignment="1">
      <alignment horizontal="center" vertical="center" textRotation="180" wrapText="1"/>
    </xf>
    <xf numFmtId="0" fontId="9" fillId="3" borderId="1" xfId="0" applyFont="1" applyFill="1" applyBorder="1"/>
    <xf numFmtId="0" fontId="15" fillId="0" borderId="1" xfId="0" applyFont="1" applyBorder="1" applyAlignment="1">
      <alignment horizontal="center" vertical="center" textRotation="180" wrapText="1"/>
    </xf>
    <xf numFmtId="0" fontId="11" fillId="0" borderId="1" xfId="0" applyFont="1" applyBorder="1" applyAlignment="1">
      <alignment horizontal="center" vertical="center" textRotation="180"/>
    </xf>
    <xf numFmtId="0" fontId="11" fillId="3" borderId="1" xfId="0" applyFont="1" applyFill="1" applyBorder="1" applyAlignment="1">
      <alignment horizontal="center" vertical="center" textRotation="180" wrapText="1"/>
    </xf>
    <xf numFmtId="0" fontId="9" fillId="3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 textRotation="180" wrapText="1"/>
    </xf>
    <xf numFmtId="0" fontId="12" fillId="2" borderId="5" xfId="0" applyFont="1" applyFill="1" applyBorder="1" applyAlignment="1">
      <alignment horizontal="center" vertical="center"/>
    </xf>
    <xf numFmtId="49" fontId="12" fillId="2" borderId="1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 textRotation="180"/>
    </xf>
    <xf numFmtId="0" fontId="11" fillId="3" borderId="8" xfId="0" applyFont="1" applyFill="1" applyBorder="1" applyAlignment="1">
      <alignment horizontal="center" vertical="center" textRotation="180" wrapText="1"/>
    </xf>
    <xf numFmtId="0" fontId="18" fillId="0" borderId="0" xfId="0" applyFont="1"/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/>
    <xf numFmtId="0" fontId="12" fillId="3" borderId="1" xfId="0" applyFont="1" applyFill="1" applyBorder="1"/>
    <xf numFmtId="0" fontId="18" fillId="0" borderId="1" xfId="0" applyFont="1" applyBorder="1"/>
    <xf numFmtId="0" fontId="19" fillId="0" borderId="1" xfId="0" applyFont="1" applyBorder="1" applyAlignment="1" applyProtection="1">
      <alignment vertical="top" readingOrder="1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19" fillId="0" borderId="1" xfId="0" applyFont="1" applyFill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0" fontId="11" fillId="0" borderId="0" xfId="0" applyFont="1" applyAlignment="1">
      <alignment vertical="center"/>
    </xf>
    <xf numFmtId="0" fontId="15" fillId="0" borderId="10" xfId="0" applyFont="1" applyBorder="1" applyAlignment="1">
      <alignment vertical="center"/>
    </xf>
    <xf numFmtId="49" fontId="12" fillId="2" borderId="7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center" readingOrder="1"/>
      <protection locked="0"/>
    </xf>
    <xf numFmtId="0" fontId="9" fillId="0" borderId="1" xfId="0" applyFont="1" applyBorder="1" applyAlignment="1">
      <alignment horizontal="center" vertical="center" readingOrder="1"/>
    </xf>
    <xf numFmtId="0" fontId="15" fillId="3" borderId="1" xfId="0" applyFont="1" applyFill="1" applyBorder="1" applyAlignment="1">
      <alignment horizontal="center" vertical="center" textRotation="180" wrapText="1"/>
    </xf>
    <xf numFmtId="0" fontId="7" fillId="0" borderId="1" xfId="0" applyFont="1" applyBorder="1" applyAlignment="1" applyProtection="1">
      <alignment horizontal="left" vertical="center" readingOrder="1"/>
      <protection locked="0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</cellXfs>
  <cellStyles count="1">
    <cellStyle name="Normal" xfId="0" builtinId="0"/>
  </cellStyles>
  <dxfs count="1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3"/>
  <sheetViews>
    <sheetView topLeftCell="A10" zoomScale="70" zoomScaleNormal="70" zoomScaleSheetLayoutView="205" workbookViewId="0">
      <selection activeCell="BQ49" sqref="BQ49:BQ50"/>
    </sheetView>
  </sheetViews>
  <sheetFormatPr defaultRowHeight="22.5" customHeight="1" x14ac:dyDescent="0.25"/>
  <cols>
    <col min="1" max="1" width="4.5703125" style="1" bestFit="1" customWidth="1"/>
    <col min="2" max="2" width="9.28515625" style="2" bestFit="1" customWidth="1"/>
    <col min="3" max="3" width="14.7109375" style="2" bestFit="1" customWidth="1"/>
    <col min="4" max="4" width="40.140625" style="1" bestFit="1" customWidth="1"/>
    <col min="5" max="6" width="4.7109375" style="1" bestFit="1" customWidth="1"/>
    <col min="7" max="7" width="4.5703125" style="1" bestFit="1" customWidth="1"/>
    <col min="8" max="9" width="4.7109375" style="1" bestFit="1" customWidth="1"/>
    <col min="10" max="10" width="4.5703125" style="1" bestFit="1" customWidth="1"/>
    <col min="11" max="12" width="4.7109375" style="1" bestFit="1" customWidth="1"/>
    <col min="13" max="14" width="4.5703125" style="1" bestFit="1" customWidth="1"/>
    <col min="15" max="15" width="4.7109375" style="1" bestFit="1" customWidth="1"/>
    <col min="16" max="16" width="4.5703125" style="1" bestFit="1" customWidth="1"/>
    <col min="17" max="18" width="4.7109375" style="1" bestFit="1" customWidth="1"/>
    <col min="19" max="19" width="4.5703125" style="1" bestFit="1" customWidth="1"/>
    <col min="20" max="21" width="4.7109375" style="1" bestFit="1" customWidth="1"/>
    <col min="22" max="22" width="4.5703125" style="1" bestFit="1" customWidth="1"/>
    <col min="23" max="24" width="4.7109375" style="1" bestFit="1" customWidth="1"/>
    <col min="25" max="26" width="4.5703125" style="1" bestFit="1" customWidth="1"/>
    <col min="27" max="27" width="4.7109375" style="1" bestFit="1" customWidth="1"/>
    <col min="28" max="28" width="4.5703125" style="1" bestFit="1" customWidth="1"/>
    <col min="29" max="29" width="4.7109375" style="1" bestFit="1" customWidth="1"/>
    <col min="30" max="31" width="4.5703125" style="1" bestFit="1" customWidth="1"/>
    <col min="32" max="32" width="4.7109375" style="1" bestFit="1" customWidth="1"/>
    <col min="33" max="34" width="4.5703125" style="1" bestFit="1" customWidth="1"/>
    <col min="35" max="36" width="4.7109375" style="1" bestFit="1" customWidth="1"/>
    <col min="37" max="37" width="4.5703125" style="1" bestFit="1" customWidth="1"/>
    <col min="38" max="39" width="4.7109375" style="1" bestFit="1" customWidth="1"/>
    <col min="40" max="43" width="4.5703125" style="1" bestFit="1" customWidth="1"/>
    <col min="44" max="44" width="5.85546875" style="1" bestFit="1" customWidth="1"/>
    <col min="45" max="45" width="5.28515625" style="1" bestFit="1" customWidth="1"/>
    <col min="46" max="47" width="4.5703125" style="1" bestFit="1" customWidth="1"/>
    <col min="48" max="48" width="6.7109375" style="1" bestFit="1" customWidth="1"/>
    <col min="49" max="52" width="4" style="1" bestFit="1" customWidth="1"/>
    <col min="53" max="53" width="4.7109375" style="3" bestFit="1" customWidth="1"/>
    <col min="54" max="54" width="4" style="1" bestFit="1" customWidth="1"/>
    <col min="55" max="55" width="4.7109375" style="1" bestFit="1" customWidth="1"/>
    <col min="56" max="56" width="4" style="1" bestFit="1" customWidth="1"/>
    <col min="57" max="57" width="4.7109375" style="1" bestFit="1" customWidth="1"/>
    <col min="58" max="58" width="4" style="1" bestFit="1" customWidth="1"/>
    <col min="59" max="59" width="4.7109375" style="1" bestFit="1" customWidth="1"/>
    <col min="60" max="60" width="7" style="1" bestFit="1" customWidth="1"/>
    <col min="61" max="61" width="4.7109375" style="1" bestFit="1" customWidth="1"/>
    <col min="62" max="62" width="9.140625" style="1" hidden="1" customWidth="1"/>
    <col min="63" max="63" width="12.5703125" style="4" hidden="1" customWidth="1"/>
    <col min="64" max="64" width="47.140625" style="4" hidden="1" customWidth="1"/>
    <col min="65" max="65" width="18.85546875" style="4" hidden="1" customWidth="1"/>
    <col min="66" max="66" width="41.85546875" style="4" hidden="1" customWidth="1"/>
    <col min="67" max="68" width="16.5703125" style="4" bestFit="1" customWidth="1"/>
    <col min="69" max="69" width="10" style="4" bestFit="1" customWidth="1"/>
    <col min="70" max="16384" width="9.140625" style="1"/>
  </cols>
  <sheetData>
    <row r="1" spans="1:69" customFormat="1" ht="35.25" x14ac:dyDescent="0.25">
      <c r="A1" s="102" t="s">
        <v>13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102"/>
      <c r="BO1" s="102"/>
      <c r="BP1" s="102"/>
      <c r="BQ1" s="102"/>
    </row>
    <row r="2" spans="1:69" customFormat="1" ht="21.75" customHeight="1" x14ac:dyDescent="0.25">
      <c r="A2" s="103" t="s">
        <v>65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</row>
    <row r="3" spans="1:69" customFormat="1" ht="26.25" x14ac:dyDescent="0.25">
      <c r="A3" s="104" t="s">
        <v>20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</row>
    <row r="4" spans="1:69" s="23" customFormat="1" ht="26.25" customHeight="1" x14ac:dyDescent="0.25">
      <c r="A4" s="20"/>
      <c r="B4" s="20"/>
      <c r="C4" s="20"/>
      <c r="D4" s="21" t="s">
        <v>5</v>
      </c>
      <c r="E4" s="40">
        <f>MAX(E7:E93)</f>
        <v>94</v>
      </c>
      <c r="F4" s="40">
        <f>MAX(F7:F93)</f>
        <v>5</v>
      </c>
      <c r="G4" s="40"/>
      <c r="H4" s="40">
        <f>MAX(H7:H93)</f>
        <v>98</v>
      </c>
      <c r="I4" s="40">
        <f>MAX(I7:I93)</f>
        <v>5</v>
      </c>
      <c r="J4" s="40"/>
      <c r="K4" s="40">
        <f>MAX(K7:K93)</f>
        <v>85</v>
      </c>
      <c r="L4" s="40">
        <f>MAX(L7:L93)</f>
        <v>5</v>
      </c>
      <c r="M4" s="40"/>
      <c r="N4" s="40">
        <f>MAX(N7:N93)</f>
        <v>67</v>
      </c>
      <c r="O4" s="40">
        <f>MAX(O7:O93)</f>
        <v>5</v>
      </c>
      <c r="P4" s="40"/>
      <c r="Q4" s="40">
        <f>MAX(Q7:Q93)</f>
        <v>100</v>
      </c>
      <c r="R4" s="40">
        <f>MAX(R7:R93)</f>
        <v>5</v>
      </c>
      <c r="S4" s="40"/>
      <c r="T4" s="40">
        <f>MAX(T7:T93)</f>
        <v>99</v>
      </c>
      <c r="U4" s="40">
        <f>MAX(U7:U93)</f>
        <v>5</v>
      </c>
      <c r="V4" s="40"/>
      <c r="W4" s="40">
        <f>MAX(W7:W93)</f>
        <v>86</v>
      </c>
      <c r="X4" s="40">
        <f>MAX(X7:X93)</f>
        <v>5</v>
      </c>
      <c r="Y4" s="40"/>
      <c r="Z4" s="40">
        <f>MAX(Z7:Z93)</f>
        <v>49</v>
      </c>
      <c r="AA4" s="40">
        <f>MAX(AA7:AA93)</f>
        <v>5</v>
      </c>
      <c r="AB4" s="40"/>
      <c r="AC4" s="40">
        <f>MAX(AC7:AC93)</f>
        <v>84</v>
      </c>
      <c r="AD4" s="40">
        <f>MAX(AD7:AD93)</f>
        <v>5</v>
      </c>
      <c r="AE4" s="40"/>
      <c r="AF4" s="40">
        <f>MAX(AF7:AF93)</f>
        <v>96</v>
      </c>
      <c r="AG4" s="40">
        <f>MAX(AG7:AG93)</f>
        <v>5</v>
      </c>
      <c r="AH4" s="40"/>
      <c r="AI4" s="40">
        <f>MAX(AI7:AI93)</f>
        <v>97</v>
      </c>
      <c r="AJ4" s="40">
        <f>MAX(AJ7:AJ93)</f>
        <v>5</v>
      </c>
      <c r="AK4" s="40"/>
      <c r="AL4" s="40">
        <f>MAX(AL7:AL93)</f>
        <v>99</v>
      </c>
      <c r="AM4" s="40">
        <f>MAX(AM7:AM93)</f>
        <v>5</v>
      </c>
      <c r="AN4" s="40"/>
      <c r="AO4" s="40">
        <f>MAX(AO7:AO93)</f>
        <v>49</v>
      </c>
      <c r="AP4" s="40">
        <f>MAX(AP7:AP93)</f>
        <v>5</v>
      </c>
      <c r="AQ4" s="40"/>
      <c r="AR4" s="105" t="s">
        <v>3</v>
      </c>
      <c r="AS4" s="105"/>
      <c r="AT4" s="105"/>
      <c r="AU4" s="105"/>
      <c r="AV4" s="105"/>
      <c r="AW4" s="105"/>
      <c r="AX4" s="106" t="s">
        <v>25</v>
      </c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K4" s="24"/>
      <c r="BL4" s="24"/>
      <c r="BM4" s="24"/>
      <c r="BN4" s="24"/>
      <c r="BO4" s="96" t="s">
        <v>46</v>
      </c>
      <c r="BP4" s="97"/>
      <c r="BQ4" s="98"/>
    </row>
    <row r="5" spans="1:69" s="23" customFormat="1" ht="22.5" customHeight="1" x14ac:dyDescent="0.25">
      <c r="A5" s="20"/>
      <c r="B5" s="20"/>
      <c r="C5" s="20"/>
      <c r="D5" s="21" t="s">
        <v>6</v>
      </c>
      <c r="E5" s="21">
        <v>100</v>
      </c>
      <c r="F5" s="21"/>
      <c r="G5" s="21"/>
      <c r="H5" s="21">
        <v>100</v>
      </c>
      <c r="I5" s="21"/>
      <c r="J5" s="21"/>
      <c r="K5" s="21">
        <v>100</v>
      </c>
      <c r="L5" s="21"/>
      <c r="M5" s="21"/>
      <c r="N5" s="21">
        <v>70</v>
      </c>
      <c r="O5" s="21"/>
      <c r="P5" s="21"/>
      <c r="Q5" s="21">
        <v>100</v>
      </c>
      <c r="R5" s="21"/>
      <c r="S5" s="21"/>
      <c r="T5" s="21">
        <v>100</v>
      </c>
      <c r="U5" s="21"/>
      <c r="V5" s="21"/>
      <c r="W5" s="21">
        <v>100</v>
      </c>
      <c r="X5" s="21"/>
      <c r="Y5" s="21"/>
      <c r="Z5" s="21">
        <v>50</v>
      </c>
      <c r="AA5" s="21"/>
      <c r="AB5" s="21"/>
      <c r="AC5" s="21">
        <v>100</v>
      </c>
      <c r="AD5" s="21"/>
      <c r="AE5" s="21"/>
      <c r="AF5" s="21">
        <v>100</v>
      </c>
      <c r="AG5" s="21"/>
      <c r="AH5" s="21"/>
      <c r="AI5" s="21">
        <v>100</v>
      </c>
      <c r="AJ5" s="21"/>
      <c r="AK5" s="21"/>
      <c r="AL5" s="21">
        <v>100</v>
      </c>
      <c r="AM5" s="21"/>
      <c r="AN5" s="21"/>
      <c r="AO5" s="21">
        <v>50</v>
      </c>
      <c r="AP5" s="21"/>
      <c r="AQ5" s="21"/>
      <c r="AR5" s="105"/>
      <c r="AS5" s="105"/>
      <c r="AT5" s="105"/>
      <c r="AU5" s="105"/>
      <c r="AV5" s="105"/>
      <c r="AW5" s="105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K5" s="24"/>
      <c r="BL5" s="24"/>
      <c r="BM5" s="24"/>
      <c r="BN5" s="24"/>
      <c r="BO5" s="99"/>
      <c r="BP5" s="100"/>
      <c r="BQ5" s="101"/>
    </row>
    <row r="6" spans="1:69" s="29" customFormat="1" ht="117" customHeight="1" x14ac:dyDescent="0.25">
      <c r="A6" s="27" t="s">
        <v>12</v>
      </c>
      <c r="B6" s="28" t="s">
        <v>4</v>
      </c>
      <c r="C6" s="28" t="s">
        <v>22</v>
      </c>
      <c r="D6" s="28" t="s">
        <v>15</v>
      </c>
      <c r="E6" s="43" t="s">
        <v>66</v>
      </c>
      <c r="F6" s="62" t="s">
        <v>11</v>
      </c>
      <c r="G6" s="62" t="s">
        <v>9</v>
      </c>
      <c r="H6" s="43" t="s">
        <v>67</v>
      </c>
      <c r="I6" s="62" t="s">
        <v>11</v>
      </c>
      <c r="J6" s="62" t="s">
        <v>9</v>
      </c>
      <c r="K6" s="43" t="s">
        <v>14</v>
      </c>
      <c r="L6" s="62" t="s">
        <v>11</v>
      </c>
      <c r="M6" s="62" t="s">
        <v>9</v>
      </c>
      <c r="N6" s="43" t="s">
        <v>68</v>
      </c>
      <c r="O6" s="62" t="s">
        <v>11</v>
      </c>
      <c r="P6" s="62" t="s">
        <v>9</v>
      </c>
      <c r="Q6" s="43" t="s">
        <v>21</v>
      </c>
      <c r="R6" s="62" t="s">
        <v>11</v>
      </c>
      <c r="S6" s="62" t="s">
        <v>9</v>
      </c>
      <c r="T6" s="43" t="s">
        <v>7</v>
      </c>
      <c r="U6" s="62" t="s">
        <v>11</v>
      </c>
      <c r="V6" s="62" t="s">
        <v>9</v>
      </c>
      <c r="W6" s="43" t="s">
        <v>45</v>
      </c>
      <c r="X6" s="62" t="s">
        <v>11</v>
      </c>
      <c r="Y6" s="62" t="s">
        <v>9</v>
      </c>
      <c r="Z6" s="43" t="s">
        <v>41</v>
      </c>
      <c r="AA6" s="62" t="s">
        <v>11</v>
      </c>
      <c r="AB6" s="62" t="s">
        <v>9</v>
      </c>
      <c r="AC6" s="43" t="s">
        <v>69</v>
      </c>
      <c r="AD6" s="62" t="s">
        <v>11</v>
      </c>
      <c r="AE6" s="62" t="s">
        <v>9</v>
      </c>
      <c r="AF6" s="43" t="s">
        <v>70</v>
      </c>
      <c r="AG6" s="62" t="s">
        <v>11</v>
      </c>
      <c r="AH6" s="62" t="s">
        <v>9</v>
      </c>
      <c r="AI6" s="43" t="s">
        <v>71</v>
      </c>
      <c r="AJ6" s="62" t="s">
        <v>11</v>
      </c>
      <c r="AK6" s="62" t="s">
        <v>9</v>
      </c>
      <c r="AL6" s="43" t="s">
        <v>19</v>
      </c>
      <c r="AM6" s="62" t="s">
        <v>11</v>
      </c>
      <c r="AN6" s="62" t="s">
        <v>9</v>
      </c>
      <c r="AO6" s="43" t="s">
        <v>72</v>
      </c>
      <c r="AP6" s="62" t="s">
        <v>11</v>
      </c>
      <c r="AQ6" s="62" t="s">
        <v>9</v>
      </c>
      <c r="AR6" s="44" t="s">
        <v>8</v>
      </c>
      <c r="AS6" s="45" t="s">
        <v>0</v>
      </c>
      <c r="AT6" s="45" t="s">
        <v>9</v>
      </c>
      <c r="AU6" s="45" t="s">
        <v>1</v>
      </c>
      <c r="AV6" s="45" t="s">
        <v>2</v>
      </c>
      <c r="AW6" s="60" t="s">
        <v>10</v>
      </c>
      <c r="AX6" s="61" t="s">
        <v>23</v>
      </c>
      <c r="AY6" s="61" t="s">
        <v>42</v>
      </c>
      <c r="AZ6" s="63" t="s">
        <v>24</v>
      </c>
      <c r="BA6" s="63" t="s">
        <v>43</v>
      </c>
      <c r="BB6" s="61" t="s">
        <v>62</v>
      </c>
      <c r="BC6" s="61" t="s">
        <v>63</v>
      </c>
      <c r="BD6" s="63" t="s">
        <v>26</v>
      </c>
      <c r="BE6" s="63" t="s">
        <v>28</v>
      </c>
      <c r="BF6" s="61" t="s">
        <v>29</v>
      </c>
      <c r="BG6" s="61" t="s">
        <v>44</v>
      </c>
      <c r="BH6" s="63" t="s">
        <v>454</v>
      </c>
      <c r="BI6" s="63" t="s">
        <v>64</v>
      </c>
      <c r="BK6" s="24" t="s">
        <v>30</v>
      </c>
      <c r="BL6" s="24" t="s">
        <v>31</v>
      </c>
      <c r="BM6" s="24" t="s">
        <v>32</v>
      </c>
      <c r="BN6" s="24" t="s">
        <v>33</v>
      </c>
      <c r="BO6" s="30" t="s">
        <v>35</v>
      </c>
      <c r="BP6" s="30" t="s">
        <v>35</v>
      </c>
      <c r="BQ6" s="30" t="s">
        <v>36</v>
      </c>
    </row>
    <row r="7" spans="1:69" s="39" customFormat="1" ht="19.5" customHeight="1" x14ac:dyDescent="0.25">
      <c r="A7" s="46">
        <v>1</v>
      </c>
      <c r="B7" s="46" t="s">
        <v>196</v>
      </c>
      <c r="C7" s="46" t="s">
        <v>282</v>
      </c>
      <c r="D7" s="46" t="s">
        <v>111</v>
      </c>
      <c r="E7" s="31">
        <v>93</v>
      </c>
      <c r="F7" s="21">
        <f t="shared" ref="F7:F38" si="0">IF(E7&lt;=32,0,IF(E7&lt;=39,1,IF(E7&lt;=49,2,IF(E7&lt;=59,3,IF(E7&lt;=69,3.5,IF(E7&lt;=79,4,IF(E7&lt;=100,5)))))))</f>
        <v>5</v>
      </c>
      <c r="G7" s="21" t="str">
        <f t="shared" ref="G7:G38" si="1">IF(E7&lt;=32,"F",IF(E7&lt;=39,"D",IF(E7&lt;=49,"C",IF(E7&lt;=59,"B",IF(E7&lt;=69,"A-",IF(E7&lt;=79,"A",IF(E7&lt;=100,"A+")))))))</f>
        <v>A+</v>
      </c>
      <c r="H7" s="31">
        <v>95</v>
      </c>
      <c r="I7" s="21">
        <f t="shared" ref="I7:I38" si="2">IF(H7&lt;=32,0,IF(H7&lt;=39,1,IF(H7&lt;=49,2,IF(H7&lt;=59,3,IF(H7&lt;=69,3.5,IF(H7&lt;=79,4,IF(H7&lt;=100,5)))))))</f>
        <v>5</v>
      </c>
      <c r="J7" s="21" t="str">
        <f t="shared" ref="J7:J38" si="3">IF(H7&lt;=32,"F",IF(H7&lt;=39,"D",IF(H7&lt;=49,"C",IF(H7&lt;=59,"B",IF(H7&lt;=69,"A-",IF(H7&lt;=79,"A",IF(H7&lt;=100,"A+")))))))</f>
        <v>A+</v>
      </c>
      <c r="K7" s="31">
        <v>85</v>
      </c>
      <c r="L7" s="21">
        <f t="shared" ref="L7:L38" si="4">IF(K7&lt;=32,0,IF(K7&lt;=39,1,IF(K7&lt;=49,2,IF(K7&lt;=59,3,IF(K7&lt;=69,3.5,IF(K7&lt;=79,4,IF(K7&lt;=100,5)))))))</f>
        <v>5</v>
      </c>
      <c r="M7" s="21" t="str">
        <f t="shared" ref="M7:M38" si="5">IF(K7&lt;=32,"F",IF(K7&lt;=39,"D",IF(K7&lt;=49,"C",IF(K7&lt;=59,"B",IF(K7&lt;=69,"A-",IF(K7&lt;=79,"A",IF(K7&lt;=100,"A+")))))))</f>
        <v>A+</v>
      </c>
      <c r="N7" s="31">
        <v>56</v>
      </c>
      <c r="O7" s="21">
        <f t="shared" ref="O7:O38" si="6">IF(N7&lt;=22.4,0,IF(N7&lt;=27.3,1,IF(N7&lt;=34.3,2,IF(N7&lt;=41.3,3,IF(N7&lt;=48.3,3.5,IF(N7&lt;=55.3,4,IF(N7&lt;=70,5)))))))</f>
        <v>5</v>
      </c>
      <c r="P7" s="21" t="str">
        <f t="shared" ref="P7:P38" si="7">IF(N7&lt;=22.4,"F",IF(N7&lt;=27.3,"D",IF(N7&lt;=34.3,"C",IF(N7&lt;=41.3,"B",IF(N7&lt;=48.3,"A-",IF(N7&lt;=55.3,"A",IF(N7&lt;=70,"A+")))))))</f>
        <v>A+</v>
      </c>
      <c r="Q7" s="31">
        <v>95</v>
      </c>
      <c r="R7" s="21">
        <f t="shared" ref="R7:R38" si="8">IF(Q7&lt;=32,0,IF(Q7&lt;=39,1,IF(Q7&lt;=49,2,IF(Q7&lt;=59,3,IF(Q7&lt;=69,3.5,IF(Q7&lt;=79,4,IF(Q7&lt;=100,5)))))))</f>
        <v>5</v>
      </c>
      <c r="S7" s="21" t="str">
        <f t="shared" ref="S7:S38" si="9">IF(Q7&lt;=32,"F",IF(Q7&lt;=39,"D",IF(Q7&lt;=49,"C",IF(Q7&lt;=59,"B",IF(Q7&lt;=69,"A-",IF(Q7&lt;=79,"A",IF(Q7&lt;=100,"A+")))))))</f>
        <v>A+</v>
      </c>
      <c r="T7" s="31">
        <v>98</v>
      </c>
      <c r="U7" s="21">
        <f t="shared" ref="U7:U38" si="10">IF(T7&lt;=32,0,IF(T7&lt;=39,1,IF(T7&lt;=49,2,IF(T7&lt;=59,3,IF(T7&lt;=69,3.5,IF(T7&lt;=79,4,IF(T7&lt;=100,5)))))))</f>
        <v>5</v>
      </c>
      <c r="V7" s="21" t="str">
        <f t="shared" ref="V7:V38" si="11">IF(T7&lt;=32,"F",IF(T7&lt;=39,"D",IF(T7&lt;=49,"C",IF(T7&lt;=59,"B",IF(T7&lt;=69,"A-",IF(T7&lt;=79,"A",IF(T7&lt;=100,"A+")))))))</f>
        <v>A+</v>
      </c>
      <c r="W7" s="31">
        <v>85</v>
      </c>
      <c r="X7" s="21">
        <f t="shared" ref="X7:X38" si="12">IF(W7&lt;=32,0,IF(W7&lt;=39,1,IF(W7&lt;=49,2,IF(W7&lt;=59,3,IF(W7&lt;=69,3.5,IF(W7&lt;=79,4,IF(W7&lt;=100,5)))))))</f>
        <v>5</v>
      </c>
      <c r="Y7" s="21" t="str">
        <f t="shared" ref="Y7:Y38" si="13">IF(W7&lt;=32,"F",IF(W7&lt;=39,"D",IF(W7&lt;=49,"C",IF(W7&lt;=59,"B",IF(W7&lt;=69,"A-",IF(W7&lt;=79,"A",IF(W7&lt;=100,"A+")))))))</f>
        <v>A+</v>
      </c>
      <c r="Z7" s="31">
        <v>43</v>
      </c>
      <c r="AA7" s="21">
        <f t="shared" ref="AA7:AA38" si="14">IF(Z7&lt;=16,0,IF(Z7&lt;=19.5,1,IF(Z7&lt;=24.5,2,IF(Z7&lt;=29.5,3,IF(Z7&lt;=34.5,3.5,IF(Z7&lt;=39.5,4,IF(Z7&lt;=50,5)))))))</f>
        <v>5</v>
      </c>
      <c r="AB7" s="21" t="str">
        <f t="shared" ref="AB7:AB38" si="15">IF(Z7&lt;=16,"F",IF(Z7&lt;=19.5,"D",IF(Z7&lt;=24.5,"C",IF(Z7&lt;=29.5,"B",IF(Z7&lt;=34.5,"A-",IF(Z7&lt;=39.5,"A",IF(Z7&lt;=50,"A+")))))))</f>
        <v>A+</v>
      </c>
      <c r="AC7" s="31">
        <v>83</v>
      </c>
      <c r="AD7" s="21">
        <f t="shared" ref="AD7:AD38" si="16">IF(AC7&lt;=32,0,IF(AC7&lt;=39,1,IF(AC7&lt;=49,2,IF(AC7&lt;=59,3,IF(AC7&lt;=69,3.5,IF(AC7&lt;=79,4,IF(AC7&lt;=100,5)))))))</f>
        <v>5</v>
      </c>
      <c r="AE7" s="21" t="str">
        <f t="shared" ref="AE7:AE38" si="17">IF(AC7&lt;=32,"F",IF(AC7&lt;=39,"D",IF(AC7&lt;=49,"C",IF(AC7&lt;=59,"B",IF(AC7&lt;=69,"A-",IF(AC7&lt;=79,"A",IF(AC7&lt;=100,"A+")))))))</f>
        <v>A+</v>
      </c>
      <c r="AF7" s="31">
        <v>96</v>
      </c>
      <c r="AG7" s="21">
        <f t="shared" ref="AG7:AG38" si="18">IF(AF7&lt;=32,0,IF(AF7&lt;=39,1,IF(AF7&lt;=49,2,IF(AF7&lt;=59,3,IF(AF7&lt;=69,3.5,IF(AF7&lt;=79,4,IF(AF7&lt;=100,5)))))))</f>
        <v>5</v>
      </c>
      <c r="AH7" s="21" t="str">
        <f t="shared" ref="AH7:AH38" si="19">IF(AF7&lt;=32,"F",IF(AF7&lt;=39,"D",IF(AF7&lt;=49,"C",IF(AF7&lt;=59,"B",IF(AF7&lt;=69,"A-",IF(AF7&lt;=79,"A",IF(AF7&lt;=100,"A+")))))))</f>
        <v>A+</v>
      </c>
      <c r="AI7" s="31">
        <v>89</v>
      </c>
      <c r="AJ7" s="21">
        <f t="shared" ref="AJ7:AJ38" si="20">IF(AI7&lt;=32,0,IF(AI7&lt;=39,1,IF(AI7&lt;=49,2,IF(AI7&lt;=59,3,IF(AI7&lt;=69,3.5,IF(AI7&lt;=79,4,IF(AI7&lt;=100,5)))))))</f>
        <v>5</v>
      </c>
      <c r="AK7" s="21" t="str">
        <f t="shared" ref="AK7:AK38" si="21">IF(AI7&lt;=32,"F",IF(AI7&lt;=39,"D",IF(AI7&lt;=49,"C",IF(AI7&lt;=59,"B",IF(AI7&lt;=69,"A-",IF(AI7&lt;=79,"A",IF(AI7&lt;=100,"A+")))))))</f>
        <v>A+</v>
      </c>
      <c r="AL7" s="31">
        <v>99</v>
      </c>
      <c r="AM7" s="21">
        <f t="shared" ref="AM7:AM38" si="22">IF(AL7&lt;=32,0,IF(AL7&lt;=39,1,IF(AL7&lt;=49,2,IF(AL7&lt;=59,3,IF(AL7&lt;=69,3.5,IF(AL7&lt;=79,4,IF(AL7&lt;=100,5)))))))</f>
        <v>5</v>
      </c>
      <c r="AN7" s="21" t="str">
        <f t="shared" ref="AN7:AN38" si="23">IF(AL7&lt;=32,"F",IF(AL7&lt;=39,"D",IF(AL7&lt;=49,"C",IF(AL7&lt;=59,"B",IF(AL7&lt;=69,"A-",IF(AL7&lt;=79,"A",IF(AL7&lt;=100,"A+")))))))</f>
        <v>A+</v>
      </c>
      <c r="AO7" s="31">
        <v>48</v>
      </c>
      <c r="AP7" s="21">
        <f t="shared" ref="AP7:AP38" si="24">IF(AO7&lt;=16,0,IF(AO7&lt;=19.5,1,IF(AO7&lt;=24.5,2,IF(AO7&lt;=29.5,3,IF(AO7&lt;=34.5,3.5,IF(AO7&lt;=39.5,4,IF(AO7&lt;=50,5)))))))</f>
        <v>5</v>
      </c>
      <c r="AQ7" s="21" t="str">
        <f t="shared" ref="AQ7:AQ38" si="25">IF(AO7&lt;=16,"F",IF(AO7&lt;=19.5,"D",IF(AO7&lt;=24.5,"C",IF(AO7&lt;=29.5,"B",IF(AO7&lt;=34.5,"A-",IF(AO7&lt;=39.5,"A",IF(AO7&lt;=50,"A+")))))))</f>
        <v>A+</v>
      </c>
      <c r="AR7" s="40">
        <f t="shared" ref="AR7:AR38" si="26">E7+H7+K7+N7+Q7+T7+W7+Z7+AC7+AF7+AI7+AL7+AO7</f>
        <v>1065</v>
      </c>
      <c r="AS7" s="41">
        <f t="shared" ref="AS7:AS38" si="27">IF(OR(F7=0,I7=0,L7=0,O7=0,R7=0,U7=0,X7=0,AA7=0,AD7=0,AG7=0,AJ7=0,AM7=0,AP7=0,),0,F7+I7+L7+O7+R7+U7+X7+AA7+AD7+AG7+AJ7+AM7+AP7)/13</f>
        <v>5</v>
      </c>
      <c r="AT7" s="41" t="str">
        <f t="shared" ref="AT7:AT38" si="28">IF(AS7&gt;=5,"A+",IF(AS7&gt;=4,"A",IF(AS7&gt;=3.5,"A-",IF(AS7&gt;=3,"B",IF(AS7&gt;=2,"C",IF(AS7&gt;=1,"D","F"))))))</f>
        <v>A+</v>
      </c>
      <c r="AU7" s="21">
        <v>1</v>
      </c>
      <c r="AV7" s="21" t="str">
        <f t="shared" ref="AV7:AV38" si="29">IF(AS7=0,"FAIL","PASS")</f>
        <v>PASS</v>
      </c>
      <c r="AW7" s="21">
        <f>COUNTIF(E7:AQ7,"F")</f>
        <v>0</v>
      </c>
      <c r="AX7" s="16">
        <v>13</v>
      </c>
      <c r="AY7" s="16"/>
      <c r="AZ7" s="12">
        <v>4</v>
      </c>
      <c r="BA7" s="12">
        <v>100</v>
      </c>
      <c r="BB7" s="16">
        <v>2</v>
      </c>
      <c r="BC7" s="16">
        <v>86</v>
      </c>
      <c r="BD7" s="12">
        <v>2</v>
      </c>
      <c r="BE7" s="12">
        <v>17</v>
      </c>
      <c r="BF7" s="16">
        <v>12</v>
      </c>
      <c r="BG7" s="50">
        <v>44</v>
      </c>
      <c r="BH7" s="6">
        <f>AU7</f>
        <v>1</v>
      </c>
      <c r="BI7" s="31">
        <v>71</v>
      </c>
      <c r="BJ7" s="10"/>
      <c r="BK7" s="18"/>
      <c r="BL7" s="18"/>
      <c r="BM7" s="18"/>
      <c r="BN7" s="18"/>
      <c r="BO7" s="46" t="s">
        <v>367</v>
      </c>
      <c r="BP7" s="46" t="s">
        <v>367</v>
      </c>
      <c r="BQ7" s="46" t="s">
        <v>38</v>
      </c>
    </row>
    <row r="8" spans="1:69" s="5" customFormat="1" ht="19.5" customHeight="1" x14ac:dyDescent="0.25">
      <c r="A8" s="46">
        <v>2</v>
      </c>
      <c r="B8" s="46" t="s">
        <v>157</v>
      </c>
      <c r="C8" s="46" t="s">
        <v>243</v>
      </c>
      <c r="D8" s="46" t="s">
        <v>16</v>
      </c>
      <c r="E8" s="31">
        <v>91</v>
      </c>
      <c r="F8" s="21">
        <f t="shared" si="0"/>
        <v>5</v>
      </c>
      <c r="G8" s="21" t="str">
        <f t="shared" si="1"/>
        <v>A+</v>
      </c>
      <c r="H8" s="31">
        <v>92</v>
      </c>
      <c r="I8" s="21">
        <f t="shared" si="2"/>
        <v>5</v>
      </c>
      <c r="J8" s="21" t="str">
        <f t="shared" si="3"/>
        <v>A+</v>
      </c>
      <c r="K8" s="31">
        <v>81</v>
      </c>
      <c r="L8" s="21">
        <f t="shared" si="4"/>
        <v>5</v>
      </c>
      <c r="M8" s="21" t="str">
        <f t="shared" si="5"/>
        <v>A+</v>
      </c>
      <c r="N8" s="31">
        <v>67</v>
      </c>
      <c r="O8" s="21">
        <f t="shared" si="6"/>
        <v>5</v>
      </c>
      <c r="P8" s="21" t="str">
        <f t="shared" si="7"/>
        <v>A+</v>
      </c>
      <c r="Q8" s="31">
        <v>98</v>
      </c>
      <c r="R8" s="21">
        <f t="shared" si="8"/>
        <v>5</v>
      </c>
      <c r="S8" s="21" t="str">
        <f t="shared" si="9"/>
        <v>A+</v>
      </c>
      <c r="T8" s="31">
        <v>98</v>
      </c>
      <c r="U8" s="21">
        <f t="shared" si="10"/>
        <v>5</v>
      </c>
      <c r="V8" s="21" t="str">
        <f t="shared" si="11"/>
        <v>A+</v>
      </c>
      <c r="W8" s="31">
        <v>86</v>
      </c>
      <c r="X8" s="21">
        <f t="shared" si="12"/>
        <v>5</v>
      </c>
      <c r="Y8" s="21" t="str">
        <f t="shared" si="13"/>
        <v>A+</v>
      </c>
      <c r="Z8" s="31">
        <v>49</v>
      </c>
      <c r="AA8" s="21">
        <f t="shared" si="14"/>
        <v>5</v>
      </c>
      <c r="AB8" s="21" t="str">
        <f t="shared" si="15"/>
        <v>A+</v>
      </c>
      <c r="AC8" s="31">
        <v>82</v>
      </c>
      <c r="AD8" s="21">
        <f t="shared" si="16"/>
        <v>5</v>
      </c>
      <c r="AE8" s="21" t="str">
        <f t="shared" si="17"/>
        <v>A+</v>
      </c>
      <c r="AF8" s="31">
        <v>94</v>
      </c>
      <c r="AG8" s="21">
        <f t="shared" si="18"/>
        <v>5</v>
      </c>
      <c r="AH8" s="21" t="str">
        <f t="shared" si="19"/>
        <v>A+</v>
      </c>
      <c r="AI8" s="31">
        <v>97</v>
      </c>
      <c r="AJ8" s="21">
        <f t="shared" si="20"/>
        <v>5</v>
      </c>
      <c r="AK8" s="21" t="str">
        <f t="shared" si="21"/>
        <v>A+</v>
      </c>
      <c r="AL8" s="31">
        <v>80</v>
      </c>
      <c r="AM8" s="21">
        <f t="shared" si="22"/>
        <v>5</v>
      </c>
      <c r="AN8" s="21" t="str">
        <f t="shared" si="23"/>
        <v>A+</v>
      </c>
      <c r="AO8" s="31">
        <v>48</v>
      </c>
      <c r="AP8" s="21">
        <f t="shared" si="24"/>
        <v>5</v>
      </c>
      <c r="AQ8" s="21" t="str">
        <f t="shared" si="25"/>
        <v>A+</v>
      </c>
      <c r="AR8" s="40">
        <f t="shared" si="26"/>
        <v>1063</v>
      </c>
      <c r="AS8" s="41">
        <f t="shared" si="27"/>
        <v>5</v>
      </c>
      <c r="AT8" s="41" t="str">
        <f t="shared" si="28"/>
        <v>A+</v>
      </c>
      <c r="AU8" s="21">
        <v>2</v>
      </c>
      <c r="AV8" s="21" t="str">
        <f t="shared" si="29"/>
        <v>PASS</v>
      </c>
      <c r="AW8" s="21">
        <f t="shared" ref="AW8:AW38" si="30">COUNTIF(E8:AQ8,"F")</f>
        <v>0</v>
      </c>
      <c r="AX8" s="16">
        <v>8</v>
      </c>
      <c r="AY8" s="16"/>
      <c r="AZ8" s="12">
        <v>1</v>
      </c>
      <c r="BA8" s="12">
        <v>76</v>
      </c>
      <c r="BB8" s="16">
        <v>3</v>
      </c>
      <c r="BC8" s="16">
        <v>90</v>
      </c>
      <c r="BD8" s="12">
        <v>3</v>
      </c>
      <c r="BE8" s="12">
        <v>100</v>
      </c>
      <c r="BF8" s="16">
        <v>1</v>
      </c>
      <c r="BG8" s="50">
        <v>81</v>
      </c>
      <c r="BH8" s="6">
        <f t="shared" ref="BH8:BH71" si="31">AU8</f>
        <v>2</v>
      </c>
      <c r="BI8" s="31">
        <v>85</v>
      </c>
      <c r="BJ8" s="10"/>
      <c r="BK8" s="18"/>
      <c r="BL8" s="18"/>
      <c r="BM8" s="18"/>
      <c r="BN8" s="18"/>
      <c r="BO8" s="46" t="s">
        <v>329</v>
      </c>
      <c r="BP8" s="46" t="s">
        <v>413</v>
      </c>
      <c r="BQ8" s="46" t="s">
        <v>38</v>
      </c>
    </row>
    <row r="9" spans="1:69" s="5" customFormat="1" ht="19.5" customHeight="1" x14ac:dyDescent="0.25">
      <c r="A9" s="46">
        <v>3</v>
      </c>
      <c r="B9" s="46" t="s">
        <v>156</v>
      </c>
      <c r="C9" s="46" t="s">
        <v>242</v>
      </c>
      <c r="D9" s="46" t="s">
        <v>73</v>
      </c>
      <c r="E9" s="31">
        <v>84</v>
      </c>
      <c r="F9" s="21">
        <f t="shared" si="0"/>
        <v>5</v>
      </c>
      <c r="G9" s="21" t="str">
        <f t="shared" si="1"/>
        <v>A+</v>
      </c>
      <c r="H9" s="31">
        <v>93</v>
      </c>
      <c r="I9" s="21">
        <f t="shared" si="2"/>
        <v>5</v>
      </c>
      <c r="J9" s="21" t="str">
        <f t="shared" si="3"/>
        <v>A+</v>
      </c>
      <c r="K9" s="31">
        <v>80</v>
      </c>
      <c r="L9" s="21">
        <f t="shared" si="4"/>
        <v>5</v>
      </c>
      <c r="M9" s="21" t="str">
        <f t="shared" si="5"/>
        <v>A+</v>
      </c>
      <c r="N9" s="31">
        <v>64</v>
      </c>
      <c r="O9" s="21">
        <f t="shared" si="6"/>
        <v>5</v>
      </c>
      <c r="P9" s="21" t="str">
        <f t="shared" si="7"/>
        <v>A+</v>
      </c>
      <c r="Q9" s="31">
        <v>81</v>
      </c>
      <c r="R9" s="21">
        <f t="shared" si="8"/>
        <v>5</v>
      </c>
      <c r="S9" s="21" t="str">
        <f t="shared" si="9"/>
        <v>A+</v>
      </c>
      <c r="T9" s="31">
        <v>97</v>
      </c>
      <c r="U9" s="21">
        <f t="shared" si="10"/>
        <v>5</v>
      </c>
      <c r="V9" s="21" t="str">
        <f t="shared" si="11"/>
        <v>A+</v>
      </c>
      <c r="W9" s="31">
        <v>86</v>
      </c>
      <c r="X9" s="21">
        <f t="shared" si="12"/>
        <v>5</v>
      </c>
      <c r="Y9" s="21" t="str">
        <f t="shared" si="13"/>
        <v>A+</v>
      </c>
      <c r="Z9" s="31">
        <v>45</v>
      </c>
      <c r="AA9" s="21">
        <f t="shared" si="14"/>
        <v>5</v>
      </c>
      <c r="AB9" s="21" t="str">
        <f t="shared" si="15"/>
        <v>A+</v>
      </c>
      <c r="AC9" s="31">
        <v>82</v>
      </c>
      <c r="AD9" s="21">
        <f t="shared" si="16"/>
        <v>5</v>
      </c>
      <c r="AE9" s="21" t="str">
        <f t="shared" si="17"/>
        <v>A+</v>
      </c>
      <c r="AF9" s="31">
        <v>95</v>
      </c>
      <c r="AG9" s="21">
        <f t="shared" si="18"/>
        <v>5</v>
      </c>
      <c r="AH9" s="21" t="str">
        <f t="shared" si="19"/>
        <v>A+</v>
      </c>
      <c r="AI9" s="31">
        <v>94</v>
      </c>
      <c r="AJ9" s="21">
        <f t="shared" si="20"/>
        <v>5</v>
      </c>
      <c r="AK9" s="21" t="str">
        <f t="shared" si="21"/>
        <v>A+</v>
      </c>
      <c r="AL9" s="31">
        <v>98</v>
      </c>
      <c r="AM9" s="21">
        <f t="shared" si="22"/>
        <v>5</v>
      </c>
      <c r="AN9" s="21" t="str">
        <f t="shared" si="23"/>
        <v>A+</v>
      </c>
      <c r="AO9" s="31">
        <v>45</v>
      </c>
      <c r="AP9" s="21">
        <f t="shared" si="24"/>
        <v>5</v>
      </c>
      <c r="AQ9" s="21" t="str">
        <f t="shared" si="25"/>
        <v>A+</v>
      </c>
      <c r="AR9" s="40">
        <f t="shared" si="26"/>
        <v>1044</v>
      </c>
      <c r="AS9" s="41">
        <f t="shared" si="27"/>
        <v>5</v>
      </c>
      <c r="AT9" s="41" t="str">
        <f t="shared" si="28"/>
        <v>A+</v>
      </c>
      <c r="AU9" s="21">
        <v>3</v>
      </c>
      <c r="AV9" s="21" t="str">
        <f t="shared" si="29"/>
        <v>PASS</v>
      </c>
      <c r="AW9" s="21">
        <f t="shared" si="30"/>
        <v>0</v>
      </c>
      <c r="AX9" s="16">
        <v>16</v>
      </c>
      <c r="AY9" s="16"/>
      <c r="AZ9" s="12">
        <v>2</v>
      </c>
      <c r="BA9" s="12">
        <v>85</v>
      </c>
      <c r="BB9" s="16">
        <v>4</v>
      </c>
      <c r="BC9" s="16">
        <v>90</v>
      </c>
      <c r="BD9" s="12">
        <v>5</v>
      </c>
      <c r="BE9" s="12">
        <v>94</v>
      </c>
      <c r="BF9" s="16">
        <v>2</v>
      </c>
      <c r="BG9" s="50">
        <v>88</v>
      </c>
      <c r="BH9" s="6">
        <f t="shared" si="31"/>
        <v>3</v>
      </c>
      <c r="BI9" s="13">
        <v>85</v>
      </c>
      <c r="BJ9" s="17"/>
      <c r="BK9" s="18">
        <v>2306002</v>
      </c>
      <c r="BL9" s="18" t="s">
        <v>16</v>
      </c>
      <c r="BM9" s="18" t="s">
        <v>37</v>
      </c>
      <c r="BN9" s="18" t="s">
        <v>39</v>
      </c>
      <c r="BO9" s="46" t="s">
        <v>328</v>
      </c>
      <c r="BP9" s="46" t="s">
        <v>328</v>
      </c>
      <c r="BQ9" s="46" t="s">
        <v>38</v>
      </c>
    </row>
    <row r="10" spans="1:69" s="5" customFormat="1" ht="19.5" customHeight="1" x14ac:dyDescent="0.25">
      <c r="A10" s="46">
        <v>4</v>
      </c>
      <c r="B10" s="46" t="s">
        <v>162</v>
      </c>
      <c r="C10" s="46" t="s">
        <v>248</v>
      </c>
      <c r="D10" s="46" t="s">
        <v>78</v>
      </c>
      <c r="E10" s="31">
        <v>94</v>
      </c>
      <c r="F10" s="21">
        <f t="shared" si="0"/>
        <v>5</v>
      </c>
      <c r="G10" s="21" t="str">
        <f t="shared" si="1"/>
        <v>A+</v>
      </c>
      <c r="H10" s="31">
        <v>97</v>
      </c>
      <c r="I10" s="21">
        <f t="shared" si="2"/>
        <v>5</v>
      </c>
      <c r="J10" s="21" t="str">
        <f t="shared" si="3"/>
        <v>A+</v>
      </c>
      <c r="K10" s="31">
        <v>80</v>
      </c>
      <c r="L10" s="21">
        <f t="shared" si="4"/>
        <v>5</v>
      </c>
      <c r="M10" s="21" t="str">
        <f t="shared" si="5"/>
        <v>A+</v>
      </c>
      <c r="N10" s="31">
        <v>64</v>
      </c>
      <c r="O10" s="21">
        <f t="shared" si="6"/>
        <v>5</v>
      </c>
      <c r="P10" s="21" t="str">
        <f t="shared" si="7"/>
        <v>A+</v>
      </c>
      <c r="Q10" s="31">
        <v>99</v>
      </c>
      <c r="R10" s="21">
        <f t="shared" si="8"/>
        <v>5</v>
      </c>
      <c r="S10" s="21" t="str">
        <f t="shared" si="9"/>
        <v>A+</v>
      </c>
      <c r="T10" s="31">
        <v>90</v>
      </c>
      <c r="U10" s="21">
        <f t="shared" si="10"/>
        <v>5</v>
      </c>
      <c r="V10" s="21" t="str">
        <f t="shared" si="11"/>
        <v>A+</v>
      </c>
      <c r="W10" s="31">
        <v>82</v>
      </c>
      <c r="X10" s="21">
        <f t="shared" si="12"/>
        <v>5</v>
      </c>
      <c r="Y10" s="21" t="str">
        <f t="shared" si="13"/>
        <v>A+</v>
      </c>
      <c r="Z10" s="31">
        <v>45</v>
      </c>
      <c r="AA10" s="21">
        <f t="shared" si="14"/>
        <v>5</v>
      </c>
      <c r="AB10" s="21" t="str">
        <f t="shared" si="15"/>
        <v>A+</v>
      </c>
      <c r="AC10" s="31">
        <v>82</v>
      </c>
      <c r="AD10" s="21">
        <f t="shared" si="16"/>
        <v>5</v>
      </c>
      <c r="AE10" s="21" t="str">
        <f t="shared" si="17"/>
        <v>A+</v>
      </c>
      <c r="AF10" s="31">
        <v>95</v>
      </c>
      <c r="AG10" s="21">
        <f t="shared" si="18"/>
        <v>5</v>
      </c>
      <c r="AH10" s="21" t="str">
        <f t="shared" si="19"/>
        <v>A+</v>
      </c>
      <c r="AI10" s="31">
        <v>90</v>
      </c>
      <c r="AJ10" s="21">
        <f t="shared" si="20"/>
        <v>5</v>
      </c>
      <c r="AK10" s="21" t="str">
        <f t="shared" si="21"/>
        <v>A+</v>
      </c>
      <c r="AL10" s="31">
        <v>80</v>
      </c>
      <c r="AM10" s="21">
        <f t="shared" si="22"/>
        <v>5</v>
      </c>
      <c r="AN10" s="21" t="str">
        <f t="shared" si="23"/>
        <v>A+</v>
      </c>
      <c r="AO10" s="31">
        <v>45</v>
      </c>
      <c r="AP10" s="21">
        <f t="shared" si="24"/>
        <v>5</v>
      </c>
      <c r="AQ10" s="21" t="str">
        <f t="shared" si="25"/>
        <v>A+</v>
      </c>
      <c r="AR10" s="40">
        <f t="shared" si="26"/>
        <v>1043</v>
      </c>
      <c r="AS10" s="41">
        <f t="shared" si="27"/>
        <v>5</v>
      </c>
      <c r="AT10" s="41" t="str">
        <f t="shared" si="28"/>
        <v>A+</v>
      </c>
      <c r="AU10" s="21">
        <v>4</v>
      </c>
      <c r="AV10" s="21" t="str">
        <f t="shared" si="29"/>
        <v>PASS</v>
      </c>
      <c r="AW10" s="21">
        <f t="shared" si="30"/>
        <v>0</v>
      </c>
      <c r="AX10" s="16">
        <v>3</v>
      </c>
      <c r="AY10" s="16"/>
      <c r="AZ10" s="12">
        <v>45</v>
      </c>
      <c r="BA10" s="12">
        <v>80</v>
      </c>
      <c r="BB10" s="16">
        <v>37</v>
      </c>
      <c r="BC10" s="16">
        <v>86</v>
      </c>
      <c r="BD10" s="12">
        <v>9</v>
      </c>
      <c r="BE10" s="12">
        <v>82</v>
      </c>
      <c r="BF10" s="16">
        <v>4</v>
      </c>
      <c r="BG10" s="50">
        <v>88</v>
      </c>
      <c r="BH10" s="6">
        <f t="shared" si="31"/>
        <v>4</v>
      </c>
      <c r="BI10" s="31">
        <v>95</v>
      </c>
      <c r="BJ10" s="10"/>
      <c r="BK10" s="18"/>
      <c r="BL10" s="18"/>
      <c r="BM10" s="18"/>
      <c r="BN10" s="18"/>
      <c r="BO10" s="46" t="s">
        <v>334</v>
      </c>
      <c r="BP10" s="46" t="s">
        <v>334</v>
      </c>
      <c r="BQ10" s="46" t="s">
        <v>38</v>
      </c>
    </row>
    <row r="11" spans="1:69" s="5" customFormat="1" ht="19.5" customHeight="1" x14ac:dyDescent="0.25">
      <c r="A11" s="46">
        <v>5</v>
      </c>
      <c r="B11" s="46" t="s">
        <v>195</v>
      </c>
      <c r="C11" s="46" t="s">
        <v>281</v>
      </c>
      <c r="D11" s="46" t="s">
        <v>110</v>
      </c>
      <c r="E11" s="31">
        <v>89</v>
      </c>
      <c r="F11" s="21">
        <f t="shared" si="0"/>
        <v>5</v>
      </c>
      <c r="G11" s="21" t="str">
        <f t="shared" si="1"/>
        <v>A+</v>
      </c>
      <c r="H11" s="31">
        <v>98</v>
      </c>
      <c r="I11" s="21">
        <f t="shared" si="2"/>
        <v>5</v>
      </c>
      <c r="J11" s="21" t="str">
        <f t="shared" si="3"/>
        <v>A+</v>
      </c>
      <c r="K11" s="31">
        <v>70</v>
      </c>
      <c r="L11" s="21">
        <f t="shared" si="4"/>
        <v>4</v>
      </c>
      <c r="M11" s="21" t="str">
        <f t="shared" si="5"/>
        <v>A</v>
      </c>
      <c r="N11" s="31">
        <v>61</v>
      </c>
      <c r="O11" s="21">
        <f t="shared" si="6"/>
        <v>5</v>
      </c>
      <c r="P11" s="21" t="str">
        <f t="shared" si="7"/>
        <v>A+</v>
      </c>
      <c r="Q11" s="31">
        <v>100</v>
      </c>
      <c r="R11" s="21">
        <f t="shared" si="8"/>
        <v>5</v>
      </c>
      <c r="S11" s="21" t="str">
        <f t="shared" si="9"/>
        <v>A+</v>
      </c>
      <c r="T11" s="31">
        <v>99</v>
      </c>
      <c r="U11" s="21">
        <f t="shared" si="10"/>
        <v>5</v>
      </c>
      <c r="V11" s="21" t="str">
        <f t="shared" si="11"/>
        <v>A+</v>
      </c>
      <c r="W11" s="31">
        <v>84</v>
      </c>
      <c r="X11" s="21">
        <f t="shared" si="12"/>
        <v>5</v>
      </c>
      <c r="Y11" s="21" t="str">
        <f t="shared" si="13"/>
        <v>A+</v>
      </c>
      <c r="Z11" s="31">
        <v>42</v>
      </c>
      <c r="AA11" s="21">
        <f t="shared" si="14"/>
        <v>5</v>
      </c>
      <c r="AB11" s="21" t="str">
        <f t="shared" si="15"/>
        <v>A+</v>
      </c>
      <c r="AC11" s="31">
        <v>80</v>
      </c>
      <c r="AD11" s="21">
        <f t="shared" si="16"/>
        <v>5</v>
      </c>
      <c r="AE11" s="21" t="str">
        <f t="shared" si="17"/>
        <v>A+</v>
      </c>
      <c r="AF11" s="31">
        <v>90</v>
      </c>
      <c r="AG11" s="21">
        <f t="shared" si="18"/>
        <v>5</v>
      </c>
      <c r="AH11" s="21" t="str">
        <f t="shared" si="19"/>
        <v>A+</v>
      </c>
      <c r="AI11" s="31">
        <v>93</v>
      </c>
      <c r="AJ11" s="21">
        <f t="shared" si="20"/>
        <v>5</v>
      </c>
      <c r="AK11" s="21" t="str">
        <f t="shared" si="21"/>
        <v>A+</v>
      </c>
      <c r="AL11" s="31">
        <v>99</v>
      </c>
      <c r="AM11" s="21">
        <f t="shared" si="22"/>
        <v>5</v>
      </c>
      <c r="AN11" s="21" t="str">
        <f t="shared" si="23"/>
        <v>A+</v>
      </c>
      <c r="AO11" s="31">
        <v>48</v>
      </c>
      <c r="AP11" s="21">
        <f t="shared" si="24"/>
        <v>5</v>
      </c>
      <c r="AQ11" s="21" t="str">
        <f t="shared" si="25"/>
        <v>A+</v>
      </c>
      <c r="AR11" s="40">
        <f t="shared" si="26"/>
        <v>1053</v>
      </c>
      <c r="AS11" s="41">
        <f t="shared" si="27"/>
        <v>4.9230769230769234</v>
      </c>
      <c r="AT11" s="41" t="str">
        <f t="shared" si="28"/>
        <v>A</v>
      </c>
      <c r="AU11" s="21">
        <v>5</v>
      </c>
      <c r="AV11" s="21" t="str">
        <f t="shared" si="29"/>
        <v>PASS</v>
      </c>
      <c r="AW11" s="21">
        <f t="shared" si="30"/>
        <v>0</v>
      </c>
      <c r="AX11" s="16">
        <v>1</v>
      </c>
      <c r="AY11" s="16"/>
      <c r="AZ11" s="12">
        <v>3</v>
      </c>
      <c r="BA11" s="12">
        <v>80</v>
      </c>
      <c r="BB11" s="16">
        <v>1</v>
      </c>
      <c r="BC11" s="16">
        <v>100</v>
      </c>
      <c r="BD11" s="12">
        <v>1</v>
      </c>
      <c r="BE11" s="12">
        <v>88</v>
      </c>
      <c r="BF11" s="16">
        <v>3</v>
      </c>
      <c r="BG11" s="50">
        <v>81</v>
      </c>
      <c r="BH11" s="6">
        <f t="shared" si="31"/>
        <v>5</v>
      </c>
      <c r="BI11" s="31">
        <v>95</v>
      </c>
      <c r="BJ11" s="10"/>
      <c r="BK11" s="18"/>
      <c r="BL11" s="18"/>
      <c r="BM11" s="18"/>
      <c r="BN11" s="18"/>
      <c r="BO11" s="46" t="s">
        <v>366</v>
      </c>
      <c r="BP11" s="46" t="s">
        <v>366</v>
      </c>
      <c r="BQ11" s="46" t="s">
        <v>38</v>
      </c>
    </row>
    <row r="12" spans="1:69" s="5" customFormat="1" ht="19.5" customHeight="1" x14ac:dyDescent="0.25">
      <c r="A12" s="46">
        <v>6</v>
      </c>
      <c r="B12" s="46" t="s">
        <v>160</v>
      </c>
      <c r="C12" s="46" t="s">
        <v>246</v>
      </c>
      <c r="D12" s="46" t="s">
        <v>76</v>
      </c>
      <c r="E12" s="31">
        <v>87</v>
      </c>
      <c r="F12" s="21">
        <f t="shared" si="0"/>
        <v>5</v>
      </c>
      <c r="G12" s="21" t="str">
        <f t="shared" si="1"/>
        <v>A+</v>
      </c>
      <c r="H12" s="31">
        <v>86</v>
      </c>
      <c r="I12" s="21">
        <f t="shared" si="2"/>
        <v>5</v>
      </c>
      <c r="J12" s="21" t="str">
        <f t="shared" si="3"/>
        <v>A+</v>
      </c>
      <c r="K12" s="31">
        <v>60</v>
      </c>
      <c r="L12" s="21">
        <f t="shared" si="4"/>
        <v>3.5</v>
      </c>
      <c r="M12" s="21" t="str">
        <f t="shared" si="5"/>
        <v>A-</v>
      </c>
      <c r="N12" s="31">
        <v>50</v>
      </c>
      <c r="O12" s="21">
        <f t="shared" si="6"/>
        <v>4</v>
      </c>
      <c r="P12" s="21" t="str">
        <f t="shared" si="7"/>
        <v>A</v>
      </c>
      <c r="Q12" s="31">
        <v>99</v>
      </c>
      <c r="R12" s="21">
        <f t="shared" si="8"/>
        <v>5</v>
      </c>
      <c r="S12" s="21" t="str">
        <f t="shared" si="9"/>
        <v>A+</v>
      </c>
      <c r="T12" s="31">
        <v>90</v>
      </c>
      <c r="U12" s="21">
        <f t="shared" si="10"/>
        <v>5</v>
      </c>
      <c r="V12" s="21" t="str">
        <f t="shared" si="11"/>
        <v>A+</v>
      </c>
      <c r="W12" s="31">
        <v>86</v>
      </c>
      <c r="X12" s="21">
        <f t="shared" si="12"/>
        <v>5</v>
      </c>
      <c r="Y12" s="21" t="str">
        <f t="shared" si="13"/>
        <v>A+</v>
      </c>
      <c r="Z12" s="31">
        <v>44</v>
      </c>
      <c r="AA12" s="21">
        <f t="shared" si="14"/>
        <v>5</v>
      </c>
      <c r="AB12" s="21" t="str">
        <f t="shared" si="15"/>
        <v>A+</v>
      </c>
      <c r="AC12" s="31">
        <v>84</v>
      </c>
      <c r="AD12" s="21">
        <f t="shared" si="16"/>
        <v>5</v>
      </c>
      <c r="AE12" s="21" t="str">
        <f t="shared" si="17"/>
        <v>A+</v>
      </c>
      <c r="AF12" s="31">
        <v>94</v>
      </c>
      <c r="AG12" s="21">
        <f t="shared" si="18"/>
        <v>5</v>
      </c>
      <c r="AH12" s="21" t="str">
        <f t="shared" si="19"/>
        <v>A+</v>
      </c>
      <c r="AI12" s="31">
        <v>86</v>
      </c>
      <c r="AJ12" s="21">
        <f t="shared" si="20"/>
        <v>5</v>
      </c>
      <c r="AK12" s="21" t="str">
        <f t="shared" si="21"/>
        <v>A+</v>
      </c>
      <c r="AL12" s="31">
        <v>88</v>
      </c>
      <c r="AM12" s="21">
        <f t="shared" si="22"/>
        <v>5</v>
      </c>
      <c r="AN12" s="21" t="str">
        <f t="shared" si="23"/>
        <v>A+</v>
      </c>
      <c r="AO12" s="31">
        <v>45</v>
      </c>
      <c r="AP12" s="21">
        <f t="shared" si="24"/>
        <v>5</v>
      </c>
      <c r="AQ12" s="21" t="str">
        <f t="shared" si="25"/>
        <v>A+</v>
      </c>
      <c r="AR12" s="40">
        <f t="shared" si="26"/>
        <v>999</v>
      </c>
      <c r="AS12" s="41">
        <f t="shared" si="27"/>
        <v>4.8076923076923075</v>
      </c>
      <c r="AT12" s="41" t="str">
        <f t="shared" si="28"/>
        <v>A</v>
      </c>
      <c r="AU12" s="21">
        <v>6</v>
      </c>
      <c r="AV12" s="21" t="str">
        <f t="shared" si="29"/>
        <v>PASS</v>
      </c>
      <c r="AW12" s="21">
        <f t="shared" si="30"/>
        <v>0</v>
      </c>
      <c r="AX12" s="16">
        <v>20</v>
      </c>
      <c r="AY12" s="16"/>
      <c r="AZ12" s="12">
        <v>7</v>
      </c>
      <c r="BA12" s="12">
        <v>90</v>
      </c>
      <c r="BB12" s="16">
        <v>20</v>
      </c>
      <c r="BC12" s="16">
        <v>95</v>
      </c>
      <c r="BD12" s="12">
        <v>4</v>
      </c>
      <c r="BE12" s="12">
        <v>76</v>
      </c>
      <c r="BF12" s="16">
        <v>17</v>
      </c>
      <c r="BG12" s="50">
        <v>85</v>
      </c>
      <c r="BH12" s="6">
        <f t="shared" si="31"/>
        <v>6</v>
      </c>
      <c r="BI12" s="31">
        <v>76</v>
      </c>
      <c r="BJ12" s="10"/>
      <c r="BK12" s="18"/>
      <c r="BL12" s="18"/>
      <c r="BM12" s="18"/>
      <c r="BN12" s="18"/>
      <c r="BO12" s="46" t="s">
        <v>332</v>
      </c>
      <c r="BP12" s="46" t="s">
        <v>332</v>
      </c>
      <c r="BQ12" s="46" t="s">
        <v>38</v>
      </c>
    </row>
    <row r="13" spans="1:69" s="5" customFormat="1" ht="19.5" customHeight="1" x14ac:dyDescent="0.25">
      <c r="A13" s="46">
        <v>7</v>
      </c>
      <c r="B13" s="46" t="s">
        <v>158</v>
      </c>
      <c r="C13" s="46" t="s">
        <v>244</v>
      </c>
      <c r="D13" s="46" t="s">
        <v>74</v>
      </c>
      <c r="E13" s="31">
        <v>87</v>
      </c>
      <c r="F13" s="21">
        <f t="shared" si="0"/>
        <v>5</v>
      </c>
      <c r="G13" s="21" t="str">
        <f t="shared" si="1"/>
        <v>A+</v>
      </c>
      <c r="H13" s="31">
        <v>94</v>
      </c>
      <c r="I13" s="21">
        <f t="shared" si="2"/>
        <v>5</v>
      </c>
      <c r="J13" s="21" t="str">
        <f t="shared" si="3"/>
        <v>A+</v>
      </c>
      <c r="K13" s="31">
        <v>80</v>
      </c>
      <c r="L13" s="21">
        <f t="shared" si="4"/>
        <v>5</v>
      </c>
      <c r="M13" s="21" t="str">
        <f t="shared" si="5"/>
        <v>A+</v>
      </c>
      <c r="N13" s="31">
        <v>45</v>
      </c>
      <c r="O13" s="21">
        <f t="shared" si="6"/>
        <v>3.5</v>
      </c>
      <c r="P13" s="21" t="str">
        <f t="shared" si="7"/>
        <v>A-</v>
      </c>
      <c r="Q13" s="31">
        <v>95</v>
      </c>
      <c r="R13" s="21">
        <f t="shared" si="8"/>
        <v>5</v>
      </c>
      <c r="S13" s="21" t="str">
        <f t="shared" si="9"/>
        <v>A+</v>
      </c>
      <c r="T13" s="31">
        <v>84</v>
      </c>
      <c r="U13" s="21">
        <f t="shared" si="10"/>
        <v>5</v>
      </c>
      <c r="V13" s="21" t="str">
        <f t="shared" si="11"/>
        <v>A+</v>
      </c>
      <c r="W13" s="31">
        <v>80</v>
      </c>
      <c r="X13" s="21">
        <f t="shared" si="12"/>
        <v>5</v>
      </c>
      <c r="Y13" s="21" t="str">
        <f t="shared" si="13"/>
        <v>A+</v>
      </c>
      <c r="Z13" s="31">
        <v>44</v>
      </c>
      <c r="AA13" s="21">
        <f t="shared" si="14"/>
        <v>5</v>
      </c>
      <c r="AB13" s="21" t="str">
        <f t="shared" si="15"/>
        <v>A+</v>
      </c>
      <c r="AC13" s="31">
        <v>82</v>
      </c>
      <c r="AD13" s="21">
        <f t="shared" si="16"/>
        <v>5</v>
      </c>
      <c r="AE13" s="21" t="str">
        <f t="shared" si="17"/>
        <v>A+</v>
      </c>
      <c r="AF13" s="31">
        <v>96</v>
      </c>
      <c r="AG13" s="21">
        <f t="shared" si="18"/>
        <v>5</v>
      </c>
      <c r="AH13" s="21" t="str">
        <f t="shared" si="19"/>
        <v>A+</v>
      </c>
      <c r="AI13" s="31">
        <v>75</v>
      </c>
      <c r="AJ13" s="21">
        <f t="shared" si="20"/>
        <v>4</v>
      </c>
      <c r="AK13" s="21" t="str">
        <f t="shared" si="21"/>
        <v>A</v>
      </c>
      <c r="AL13" s="31">
        <v>88</v>
      </c>
      <c r="AM13" s="21">
        <f t="shared" si="22"/>
        <v>5</v>
      </c>
      <c r="AN13" s="21" t="str">
        <f t="shared" si="23"/>
        <v>A+</v>
      </c>
      <c r="AO13" s="31">
        <v>45</v>
      </c>
      <c r="AP13" s="21">
        <f t="shared" si="24"/>
        <v>5</v>
      </c>
      <c r="AQ13" s="21" t="str">
        <f t="shared" si="25"/>
        <v>A+</v>
      </c>
      <c r="AR13" s="40">
        <f t="shared" si="26"/>
        <v>995</v>
      </c>
      <c r="AS13" s="41">
        <f t="shared" si="27"/>
        <v>4.8076923076923075</v>
      </c>
      <c r="AT13" s="41" t="str">
        <f t="shared" si="28"/>
        <v>A</v>
      </c>
      <c r="AU13" s="21">
        <v>7</v>
      </c>
      <c r="AV13" s="21" t="str">
        <f t="shared" si="29"/>
        <v>PASS</v>
      </c>
      <c r="AW13" s="21">
        <f t="shared" si="30"/>
        <v>0</v>
      </c>
      <c r="AX13" s="16">
        <v>2</v>
      </c>
      <c r="AY13" s="16"/>
      <c r="AZ13" s="12">
        <v>5</v>
      </c>
      <c r="BA13" s="12">
        <v>80</v>
      </c>
      <c r="BB13" s="16">
        <v>5</v>
      </c>
      <c r="BC13" s="16">
        <v>63</v>
      </c>
      <c r="BD13" s="12">
        <v>86</v>
      </c>
      <c r="BE13" s="12">
        <v>47</v>
      </c>
      <c r="BF13" s="16">
        <v>32</v>
      </c>
      <c r="BG13" s="50">
        <v>62</v>
      </c>
      <c r="BH13" s="6">
        <f t="shared" si="31"/>
        <v>7</v>
      </c>
      <c r="BI13" s="31">
        <v>80</v>
      </c>
      <c r="BJ13" s="10"/>
      <c r="BK13" s="18"/>
      <c r="BL13" s="18"/>
      <c r="BM13" s="18"/>
      <c r="BN13" s="18"/>
      <c r="BO13" s="46" t="s">
        <v>330</v>
      </c>
      <c r="BP13" s="46" t="s">
        <v>330</v>
      </c>
      <c r="BQ13" s="46" t="s">
        <v>38</v>
      </c>
    </row>
    <row r="14" spans="1:69" s="5" customFormat="1" ht="19.5" customHeight="1" x14ac:dyDescent="0.25">
      <c r="A14" s="46">
        <v>8</v>
      </c>
      <c r="B14" s="46" t="s">
        <v>170</v>
      </c>
      <c r="C14" s="46" t="s">
        <v>256</v>
      </c>
      <c r="D14" s="46" t="s">
        <v>86</v>
      </c>
      <c r="E14" s="31">
        <v>84</v>
      </c>
      <c r="F14" s="21">
        <f t="shared" si="0"/>
        <v>5</v>
      </c>
      <c r="G14" s="21" t="str">
        <f t="shared" si="1"/>
        <v>A+</v>
      </c>
      <c r="H14" s="31">
        <v>84</v>
      </c>
      <c r="I14" s="21">
        <f t="shared" si="2"/>
        <v>5</v>
      </c>
      <c r="J14" s="21" t="str">
        <f t="shared" si="3"/>
        <v>A+</v>
      </c>
      <c r="K14" s="31">
        <v>70</v>
      </c>
      <c r="L14" s="21">
        <f t="shared" si="4"/>
        <v>4</v>
      </c>
      <c r="M14" s="21" t="str">
        <f t="shared" si="5"/>
        <v>A</v>
      </c>
      <c r="N14" s="31">
        <v>53</v>
      </c>
      <c r="O14" s="21">
        <f t="shared" si="6"/>
        <v>4</v>
      </c>
      <c r="P14" s="21" t="str">
        <f t="shared" si="7"/>
        <v>A</v>
      </c>
      <c r="Q14" s="31">
        <v>86</v>
      </c>
      <c r="R14" s="21">
        <f t="shared" si="8"/>
        <v>5</v>
      </c>
      <c r="S14" s="21" t="str">
        <f t="shared" si="9"/>
        <v>A+</v>
      </c>
      <c r="T14" s="31">
        <v>88</v>
      </c>
      <c r="U14" s="21">
        <f t="shared" si="10"/>
        <v>5</v>
      </c>
      <c r="V14" s="21" t="str">
        <f t="shared" si="11"/>
        <v>A+</v>
      </c>
      <c r="W14" s="31">
        <v>83</v>
      </c>
      <c r="X14" s="21">
        <f t="shared" si="12"/>
        <v>5</v>
      </c>
      <c r="Y14" s="21" t="str">
        <f t="shared" si="13"/>
        <v>A+</v>
      </c>
      <c r="Z14" s="31">
        <v>44</v>
      </c>
      <c r="AA14" s="21">
        <f t="shared" si="14"/>
        <v>5</v>
      </c>
      <c r="AB14" s="21" t="str">
        <f t="shared" si="15"/>
        <v>A+</v>
      </c>
      <c r="AC14" s="31">
        <v>83</v>
      </c>
      <c r="AD14" s="21">
        <f t="shared" si="16"/>
        <v>5</v>
      </c>
      <c r="AE14" s="21" t="str">
        <f t="shared" si="17"/>
        <v>A+</v>
      </c>
      <c r="AF14" s="31">
        <v>92</v>
      </c>
      <c r="AG14" s="21">
        <f t="shared" si="18"/>
        <v>5</v>
      </c>
      <c r="AH14" s="21" t="str">
        <f t="shared" si="19"/>
        <v>A+</v>
      </c>
      <c r="AI14" s="31">
        <v>82</v>
      </c>
      <c r="AJ14" s="21">
        <f t="shared" si="20"/>
        <v>5</v>
      </c>
      <c r="AK14" s="21" t="str">
        <f t="shared" si="21"/>
        <v>A+</v>
      </c>
      <c r="AL14" s="31">
        <v>70</v>
      </c>
      <c r="AM14" s="21">
        <f t="shared" si="22"/>
        <v>4</v>
      </c>
      <c r="AN14" s="21" t="str">
        <f t="shared" si="23"/>
        <v>A</v>
      </c>
      <c r="AO14" s="31">
        <v>48</v>
      </c>
      <c r="AP14" s="21">
        <f t="shared" si="24"/>
        <v>5</v>
      </c>
      <c r="AQ14" s="21" t="str">
        <f t="shared" si="25"/>
        <v>A+</v>
      </c>
      <c r="AR14" s="40">
        <f t="shared" si="26"/>
        <v>967</v>
      </c>
      <c r="AS14" s="41">
        <f t="shared" si="27"/>
        <v>4.7692307692307692</v>
      </c>
      <c r="AT14" s="41" t="str">
        <f t="shared" si="28"/>
        <v>A</v>
      </c>
      <c r="AU14" s="21">
        <v>8</v>
      </c>
      <c r="AV14" s="21" t="str">
        <f t="shared" si="29"/>
        <v>PASS</v>
      </c>
      <c r="AW14" s="21">
        <f t="shared" si="30"/>
        <v>0</v>
      </c>
      <c r="AX14" s="16">
        <v>66</v>
      </c>
      <c r="AY14" s="16"/>
      <c r="AZ14" s="12">
        <v>28</v>
      </c>
      <c r="BA14" s="12">
        <v>95</v>
      </c>
      <c r="BB14" s="16">
        <v>10</v>
      </c>
      <c r="BC14" s="16">
        <v>100</v>
      </c>
      <c r="BD14" s="12">
        <v>7</v>
      </c>
      <c r="BE14" s="12">
        <v>94</v>
      </c>
      <c r="BF14" s="16">
        <v>10</v>
      </c>
      <c r="BG14" s="50">
        <v>96</v>
      </c>
      <c r="BH14" s="6">
        <f t="shared" si="31"/>
        <v>8</v>
      </c>
      <c r="BI14" s="31">
        <v>95</v>
      </c>
      <c r="BJ14" s="10"/>
      <c r="BK14" s="18"/>
      <c r="BL14" s="18"/>
      <c r="BM14" s="18"/>
      <c r="BN14" s="18"/>
      <c r="BO14" s="46" t="s">
        <v>341</v>
      </c>
      <c r="BP14" s="46" t="s">
        <v>420</v>
      </c>
      <c r="BQ14" s="46" t="s">
        <v>40</v>
      </c>
    </row>
    <row r="15" spans="1:69" s="5" customFormat="1" ht="19.5" customHeight="1" x14ac:dyDescent="0.25">
      <c r="A15" s="46">
        <v>9</v>
      </c>
      <c r="B15" s="46" t="s">
        <v>167</v>
      </c>
      <c r="C15" s="46" t="s">
        <v>253</v>
      </c>
      <c r="D15" s="46" t="s">
        <v>83</v>
      </c>
      <c r="E15" s="31">
        <v>84</v>
      </c>
      <c r="F15" s="21">
        <f t="shared" si="0"/>
        <v>5</v>
      </c>
      <c r="G15" s="21" t="str">
        <f t="shared" si="1"/>
        <v>A+</v>
      </c>
      <c r="H15" s="31">
        <v>80</v>
      </c>
      <c r="I15" s="21">
        <f t="shared" si="2"/>
        <v>5</v>
      </c>
      <c r="J15" s="21" t="str">
        <f t="shared" si="3"/>
        <v>A+</v>
      </c>
      <c r="K15" s="31">
        <v>80</v>
      </c>
      <c r="L15" s="21">
        <f t="shared" si="4"/>
        <v>5</v>
      </c>
      <c r="M15" s="21" t="str">
        <f t="shared" si="5"/>
        <v>A+</v>
      </c>
      <c r="N15" s="31">
        <v>33</v>
      </c>
      <c r="O15" s="21">
        <f t="shared" si="6"/>
        <v>2</v>
      </c>
      <c r="P15" s="21" t="str">
        <f t="shared" si="7"/>
        <v>C</v>
      </c>
      <c r="Q15" s="31">
        <v>89</v>
      </c>
      <c r="R15" s="21">
        <f t="shared" si="8"/>
        <v>5</v>
      </c>
      <c r="S15" s="21" t="str">
        <f t="shared" si="9"/>
        <v>A+</v>
      </c>
      <c r="T15" s="31">
        <v>80</v>
      </c>
      <c r="U15" s="21">
        <f t="shared" si="10"/>
        <v>5</v>
      </c>
      <c r="V15" s="21" t="str">
        <f t="shared" si="11"/>
        <v>A+</v>
      </c>
      <c r="W15" s="31">
        <v>81</v>
      </c>
      <c r="X15" s="21">
        <f t="shared" si="12"/>
        <v>5</v>
      </c>
      <c r="Y15" s="21" t="str">
        <f t="shared" si="13"/>
        <v>A+</v>
      </c>
      <c r="Z15" s="31">
        <v>45</v>
      </c>
      <c r="AA15" s="21">
        <f t="shared" si="14"/>
        <v>5</v>
      </c>
      <c r="AB15" s="21" t="str">
        <f t="shared" si="15"/>
        <v>A+</v>
      </c>
      <c r="AC15" s="31">
        <v>84</v>
      </c>
      <c r="AD15" s="21">
        <f t="shared" si="16"/>
        <v>5</v>
      </c>
      <c r="AE15" s="21" t="str">
        <f t="shared" si="17"/>
        <v>A+</v>
      </c>
      <c r="AF15" s="31">
        <v>95</v>
      </c>
      <c r="AG15" s="21">
        <f t="shared" si="18"/>
        <v>5</v>
      </c>
      <c r="AH15" s="21" t="str">
        <f t="shared" si="19"/>
        <v>A+</v>
      </c>
      <c r="AI15" s="31">
        <v>85</v>
      </c>
      <c r="AJ15" s="21">
        <f t="shared" si="20"/>
        <v>5</v>
      </c>
      <c r="AK15" s="21" t="str">
        <f t="shared" si="21"/>
        <v>A+</v>
      </c>
      <c r="AL15" s="31">
        <v>67</v>
      </c>
      <c r="AM15" s="21">
        <f t="shared" si="22"/>
        <v>3.5</v>
      </c>
      <c r="AN15" s="21" t="str">
        <f t="shared" si="23"/>
        <v>A-</v>
      </c>
      <c r="AO15" s="31">
        <v>40</v>
      </c>
      <c r="AP15" s="21">
        <f t="shared" si="24"/>
        <v>5</v>
      </c>
      <c r="AQ15" s="21" t="str">
        <f t="shared" si="25"/>
        <v>A+</v>
      </c>
      <c r="AR15" s="40">
        <f t="shared" si="26"/>
        <v>943</v>
      </c>
      <c r="AS15" s="41">
        <f t="shared" si="27"/>
        <v>4.6538461538461542</v>
      </c>
      <c r="AT15" s="41" t="str">
        <f t="shared" si="28"/>
        <v>A</v>
      </c>
      <c r="AU15" s="21">
        <v>9</v>
      </c>
      <c r="AV15" s="21" t="str">
        <f t="shared" si="29"/>
        <v>PASS</v>
      </c>
      <c r="AW15" s="21">
        <f t="shared" si="30"/>
        <v>0</v>
      </c>
      <c r="AX15" s="16">
        <v>6</v>
      </c>
      <c r="AY15" s="16"/>
      <c r="AZ15" s="12">
        <v>16</v>
      </c>
      <c r="BA15" s="12">
        <v>100</v>
      </c>
      <c r="BB15" s="16">
        <v>16</v>
      </c>
      <c r="BC15" s="16">
        <v>95</v>
      </c>
      <c r="BD15" s="12">
        <v>28</v>
      </c>
      <c r="BE15" s="12">
        <v>100</v>
      </c>
      <c r="BF15" s="16">
        <v>30</v>
      </c>
      <c r="BG15" s="50">
        <v>92</v>
      </c>
      <c r="BH15" s="6">
        <f t="shared" si="31"/>
        <v>9</v>
      </c>
      <c r="BI15" s="31">
        <v>90</v>
      </c>
      <c r="BJ15" s="10"/>
      <c r="BK15" s="18"/>
      <c r="BL15" s="18"/>
      <c r="BM15" s="18"/>
      <c r="BN15" s="18"/>
      <c r="BO15" s="46" t="s">
        <v>338</v>
      </c>
      <c r="BP15" s="46" t="s">
        <v>417</v>
      </c>
      <c r="BQ15" s="46" t="s">
        <v>38</v>
      </c>
    </row>
    <row r="16" spans="1:69" s="5" customFormat="1" ht="19.5" customHeight="1" x14ac:dyDescent="0.25">
      <c r="A16" s="46">
        <v>10</v>
      </c>
      <c r="B16" s="46" t="s">
        <v>213</v>
      </c>
      <c r="C16" s="46" t="s">
        <v>299</v>
      </c>
      <c r="D16" s="46" t="s">
        <v>128</v>
      </c>
      <c r="E16" s="31">
        <v>89</v>
      </c>
      <c r="F16" s="21">
        <f t="shared" si="0"/>
        <v>5</v>
      </c>
      <c r="G16" s="21" t="str">
        <f t="shared" si="1"/>
        <v>A+</v>
      </c>
      <c r="H16" s="31">
        <v>85</v>
      </c>
      <c r="I16" s="21">
        <f t="shared" si="2"/>
        <v>5</v>
      </c>
      <c r="J16" s="21" t="str">
        <f t="shared" si="3"/>
        <v>A+</v>
      </c>
      <c r="K16" s="31">
        <v>60</v>
      </c>
      <c r="L16" s="21">
        <f t="shared" si="4"/>
        <v>3.5</v>
      </c>
      <c r="M16" s="21" t="str">
        <f t="shared" si="5"/>
        <v>A-</v>
      </c>
      <c r="N16" s="31">
        <v>44</v>
      </c>
      <c r="O16" s="21">
        <f t="shared" si="6"/>
        <v>3.5</v>
      </c>
      <c r="P16" s="21" t="str">
        <f t="shared" si="7"/>
        <v>A-</v>
      </c>
      <c r="Q16" s="31">
        <v>53</v>
      </c>
      <c r="R16" s="21">
        <f t="shared" si="8"/>
        <v>3</v>
      </c>
      <c r="S16" s="21" t="str">
        <f t="shared" si="9"/>
        <v>B</v>
      </c>
      <c r="T16" s="31">
        <v>76</v>
      </c>
      <c r="U16" s="21">
        <f t="shared" si="10"/>
        <v>4</v>
      </c>
      <c r="V16" s="21" t="str">
        <f t="shared" si="11"/>
        <v>A</v>
      </c>
      <c r="W16" s="31">
        <v>85</v>
      </c>
      <c r="X16" s="21">
        <f t="shared" si="12"/>
        <v>5</v>
      </c>
      <c r="Y16" s="21" t="str">
        <f t="shared" si="13"/>
        <v>A+</v>
      </c>
      <c r="Z16" s="31">
        <v>44</v>
      </c>
      <c r="AA16" s="21">
        <f t="shared" si="14"/>
        <v>5</v>
      </c>
      <c r="AB16" s="21" t="str">
        <f t="shared" si="15"/>
        <v>A+</v>
      </c>
      <c r="AC16" s="31">
        <v>82</v>
      </c>
      <c r="AD16" s="21">
        <f t="shared" si="16"/>
        <v>5</v>
      </c>
      <c r="AE16" s="21" t="str">
        <f t="shared" si="17"/>
        <v>A+</v>
      </c>
      <c r="AF16" s="31">
        <v>91</v>
      </c>
      <c r="AG16" s="21">
        <f t="shared" si="18"/>
        <v>5</v>
      </c>
      <c r="AH16" s="21" t="str">
        <f t="shared" si="19"/>
        <v>A+</v>
      </c>
      <c r="AI16" s="31">
        <v>87</v>
      </c>
      <c r="AJ16" s="21">
        <f t="shared" si="20"/>
        <v>5</v>
      </c>
      <c r="AK16" s="21" t="str">
        <f t="shared" si="21"/>
        <v>A+</v>
      </c>
      <c r="AL16" s="31">
        <v>95</v>
      </c>
      <c r="AM16" s="21">
        <f t="shared" si="22"/>
        <v>5</v>
      </c>
      <c r="AN16" s="21" t="str">
        <f t="shared" si="23"/>
        <v>A+</v>
      </c>
      <c r="AO16" s="31">
        <v>43</v>
      </c>
      <c r="AP16" s="21">
        <f t="shared" si="24"/>
        <v>5</v>
      </c>
      <c r="AQ16" s="21" t="str">
        <f t="shared" si="25"/>
        <v>A+</v>
      </c>
      <c r="AR16" s="40">
        <f t="shared" si="26"/>
        <v>934</v>
      </c>
      <c r="AS16" s="41">
        <f t="shared" si="27"/>
        <v>4.5384615384615383</v>
      </c>
      <c r="AT16" s="41" t="str">
        <f t="shared" si="28"/>
        <v>A</v>
      </c>
      <c r="AU16" s="21">
        <v>10</v>
      </c>
      <c r="AV16" s="21" t="str">
        <f t="shared" si="29"/>
        <v>PASS</v>
      </c>
      <c r="AW16" s="21">
        <f t="shared" si="30"/>
        <v>0</v>
      </c>
      <c r="AX16" s="16">
        <v>25</v>
      </c>
      <c r="AY16" s="16"/>
      <c r="AZ16" s="12">
        <v>9</v>
      </c>
      <c r="BA16" s="12">
        <v>90</v>
      </c>
      <c r="BB16" s="16">
        <v>7</v>
      </c>
      <c r="BC16" s="16">
        <v>95</v>
      </c>
      <c r="BD16" s="12">
        <v>10</v>
      </c>
      <c r="BE16" s="12">
        <v>94</v>
      </c>
      <c r="BF16" s="16">
        <v>8</v>
      </c>
      <c r="BG16" s="50">
        <v>88</v>
      </c>
      <c r="BH16" s="6">
        <f t="shared" si="31"/>
        <v>10</v>
      </c>
      <c r="BI16" s="31">
        <v>95</v>
      </c>
      <c r="BJ16" s="10"/>
      <c r="BK16" s="18"/>
      <c r="BL16" s="18"/>
      <c r="BM16" s="18"/>
      <c r="BN16" s="18"/>
      <c r="BO16" s="46" t="s">
        <v>384</v>
      </c>
      <c r="BP16" s="46" t="s">
        <v>384</v>
      </c>
      <c r="BQ16" s="46" t="s">
        <v>38</v>
      </c>
    </row>
    <row r="17" spans="1:69" s="5" customFormat="1" ht="19.5" customHeight="1" x14ac:dyDescent="0.25">
      <c r="A17" s="46">
        <v>11</v>
      </c>
      <c r="B17" s="46" t="s">
        <v>164</v>
      </c>
      <c r="C17" s="46" t="s">
        <v>250</v>
      </c>
      <c r="D17" s="46" t="s">
        <v>80</v>
      </c>
      <c r="E17" s="31">
        <v>86</v>
      </c>
      <c r="F17" s="21">
        <f t="shared" si="0"/>
        <v>5</v>
      </c>
      <c r="G17" s="21" t="str">
        <f t="shared" si="1"/>
        <v>A+</v>
      </c>
      <c r="H17" s="31">
        <v>80</v>
      </c>
      <c r="I17" s="21">
        <f t="shared" si="2"/>
        <v>5</v>
      </c>
      <c r="J17" s="21" t="str">
        <f t="shared" si="3"/>
        <v>A+</v>
      </c>
      <c r="K17" s="31">
        <v>50</v>
      </c>
      <c r="L17" s="21">
        <f t="shared" si="4"/>
        <v>3</v>
      </c>
      <c r="M17" s="21" t="str">
        <f t="shared" si="5"/>
        <v>B</v>
      </c>
      <c r="N17" s="31">
        <v>29</v>
      </c>
      <c r="O17" s="21">
        <f t="shared" si="6"/>
        <v>2</v>
      </c>
      <c r="P17" s="21" t="str">
        <f t="shared" si="7"/>
        <v>C</v>
      </c>
      <c r="Q17" s="31">
        <v>75</v>
      </c>
      <c r="R17" s="21">
        <f t="shared" si="8"/>
        <v>4</v>
      </c>
      <c r="S17" s="21" t="str">
        <f t="shared" si="9"/>
        <v>A</v>
      </c>
      <c r="T17" s="31">
        <v>82</v>
      </c>
      <c r="U17" s="21">
        <f t="shared" si="10"/>
        <v>5</v>
      </c>
      <c r="V17" s="21" t="str">
        <f t="shared" si="11"/>
        <v>A+</v>
      </c>
      <c r="W17" s="31">
        <v>84</v>
      </c>
      <c r="X17" s="21">
        <f t="shared" si="12"/>
        <v>5</v>
      </c>
      <c r="Y17" s="21" t="str">
        <f t="shared" si="13"/>
        <v>A+</v>
      </c>
      <c r="Z17" s="31">
        <v>44</v>
      </c>
      <c r="AA17" s="21">
        <f t="shared" si="14"/>
        <v>5</v>
      </c>
      <c r="AB17" s="21" t="str">
        <f t="shared" si="15"/>
        <v>A+</v>
      </c>
      <c r="AC17" s="31">
        <v>80</v>
      </c>
      <c r="AD17" s="21">
        <f t="shared" si="16"/>
        <v>5</v>
      </c>
      <c r="AE17" s="21" t="str">
        <f t="shared" si="17"/>
        <v>A+</v>
      </c>
      <c r="AF17" s="31">
        <v>94</v>
      </c>
      <c r="AG17" s="21">
        <f t="shared" si="18"/>
        <v>5</v>
      </c>
      <c r="AH17" s="21" t="str">
        <f t="shared" si="19"/>
        <v>A+</v>
      </c>
      <c r="AI17" s="31">
        <v>95</v>
      </c>
      <c r="AJ17" s="21">
        <f t="shared" si="20"/>
        <v>5</v>
      </c>
      <c r="AK17" s="21" t="str">
        <f t="shared" si="21"/>
        <v>A+</v>
      </c>
      <c r="AL17" s="31">
        <v>85</v>
      </c>
      <c r="AM17" s="21">
        <f t="shared" si="22"/>
        <v>5</v>
      </c>
      <c r="AN17" s="21" t="str">
        <f t="shared" si="23"/>
        <v>A+</v>
      </c>
      <c r="AO17" s="31">
        <v>40</v>
      </c>
      <c r="AP17" s="21">
        <f t="shared" si="24"/>
        <v>5</v>
      </c>
      <c r="AQ17" s="21" t="str">
        <f t="shared" si="25"/>
        <v>A+</v>
      </c>
      <c r="AR17" s="40">
        <f t="shared" si="26"/>
        <v>924</v>
      </c>
      <c r="AS17" s="41">
        <f t="shared" si="27"/>
        <v>4.5384615384615383</v>
      </c>
      <c r="AT17" s="41" t="str">
        <f t="shared" si="28"/>
        <v>A</v>
      </c>
      <c r="AU17" s="21">
        <v>11</v>
      </c>
      <c r="AV17" s="21" t="str">
        <f t="shared" si="29"/>
        <v>PASS</v>
      </c>
      <c r="AW17" s="21">
        <f t="shared" si="30"/>
        <v>0</v>
      </c>
      <c r="AX17" s="16">
        <v>74</v>
      </c>
      <c r="AY17" s="16"/>
      <c r="AZ17" s="12">
        <v>10</v>
      </c>
      <c r="BA17" s="12">
        <v>100</v>
      </c>
      <c r="BB17" s="16">
        <v>14</v>
      </c>
      <c r="BC17" s="16">
        <v>86</v>
      </c>
      <c r="BD17" s="12">
        <v>15</v>
      </c>
      <c r="BE17" s="12">
        <v>82</v>
      </c>
      <c r="BF17" s="16">
        <v>27</v>
      </c>
      <c r="BG17" s="50">
        <v>81</v>
      </c>
      <c r="BH17" s="6">
        <f t="shared" si="31"/>
        <v>11</v>
      </c>
      <c r="BI17" s="31">
        <v>90</v>
      </c>
      <c r="BJ17" s="10"/>
      <c r="BK17" s="18"/>
      <c r="BL17" s="18"/>
      <c r="BM17" s="18"/>
      <c r="BN17" s="18"/>
      <c r="BO17" s="46" t="s">
        <v>336</v>
      </c>
      <c r="BP17" s="46" t="s">
        <v>414</v>
      </c>
      <c r="BQ17" s="46" t="s">
        <v>38</v>
      </c>
    </row>
    <row r="18" spans="1:69" s="5" customFormat="1" ht="19.5" customHeight="1" x14ac:dyDescent="0.25">
      <c r="A18" s="46">
        <v>12</v>
      </c>
      <c r="B18" s="46" t="s">
        <v>217</v>
      </c>
      <c r="C18" s="46" t="s">
        <v>303</v>
      </c>
      <c r="D18" s="46" t="s">
        <v>131</v>
      </c>
      <c r="E18" s="31">
        <v>81</v>
      </c>
      <c r="F18" s="21">
        <f t="shared" si="0"/>
        <v>5</v>
      </c>
      <c r="G18" s="21" t="str">
        <f t="shared" si="1"/>
        <v>A+</v>
      </c>
      <c r="H18" s="31">
        <v>72</v>
      </c>
      <c r="I18" s="21">
        <f t="shared" si="2"/>
        <v>4</v>
      </c>
      <c r="J18" s="21" t="str">
        <f t="shared" si="3"/>
        <v>A</v>
      </c>
      <c r="K18" s="31">
        <v>80</v>
      </c>
      <c r="L18" s="21">
        <f t="shared" si="4"/>
        <v>5</v>
      </c>
      <c r="M18" s="21" t="str">
        <f t="shared" si="5"/>
        <v>A+</v>
      </c>
      <c r="N18" s="31">
        <v>46</v>
      </c>
      <c r="O18" s="21">
        <f t="shared" si="6"/>
        <v>3.5</v>
      </c>
      <c r="P18" s="21" t="str">
        <f t="shared" si="7"/>
        <v>A-</v>
      </c>
      <c r="Q18" s="31">
        <v>91</v>
      </c>
      <c r="R18" s="21">
        <f t="shared" si="8"/>
        <v>5</v>
      </c>
      <c r="S18" s="21" t="str">
        <f t="shared" si="9"/>
        <v>A+</v>
      </c>
      <c r="T18" s="31">
        <v>78</v>
      </c>
      <c r="U18" s="21">
        <f t="shared" si="10"/>
        <v>4</v>
      </c>
      <c r="V18" s="21" t="str">
        <f t="shared" si="11"/>
        <v>A</v>
      </c>
      <c r="W18" s="31">
        <v>61</v>
      </c>
      <c r="X18" s="21">
        <f t="shared" si="12"/>
        <v>3.5</v>
      </c>
      <c r="Y18" s="21" t="str">
        <f t="shared" si="13"/>
        <v>A-</v>
      </c>
      <c r="Z18" s="31">
        <v>40</v>
      </c>
      <c r="AA18" s="21">
        <f t="shared" si="14"/>
        <v>5</v>
      </c>
      <c r="AB18" s="21" t="str">
        <f t="shared" si="15"/>
        <v>A+</v>
      </c>
      <c r="AC18" s="31">
        <v>82</v>
      </c>
      <c r="AD18" s="21">
        <f t="shared" si="16"/>
        <v>5</v>
      </c>
      <c r="AE18" s="21" t="str">
        <f t="shared" si="17"/>
        <v>A+</v>
      </c>
      <c r="AF18" s="31">
        <v>86</v>
      </c>
      <c r="AG18" s="21">
        <f t="shared" si="18"/>
        <v>5</v>
      </c>
      <c r="AH18" s="21" t="str">
        <f t="shared" si="19"/>
        <v>A+</v>
      </c>
      <c r="AI18" s="31">
        <v>85</v>
      </c>
      <c r="AJ18" s="21">
        <f t="shared" si="20"/>
        <v>5</v>
      </c>
      <c r="AK18" s="21" t="str">
        <f t="shared" si="21"/>
        <v>A+</v>
      </c>
      <c r="AL18" s="31">
        <v>70</v>
      </c>
      <c r="AM18" s="21">
        <f t="shared" si="22"/>
        <v>4</v>
      </c>
      <c r="AN18" s="21" t="str">
        <f t="shared" si="23"/>
        <v>A</v>
      </c>
      <c r="AO18" s="31">
        <v>40</v>
      </c>
      <c r="AP18" s="21">
        <f t="shared" si="24"/>
        <v>5</v>
      </c>
      <c r="AQ18" s="21" t="str">
        <f t="shared" si="25"/>
        <v>A+</v>
      </c>
      <c r="AR18" s="40">
        <f t="shared" si="26"/>
        <v>912</v>
      </c>
      <c r="AS18" s="41">
        <f t="shared" si="27"/>
        <v>4.5384615384615383</v>
      </c>
      <c r="AT18" s="41" t="str">
        <f t="shared" si="28"/>
        <v>A</v>
      </c>
      <c r="AU18" s="21">
        <v>12</v>
      </c>
      <c r="AV18" s="21" t="str">
        <f t="shared" si="29"/>
        <v>PASS</v>
      </c>
      <c r="AW18" s="21">
        <f t="shared" si="30"/>
        <v>0</v>
      </c>
      <c r="AX18" s="16">
        <v>30</v>
      </c>
      <c r="AY18" s="16"/>
      <c r="AZ18" s="12">
        <v>12</v>
      </c>
      <c r="BA18" s="12">
        <v>80</v>
      </c>
      <c r="BB18" s="16">
        <v>24</v>
      </c>
      <c r="BC18" s="16">
        <v>68</v>
      </c>
      <c r="BD18" s="12">
        <v>6</v>
      </c>
      <c r="BE18" s="12">
        <v>0</v>
      </c>
      <c r="BF18" s="16">
        <v>24</v>
      </c>
      <c r="BG18" s="50">
        <v>44</v>
      </c>
      <c r="BH18" s="6">
        <f t="shared" si="31"/>
        <v>12</v>
      </c>
      <c r="BI18" s="31">
        <v>23</v>
      </c>
      <c r="BJ18" s="10"/>
      <c r="BK18" s="18"/>
      <c r="BL18" s="18"/>
      <c r="BM18" s="18"/>
      <c r="BN18" s="18"/>
      <c r="BO18" s="46" t="s">
        <v>388</v>
      </c>
      <c r="BP18" s="46" t="s">
        <v>388</v>
      </c>
      <c r="BQ18" s="46" t="s">
        <v>38</v>
      </c>
    </row>
    <row r="19" spans="1:69" s="5" customFormat="1" ht="19.5" customHeight="1" x14ac:dyDescent="0.25">
      <c r="A19" s="46">
        <v>13</v>
      </c>
      <c r="B19" s="46" t="s">
        <v>200</v>
      </c>
      <c r="C19" s="46" t="s">
        <v>286</v>
      </c>
      <c r="D19" s="46" t="s">
        <v>115</v>
      </c>
      <c r="E19" s="31">
        <v>83</v>
      </c>
      <c r="F19" s="21">
        <f t="shared" si="0"/>
        <v>5</v>
      </c>
      <c r="G19" s="21" t="str">
        <f t="shared" si="1"/>
        <v>A+</v>
      </c>
      <c r="H19" s="31">
        <v>88</v>
      </c>
      <c r="I19" s="21">
        <f t="shared" si="2"/>
        <v>5</v>
      </c>
      <c r="J19" s="21" t="str">
        <f t="shared" si="3"/>
        <v>A+</v>
      </c>
      <c r="K19" s="31">
        <v>60</v>
      </c>
      <c r="L19" s="21">
        <f t="shared" si="4"/>
        <v>3.5</v>
      </c>
      <c r="M19" s="21" t="str">
        <f t="shared" si="5"/>
        <v>A-</v>
      </c>
      <c r="N19" s="31">
        <v>34</v>
      </c>
      <c r="O19" s="21">
        <f t="shared" si="6"/>
        <v>2</v>
      </c>
      <c r="P19" s="21" t="str">
        <f t="shared" si="7"/>
        <v>C</v>
      </c>
      <c r="Q19" s="31">
        <v>75</v>
      </c>
      <c r="R19" s="21">
        <f t="shared" si="8"/>
        <v>4</v>
      </c>
      <c r="S19" s="21" t="str">
        <f t="shared" si="9"/>
        <v>A</v>
      </c>
      <c r="T19" s="31">
        <v>92</v>
      </c>
      <c r="U19" s="21">
        <f t="shared" si="10"/>
        <v>5</v>
      </c>
      <c r="V19" s="21" t="str">
        <f t="shared" si="11"/>
        <v>A+</v>
      </c>
      <c r="W19" s="31">
        <v>82</v>
      </c>
      <c r="X19" s="21">
        <f t="shared" si="12"/>
        <v>5</v>
      </c>
      <c r="Y19" s="21" t="str">
        <f t="shared" si="13"/>
        <v>A+</v>
      </c>
      <c r="Z19" s="31">
        <v>47</v>
      </c>
      <c r="AA19" s="21">
        <f t="shared" si="14"/>
        <v>5</v>
      </c>
      <c r="AB19" s="21" t="str">
        <f t="shared" si="15"/>
        <v>A+</v>
      </c>
      <c r="AC19" s="31">
        <v>81</v>
      </c>
      <c r="AD19" s="21">
        <f t="shared" si="16"/>
        <v>5</v>
      </c>
      <c r="AE19" s="21" t="str">
        <f t="shared" si="17"/>
        <v>A+</v>
      </c>
      <c r="AF19" s="31">
        <v>91</v>
      </c>
      <c r="AG19" s="21">
        <f t="shared" si="18"/>
        <v>5</v>
      </c>
      <c r="AH19" s="21" t="str">
        <f t="shared" si="19"/>
        <v>A+</v>
      </c>
      <c r="AI19" s="31">
        <v>85</v>
      </c>
      <c r="AJ19" s="21">
        <f t="shared" si="20"/>
        <v>5</v>
      </c>
      <c r="AK19" s="21" t="str">
        <f t="shared" si="21"/>
        <v>A+</v>
      </c>
      <c r="AL19" s="31">
        <v>73</v>
      </c>
      <c r="AM19" s="21">
        <f t="shared" si="22"/>
        <v>4</v>
      </c>
      <c r="AN19" s="21" t="str">
        <f t="shared" si="23"/>
        <v>A</v>
      </c>
      <c r="AO19" s="31">
        <v>41</v>
      </c>
      <c r="AP19" s="21">
        <f t="shared" si="24"/>
        <v>5</v>
      </c>
      <c r="AQ19" s="21" t="str">
        <f t="shared" si="25"/>
        <v>A+</v>
      </c>
      <c r="AR19" s="40">
        <f t="shared" si="26"/>
        <v>932</v>
      </c>
      <c r="AS19" s="41">
        <f t="shared" si="27"/>
        <v>4.5</v>
      </c>
      <c r="AT19" s="41" t="str">
        <f t="shared" si="28"/>
        <v>A</v>
      </c>
      <c r="AU19" s="21">
        <v>13</v>
      </c>
      <c r="AV19" s="21" t="str">
        <f t="shared" si="29"/>
        <v>PASS</v>
      </c>
      <c r="AW19" s="21">
        <f t="shared" si="30"/>
        <v>0</v>
      </c>
      <c r="AX19" s="16">
        <v>12</v>
      </c>
      <c r="AY19" s="16"/>
      <c r="AZ19" s="12">
        <v>8</v>
      </c>
      <c r="BA19" s="12">
        <v>85</v>
      </c>
      <c r="BB19" s="16">
        <v>8</v>
      </c>
      <c r="BC19" s="16">
        <v>68</v>
      </c>
      <c r="BD19" s="12">
        <v>16</v>
      </c>
      <c r="BE19" s="12">
        <v>82</v>
      </c>
      <c r="BF19" s="16">
        <v>13</v>
      </c>
      <c r="BG19" s="50">
        <v>77</v>
      </c>
      <c r="BH19" s="6">
        <f t="shared" si="31"/>
        <v>13</v>
      </c>
      <c r="BI19" s="31">
        <v>80</v>
      </c>
      <c r="BJ19" s="10"/>
      <c r="BK19" s="18"/>
      <c r="BL19" s="18"/>
      <c r="BM19" s="18"/>
      <c r="BN19" s="18"/>
      <c r="BO19" s="46" t="s">
        <v>371</v>
      </c>
      <c r="BP19" s="46" t="s">
        <v>371</v>
      </c>
      <c r="BQ19" s="46" t="s">
        <v>38</v>
      </c>
    </row>
    <row r="20" spans="1:69" s="5" customFormat="1" ht="19.5" customHeight="1" x14ac:dyDescent="0.25">
      <c r="A20" s="46">
        <v>14</v>
      </c>
      <c r="B20" s="46" t="s">
        <v>159</v>
      </c>
      <c r="C20" s="46" t="s">
        <v>245</v>
      </c>
      <c r="D20" s="46" t="s">
        <v>75</v>
      </c>
      <c r="E20" s="31">
        <v>81</v>
      </c>
      <c r="F20" s="21">
        <f t="shared" si="0"/>
        <v>5</v>
      </c>
      <c r="G20" s="21" t="str">
        <f t="shared" si="1"/>
        <v>A+</v>
      </c>
      <c r="H20" s="31">
        <v>53</v>
      </c>
      <c r="I20" s="21">
        <f t="shared" si="2"/>
        <v>3</v>
      </c>
      <c r="J20" s="21" t="str">
        <f t="shared" si="3"/>
        <v>B</v>
      </c>
      <c r="K20" s="31">
        <v>60</v>
      </c>
      <c r="L20" s="21">
        <f t="shared" si="4"/>
        <v>3.5</v>
      </c>
      <c r="M20" s="21" t="str">
        <f t="shared" si="5"/>
        <v>A-</v>
      </c>
      <c r="N20" s="31">
        <v>61</v>
      </c>
      <c r="O20" s="21">
        <f t="shared" si="6"/>
        <v>5</v>
      </c>
      <c r="P20" s="21" t="str">
        <f t="shared" si="7"/>
        <v>A+</v>
      </c>
      <c r="Q20" s="31">
        <v>78</v>
      </c>
      <c r="R20" s="21">
        <f t="shared" si="8"/>
        <v>4</v>
      </c>
      <c r="S20" s="21" t="str">
        <f t="shared" si="9"/>
        <v>A</v>
      </c>
      <c r="T20" s="31">
        <v>84</v>
      </c>
      <c r="U20" s="21">
        <f t="shared" si="10"/>
        <v>5</v>
      </c>
      <c r="V20" s="21" t="str">
        <f t="shared" si="11"/>
        <v>A+</v>
      </c>
      <c r="W20" s="31">
        <v>85</v>
      </c>
      <c r="X20" s="21">
        <f t="shared" si="12"/>
        <v>5</v>
      </c>
      <c r="Y20" s="21" t="str">
        <f t="shared" si="13"/>
        <v>A+</v>
      </c>
      <c r="Z20" s="31">
        <v>40</v>
      </c>
      <c r="AA20" s="21">
        <f t="shared" si="14"/>
        <v>5</v>
      </c>
      <c r="AB20" s="21" t="str">
        <f t="shared" si="15"/>
        <v>A+</v>
      </c>
      <c r="AC20" s="31">
        <v>82</v>
      </c>
      <c r="AD20" s="21">
        <f t="shared" si="16"/>
        <v>5</v>
      </c>
      <c r="AE20" s="21" t="str">
        <f t="shared" si="17"/>
        <v>A+</v>
      </c>
      <c r="AF20" s="31">
        <v>95</v>
      </c>
      <c r="AG20" s="21">
        <f t="shared" si="18"/>
        <v>5</v>
      </c>
      <c r="AH20" s="21" t="str">
        <f t="shared" si="19"/>
        <v>A+</v>
      </c>
      <c r="AI20" s="31">
        <v>76</v>
      </c>
      <c r="AJ20" s="21">
        <f t="shared" si="20"/>
        <v>4</v>
      </c>
      <c r="AK20" s="21" t="str">
        <f t="shared" si="21"/>
        <v>A</v>
      </c>
      <c r="AL20" s="31">
        <v>75</v>
      </c>
      <c r="AM20" s="21">
        <f t="shared" si="22"/>
        <v>4</v>
      </c>
      <c r="AN20" s="21" t="str">
        <f t="shared" si="23"/>
        <v>A</v>
      </c>
      <c r="AO20" s="31">
        <v>41</v>
      </c>
      <c r="AP20" s="21">
        <f t="shared" si="24"/>
        <v>5</v>
      </c>
      <c r="AQ20" s="21" t="str">
        <f t="shared" si="25"/>
        <v>A+</v>
      </c>
      <c r="AR20" s="40">
        <f t="shared" si="26"/>
        <v>911</v>
      </c>
      <c r="AS20" s="41">
        <f t="shared" si="27"/>
        <v>4.5</v>
      </c>
      <c r="AT20" s="41" t="str">
        <f t="shared" si="28"/>
        <v>A</v>
      </c>
      <c r="AU20" s="21">
        <v>14</v>
      </c>
      <c r="AV20" s="21" t="str">
        <f t="shared" si="29"/>
        <v>PASS</v>
      </c>
      <c r="AW20" s="21">
        <f t="shared" si="30"/>
        <v>0</v>
      </c>
      <c r="AX20" s="16">
        <v>10</v>
      </c>
      <c r="AY20" s="16"/>
      <c r="AZ20" s="12">
        <v>15</v>
      </c>
      <c r="BA20" s="12">
        <v>95</v>
      </c>
      <c r="BB20" s="16">
        <v>18</v>
      </c>
      <c r="BC20" s="16">
        <v>86</v>
      </c>
      <c r="BD20" s="12">
        <v>8</v>
      </c>
      <c r="BE20" s="12">
        <v>94</v>
      </c>
      <c r="BF20" s="16">
        <v>6</v>
      </c>
      <c r="BG20" s="50">
        <v>88</v>
      </c>
      <c r="BH20" s="6">
        <f t="shared" si="31"/>
        <v>14</v>
      </c>
      <c r="BI20" s="31">
        <v>90</v>
      </c>
      <c r="BJ20" s="10"/>
      <c r="BK20" s="18"/>
      <c r="BL20" s="18"/>
      <c r="BM20" s="18"/>
      <c r="BN20" s="18"/>
      <c r="BO20" s="46" t="s">
        <v>331</v>
      </c>
      <c r="BP20" s="46" t="s">
        <v>331</v>
      </c>
      <c r="BQ20" s="46" t="s">
        <v>40</v>
      </c>
    </row>
    <row r="21" spans="1:69" s="5" customFormat="1" ht="19.5" customHeight="1" x14ac:dyDescent="0.25">
      <c r="A21" s="46">
        <v>15</v>
      </c>
      <c r="B21" s="46" t="s">
        <v>211</v>
      </c>
      <c r="C21" s="46" t="s">
        <v>297</v>
      </c>
      <c r="D21" s="46" t="s">
        <v>126</v>
      </c>
      <c r="E21" s="31">
        <v>85</v>
      </c>
      <c r="F21" s="21">
        <f t="shared" si="0"/>
        <v>5</v>
      </c>
      <c r="G21" s="21" t="str">
        <f t="shared" si="1"/>
        <v>A+</v>
      </c>
      <c r="H21" s="31">
        <v>81</v>
      </c>
      <c r="I21" s="21">
        <f t="shared" si="2"/>
        <v>5</v>
      </c>
      <c r="J21" s="21" t="str">
        <f t="shared" si="3"/>
        <v>A+</v>
      </c>
      <c r="K21" s="31">
        <v>70</v>
      </c>
      <c r="L21" s="21">
        <f t="shared" si="4"/>
        <v>4</v>
      </c>
      <c r="M21" s="21" t="str">
        <f t="shared" si="5"/>
        <v>A</v>
      </c>
      <c r="N21" s="31">
        <v>46</v>
      </c>
      <c r="O21" s="21">
        <f t="shared" si="6"/>
        <v>3.5</v>
      </c>
      <c r="P21" s="21" t="str">
        <f t="shared" si="7"/>
        <v>A-</v>
      </c>
      <c r="Q21" s="31">
        <v>98</v>
      </c>
      <c r="R21" s="21">
        <f t="shared" si="8"/>
        <v>5</v>
      </c>
      <c r="S21" s="21" t="str">
        <f t="shared" si="9"/>
        <v>A+</v>
      </c>
      <c r="T21" s="31">
        <v>85</v>
      </c>
      <c r="U21" s="21">
        <f t="shared" si="10"/>
        <v>5</v>
      </c>
      <c r="V21" s="21" t="str">
        <f t="shared" si="11"/>
        <v>A+</v>
      </c>
      <c r="W21" s="31">
        <v>67</v>
      </c>
      <c r="X21" s="21">
        <f t="shared" si="12"/>
        <v>3.5</v>
      </c>
      <c r="Y21" s="21" t="str">
        <f t="shared" si="13"/>
        <v>A-</v>
      </c>
      <c r="Z21" s="31">
        <v>42</v>
      </c>
      <c r="AA21" s="21">
        <f t="shared" si="14"/>
        <v>5</v>
      </c>
      <c r="AB21" s="21" t="str">
        <f t="shared" si="15"/>
        <v>A+</v>
      </c>
      <c r="AC21" s="31">
        <v>82</v>
      </c>
      <c r="AD21" s="21">
        <f t="shared" si="16"/>
        <v>5</v>
      </c>
      <c r="AE21" s="21" t="str">
        <f t="shared" si="17"/>
        <v>A+</v>
      </c>
      <c r="AF21" s="31">
        <v>92</v>
      </c>
      <c r="AG21" s="21">
        <f t="shared" si="18"/>
        <v>5</v>
      </c>
      <c r="AH21" s="21" t="str">
        <f t="shared" si="19"/>
        <v>A+</v>
      </c>
      <c r="AI21" s="31">
        <v>67</v>
      </c>
      <c r="AJ21" s="21">
        <f t="shared" si="20"/>
        <v>3.5</v>
      </c>
      <c r="AK21" s="21" t="str">
        <f t="shared" si="21"/>
        <v>A-</v>
      </c>
      <c r="AL21" s="31">
        <v>66</v>
      </c>
      <c r="AM21" s="21">
        <f t="shared" si="22"/>
        <v>3.5</v>
      </c>
      <c r="AN21" s="21" t="str">
        <f t="shared" si="23"/>
        <v>A-</v>
      </c>
      <c r="AO21" s="31">
        <v>49</v>
      </c>
      <c r="AP21" s="21">
        <f t="shared" si="24"/>
        <v>5</v>
      </c>
      <c r="AQ21" s="21" t="str">
        <f t="shared" si="25"/>
        <v>A+</v>
      </c>
      <c r="AR21" s="40">
        <f t="shared" si="26"/>
        <v>930</v>
      </c>
      <c r="AS21" s="41">
        <f t="shared" si="27"/>
        <v>4.4615384615384617</v>
      </c>
      <c r="AT21" s="41" t="str">
        <f t="shared" si="28"/>
        <v>A</v>
      </c>
      <c r="AU21" s="21">
        <v>15</v>
      </c>
      <c r="AV21" s="21" t="str">
        <f t="shared" si="29"/>
        <v>PASS</v>
      </c>
      <c r="AW21" s="21">
        <f t="shared" si="30"/>
        <v>0</v>
      </c>
      <c r="AX21" s="16">
        <v>21</v>
      </c>
      <c r="AY21" s="16"/>
      <c r="AZ21" s="12">
        <v>19</v>
      </c>
      <c r="BA21" s="12">
        <v>100</v>
      </c>
      <c r="BB21" s="16">
        <v>12</v>
      </c>
      <c r="BC21" s="16">
        <v>95</v>
      </c>
      <c r="BD21" s="12">
        <v>27</v>
      </c>
      <c r="BE21" s="12">
        <v>64</v>
      </c>
      <c r="BF21" s="16">
        <v>5</v>
      </c>
      <c r="BG21" s="50">
        <v>92</v>
      </c>
      <c r="BH21" s="6">
        <f t="shared" si="31"/>
        <v>15</v>
      </c>
      <c r="BI21" s="31">
        <v>95</v>
      </c>
      <c r="BJ21" s="10"/>
      <c r="BK21" s="18"/>
      <c r="BL21" s="18"/>
      <c r="BM21" s="18"/>
      <c r="BN21" s="18"/>
      <c r="BO21" s="46" t="s">
        <v>382</v>
      </c>
      <c r="BP21" s="46" t="s">
        <v>439</v>
      </c>
      <c r="BQ21" s="46" t="s">
        <v>40</v>
      </c>
    </row>
    <row r="22" spans="1:69" s="5" customFormat="1" ht="19.5" customHeight="1" x14ac:dyDescent="0.25">
      <c r="A22" s="46">
        <v>16</v>
      </c>
      <c r="B22" s="46" t="s">
        <v>186</v>
      </c>
      <c r="C22" s="46" t="s">
        <v>272</v>
      </c>
      <c r="D22" s="46" t="s">
        <v>101</v>
      </c>
      <c r="E22" s="31">
        <v>81</v>
      </c>
      <c r="F22" s="21">
        <f t="shared" si="0"/>
        <v>5</v>
      </c>
      <c r="G22" s="21" t="str">
        <f t="shared" si="1"/>
        <v>A+</v>
      </c>
      <c r="H22" s="31">
        <v>80</v>
      </c>
      <c r="I22" s="21">
        <f t="shared" si="2"/>
        <v>5</v>
      </c>
      <c r="J22" s="21" t="str">
        <f t="shared" si="3"/>
        <v>A+</v>
      </c>
      <c r="K22" s="31">
        <v>55</v>
      </c>
      <c r="L22" s="21">
        <f t="shared" si="4"/>
        <v>3</v>
      </c>
      <c r="M22" s="21" t="str">
        <f t="shared" si="5"/>
        <v>B</v>
      </c>
      <c r="N22" s="31">
        <v>35</v>
      </c>
      <c r="O22" s="21">
        <f t="shared" si="6"/>
        <v>3</v>
      </c>
      <c r="P22" s="21" t="str">
        <f t="shared" si="7"/>
        <v>B</v>
      </c>
      <c r="Q22" s="31">
        <v>64</v>
      </c>
      <c r="R22" s="21">
        <f t="shared" si="8"/>
        <v>3.5</v>
      </c>
      <c r="S22" s="21" t="str">
        <f t="shared" si="9"/>
        <v>A-</v>
      </c>
      <c r="T22" s="31">
        <v>85</v>
      </c>
      <c r="U22" s="21">
        <f t="shared" si="10"/>
        <v>5</v>
      </c>
      <c r="V22" s="21" t="str">
        <f t="shared" si="11"/>
        <v>A+</v>
      </c>
      <c r="W22" s="31">
        <v>80</v>
      </c>
      <c r="X22" s="21">
        <f t="shared" si="12"/>
        <v>5</v>
      </c>
      <c r="Y22" s="21" t="str">
        <f t="shared" si="13"/>
        <v>A+</v>
      </c>
      <c r="Z22" s="31">
        <v>43</v>
      </c>
      <c r="AA22" s="21">
        <f t="shared" si="14"/>
        <v>5</v>
      </c>
      <c r="AB22" s="21" t="str">
        <f t="shared" si="15"/>
        <v>A+</v>
      </c>
      <c r="AC22" s="31">
        <v>83</v>
      </c>
      <c r="AD22" s="21">
        <f t="shared" si="16"/>
        <v>5</v>
      </c>
      <c r="AE22" s="21" t="str">
        <f t="shared" si="17"/>
        <v>A+</v>
      </c>
      <c r="AF22" s="31">
        <v>95</v>
      </c>
      <c r="AG22" s="21">
        <f t="shared" si="18"/>
        <v>5</v>
      </c>
      <c r="AH22" s="21" t="str">
        <f t="shared" si="19"/>
        <v>A+</v>
      </c>
      <c r="AI22" s="31">
        <v>87</v>
      </c>
      <c r="AJ22" s="21">
        <f t="shared" si="20"/>
        <v>5</v>
      </c>
      <c r="AK22" s="21" t="str">
        <f t="shared" si="21"/>
        <v>A+</v>
      </c>
      <c r="AL22" s="31">
        <v>64</v>
      </c>
      <c r="AM22" s="21">
        <f t="shared" si="22"/>
        <v>3.5</v>
      </c>
      <c r="AN22" s="21" t="str">
        <f t="shared" si="23"/>
        <v>A-</v>
      </c>
      <c r="AO22" s="31">
        <v>40</v>
      </c>
      <c r="AP22" s="21">
        <f t="shared" si="24"/>
        <v>5</v>
      </c>
      <c r="AQ22" s="21" t="str">
        <f t="shared" si="25"/>
        <v>A+</v>
      </c>
      <c r="AR22" s="40">
        <f t="shared" si="26"/>
        <v>892</v>
      </c>
      <c r="AS22" s="41">
        <f t="shared" si="27"/>
        <v>4.4615384615384617</v>
      </c>
      <c r="AT22" s="41" t="str">
        <f t="shared" si="28"/>
        <v>A</v>
      </c>
      <c r="AU22" s="21">
        <v>16</v>
      </c>
      <c r="AV22" s="21" t="str">
        <f t="shared" si="29"/>
        <v>PASS</v>
      </c>
      <c r="AW22" s="21">
        <f t="shared" si="30"/>
        <v>0</v>
      </c>
      <c r="AX22" s="16">
        <v>14</v>
      </c>
      <c r="AY22" s="16"/>
      <c r="AZ22" s="12">
        <v>11</v>
      </c>
      <c r="BA22" s="12">
        <v>100</v>
      </c>
      <c r="BB22" s="16">
        <v>6</v>
      </c>
      <c r="BC22" s="16">
        <v>100</v>
      </c>
      <c r="BD22" s="12">
        <v>18</v>
      </c>
      <c r="BE22" s="12">
        <v>100</v>
      </c>
      <c r="BF22" s="16">
        <v>19</v>
      </c>
      <c r="BG22" s="50">
        <v>70</v>
      </c>
      <c r="BH22" s="6">
        <f t="shared" si="31"/>
        <v>16</v>
      </c>
      <c r="BI22" s="31">
        <v>95</v>
      </c>
      <c r="BJ22" s="10"/>
      <c r="BK22" s="18"/>
      <c r="BL22" s="18"/>
      <c r="BM22" s="18"/>
      <c r="BN22" s="18"/>
      <c r="BO22" s="46" t="s">
        <v>357</v>
      </c>
      <c r="BP22" s="46" t="s">
        <v>429</v>
      </c>
      <c r="BQ22" s="46" t="s">
        <v>38</v>
      </c>
    </row>
    <row r="23" spans="1:69" s="5" customFormat="1" ht="19.5" customHeight="1" x14ac:dyDescent="0.25">
      <c r="A23" s="46">
        <v>17</v>
      </c>
      <c r="B23" s="46" t="s">
        <v>194</v>
      </c>
      <c r="C23" s="46" t="s">
        <v>280</v>
      </c>
      <c r="D23" s="46" t="s">
        <v>109</v>
      </c>
      <c r="E23" s="31">
        <v>79</v>
      </c>
      <c r="F23" s="21">
        <f t="shared" si="0"/>
        <v>4</v>
      </c>
      <c r="G23" s="21" t="str">
        <f t="shared" si="1"/>
        <v>A</v>
      </c>
      <c r="H23" s="31">
        <v>78</v>
      </c>
      <c r="I23" s="21">
        <f t="shared" si="2"/>
        <v>4</v>
      </c>
      <c r="J23" s="21" t="str">
        <f t="shared" si="3"/>
        <v>A</v>
      </c>
      <c r="K23" s="31">
        <v>55</v>
      </c>
      <c r="L23" s="21">
        <f t="shared" si="4"/>
        <v>3</v>
      </c>
      <c r="M23" s="21" t="str">
        <f t="shared" si="5"/>
        <v>B</v>
      </c>
      <c r="N23" s="31">
        <v>60</v>
      </c>
      <c r="O23" s="21">
        <f t="shared" si="6"/>
        <v>5</v>
      </c>
      <c r="P23" s="21" t="str">
        <f t="shared" si="7"/>
        <v>A+</v>
      </c>
      <c r="Q23" s="31">
        <v>83</v>
      </c>
      <c r="R23" s="21">
        <f t="shared" si="8"/>
        <v>5</v>
      </c>
      <c r="S23" s="21" t="str">
        <f t="shared" si="9"/>
        <v>A+</v>
      </c>
      <c r="T23" s="31">
        <v>73</v>
      </c>
      <c r="U23" s="21">
        <f t="shared" si="10"/>
        <v>4</v>
      </c>
      <c r="V23" s="21" t="str">
        <f t="shared" si="11"/>
        <v>A</v>
      </c>
      <c r="W23" s="31">
        <v>81</v>
      </c>
      <c r="X23" s="21">
        <f t="shared" si="12"/>
        <v>5</v>
      </c>
      <c r="Y23" s="21" t="str">
        <f t="shared" si="13"/>
        <v>A+</v>
      </c>
      <c r="Z23" s="31">
        <v>46</v>
      </c>
      <c r="AA23" s="21">
        <f t="shared" si="14"/>
        <v>5</v>
      </c>
      <c r="AB23" s="21" t="str">
        <f t="shared" si="15"/>
        <v>A+</v>
      </c>
      <c r="AC23" s="31">
        <v>82</v>
      </c>
      <c r="AD23" s="21">
        <f t="shared" si="16"/>
        <v>5</v>
      </c>
      <c r="AE23" s="21" t="str">
        <f t="shared" si="17"/>
        <v>A+</v>
      </c>
      <c r="AF23" s="31">
        <v>93</v>
      </c>
      <c r="AG23" s="21">
        <f t="shared" si="18"/>
        <v>5</v>
      </c>
      <c r="AH23" s="21" t="str">
        <f t="shared" si="19"/>
        <v>A+</v>
      </c>
      <c r="AI23" s="31">
        <v>77</v>
      </c>
      <c r="AJ23" s="21">
        <f t="shared" si="20"/>
        <v>4</v>
      </c>
      <c r="AK23" s="21" t="str">
        <f t="shared" si="21"/>
        <v>A</v>
      </c>
      <c r="AL23" s="31">
        <v>64</v>
      </c>
      <c r="AM23" s="21">
        <f t="shared" si="22"/>
        <v>3.5</v>
      </c>
      <c r="AN23" s="21" t="str">
        <f t="shared" si="23"/>
        <v>A-</v>
      </c>
      <c r="AO23" s="31">
        <v>43</v>
      </c>
      <c r="AP23" s="21">
        <f t="shared" si="24"/>
        <v>5</v>
      </c>
      <c r="AQ23" s="21" t="str">
        <f t="shared" si="25"/>
        <v>A+</v>
      </c>
      <c r="AR23" s="40">
        <f t="shared" si="26"/>
        <v>914</v>
      </c>
      <c r="AS23" s="41">
        <f t="shared" si="27"/>
        <v>4.4230769230769234</v>
      </c>
      <c r="AT23" s="41" t="str">
        <f t="shared" si="28"/>
        <v>A</v>
      </c>
      <c r="AU23" s="21">
        <v>17</v>
      </c>
      <c r="AV23" s="21" t="str">
        <f t="shared" si="29"/>
        <v>PASS</v>
      </c>
      <c r="AW23" s="21">
        <f t="shared" si="30"/>
        <v>0</v>
      </c>
      <c r="AX23" s="16">
        <v>19</v>
      </c>
      <c r="AY23" s="16"/>
      <c r="AZ23" s="12">
        <v>13</v>
      </c>
      <c r="BA23" s="12">
        <v>85</v>
      </c>
      <c r="BB23" s="16">
        <v>11</v>
      </c>
      <c r="BC23" s="16">
        <v>86</v>
      </c>
      <c r="BD23" s="12">
        <v>22</v>
      </c>
      <c r="BE23" s="12">
        <v>100</v>
      </c>
      <c r="BF23" s="16">
        <v>15</v>
      </c>
      <c r="BG23" s="50">
        <v>88</v>
      </c>
      <c r="BH23" s="6">
        <f t="shared" si="31"/>
        <v>17</v>
      </c>
      <c r="BI23" s="31">
        <v>85</v>
      </c>
      <c r="BJ23" s="10"/>
      <c r="BK23" s="18"/>
      <c r="BL23" s="18"/>
      <c r="BM23" s="18"/>
      <c r="BN23" s="18"/>
      <c r="BO23" s="46" t="s">
        <v>365</v>
      </c>
      <c r="BP23" s="46" t="s">
        <v>432</v>
      </c>
      <c r="BQ23" s="46" t="s">
        <v>38</v>
      </c>
    </row>
    <row r="24" spans="1:69" s="5" customFormat="1" ht="19.5" customHeight="1" x14ac:dyDescent="0.25">
      <c r="A24" s="46">
        <v>18</v>
      </c>
      <c r="B24" s="46" t="s">
        <v>185</v>
      </c>
      <c r="C24" s="46" t="s">
        <v>271</v>
      </c>
      <c r="D24" s="46" t="s">
        <v>100</v>
      </c>
      <c r="E24" s="31">
        <v>79</v>
      </c>
      <c r="F24" s="21">
        <f t="shared" si="0"/>
        <v>4</v>
      </c>
      <c r="G24" s="21" t="str">
        <f t="shared" si="1"/>
        <v>A</v>
      </c>
      <c r="H24" s="31">
        <v>82</v>
      </c>
      <c r="I24" s="21">
        <f t="shared" si="2"/>
        <v>5</v>
      </c>
      <c r="J24" s="21" t="str">
        <f t="shared" si="3"/>
        <v>A+</v>
      </c>
      <c r="K24" s="31">
        <v>50</v>
      </c>
      <c r="L24" s="21">
        <f t="shared" si="4"/>
        <v>3</v>
      </c>
      <c r="M24" s="21" t="str">
        <f t="shared" si="5"/>
        <v>B</v>
      </c>
      <c r="N24" s="31">
        <v>48</v>
      </c>
      <c r="O24" s="21">
        <f t="shared" si="6"/>
        <v>3.5</v>
      </c>
      <c r="P24" s="21" t="str">
        <f t="shared" si="7"/>
        <v>A-</v>
      </c>
      <c r="Q24" s="31">
        <v>68</v>
      </c>
      <c r="R24" s="21">
        <f t="shared" si="8"/>
        <v>3.5</v>
      </c>
      <c r="S24" s="21" t="str">
        <f t="shared" si="9"/>
        <v>A-</v>
      </c>
      <c r="T24" s="31">
        <v>80</v>
      </c>
      <c r="U24" s="21">
        <f t="shared" si="10"/>
        <v>5</v>
      </c>
      <c r="V24" s="21" t="str">
        <f t="shared" si="11"/>
        <v>A+</v>
      </c>
      <c r="W24" s="31">
        <v>70</v>
      </c>
      <c r="X24" s="21">
        <f t="shared" si="12"/>
        <v>4</v>
      </c>
      <c r="Y24" s="21" t="str">
        <f t="shared" si="13"/>
        <v>A</v>
      </c>
      <c r="Z24" s="31">
        <v>45</v>
      </c>
      <c r="AA24" s="21">
        <f t="shared" si="14"/>
        <v>5</v>
      </c>
      <c r="AB24" s="21" t="str">
        <f t="shared" si="15"/>
        <v>A+</v>
      </c>
      <c r="AC24" s="31">
        <v>80</v>
      </c>
      <c r="AD24" s="21">
        <f t="shared" si="16"/>
        <v>5</v>
      </c>
      <c r="AE24" s="21" t="str">
        <f t="shared" si="17"/>
        <v>A+</v>
      </c>
      <c r="AF24" s="31">
        <v>94</v>
      </c>
      <c r="AG24" s="21">
        <f t="shared" si="18"/>
        <v>5</v>
      </c>
      <c r="AH24" s="21" t="str">
        <f t="shared" si="19"/>
        <v>A+</v>
      </c>
      <c r="AI24" s="31">
        <v>86</v>
      </c>
      <c r="AJ24" s="21">
        <f t="shared" si="20"/>
        <v>5</v>
      </c>
      <c r="AK24" s="21" t="str">
        <f t="shared" si="21"/>
        <v>A+</v>
      </c>
      <c r="AL24" s="31">
        <v>74</v>
      </c>
      <c r="AM24" s="21">
        <f t="shared" si="22"/>
        <v>4</v>
      </c>
      <c r="AN24" s="21" t="str">
        <f t="shared" si="23"/>
        <v>A</v>
      </c>
      <c r="AO24" s="31">
        <v>43</v>
      </c>
      <c r="AP24" s="21">
        <f t="shared" si="24"/>
        <v>5</v>
      </c>
      <c r="AQ24" s="21" t="str">
        <f t="shared" si="25"/>
        <v>A+</v>
      </c>
      <c r="AR24" s="40">
        <f t="shared" si="26"/>
        <v>899</v>
      </c>
      <c r="AS24" s="41">
        <f t="shared" si="27"/>
        <v>4.384615384615385</v>
      </c>
      <c r="AT24" s="41" t="str">
        <f t="shared" si="28"/>
        <v>A</v>
      </c>
      <c r="AU24" s="21">
        <v>18</v>
      </c>
      <c r="AV24" s="21" t="str">
        <f t="shared" si="29"/>
        <v>PASS</v>
      </c>
      <c r="AW24" s="21">
        <f t="shared" si="30"/>
        <v>0</v>
      </c>
      <c r="AX24" s="16">
        <v>15</v>
      </c>
      <c r="AY24" s="16"/>
      <c r="AZ24" s="12">
        <v>18</v>
      </c>
      <c r="BA24" s="12">
        <v>100</v>
      </c>
      <c r="BB24" s="16">
        <v>34</v>
      </c>
      <c r="BC24" s="16">
        <v>95</v>
      </c>
      <c r="BD24" s="12">
        <v>11</v>
      </c>
      <c r="BE24" s="12">
        <v>94</v>
      </c>
      <c r="BF24" s="16">
        <v>22</v>
      </c>
      <c r="BG24" s="50">
        <v>85</v>
      </c>
      <c r="BH24" s="6">
        <f t="shared" si="31"/>
        <v>18</v>
      </c>
      <c r="BI24" s="31">
        <v>71</v>
      </c>
      <c r="BJ24" s="10"/>
      <c r="BK24" s="18"/>
      <c r="BL24" s="18"/>
      <c r="BM24" s="18"/>
      <c r="BN24" s="18"/>
      <c r="BO24" s="46" t="s">
        <v>356</v>
      </c>
      <c r="BP24" s="46" t="s">
        <v>428</v>
      </c>
      <c r="BQ24" s="46" t="s">
        <v>40</v>
      </c>
    </row>
    <row r="25" spans="1:69" s="5" customFormat="1" ht="19.5" customHeight="1" x14ac:dyDescent="0.25">
      <c r="A25" s="46">
        <v>19</v>
      </c>
      <c r="B25" s="46" t="s">
        <v>165</v>
      </c>
      <c r="C25" s="46" t="s">
        <v>251</v>
      </c>
      <c r="D25" s="46" t="s">
        <v>81</v>
      </c>
      <c r="E25" s="31">
        <v>82</v>
      </c>
      <c r="F25" s="21">
        <f t="shared" si="0"/>
        <v>5</v>
      </c>
      <c r="G25" s="21" t="str">
        <f t="shared" si="1"/>
        <v>A+</v>
      </c>
      <c r="H25" s="31">
        <v>77</v>
      </c>
      <c r="I25" s="21">
        <f t="shared" si="2"/>
        <v>4</v>
      </c>
      <c r="J25" s="21" t="str">
        <f t="shared" si="3"/>
        <v>A</v>
      </c>
      <c r="K25" s="31">
        <v>55</v>
      </c>
      <c r="L25" s="21">
        <f t="shared" si="4"/>
        <v>3</v>
      </c>
      <c r="M25" s="21" t="str">
        <f t="shared" si="5"/>
        <v>B</v>
      </c>
      <c r="N25" s="31">
        <v>45</v>
      </c>
      <c r="O25" s="21">
        <f t="shared" si="6"/>
        <v>3.5</v>
      </c>
      <c r="P25" s="21" t="str">
        <f t="shared" si="7"/>
        <v>A-</v>
      </c>
      <c r="Q25" s="31">
        <v>70</v>
      </c>
      <c r="R25" s="21">
        <f t="shared" si="8"/>
        <v>4</v>
      </c>
      <c r="S25" s="21" t="str">
        <f t="shared" si="9"/>
        <v>A</v>
      </c>
      <c r="T25" s="31">
        <v>72</v>
      </c>
      <c r="U25" s="21">
        <f t="shared" si="10"/>
        <v>4</v>
      </c>
      <c r="V25" s="21" t="str">
        <f t="shared" si="11"/>
        <v>A</v>
      </c>
      <c r="W25" s="31">
        <v>81</v>
      </c>
      <c r="X25" s="21">
        <f t="shared" si="12"/>
        <v>5</v>
      </c>
      <c r="Y25" s="21" t="str">
        <f t="shared" si="13"/>
        <v>A+</v>
      </c>
      <c r="Z25" s="31">
        <v>45</v>
      </c>
      <c r="AA25" s="21">
        <f t="shared" si="14"/>
        <v>5</v>
      </c>
      <c r="AB25" s="21" t="str">
        <f t="shared" si="15"/>
        <v>A+</v>
      </c>
      <c r="AC25" s="31">
        <v>82</v>
      </c>
      <c r="AD25" s="21">
        <f t="shared" si="16"/>
        <v>5</v>
      </c>
      <c r="AE25" s="21" t="str">
        <f t="shared" si="17"/>
        <v>A+</v>
      </c>
      <c r="AF25" s="31">
        <v>94</v>
      </c>
      <c r="AG25" s="21">
        <f t="shared" si="18"/>
        <v>5</v>
      </c>
      <c r="AH25" s="21" t="str">
        <f t="shared" si="19"/>
        <v>A+</v>
      </c>
      <c r="AI25" s="31">
        <v>76</v>
      </c>
      <c r="AJ25" s="21">
        <f t="shared" si="20"/>
        <v>4</v>
      </c>
      <c r="AK25" s="21" t="str">
        <f t="shared" si="21"/>
        <v>A</v>
      </c>
      <c r="AL25" s="31">
        <v>70</v>
      </c>
      <c r="AM25" s="21">
        <f t="shared" si="22"/>
        <v>4</v>
      </c>
      <c r="AN25" s="21" t="str">
        <f t="shared" si="23"/>
        <v>A</v>
      </c>
      <c r="AO25" s="31">
        <v>46</v>
      </c>
      <c r="AP25" s="21">
        <f t="shared" si="24"/>
        <v>5</v>
      </c>
      <c r="AQ25" s="21" t="str">
        <f t="shared" si="25"/>
        <v>A+</v>
      </c>
      <c r="AR25" s="40">
        <f t="shared" si="26"/>
        <v>895</v>
      </c>
      <c r="AS25" s="41">
        <f t="shared" si="27"/>
        <v>4.3461538461538458</v>
      </c>
      <c r="AT25" s="41" t="str">
        <f t="shared" si="28"/>
        <v>A</v>
      </c>
      <c r="AU25" s="21">
        <v>19</v>
      </c>
      <c r="AV25" s="21" t="str">
        <f t="shared" si="29"/>
        <v>PASS</v>
      </c>
      <c r="AW25" s="21">
        <f t="shared" si="30"/>
        <v>0</v>
      </c>
      <c r="AX25" s="16">
        <v>11</v>
      </c>
      <c r="AY25" s="16"/>
      <c r="AZ25" s="12">
        <v>23</v>
      </c>
      <c r="BA25" s="12">
        <v>90</v>
      </c>
      <c r="BB25" s="16">
        <v>23</v>
      </c>
      <c r="BC25" s="16">
        <v>81</v>
      </c>
      <c r="BD25" s="12">
        <v>21</v>
      </c>
      <c r="BE25" s="12">
        <v>94</v>
      </c>
      <c r="BF25" s="16">
        <v>11</v>
      </c>
      <c r="BG25" s="50">
        <v>96</v>
      </c>
      <c r="BH25" s="6">
        <f t="shared" si="31"/>
        <v>19</v>
      </c>
      <c r="BI25" s="31">
        <v>85</v>
      </c>
      <c r="BJ25" s="10"/>
      <c r="BK25" s="18"/>
      <c r="BL25" s="18"/>
      <c r="BM25" s="18"/>
      <c r="BN25" s="18"/>
      <c r="BO25" s="46" t="s">
        <v>336</v>
      </c>
      <c r="BP25" s="46" t="s">
        <v>415</v>
      </c>
      <c r="BQ25" s="46" t="s">
        <v>38</v>
      </c>
    </row>
    <row r="26" spans="1:69" s="5" customFormat="1" ht="19.5" customHeight="1" x14ac:dyDescent="0.25">
      <c r="A26" s="46">
        <v>20</v>
      </c>
      <c r="B26" s="46" t="s">
        <v>212</v>
      </c>
      <c r="C26" s="46" t="s">
        <v>298</v>
      </c>
      <c r="D26" s="46" t="s">
        <v>127</v>
      </c>
      <c r="E26" s="31">
        <v>82</v>
      </c>
      <c r="F26" s="21">
        <f t="shared" si="0"/>
        <v>5</v>
      </c>
      <c r="G26" s="21" t="str">
        <f t="shared" si="1"/>
        <v>A+</v>
      </c>
      <c r="H26" s="31">
        <v>87</v>
      </c>
      <c r="I26" s="21">
        <f t="shared" si="2"/>
        <v>5</v>
      </c>
      <c r="J26" s="21" t="str">
        <f t="shared" si="3"/>
        <v>A+</v>
      </c>
      <c r="K26" s="31">
        <v>60</v>
      </c>
      <c r="L26" s="21">
        <f t="shared" si="4"/>
        <v>3.5</v>
      </c>
      <c r="M26" s="21" t="str">
        <f t="shared" si="5"/>
        <v>A-</v>
      </c>
      <c r="N26" s="31">
        <v>37</v>
      </c>
      <c r="O26" s="21">
        <f t="shared" si="6"/>
        <v>3</v>
      </c>
      <c r="P26" s="21" t="str">
        <f t="shared" si="7"/>
        <v>B</v>
      </c>
      <c r="Q26" s="31">
        <v>54</v>
      </c>
      <c r="R26" s="21">
        <f t="shared" si="8"/>
        <v>3</v>
      </c>
      <c r="S26" s="21" t="str">
        <f t="shared" si="9"/>
        <v>B</v>
      </c>
      <c r="T26" s="31">
        <v>71</v>
      </c>
      <c r="U26" s="21">
        <f t="shared" si="10"/>
        <v>4</v>
      </c>
      <c r="V26" s="21" t="str">
        <f t="shared" si="11"/>
        <v>A</v>
      </c>
      <c r="W26" s="31">
        <v>80</v>
      </c>
      <c r="X26" s="21">
        <f t="shared" si="12"/>
        <v>5</v>
      </c>
      <c r="Y26" s="21" t="str">
        <f t="shared" si="13"/>
        <v>A+</v>
      </c>
      <c r="Z26" s="31">
        <v>39</v>
      </c>
      <c r="AA26" s="21">
        <f t="shared" si="14"/>
        <v>4</v>
      </c>
      <c r="AB26" s="21" t="str">
        <f t="shared" si="15"/>
        <v>A</v>
      </c>
      <c r="AC26" s="31">
        <v>81</v>
      </c>
      <c r="AD26" s="21">
        <f t="shared" si="16"/>
        <v>5</v>
      </c>
      <c r="AE26" s="21" t="str">
        <f t="shared" si="17"/>
        <v>A+</v>
      </c>
      <c r="AF26" s="31">
        <v>90</v>
      </c>
      <c r="AG26" s="21">
        <f t="shared" si="18"/>
        <v>5</v>
      </c>
      <c r="AH26" s="21" t="str">
        <f t="shared" si="19"/>
        <v>A+</v>
      </c>
      <c r="AI26" s="31">
        <v>71</v>
      </c>
      <c r="AJ26" s="21">
        <f t="shared" si="20"/>
        <v>4</v>
      </c>
      <c r="AK26" s="21" t="str">
        <f t="shared" si="21"/>
        <v>A</v>
      </c>
      <c r="AL26" s="31">
        <v>73</v>
      </c>
      <c r="AM26" s="21">
        <f t="shared" si="22"/>
        <v>4</v>
      </c>
      <c r="AN26" s="21" t="str">
        <f t="shared" si="23"/>
        <v>A</v>
      </c>
      <c r="AO26" s="31">
        <v>40</v>
      </c>
      <c r="AP26" s="21">
        <f t="shared" si="24"/>
        <v>5</v>
      </c>
      <c r="AQ26" s="21" t="str">
        <f t="shared" si="25"/>
        <v>A+</v>
      </c>
      <c r="AR26" s="40">
        <f t="shared" si="26"/>
        <v>865</v>
      </c>
      <c r="AS26" s="41">
        <f t="shared" si="27"/>
        <v>4.2692307692307692</v>
      </c>
      <c r="AT26" s="41" t="str">
        <f t="shared" si="28"/>
        <v>A</v>
      </c>
      <c r="AU26" s="21">
        <v>20</v>
      </c>
      <c r="AV26" s="21" t="str">
        <f t="shared" si="29"/>
        <v>PASS</v>
      </c>
      <c r="AW26" s="21">
        <f t="shared" si="30"/>
        <v>0</v>
      </c>
      <c r="AX26" s="16">
        <v>32</v>
      </c>
      <c r="AY26" s="16"/>
      <c r="AZ26" s="12">
        <v>30</v>
      </c>
      <c r="BA26" s="12">
        <v>100</v>
      </c>
      <c r="BB26" s="16">
        <v>17</v>
      </c>
      <c r="BC26" s="16">
        <v>100</v>
      </c>
      <c r="BD26" s="12">
        <v>12</v>
      </c>
      <c r="BE26" s="12">
        <v>100</v>
      </c>
      <c r="BF26" s="16">
        <v>20</v>
      </c>
      <c r="BG26" s="50">
        <v>88</v>
      </c>
      <c r="BH26" s="6">
        <f t="shared" si="31"/>
        <v>20</v>
      </c>
      <c r="BI26" s="31">
        <v>76</v>
      </c>
      <c r="BJ26" s="10"/>
      <c r="BK26" s="18"/>
      <c r="BL26" s="18"/>
      <c r="BM26" s="18"/>
      <c r="BN26" s="18"/>
      <c r="BO26" s="46" t="s">
        <v>383</v>
      </c>
      <c r="BP26" s="46" t="s">
        <v>383</v>
      </c>
      <c r="BQ26" s="46" t="s">
        <v>38</v>
      </c>
    </row>
    <row r="27" spans="1:69" s="5" customFormat="1" ht="19.5" customHeight="1" x14ac:dyDescent="0.25">
      <c r="A27" s="46">
        <v>21</v>
      </c>
      <c r="B27" s="46" t="s">
        <v>209</v>
      </c>
      <c r="C27" s="46" t="s">
        <v>295</v>
      </c>
      <c r="D27" s="46" t="s">
        <v>124</v>
      </c>
      <c r="E27" s="31">
        <v>70</v>
      </c>
      <c r="F27" s="21">
        <f t="shared" si="0"/>
        <v>4</v>
      </c>
      <c r="G27" s="21" t="str">
        <f t="shared" si="1"/>
        <v>A</v>
      </c>
      <c r="H27" s="31">
        <v>77</v>
      </c>
      <c r="I27" s="21">
        <f t="shared" si="2"/>
        <v>4</v>
      </c>
      <c r="J27" s="21" t="str">
        <f t="shared" si="3"/>
        <v>A</v>
      </c>
      <c r="K27" s="31">
        <v>52</v>
      </c>
      <c r="L27" s="21">
        <f t="shared" si="4"/>
        <v>3</v>
      </c>
      <c r="M27" s="21" t="str">
        <f t="shared" si="5"/>
        <v>B</v>
      </c>
      <c r="N27" s="31">
        <v>37</v>
      </c>
      <c r="O27" s="21">
        <f t="shared" si="6"/>
        <v>3</v>
      </c>
      <c r="P27" s="21" t="str">
        <f t="shared" si="7"/>
        <v>B</v>
      </c>
      <c r="Q27" s="31">
        <v>48</v>
      </c>
      <c r="R27" s="21">
        <f t="shared" si="8"/>
        <v>2</v>
      </c>
      <c r="S27" s="21" t="str">
        <f t="shared" si="9"/>
        <v>C</v>
      </c>
      <c r="T27" s="31">
        <v>75</v>
      </c>
      <c r="U27" s="21">
        <f t="shared" si="10"/>
        <v>4</v>
      </c>
      <c r="V27" s="21" t="str">
        <f t="shared" si="11"/>
        <v>A</v>
      </c>
      <c r="W27" s="31">
        <v>85</v>
      </c>
      <c r="X27" s="21">
        <f t="shared" si="12"/>
        <v>5</v>
      </c>
      <c r="Y27" s="21" t="str">
        <f t="shared" si="13"/>
        <v>A+</v>
      </c>
      <c r="Z27" s="31">
        <v>40</v>
      </c>
      <c r="AA27" s="21">
        <f t="shared" si="14"/>
        <v>5</v>
      </c>
      <c r="AB27" s="21" t="str">
        <f t="shared" si="15"/>
        <v>A+</v>
      </c>
      <c r="AC27" s="31">
        <v>82</v>
      </c>
      <c r="AD27" s="21">
        <f t="shared" si="16"/>
        <v>5</v>
      </c>
      <c r="AE27" s="21" t="str">
        <f t="shared" si="17"/>
        <v>A+</v>
      </c>
      <c r="AF27" s="31">
        <v>95</v>
      </c>
      <c r="AG27" s="21">
        <f t="shared" si="18"/>
        <v>5</v>
      </c>
      <c r="AH27" s="21" t="str">
        <f t="shared" si="19"/>
        <v>A+</v>
      </c>
      <c r="AI27" s="31">
        <v>87</v>
      </c>
      <c r="AJ27" s="21">
        <f t="shared" si="20"/>
        <v>5</v>
      </c>
      <c r="AK27" s="21" t="str">
        <f t="shared" si="21"/>
        <v>A+</v>
      </c>
      <c r="AL27" s="31">
        <v>70</v>
      </c>
      <c r="AM27" s="21">
        <f t="shared" si="22"/>
        <v>4</v>
      </c>
      <c r="AN27" s="21" t="str">
        <f t="shared" si="23"/>
        <v>A</v>
      </c>
      <c r="AO27" s="31">
        <v>43</v>
      </c>
      <c r="AP27" s="21">
        <f t="shared" si="24"/>
        <v>5</v>
      </c>
      <c r="AQ27" s="21" t="str">
        <f t="shared" si="25"/>
        <v>A+</v>
      </c>
      <c r="AR27" s="40">
        <f t="shared" si="26"/>
        <v>861</v>
      </c>
      <c r="AS27" s="41">
        <f t="shared" si="27"/>
        <v>4.1538461538461542</v>
      </c>
      <c r="AT27" s="41" t="str">
        <f t="shared" si="28"/>
        <v>A</v>
      </c>
      <c r="AU27" s="21">
        <v>21</v>
      </c>
      <c r="AV27" s="21" t="str">
        <f t="shared" si="29"/>
        <v>PASS</v>
      </c>
      <c r="AW27" s="21">
        <f t="shared" si="30"/>
        <v>0</v>
      </c>
      <c r="AX27" s="16">
        <v>23</v>
      </c>
      <c r="AY27" s="16"/>
      <c r="AZ27" s="12">
        <v>67</v>
      </c>
      <c r="BA27" s="12">
        <v>71</v>
      </c>
      <c r="BB27" s="16">
        <v>25</v>
      </c>
      <c r="BC27" s="16">
        <v>90</v>
      </c>
      <c r="BD27" s="12">
        <v>29</v>
      </c>
      <c r="BE27" s="12">
        <v>47</v>
      </c>
      <c r="BF27" s="16">
        <v>21</v>
      </c>
      <c r="BG27" s="50">
        <v>81</v>
      </c>
      <c r="BH27" s="6">
        <f t="shared" si="31"/>
        <v>21</v>
      </c>
      <c r="BI27" s="31">
        <v>76</v>
      </c>
      <c r="BJ27" s="10"/>
      <c r="BK27" s="18"/>
      <c r="BL27" s="18"/>
      <c r="BM27" s="18"/>
      <c r="BN27" s="18"/>
      <c r="BO27" s="46" t="s">
        <v>380</v>
      </c>
      <c r="BP27" s="46" t="s">
        <v>437</v>
      </c>
      <c r="BQ27" s="46" t="s">
        <v>38</v>
      </c>
    </row>
    <row r="28" spans="1:69" s="5" customFormat="1" ht="19.5" customHeight="1" x14ac:dyDescent="0.25">
      <c r="A28" s="46">
        <v>22</v>
      </c>
      <c r="B28" s="46" t="s">
        <v>183</v>
      </c>
      <c r="C28" s="46" t="s">
        <v>269</v>
      </c>
      <c r="D28" s="46" t="s">
        <v>98</v>
      </c>
      <c r="E28" s="31">
        <v>82</v>
      </c>
      <c r="F28" s="21">
        <f t="shared" si="0"/>
        <v>5</v>
      </c>
      <c r="G28" s="21" t="str">
        <f t="shared" si="1"/>
        <v>A+</v>
      </c>
      <c r="H28" s="31">
        <v>68</v>
      </c>
      <c r="I28" s="21">
        <f t="shared" si="2"/>
        <v>3.5</v>
      </c>
      <c r="J28" s="21" t="str">
        <f t="shared" si="3"/>
        <v>A-</v>
      </c>
      <c r="K28" s="31">
        <v>55</v>
      </c>
      <c r="L28" s="21">
        <f t="shared" si="4"/>
        <v>3</v>
      </c>
      <c r="M28" s="21" t="str">
        <f t="shared" si="5"/>
        <v>B</v>
      </c>
      <c r="N28" s="31">
        <v>47</v>
      </c>
      <c r="O28" s="21">
        <f t="shared" si="6"/>
        <v>3.5</v>
      </c>
      <c r="P28" s="21" t="str">
        <f t="shared" si="7"/>
        <v>A-</v>
      </c>
      <c r="Q28" s="31">
        <v>65</v>
      </c>
      <c r="R28" s="21">
        <f t="shared" si="8"/>
        <v>3.5</v>
      </c>
      <c r="S28" s="21" t="str">
        <f t="shared" si="9"/>
        <v>A-</v>
      </c>
      <c r="T28" s="31">
        <v>83</v>
      </c>
      <c r="U28" s="21">
        <f t="shared" si="10"/>
        <v>5</v>
      </c>
      <c r="V28" s="21" t="str">
        <f t="shared" si="11"/>
        <v>A+</v>
      </c>
      <c r="W28" s="31">
        <v>77</v>
      </c>
      <c r="X28" s="21">
        <f t="shared" si="12"/>
        <v>4</v>
      </c>
      <c r="Y28" s="21" t="str">
        <f t="shared" si="13"/>
        <v>A</v>
      </c>
      <c r="Z28" s="31">
        <v>43</v>
      </c>
      <c r="AA28" s="21">
        <f t="shared" si="14"/>
        <v>5</v>
      </c>
      <c r="AB28" s="21" t="str">
        <f t="shared" si="15"/>
        <v>A+</v>
      </c>
      <c r="AC28" s="31">
        <v>81</v>
      </c>
      <c r="AD28" s="21">
        <f t="shared" si="16"/>
        <v>5</v>
      </c>
      <c r="AE28" s="21" t="str">
        <f t="shared" si="17"/>
        <v>A+</v>
      </c>
      <c r="AF28" s="31">
        <v>90</v>
      </c>
      <c r="AG28" s="21">
        <f t="shared" si="18"/>
        <v>5</v>
      </c>
      <c r="AH28" s="21" t="str">
        <f t="shared" si="19"/>
        <v>A+</v>
      </c>
      <c r="AI28" s="31">
        <v>52</v>
      </c>
      <c r="AJ28" s="21">
        <f t="shared" si="20"/>
        <v>3</v>
      </c>
      <c r="AK28" s="21" t="str">
        <f t="shared" si="21"/>
        <v>B</v>
      </c>
      <c r="AL28" s="31">
        <v>66</v>
      </c>
      <c r="AM28" s="21">
        <f t="shared" si="22"/>
        <v>3.5</v>
      </c>
      <c r="AN28" s="21" t="str">
        <f t="shared" si="23"/>
        <v>A-</v>
      </c>
      <c r="AO28" s="31">
        <v>42</v>
      </c>
      <c r="AP28" s="21">
        <f t="shared" si="24"/>
        <v>5</v>
      </c>
      <c r="AQ28" s="21" t="str">
        <f t="shared" si="25"/>
        <v>A+</v>
      </c>
      <c r="AR28" s="40">
        <f t="shared" si="26"/>
        <v>851</v>
      </c>
      <c r="AS28" s="41">
        <f t="shared" si="27"/>
        <v>4.1538461538461542</v>
      </c>
      <c r="AT28" s="41" t="str">
        <f t="shared" si="28"/>
        <v>A</v>
      </c>
      <c r="AU28" s="21">
        <v>22</v>
      </c>
      <c r="AV28" s="21" t="str">
        <f t="shared" si="29"/>
        <v>PASS</v>
      </c>
      <c r="AW28" s="21">
        <f t="shared" si="30"/>
        <v>0</v>
      </c>
      <c r="AX28" s="16">
        <v>7</v>
      </c>
      <c r="AY28" s="16"/>
      <c r="AZ28" s="12">
        <v>25</v>
      </c>
      <c r="BA28" s="12">
        <v>90</v>
      </c>
      <c r="BB28" s="16">
        <v>19</v>
      </c>
      <c r="BC28" s="16">
        <v>100</v>
      </c>
      <c r="BD28" s="12">
        <v>36</v>
      </c>
      <c r="BE28" s="12">
        <v>100</v>
      </c>
      <c r="BF28" s="16">
        <v>31</v>
      </c>
      <c r="BG28" s="50">
        <v>88</v>
      </c>
      <c r="BH28" s="6">
        <f t="shared" si="31"/>
        <v>22</v>
      </c>
      <c r="BI28" s="31">
        <v>90</v>
      </c>
      <c r="BJ28" s="10"/>
      <c r="BK28" s="18"/>
      <c r="BL28" s="18"/>
      <c r="BM28" s="18"/>
      <c r="BN28" s="18"/>
      <c r="BO28" s="46" t="s">
        <v>354</v>
      </c>
      <c r="BP28" s="46" t="s">
        <v>354</v>
      </c>
      <c r="BQ28" s="46" t="s">
        <v>40</v>
      </c>
    </row>
    <row r="29" spans="1:69" s="5" customFormat="1" ht="19.5" customHeight="1" x14ac:dyDescent="0.25">
      <c r="A29" s="46">
        <v>23</v>
      </c>
      <c r="B29" s="46" t="s">
        <v>179</v>
      </c>
      <c r="C29" s="46" t="s">
        <v>265</v>
      </c>
      <c r="D29" s="46" t="s">
        <v>94</v>
      </c>
      <c r="E29" s="31">
        <v>79</v>
      </c>
      <c r="F29" s="21">
        <f t="shared" si="0"/>
        <v>4</v>
      </c>
      <c r="G29" s="21" t="str">
        <f t="shared" si="1"/>
        <v>A</v>
      </c>
      <c r="H29" s="31">
        <v>63</v>
      </c>
      <c r="I29" s="21">
        <f t="shared" si="2"/>
        <v>3.5</v>
      </c>
      <c r="J29" s="21" t="str">
        <f t="shared" si="3"/>
        <v>A-</v>
      </c>
      <c r="K29" s="31">
        <v>55</v>
      </c>
      <c r="L29" s="21">
        <f t="shared" si="4"/>
        <v>3</v>
      </c>
      <c r="M29" s="21" t="str">
        <f t="shared" si="5"/>
        <v>B</v>
      </c>
      <c r="N29" s="31">
        <v>29</v>
      </c>
      <c r="O29" s="21">
        <f t="shared" si="6"/>
        <v>2</v>
      </c>
      <c r="P29" s="21" t="str">
        <f t="shared" si="7"/>
        <v>C</v>
      </c>
      <c r="Q29" s="31">
        <v>63</v>
      </c>
      <c r="R29" s="21">
        <f t="shared" si="8"/>
        <v>3.5</v>
      </c>
      <c r="S29" s="21" t="str">
        <f t="shared" si="9"/>
        <v>A-</v>
      </c>
      <c r="T29" s="31">
        <v>76</v>
      </c>
      <c r="U29" s="21">
        <f t="shared" si="10"/>
        <v>4</v>
      </c>
      <c r="V29" s="21" t="str">
        <f t="shared" si="11"/>
        <v>A</v>
      </c>
      <c r="W29" s="31">
        <v>80</v>
      </c>
      <c r="X29" s="21">
        <f t="shared" si="12"/>
        <v>5</v>
      </c>
      <c r="Y29" s="21" t="str">
        <f t="shared" si="13"/>
        <v>A+</v>
      </c>
      <c r="Z29" s="31">
        <v>36</v>
      </c>
      <c r="AA29" s="21">
        <f t="shared" si="14"/>
        <v>4</v>
      </c>
      <c r="AB29" s="21" t="str">
        <f t="shared" si="15"/>
        <v>A</v>
      </c>
      <c r="AC29" s="31">
        <v>82</v>
      </c>
      <c r="AD29" s="21">
        <f t="shared" si="16"/>
        <v>5</v>
      </c>
      <c r="AE29" s="21" t="str">
        <f t="shared" si="17"/>
        <v>A+</v>
      </c>
      <c r="AF29" s="31">
        <v>94</v>
      </c>
      <c r="AG29" s="21">
        <f t="shared" si="18"/>
        <v>5</v>
      </c>
      <c r="AH29" s="21" t="str">
        <f t="shared" si="19"/>
        <v>A+</v>
      </c>
      <c r="AI29" s="31">
        <v>72</v>
      </c>
      <c r="AJ29" s="21">
        <f t="shared" si="20"/>
        <v>4</v>
      </c>
      <c r="AK29" s="21" t="str">
        <f t="shared" si="21"/>
        <v>A</v>
      </c>
      <c r="AL29" s="31">
        <v>70</v>
      </c>
      <c r="AM29" s="21">
        <f t="shared" si="22"/>
        <v>4</v>
      </c>
      <c r="AN29" s="21" t="str">
        <f t="shared" si="23"/>
        <v>A</v>
      </c>
      <c r="AO29" s="31">
        <v>40</v>
      </c>
      <c r="AP29" s="21">
        <f t="shared" si="24"/>
        <v>5</v>
      </c>
      <c r="AQ29" s="21" t="str">
        <f t="shared" si="25"/>
        <v>A+</v>
      </c>
      <c r="AR29" s="40">
        <f t="shared" si="26"/>
        <v>839</v>
      </c>
      <c r="AS29" s="41">
        <f t="shared" si="27"/>
        <v>4</v>
      </c>
      <c r="AT29" s="41" t="str">
        <f t="shared" si="28"/>
        <v>A</v>
      </c>
      <c r="AU29" s="21">
        <v>23</v>
      </c>
      <c r="AV29" s="21" t="str">
        <f t="shared" si="29"/>
        <v>PASS</v>
      </c>
      <c r="AW29" s="21">
        <f t="shared" si="30"/>
        <v>0</v>
      </c>
      <c r="AX29" s="16">
        <v>45</v>
      </c>
      <c r="AY29" s="16"/>
      <c r="AZ29" s="12">
        <v>44</v>
      </c>
      <c r="BA29" s="12">
        <v>90</v>
      </c>
      <c r="BB29" s="16">
        <v>42</v>
      </c>
      <c r="BC29" s="16">
        <v>90</v>
      </c>
      <c r="BD29" s="12">
        <v>25</v>
      </c>
      <c r="BE29" s="12">
        <v>94</v>
      </c>
      <c r="BF29" s="16">
        <v>60</v>
      </c>
      <c r="BG29" s="50">
        <v>96</v>
      </c>
      <c r="BH29" s="6">
        <f t="shared" si="31"/>
        <v>23</v>
      </c>
      <c r="BI29" s="31">
        <v>80</v>
      </c>
      <c r="BJ29" s="10"/>
      <c r="BK29" s="18"/>
      <c r="BL29" s="18"/>
      <c r="BM29" s="18"/>
      <c r="BN29" s="18"/>
      <c r="BO29" s="46" t="s">
        <v>350</v>
      </c>
      <c r="BP29" s="46" t="s">
        <v>350</v>
      </c>
      <c r="BQ29" s="46" t="s">
        <v>38</v>
      </c>
    </row>
    <row r="30" spans="1:69" s="5" customFormat="1" ht="19.5" customHeight="1" x14ac:dyDescent="0.25">
      <c r="A30" s="46">
        <v>24</v>
      </c>
      <c r="B30" s="46" t="s">
        <v>224</v>
      </c>
      <c r="C30" s="46" t="s">
        <v>310</v>
      </c>
      <c r="D30" s="46" t="s">
        <v>138</v>
      </c>
      <c r="E30" s="31">
        <v>76</v>
      </c>
      <c r="F30" s="21">
        <f t="shared" si="0"/>
        <v>4</v>
      </c>
      <c r="G30" s="21" t="str">
        <f t="shared" si="1"/>
        <v>A</v>
      </c>
      <c r="H30" s="31">
        <v>62</v>
      </c>
      <c r="I30" s="21">
        <f t="shared" si="2"/>
        <v>3.5</v>
      </c>
      <c r="J30" s="21" t="str">
        <f t="shared" si="3"/>
        <v>A-</v>
      </c>
      <c r="K30" s="31">
        <v>43</v>
      </c>
      <c r="L30" s="21">
        <f t="shared" si="4"/>
        <v>2</v>
      </c>
      <c r="M30" s="21" t="str">
        <f t="shared" si="5"/>
        <v>C</v>
      </c>
      <c r="N30" s="31">
        <v>34</v>
      </c>
      <c r="O30" s="21">
        <f t="shared" si="6"/>
        <v>2</v>
      </c>
      <c r="P30" s="21" t="str">
        <f t="shared" si="7"/>
        <v>C</v>
      </c>
      <c r="Q30" s="31">
        <v>65</v>
      </c>
      <c r="R30" s="21">
        <f t="shared" si="8"/>
        <v>3.5</v>
      </c>
      <c r="S30" s="21" t="str">
        <f t="shared" si="9"/>
        <v>A-</v>
      </c>
      <c r="T30" s="31">
        <v>64</v>
      </c>
      <c r="U30" s="21">
        <f t="shared" si="10"/>
        <v>3.5</v>
      </c>
      <c r="V30" s="21" t="str">
        <f t="shared" si="11"/>
        <v>A-</v>
      </c>
      <c r="W30" s="31">
        <v>84</v>
      </c>
      <c r="X30" s="21">
        <f t="shared" si="12"/>
        <v>5</v>
      </c>
      <c r="Y30" s="21" t="str">
        <f t="shared" si="13"/>
        <v>A+</v>
      </c>
      <c r="Z30" s="31">
        <v>36</v>
      </c>
      <c r="AA30" s="21">
        <f t="shared" si="14"/>
        <v>4</v>
      </c>
      <c r="AB30" s="21" t="str">
        <f t="shared" si="15"/>
        <v>A</v>
      </c>
      <c r="AC30" s="31">
        <v>80</v>
      </c>
      <c r="AD30" s="21">
        <f t="shared" si="16"/>
        <v>5</v>
      </c>
      <c r="AE30" s="21" t="str">
        <f t="shared" si="17"/>
        <v>A+</v>
      </c>
      <c r="AF30" s="31">
        <v>90</v>
      </c>
      <c r="AG30" s="21">
        <f t="shared" si="18"/>
        <v>5</v>
      </c>
      <c r="AH30" s="21" t="str">
        <f t="shared" si="19"/>
        <v>A+</v>
      </c>
      <c r="AI30" s="31">
        <v>81</v>
      </c>
      <c r="AJ30" s="21">
        <f t="shared" si="20"/>
        <v>5</v>
      </c>
      <c r="AK30" s="21" t="str">
        <f t="shared" si="21"/>
        <v>A+</v>
      </c>
      <c r="AL30" s="31">
        <v>60</v>
      </c>
      <c r="AM30" s="21">
        <f t="shared" si="22"/>
        <v>3.5</v>
      </c>
      <c r="AN30" s="21" t="str">
        <f t="shared" si="23"/>
        <v>A-</v>
      </c>
      <c r="AO30" s="31">
        <v>40</v>
      </c>
      <c r="AP30" s="21">
        <f t="shared" si="24"/>
        <v>5</v>
      </c>
      <c r="AQ30" s="21" t="str">
        <f t="shared" si="25"/>
        <v>A+</v>
      </c>
      <c r="AR30" s="40">
        <f t="shared" si="26"/>
        <v>815</v>
      </c>
      <c r="AS30" s="41">
        <f t="shared" si="27"/>
        <v>3.9230769230769229</v>
      </c>
      <c r="AT30" s="41" t="str">
        <f t="shared" si="28"/>
        <v>A-</v>
      </c>
      <c r="AU30" s="21">
        <v>24</v>
      </c>
      <c r="AV30" s="21" t="str">
        <f t="shared" si="29"/>
        <v>PASS</v>
      </c>
      <c r="AW30" s="21">
        <f t="shared" si="30"/>
        <v>0</v>
      </c>
      <c r="AX30" s="16">
        <v>37</v>
      </c>
      <c r="AY30" s="16"/>
      <c r="AZ30" s="12">
        <v>60</v>
      </c>
      <c r="BA30" s="12">
        <v>52</v>
      </c>
      <c r="BB30" s="16">
        <v>51</v>
      </c>
      <c r="BC30" s="16">
        <v>100</v>
      </c>
      <c r="BD30" s="12">
        <v>43</v>
      </c>
      <c r="BE30" s="12">
        <v>100</v>
      </c>
      <c r="BF30" s="16">
        <v>40</v>
      </c>
      <c r="BG30" s="50">
        <v>92</v>
      </c>
      <c r="BH30" s="6">
        <f t="shared" si="31"/>
        <v>24</v>
      </c>
      <c r="BI30" s="31">
        <v>95</v>
      </c>
      <c r="BJ30" s="10"/>
      <c r="BK30" s="18"/>
      <c r="BL30" s="18"/>
      <c r="BM30" s="18"/>
      <c r="BN30" s="18"/>
      <c r="BO30" s="46" t="s">
        <v>395</v>
      </c>
      <c r="BP30" s="46" t="s">
        <v>395</v>
      </c>
      <c r="BQ30" s="46" t="s">
        <v>40</v>
      </c>
    </row>
    <row r="31" spans="1:69" s="5" customFormat="1" ht="19.5" customHeight="1" x14ac:dyDescent="0.25">
      <c r="A31" s="46">
        <v>25</v>
      </c>
      <c r="B31" s="46" t="s">
        <v>163</v>
      </c>
      <c r="C31" s="46" t="s">
        <v>249</v>
      </c>
      <c r="D31" s="46" t="s">
        <v>79</v>
      </c>
      <c r="E31" s="31">
        <v>78</v>
      </c>
      <c r="F31" s="21">
        <f t="shared" si="0"/>
        <v>4</v>
      </c>
      <c r="G31" s="21" t="str">
        <f t="shared" si="1"/>
        <v>A</v>
      </c>
      <c r="H31" s="31">
        <v>67</v>
      </c>
      <c r="I31" s="21">
        <f t="shared" si="2"/>
        <v>3.5</v>
      </c>
      <c r="J31" s="21" t="str">
        <f t="shared" si="3"/>
        <v>A-</v>
      </c>
      <c r="K31" s="31">
        <v>47</v>
      </c>
      <c r="L31" s="21">
        <f t="shared" si="4"/>
        <v>2</v>
      </c>
      <c r="M31" s="21" t="str">
        <f t="shared" si="5"/>
        <v>C</v>
      </c>
      <c r="N31" s="31">
        <v>32</v>
      </c>
      <c r="O31" s="21">
        <f t="shared" si="6"/>
        <v>2</v>
      </c>
      <c r="P31" s="21" t="str">
        <f t="shared" si="7"/>
        <v>C</v>
      </c>
      <c r="Q31" s="31">
        <v>53</v>
      </c>
      <c r="R31" s="21">
        <f t="shared" si="8"/>
        <v>3</v>
      </c>
      <c r="S31" s="21" t="str">
        <f t="shared" si="9"/>
        <v>B</v>
      </c>
      <c r="T31" s="31">
        <v>63</v>
      </c>
      <c r="U31" s="21">
        <f t="shared" si="10"/>
        <v>3.5</v>
      </c>
      <c r="V31" s="21" t="str">
        <f t="shared" si="11"/>
        <v>A-</v>
      </c>
      <c r="W31" s="31">
        <v>76</v>
      </c>
      <c r="X31" s="21">
        <f t="shared" si="12"/>
        <v>4</v>
      </c>
      <c r="Y31" s="21" t="str">
        <f t="shared" si="13"/>
        <v>A</v>
      </c>
      <c r="Z31" s="31">
        <v>43</v>
      </c>
      <c r="AA31" s="21">
        <f t="shared" si="14"/>
        <v>5</v>
      </c>
      <c r="AB31" s="21" t="str">
        <f t="shared" si="15"/>
        <v>A+</v>
      </c>
      <c r="AC31" s="31">
        <v>81</v>
      </c>
      <c r="AD31" s="21">
        <f t="shared" si="16"/>
        <v>5</v>
      </c>
      <c r="AE31" s="21" t="str">
        <f t="shared" si="17"/>
        <v>A+</v>
      </c>
      <c r="AF31" s="31">
        <v>94</v>
      </c>
      <c r="AG31" s="21">
        <f t="shared" si="18"/>
        <v>5</v>
      </c>
      <c r="AH31" s="21" t="str">
        <f t="shared" si="19"/>
        <v>A+</v>
      </c>
      <c r="AI31" s="31">
        <v>71</v>
      </c>
      <c r="AJ31" s="21">
        <f t="shared" si="20"/>
        <v>4</v>
      </c>
      <c r="AK31" s="21" t="str">
        <f t="shared" si="21"/>
        <v>A</v>
      </c>
      <c r="AL31" s="31">
        <v>75</v>
      </c>
      <c r="AM31" s="21">
        <f t="shared" si="22"/>
        <v>4</v>
      </c>
      <c r="AN31" s="21" t="str">
        <f t="shared" si="23"/>
        <v>A</v>
      </c>
      <c r="AO31" s="31">
        <v>42</v>
      </c>
      <c r="AP31" s="21">
        <f t="shared" si="24"/>
        <v>5</v>
      </c>
      <c r="AQ31" s="21" t="str">
        <f t="shared" si="25"/>
        <v>A+</v>
      </c>
      <c r="AR31" s="40">
        <f t="shared" si="26"/>
        <v>822</v>
      </c>
      <c r="AS31" s="41">
        <f t="shared" si="27"/>
        <v>3.8461538461538463</v>
      </c>
      <c r="AT31" s="41" t="str">
        <f t="shared" si="28"/>
        <v>A-</v>
      </c>
      <c r="AU31" s="21">
        <v>25</v>
      </c>
      <c r="AV31" s="21" t="str">
        <f t="shared" si="29"/>
        <v>PASS</v>
      </c>
      <c r="AW31" s="21">
        <f t="shared" si="30"/>
        <v>0</v>
      </c>
      <c r="AX31" s="16">
        <v>18</v>
      </c>
      <c r="AY31" s="16"/>
      <c r="AZ31" s="12">
        <v>26</v>
      </c>
      <c r="BA31" s="12">
        <v>100</v>
      </c>
      <c r="BB31" s="16">
        <v>26</v>
      </c>
      <c r="BC31" s="16">
        <v>100</v>
      </c>
      <c r="BD31" s="12">
        <v>19</v>
      </c>
      <c r="BE31" s="12">
        <v>100</v>
      </c>
      <c r="BF31" s="16">
        <v>9</v>
      </c>
      <c r="BG31" s="50">
        <v>81</v>
      </c>
      <c r="BH31" s="6">
        <f t="shared" si="31"/>
        <v>25</v>
      </c>
      <c r="BI31" s="31">
        <v>90</v>
      </c>
      <c r="BJ31" s="10"/>
      <c r="BK31" s="18"/>
      <c r="BL31" s="18"/>
      <c r="BM31" s="18"/>
      <c r="BN31" s="18"/>
      <c r="BO31" s="46" t="s">
        <v>335</v>
      </c>
      <c r="BP31" s="46" t="s">
        <v>335</v>
      </c>
      <c r="BQ31" s="46" t="s">
        <v>38</v>
      </c>
    </row>
    <row r="32" spans="1:69" s="5" customFormat="1" ht="19.5" customHeight="1" x14ac:dyDescent="0.25">
      <c r="A32" s="46">
        <v>26</v>
      </c>
      <c r="B32" s="46" t="s">
        <v>229</v>
      </c>
      <c r="C32" s="46" t="s">
        <v>315</v>
      </c>
      <c r="D32" s="46" t="s">
        <v>143</v>
      </c>
      <c r="E32" s="31">
        <v>72</v>
      </c>
      <c r="F32" s="21">
        <f t="shared" si="0"/>
        <v>4</v>
      </c>
      <c r="G32" s="21" t="str">
        <f t="shared" si="1"/>
        <v>A</v>
      </c>
      <c r="H32" s="31">
        <v>57</v>
      </c>
      <c r="I32" s="21">
        <f t="shared" si="2"/>
        <v>3</v>
      </c>
      <c r="J32" s="21" t="str">
        <f t="shared" si="3"/>
        <v>B</v>
      </c>
      <c r="K32" s="31">
        <v>60</v>
      </c>
      <c r="L32" s="21">
        <f t="shared" si="4"/>
        <v>3.5</v>
      </c>
      <c r="M32" s="21" t="str">
        <f t="shared" si="5"/>
        <v>A-</v>
      </c>
      <c r="N32" s="31">
        <v>24</v>
      </c>
      <c r="O32" s="21">
        <f t="shared" si="6"/>
        <v>1</v>
      </c>
      <c r="P32" s="21" t="str">
        <f t="shared" si="7"/>
        <v>D</v>
      </c>
      <c r="Q32" s="31">
        <v>75</v>
      </c>
      <c r="R32" s="21">
        <f t="shared" si="8"/>
        <v>4</v>
      </c>
      <c r="S32" s="21" t="str">
        <f t="shared" si="9"/>
        <v>A</v>
      </c>
      <c r="T32" s="31">
        <v>75</v>
      </c>
      <c r="U32" s="21">
        <f t="shared" si="10"/>
        <v>4</v>
      </c>
      <c r="V32" s="21" t="str">
        <f t="shared" si="11"/>
        <v>A</v>
      </c>
      <c r="W32" s="31">
        <v>76</v>
      </c>
      <c r="X32" s="21">
        <f t="shared" si="12"/>
        <v>4</v>
      </c>
      <c r="Y32" s="21" t="str">
        <f t="shared" si="13"/>
        <v>A</v>
      </c>
      <c r="Z32" s="31">
        <v>38</v>
      </c>
      <c r="AA32" s="21">
        <f t="shared" si="14"/>
        <v>4</v>
      </c>
      <c r="AB32" s="21" t="str">
        <f t="shared" si="15"/>
        <v>A</v>
      </c>
      <c r="AC32" s="31">
        <v>82</v>
      </c>
      <c r="AD32" s="21">
        <f t="shared" si="16"/>
        <v>5</v>
      </c>
      <c r="AE32" s="21" t="str">
        <f t="shared" si="17"/>
        <v>A+</v>
      </c>
      <c r="AF32" s="31">
        <v>90</v>
      </c>
      <c r="AG32" s="21">
        <f t="shared" si="18"/>
        <v>5</v>
      </c>
      <c r="AH32" s="21" t="str">
        <f t="shared" si="19"/>
        <v>A+</v>
      </c>
      <c r="AI32" s="31">
        <v>54</v>
      </c>
      <c r="AJ32" s="21">
        <f t="shared" si="20"/>
        <v>3</v>
      </c>
      <c r="AK32" s="21" t="str">
        <f t="shared" si="21"/>
        <v>B</v>
      </c>
      <c r="AL32" s="31">
        <v>72</v>
      </c>
      <c r="AM32" s="21">
        <f t="shared" si="22"/>
        <v>4</v>
      </c>
      <c r="AN32" s="21" t="str">
        <f t="shared" si="23"/>
        <v>A</v>
      </c>
      <c r="AO32" s="31">
        <v>42</v>
      </c>
      <c r="AP32" s="21">
        <f t="shared" si="24"/>
        <v>5</v>
      </c>
      <c r="AQ32" s="21" t="str">
        <f t="shared" si="25"/>
        <v>A+</v>
      </c>
      <c r="AR32" s="40">
        <f t="shared" si="26"/>
        <v>817</v>
      </c>
      <c r="AS32" s="41">
        <f t="shared" si="27"/>
        <v>3.8076923076923075</v>
      </c>
      <c r="AT32" s="41" t="str">
        <f t="shared" si="28"/>
        <v>A-</v>
      </c>
      <c r="AU32" s="21">
        <v>26</v>
      </c>
      <c r="AV32" s="21" t="str">
        <f t="shared" si="29"/>
        <v>PASS</v>
      </c>
      <c r="AW32" s="21">
        <f t="shared" si="30"/>
        <v>0</v>
      </c>
      <c r="AX32" s="16">
        <v>71</v>
      </c>
      <c r="AY32" s="16"/>
      <c r="AZ32" s="12">
        <v>29</v>
      </c>
      <c r="BA32" s="12">
        <v>95</v>
      </c>
      <c r="BB32" s="16"/>
      <c r="BC32" s="16">
        <v>77</v>
      </c>
      <c r="BD32" s="12">
        <v>24</v>
      </c>
      <c r="BE32" s="12">
        <v>100</v>
      </c>
      <c r="BF32" s="16">
        <v>33</v>
      </c>
      <c r="BG32" s="50">
        <v>100</v>
      </c>
      <c r="BH32" s="6">
        <f t="shared" si="31"/>
        <v>26</v>
      </c>
      <c r="BI32" s="31">
        <v>95</v>
      </c>
      <c r="BJ32" s="10"/>
      <c r="BK32" s="18"/>
      <c r="BL32" s="18"/>
      <c r="BM32" s="18"/>
      <c r="BN32" s="18"/>
      <c r="BO32" s="46" t="s">
        <v>400</v>
      </c>
      <c r="BP32" s="46" t="s">
        <v>446</v>
      </c>
      <c r="BQ32" s="46" t="s">
        <v>40</v>
      </c>
    </row>
    <row r="33" spans="1:69" s="5" customFormat="1" ht="19.5" customHeight="1" x14ac:dyDescent="0.25">
      <c r="A33" s="46">
        <v>27</v>
      </c>
      <c r="B33" s="46" t="s">
        <v>205</v>
      </c>
      <c r="C33" s="46" t="s">
        <v>291</v>
      </c>
      <c r="D33" s="46" t="s">
        <v>120</v>
      </c>
      <c r="E33" s="31">
        <v>64</v>
      </c>
      <c r="F33" s="21">
        <f t="shared" si="0"/>
        <v>3.5</v>
      </c>
      <c r="G33" s="21" t="str">
        <f t="shared" si="1"/>
        <v>A-</v>
      </c>
      <c r="H33" s="31">
        <v>64</v>
      </c>
      <c r="I33" s="21">
        <f t="shared" si="2"/>
        <v>3.5</v>
      </c>
      <c r="J33" s="21" t="str">
        <f t="shared" si="3"/>
        <v>A-</v>
      </c>
      <c r="K33" s="31">
        <v>50</v>
      </c>
      <c r="L33" s="21">
        <f t="shared" si="4"/>
        <v>3</v>
      </c>
      <c r="M33" s="21" t="str">
        <f t="shared" si="5"/>
        <v>B</v>
      </c>
      <c r="N33" s="31">
        <v>30</v>
      </c>
      <c r="O33" s="21">
        <f t="shared" si="6"/>
        <v>2</v>
      </c>
      <c r="P33" s="21" t="str">
        <f t="shared" si="7"/>
        <v>C</v>
      </c>
      <c r="Q33" s="31">
        <v>44</v>
      </c>
      <c r="R33" s="21">
        <f t="shared" si="8"/>
        <v>2</v>
      </c>
      <c r="S33" s="21" t="str">
        <f t="shared" si="9"/>
        <v>C</v>
      </c>
      <c r="T33" s="31">
        <v>71</v>
      </c>
      <c r="U33" s="21">
        <f t="shared" si="10"/>
        <v>4</v>
      </c>
      <c r="V33" s="21" t="str">
        <f t="shared" si="11"/>
        <v>A</v>
      </c>
      <c r="W33" s="31">
        <v>72</v>
      </c>
      <c r="X33" s="21">
        <f t="shared" si="12"/>
        <v>4</v>
      </c>
      <c r="Y33" s="21" t="str">
        <f t="shared" si="13"/>
        <v>A</v>
      </c>
      <c r="Z33" s="31">
        <v>42</v>
      </c>
      <c r="AA33" s="21">
        <f t="shared" si="14"/>
        <v>5</v>
      </c>
      <c r="AB33" s="21" t="str">
        <f t="shared" si="15"/>
        <v>A+</v>
      </c>
      <c r="AC33" s="31">
        <v>80</v>
      </c>
      <c r="AD33" s="21">
        <f t="shared" si="16"/>
        <v>5</v>
      </c>
      <c r="AE33" s="21" t="str">
        <f t="shared" si="17"/>
        <v>A+</v>
      </c>
      <c r="AF33" s="31">
        <v>90</v>
      </c>
      <c r="AG33" s="21">
        <f t="shared" si="18"/>
        <v>5</v>
      </c>
      <c r="AH33" s="21" t="str">
        <f t="shared" si="19"/>
        <v>A+</v>
      </c>
      <c r="AI33" s="31">
        <v>77</v>
      </c>
      <c r="AJ33" s="21">
        <f t="shared" si="20"/>
        <v>4</v>
      </c>
      <c r="AK33" s="21" t="str">
        <f t="shared" si="21"/>
        <v>A</v>
      </c>
      <c r="AL33" s="31">
        <v>65</v>
      </c>
      <c r="AM33" s="21">
        <f t="shared" si="22"/>
        <v>3.5</v>
      </c>
      <c r="AN33" s="21" t="str">
        <f t="shared" si="23"/>
        <v>A-</v>
      </c>
      <c r="AO33" s="31">
        <v>44</v>
      </c>
      <c r="AP33" s="21">
        <f t="shared" si="24"/>
        <v>5</v>
      </c>
      <c r="AQ33" s="21" t="str">
        <f t="shared" si="25"/>
        <v>A+</v>
      </c>
      <c r="AR33" s="40">
        <f t="shared" si="26"/>
        <v>793</v>
      </c>
      <c r="AS33" s="41">
        <f t="shared" si="27"/>
        <v>3.8076923076923075</v>
      </c>
      <c r="AT33" s="41" t="str">
        <f t="shared" si="28"/>
        <v>A-</v>
      </c>
      <c r="AU33" s="21">
        <v>27</v>
      </c>
      <c r="AV33" s="21" t="str">
        <f t="shared" si="29"/>
        <v>PASS</v>
      </c>
      <c r="AW33" s="21">
        <f t="shared" si="30"/>
        <v>0</v>
      </c>
      <c r="AX33" s="16">
        <v>29</v>
      </c>
      <c r="AY33" s="16"/>
      <c r="AZ33" s="12">
        <v>32</v>
      </c>
      <c r="BA33" s="12">
        <v>85</v>
      </c>
      <c r="BB33" s="16">
        <v>44</v>
      </c>
      <c r="BC33" s="16">
        <v>95</v>
      </c>
      <c r="BD33" s="12">
        <v>35</v>
      </c>
      <c r="BE33" s="12">
        <v>94</v>
      </c>
      <c r="BF33" s="16">
        <v>59</v>
      </c>
      <c r="BG33" s="50">
        <v>85</v>
      </c>
      <c r="BH33" s="6">
        <f t="shared" si="31"/>
        <v>27</v>
      </c>
      <c r="BI33" s="31">
        <v>76</v>
      </c>
      <c r="BJ33" s="10"/>
      <c r="BK33" s="18"/>
      <c r="BL33" s="18"/>
      <c r="BM33" s="18"/>
      <c r="BN33" s="18"/>
      <c r="BO33" s="46" t="s">
        <v>376</v>
      </c>
      <c r="BP33" s="46" t="s">
        <v>376</v>
      </c>
      <c r="BQ33" s="46" t="s">
        <v>38</v>
      </c>
    </row>
    <row r="34" spans="1:69" s="5" customFormat="1" ht="19.5" customHeight="1" x14ac:dyDescent="0.25">
      <c r="A34" s="46">
        <v>28</v>
      </c>
      <c r="B34" s="46" t="s">
        <v>207</v>
      </c>
      <c r="C34" s="46" t="s">
        <v>293</v>
      </c>
      <c r="D34" s="46" t="s">
        <v>122</v>
      </c>
      <c r="E34" s="31">
        <v>62</v>
      </c>
      <c r="F34" s="21">
        <f t="shared" si="0"/>
        <v>3.5</v>
      </c>
      <c r="G34" s="21" t="str">
        <f t="shared" si="1"/>
        <v>A-</v>
      </c>
      <c r="H34" s="31">
        <v>70</v>
      </c>
      <c r="I34" s="21">
        <f t="shared" si="2"/>
        <v>4</v>
      </c>
      <c r="J34" s="21" t="str">
        <f t="shared" si="3"/>
        <v>A</v>
      </c>
      <c r="K34" s="31">
        <v>50</v>
      </c>
      <c r="L34" s="21">
        <f t="shared" si="4"/>
        <v>3</v>
      </c>
      <c r="M34" s="21" t="str">
        <f t="shared" si="5"/>
        <v>B</v>
      </c>
      <c r="N34" s="31">
        <v>24</v>
      </c>
      <c r="O34" s="21">
        <f t="shared" si="6"/>
        <v>1</v>
      </c>
      <c r="P34" s="21" t="str">
        <f t="shared" si="7"/>
        <v>D</v>
      </c>
      <c r="Q34" s="31">
        <v>56</v>
      </c>
      <c r="R34" s="21">
        <f t="shared" si="8"/>
        <v>3</v>
      </c>
      <c r="S34" s="21" t="str">
        <f t="shared" si="9"/>
        <v>B</v>
      </c>
      <c r="T34" s="31">
        <v>66</v>
      </c>
      <c r="U34" s="21">
        <f t="shared" si="10"/>
        <v>3.5</v>
      </c>
      <c r="V34" s="21" t="str">
        <f t="shared" si="11"/>
        <v>A-</v>
      </c>
      <c r="W34" s="31">
        <v>81</v>
      </c>
      <c r="X34" s="21">
        <f t="shared" si="12"/>
        <v>5</v>
      </c>
      <c r="Y34" s="21" t="str">
        <f t="shared" si="13"/>
        <v>A+</v>
      </c>
      <c r="Z34" s="31">
        <v>39</v>
      </c>
      <c r="AA34" s="21">
        <f t="shared" si="14"/>
        <v>4</v>
      </c>
      <c r="AB34" s="21" t="str">
        <f t="shared" si="15"/>
        <v>A</v>
      </c>
      <c r="AC34" s="31">
        <v>81</v>
      </c>
      <c r="AD34" s="21">
        <f t="shared" si="16"/>
        <v>5</v>
      </c>
      <c r="AE34" s="21" t="str">
        <f t="shared" si="17"/>
        <v>A+</v>
      </c>
      <c r="AF34" s="31">
        <v>94</v>
      </c>
      <c r="AG34" s="21">
        <f t="shared" si="18"/>
        <v>5</v>
      </c>
      <c r="AH34" s="21" t="str">
        <f t="shared" si="19"/>
        <v>A+</v>
      </c>
      <c r="AI34" s="31">
        <v>73</v>
      </c>
      <c r="AJ34" s="21">
        <f t="shared" si="20"/>
        <v>4</v>
      </c>
      <c r="AK34" s="21" t="str">
        <f t="shared" si="21"/>
        <v>A</v>
      </c>
      <c r="AL34" s="31">
        <v>56</v>
      </c>
      <c r="AM34" s="21">
        <f t="shared" si="22"/>
        <v>3</v>
      </c>
      <c r="AN34" s="21" t="str">
        <f t="shared" si="23"/>
        <v>B</v>
      </c>
      <c r="AO34" s="31">
        <v>40</v>
      </c>
      <c r="AP34" s="21">
        <f t="shared" si="24"/>
        <v>5</v>
      </c>
      <c r="AQ34" s="21" t="str">
        <f t="shared" si="25"/>
        <v>A+</v>
      </c>
      <c r="AR34" s="40">
        <f t="shared" si="26"/>
        <v>792</v>
      </c>
      <c r="AS34" s="41">
        <f t="shared" si="27"/>
        <v>3.7692307692307692</v>
      </c>
      <c r="AT34" s="41" t="str">
        <f t="shared" si="28"/>
        <v>A-</v>
      </c>
      <c r="AU34" s="21">
        <v>28</v>
      </c>
      <c r="AV34" s="21" t="str">
        <f t="shared" si="29"/>
        <v>PASS</v>
      </c>
      <c r="AW34" s="21">
        <f t="shared" si="30"/>
        <v>0</v>
      </c>
      <c r="AX34" s="16">
        <v>75</v>
      </c>
      <c r="AY34" s="16"/>
      <c r="AZ34" s="12">
        <v>47</v>
      </c>
      <c r="BA34" s="12">
        <v>61</v>
      </c>
      <c r="BB34" s="16">
        <v>35</v>
      </c>
      <c r="BC34" s="16">
        <v>100</v>
      </c>
      <c r="BD34" s="12">
        <v>33</v>
      </c>
      <c r="BE34" s="12">
        <v>94</v>
      </c>
      <c r="BF34" s="16">
        <v>26</v>
      </c>
      <c r="BG34" s="50">
        <v>81</v>
      </c>
      <c r="BH34" s="6">
        <f t="shared" si="31"/>
        <v>28</v>
      </c>
      <c r="BI34" s="31">
        <v>47</v>
      </c>
      <c r="BJ34" s="10"/>
      <c r="BK34" s="18"/>
      <c r="BL34" s="18"/>
      <c r="BM34" s="18"/>
      <c r="BN34" s="18"/>
      <c r="BO34" s="46" t="s">
        <v>378</v>
      </c>
      <c r="BP34" s="46" t="s">
        <v>378</v>
      </c>
      <c r="BQ34" s="46" t="s">
        <v>38</v>
      </c>
    </row>
    <row r="35" spans="1:69" s="5" customFormat="1" ht="19.5" customHeight="1" x14ac:dyDescent="0.25">
      <c r="A35" s="46">
        <v>29</v>
      </c>
      <c r="B35" s="46" t="s">
        <v>181</v>
      </c>
      <c r="C35" s="46" t="s">
        <v>267</v>
      </c>
      <c r="D35" s="46" t="s">
        <v>96</v>
      </c>
      <c r="E35" s="31">
        <v>74</v>
      </c>
      <c r="F35" s="21">
        <f t="shared" si="0"/>
        <v>4</v>
      </c>
      <c r="G35" s="21" t="str">
        <f t="shared" si="1"/>
        <v>A</v>
      </c>
      <c r="H35" s="31">
        <v>75</v>
      </c>
      <c r="I35" s="21">
        <f t="shared" si="2"/>
        <v>4</v>
      </c>
      <c r="J35" s="21" t="str">
        <f t="shared" si="3"/>
        <v>A</v>
      </c>
      <c r="K35" s="31">
        <v>60</v>
      </c>
      <c r="L35" s="21">
        <f t="shared" si="4"/>
        <v>3.5</v>
      </c>
      <c r="M35" s="21" t="str">
        <f t="shared" si="5"/>
        <v>A-</v>
      </c>
      <c r="N35" s="31">
        <v>25</v>
      </c>
      <c r="O35" s="21">
        <f t="shared" si="6"/>
        <v>1</v>
      </c>
      <c r="P35" s="21" t="str">
        <f t="shared" si="7"/>
        <v>D</v>
      </c>
      <c r="Q35" s="31">
        <v>63</v>
      </c>
      <c r="R35" s="21">
        <f t="shared" si="8"/>
        <v>3.5</v>
      </c>
      <c r="S35" s="21" t="str">
        <f t="shared" si="9"/>
        <v>A-</v>
      </c>
      <c r="T35" s="31">
        <v>62</v>
      </c>
      <c r="U35" s="21">
        <f t="shared" si="10"/>
        <v>3.5</v>
      </c>
      <c r="V35" s="21" t="str">
        <f t="shared" si="11"/>
        <v>A-</v>
      </c>
      <c r="W35" s="31">
        <v>77</v>
      </c>
      <c r="X35" s="21">
        <f t="shared" si="12"/>
        <v>4</v>
      </c>
      <c r="Y35" s="21" t="str">
        <f t="shared" si="13"/>
        <v>A</v>
      </c>
      <c r="Z35" s="31">
        <v>38</v>
      </c>
      <c r="AA35" s="21">
        <f t="shared" si="14"/>
        <v>4</v>
      </c>
      <c r="AB35" s="21" t="str">
        <f t="shared" si="15"/>
        <v>A</v>
      </c>
      <c r="AC35" s="31">
        <v>80</v>
      </c>
      <c r="AD35" s="21">
        <f t="shared" si="16"/>
        <v>5</v>
      </c>
      <c r="AE35" s="21" t="str">
        <f t="shared" si="17"/>
        <v>A+</v>
      </c>
      <c r="AF35" s="31">
        <v>90</v>
      </c>
      <c r="AG35" s="21">
        <f t="shared" si="18"/>
        <v>5</v>
      </c>
      <c r="AH35" s="21" t="str">
        <f t="shared" si="19"/>
        <v>A+</v>
      </c>
      <c r="AI35" s="31">
        <v>60</v>
      </c>
      <c r="AJ35" s="21">
        <f t="shared" si="20"/>
        <v>3.5</v>
      </c>
      <c r="AK35" s="21" t="str">
        <f t="shared" si="21"/>
        <v>A-</v>
      </c>
      <c r="AL35" s="31">
        <v>54</v>
      </c>
      <c r="AM35" s="21">
        <f t="shared" si="22"/>
        <v>3</v>
      </c>
      <c r="AN35" s="21" t="str">
        <f t="shared" si="23"/>
        <v>B</v>
      </c>
      <c r="AO35" s="31">
        <v>36</v>
      </c>
      <c r="AP35" s="21">
        <f t="shared" si="24"/>
        <v>4</v>
      </c>
      <c r="AQ35" s="21" t="str">
        <f t="shared" si="25"/>
        <v>A</v>
      </c>
      <c r="AR35" s="40">
        <f t="shared" si="26"/>
        <v>794</v>
      </c>
      <c r="AS35" s="41">
        <f t="shared" si="27"/>
        <v>3.6923076923076925</v>
      </c>
      <c r="AT35" s="41" t="str">
        <f t="shared" si="28"/>
        <v>A-</v>
      </c>
      <c r="AU35" s="21">
        <v>29</v>
      </c>
      <c r="AV35" s="21" t="str">
        <f t="shared" si="29"/>
        <v>PASS</v>
      </c>
      <c r="AW35" s="21">
        <f t="shared" si="30"/>
        <v>0</v>
      </c>
      <c r="AX35" s="16">
        <v>33</v>
      </c>
      <c r="AY35" s="16"/>
      <c r="AZ35" s="12">
        <v>24</v>
      </c>
      <c r="BA35" s="12">
        <v>100</v>
      </c>
      <c r="BB35" s="16">
        <v>33</v>
      </c>
      <c r="BC35" s="16">
        <v>100</v>
      </c>
      <c r="BD35" s="12">
        <v>67</v>
      </c>
      <c r="BE35" s="12">
        <v>100</v>
      </c>
      <c r="BF35" s="16">
        <v>18</v>
      </c>
      <c r="BG35" s="50">
        <v>92</v>
      </c>
      <c r="BH35" s="6">
        <f t="shared" si="31"/>
        <v>29</v>
      </c>
      <c r="BI35" s="31">
        <v>95</v>
      </c>
      <c r="BJ35" s="10"/>
      <c r="BK35" s="18"/>
      <c r="BL35" s="18"/>
      <c r="BM35" s="18"/>
      <c r="BN35" s="18"/>
      <c r="BO35" s="46" t="s">
        <v>352</v>
      </c>
      <c r="BP35" s="46" t="s">
        <v>425</v>
      </c>
      <c r="BQ35" s="46" t="s">
        <v>40</v>
      </c>
    </row>
    <row r="36" spans="1:69" s="5" customFormat="1" ht="19.5" customHeight="1" x14ac:dyDescent="0.25">
      <c r="A36" s="46">
        <v>30</v>
      </c>
      <c r="B36" s="46" t="s">
        <v>161</v>
      </c>
      <c r="C36" s="46" t="s">
        <v>247</v>
      </c>
      <c r="D36" s="46" t="s">
        <v>77</v>
      </c>
      <c r="E36" s="31">
        <v>56</v>
      </c>
      <c r="F36" s="21">
        <f t="shared" si="0"/>
        <v>3</v>
      </c>
      <c r="G36" s="21" t="str">
        <f t="shared" si="1"/>
        <v>B</v>
      </c>
      <c r="H36" s="31">
        <v>56</v>
      </c>
      <c r="I36" s="21">
        <f t="shared" si="2"/>
        <v>3</v>
      </c>
      <c r="J36" s="21" t="str">
        <f t="shared" si="3"/>
        <v>B</v>
      </c>
      <c r="K36" s="31">
        <v>56</v>
      </c>
      <c r="L36" s="21">
        <f t="shared" si="4"/>
        <v>3</v>
      </c>
      <c r="M36" s="21" t="str">
        <f t="shared" si="5"/>
        <v>B</v>
      </c>
      <c r="N36" s="31">
        <v>28</v>
      </c>
      <c r="O36" s="21">
        <f t="shared" si="6"/>
        <v>2</v>
      </c>
      <c r="P36" s="21" t="str">
        <f t="shared" si="7"/>
        <v>C</v>
      </c>
      <c r="Q36" s="31">
        <v>75</v>
      </c>
      <c r="R36" s="21">
        <f t="shared" si="8"/>
        <v>4</v>
      </c>
      <c r="S36" s="21" t="str">
        <f t="shared" si="9"/>
        <v>A</v>
      </c>
      <c r="T36" s="31">
        <v>69</v>
      </c>
      <c r="U36" s="21">
        <f t="shared" si="10"/>
        <v>3.5</v>
      </c>
      <c r="V36" s="21" t="str">
        <f t="shared" si="11"/>
        <v>A-</v>
      </c>
      <c r="W36" s="31">
        <v>70</v>
      </c>
      <c r="X36" s="21">
        <f t="shared" si="12"/>
        <v>4</v>
      </c>
      <c r="Y36" s="21" t="str">
        <f t="shared" si="13"/>
        <v>A</v>
      </c>
      <c r="Z36" s="31">
        <v>39</v>
      </c>
      <c r="AA36" s="21">
        <f t="shared" si="14"/>
        <v>4</v>
      </c>
      <c r="AB36" s="21" t="str">
        <f t="shared" si="15"/>
        <v>A</v>
      </c>
      <c r="AC36" s="31">
        <v>83</v>
      </c>
      <c r="AD36" s="21">
        <f t="shared" si="16"/>
        <v>5</v>
      </c>
      <c r="AE36" s="21" t="str">
        <f t="shared" si="17"/>
        <v>A+</v>
      </c>
      <c r="AF36" s="31">
        <v>96</v>
      </c>
      <c r="AG36" s="21">
        <f t="shared" si="18"/>
        <v>5</v>
      </c>
      <c r="AH36" s="21" t="str">
        <f t="shared" si="19"/>
        <v>A+</v>
      </c>
      <c r="AI36" s="31">
        <v>67</v>
      </c>
      <c r="AJ36" s="21">
        <f t="shared" si="20"/>
        <v>3.5</v>
      </c>
      <c r="AK36" s="21" t="str">
        <f t="shared" si="21"/>
        <v>A-</v>
      </c>
      <c r="AL36" s="31">
        <v>54</v>
      </c>
      <c r="AM36" s="21">
        <f t="shared" si="22"/>
        <v>3</v>
      </c>
      <c r="AN36" s="21" t="str">
        <f t="shared" si="23"/>
        <v>B</v>
      </c>
      <c r="AO36" s="31">
        <v>40</v>
      </c>
      <c r="AP36" s="21">
        <f t="shared" si="24"/>
        <v>5</v>
      </c>
      <c r="AQ36" s="21" t="str">
        <f t="shared" si="25"/>
        <v>A+</v>
      </c>
      <c r="AR36" s="40">
        <f t="shared" si="26"/>
        <v>789</v>
      </c>
      <c r="AS36" s="41">
        <f t="shared" si="27"/>
        <v>3.6923076923076925</v>
      </c>
      <c r="AT36" s="41" t="str">
        <f t="shared" si="28"/>
        <v>A-</v>
      </c>
      <c r="AU36" s="21">
        <v>30</v>
      </c>
      <c r="AV36" s="21" t="str">
        <f t="shared" si="29"/>
        <v>PASS</v>
      </c>
      <c r="AW36" s="21">
        <f t="shared" si="30"/>
        <v>0</v>
      </c>
      <c r="AX36" s="16">
        <v>9</v>
      </c>
      <c r="AY36" s="16"/>
      <c r="AZ36" s="12">
        <v>31</v>
      </c>
      <c r="BA36" s="12">
        <v>100</v>
      </c>
      <c r="BB36" s="16">
        <v>27</v>
      </c>
      <c r="BC36" s="16">
        <v>100</v>
      </c>
      <c r="BD36" s="12">
        <v>26</v>
      </c>
      <c r="BE36" s="12">
        <v>88</v>
      </c>
      <c r="BF36" s="16">
        <v>34</v>
      </c>
      <c r="BG36" s="50">
        <v>85</v>
      </c>
      <c r="BH36" s="6">
        <f t="shared" si="31"/>
        <v>30</v>
      </c>
      <c r="BI36" s="31">
        <v>90</v>
      </c>
      <c r="BJ36" s="10"/>
      <c r="BK36" s="18"/>
      <c r="BL36" s="18"/>
      <c r="BM36" s="18"/>
      <c r="BN36" s="18"/>
      <c r="BO36" s="46" t="s">
        <v>333</v>
      </c>
      <c r="BP36" s="46" t="s">
        <v>333</v>
      </c>
      <c r="BQ36" s="46" t="s">
        <v>40</v>
      </c>
    </row>
    <row r="37" spans="1:69" s="5" customFormat="1" ht="19.5" customHeight="1" x14ac:dyDescent="0.25">
      <c r="A37" s="46">
        <v>31</v>
      </c>
      <c r="B37" s="46" t="s">
        <v>197</v>
      </c>
      <c r="C37" s="46" t="s">
        <v>283</v>
      </c>
      <c r="D37" s="46" t="s">
        <v>112</v>
      </c>
      <c r="E37" s="31">
        <v>76</v>
      </c>
      <c r="F37" s="21">
        <f t="shared" si="0"/>
        <v>4</v>
      </c>
      <c r="G37" s="21" t="str">
        <f t="shared" si="1"/>
        <v>A</v>
      </c>
      <c r="H37" s="31">
        <v>73</v>
      </c>
      <c r="I37" s="21">
        <f t="shared" si="2"/>
        <v>4</v>
      </c>
      <c r="J37" s="21" t="str">
        <f t="shared" si="3"/>
        <v>A</v>
      </c>
      <c r="K37" s="31">
        <v>50</v>
      </c>
      <c r="L37" s="21">
        <f t="shared" si="4"/>
        <v>3</v>
      </c>
      <c r="M37" s="21" t="str">
        <f t="shared" si="5"/>
        <v>B</v>
      </c>
      <c r="N37" s="31">
        <v>24</v>
      </c>
      <c r="O37" s="21">
        <f t="shared" si="6"/>
        <v>1</v>
      </c>
      <c r="P37" s="21" t="str">
        <f t="shared" si="7"/>
        <v>D</v>
      </c>
      <c r="Q37" s="31">
        <v>47</v>
      </c>
      <c r="R37" s="21">
        <f t="shared" si="8"/>
        <v>2</v>
      </c>
      <c r="S37" s="21" t="str">
        <f t="shared" si="9"/>
        <v>C</v>
      </c>
      <c r="T37" s="31">
        <v>45</v>
      </c>
      <c r="U37" s="21">
        <f t="shared" si="10"/>
        <v>2</v>
      </c>
      <c r="V37" s="21" t="str">
        <f t="shared" si="11"/>
        <v>C</v>
      </c>
      <c r="W37" s="31">
        <v>60</v>
      </c>
      <c r="X37" s="21">
        <f t="shared" si="12"/>
        <v>3.5</v>
      </c>
      <c r="Y37" s="21" t="str">
        <f t="shared" si="13"/>
        <v>A-</v>
      </c>
      <c r="Z37" s="31">
        <v>40</v>
      </c>
      <c r="AA37" s="21">
        <f t="shared" si="14"/>
        <v>5</v>
      </c>
      <c r="AB37" s="21" t="str">
        <f t="shared" si="15"/>
        <v>A+</v>
      </c>
      <c r="AC37" s="31">
        <v>84</v>
      </c>
      <c r="AD37" s="21">
        <f t="shared" si="16"/>
        <v>5</v>
      </c>
      <c r="AE37" s="21" t="str">
        <f t="shared" si="17"/>
        <v>A+</v>
      </c>
      <c r="AF37" s="31">
        <v>95</v>
      </c>
      <c r="AG37" s="21">
        <f t="shared" si="18"/>
        <v>5</v>
      </c>
      <c r="AH37" s="21" t="str">
        <f t="shared" si="19"/>
        <v>A+</v>
      </c>
      <c r="AI37" s="31">
        <v>73</v>
      </c>
      <c r="AJ37" s="21">
        <f t="shared" si="20"/>
        <v>4</v>
      </c>
      <c r="AK37" s="21" t="str">
        <f t="shared" si="21"/>
        <v>A</v>
      </c>
      <c r="AL37" s="31">
        <v>60</v>
      </c>
      <c r="AM37" s="21">
        <f t="shared" si="22"/>
        <v>3.5</v>
      </c>
      <c r="AN37" s="21" t="str">
        <f t="shared" si="23"/>
        <v>A-</v>
      </c>
      <c r="AO37" s="31">
        <v>40</v>
      </c>
      <c r="AP37" s="21">
        <f t="shared" si="24"/>
        <v>5</v>
      </c>
      <c r="AQ37" s="21" t="str">
        <f t="shared" si="25"/>
        <v>A+</v>
      </c>
      <c r="AR37" s="40">
        <f t="shared" si="26"/>
        <v>767</v>
      </c>
      <c r="AS37" s="41">
        <f t="shared" si="27"/>
        <v>3.6153846153846154</v>
      </c>
      <c r="AT37" s="41" t="str">
        <f t="shared" si="28"/>
        <v>A-</v>
      </c>
      <c r="AU37" s="21">
        <v>31</v>
      </c>
      <c r="AV37" s="21" t="str">
        <f t="shared" si="29"/>
        <v>PASS</v>
      </c>
      <c r="AW37" s="21">
        <f t="shared" si="30"/>
        <v>0</v>
      </c>
      <c r="AX37" s="16">
        <v>57</v>
      </c>
      <c r="AY37" s="16"/>
      <c r="AZ37" s="12">
        <v>40</v>
      </c>
      <c r="BA37" s="12">
        <v>100</v>
      </c>
      <c r="BB37" s="16">
        <v>38</v>
      </c>
      <c r="BC37" s="16">
        <v>81</v>
      </c>
      <c r="BD37" s="12">
        <v>40</v>
      </c>
      <c r="BE37" s="12">
        <v>70</v>
      </c>
      <c r="BF37" s="16">
        <v>53</v>
      </c>
      <c r="BG37" s="50">
        <v>77</v>
      </c>
      <c r="BH37" s="6">
        <f t="shared" si="31"/>
        <v>31</v>
      </c>
      <c r="BI37" s="31">
        <v>71</v>
      </c>
      <c r="BJ37" s="10"/>
      <c r="BK37" s="18"/>
      <c r="BL37" s="18"/>
      <c r="BM37" s="18"/>
      <c r="BN37" s="18"/>
      <c r="BO37" s="46" t="s">
        <v>368</v>
      </c>
      <c r="BP37" s="46" t="s">
        <v>368</v>
      </c>
      <c r="BQ37" s="46" t="s">
        <v>38</v>
      </c>
    </row>
    <row r="38" spans="1:69" s="5" customFormat="1" ht="19.5" customHeight="1" x14ac:dyDescent="0.25">
      <c r="A38" s="46">
        <v>32</v>
      </c>
      <c r="B38" s="46" t="s">
        <v>225</v>
      </c>
      <c r="C38" s="46" t="s">
        <v>311</v>
      </c>
      <c r="D38" s="46" t="s">
        <v>139</v>
      </c>
      <c r="E38" s="31">
        <v>63</v>
      </c>
      <c r="F38" s="21">
        <f t="shared" si="0"/>
        <v>3.5</v>
      </c>
      <c r="G38" s="21" t="str">
        <f t="shared" si="1"/>
        <v>A-</v>
      </c>
      <c r="H38" s="31">
        <v>55</v>
      </c>
      <c r="I38" s="21">
        <f t="shared" si="2"/>
        <v>3</v>
      </c>
      <c r="J38" s="21" t="str">
        <f t="shared" si="3"/>
        <v>B</v>
      </c>
      <c r="K38" s="31">
        <v>33</v>
      </c>
      <c r="L38" s="21">
        <f t="shared" si="4"/>
        <v>1</v>
      </c>
      <c r="M38" s="21" t="str">
        <f t="shared" si="5"/>
        <v>D</v>
      </c>
      <c r="N38" s="31">
        <v>23</v>
      </c>
      <c r="O38" s="21">
        <f t="shared" si="6"/>
        <v>1</v>
      </c>
      <c r="P38" s="21" t="str">
        <f t="shared" si="7"/>
        <v>D</v>
      </c>
      <c r="Q38" s="31">
        <v>73</v>
      </c>
      <c r="R38" s="21">
        <f t="shared" si="8"/>
        <v>4</v>
      </c>
      <c r="S38" s="21" t="str">
        <f t="shared" si="9"/>
        <v>A</v>
      </c>
      <c r="T38" s="31">
        <v>49</v>
      </c>
      <c r="U38" s="21">
        <f t="shared" si="10"/>
        <v>2</v>
      </c>
      <c r="V38" s="21" t="str">
        <f t="shared" si="11"/>
        <v>C</v>
      </c>
      <c r="W38" s="31">
        <v>62</v>
      </c>
      <c r="X38" s="21">
        <f t="shared" si="12"/>
        <v>3.5</v>
      </c>
      <c r="Y38" s="21" t="str">
        <f t="shared" si="13"/>
        <v>A-</v>
      </c>
      <c r="Z38" s="31">
        <v>39</v>
      </c>
      <c r="AA38" s="21">
        <f t="shared" si="14"/>
        <v>4</v>
      </c>
      <c r="AB38" s="21" t="str">
        <f t="shared" si="15"/>
        <v>A</v>
      </c>
      <c r="AC38" s="31">
        <v>82</v>
      </c>
      <c r="AD38" s="21">
        <f t="shared" si="16"/>
        <v>5</v>
      </c>
      <c r="AE38" s="21" t="str">
        <f t="shared" si="17"/>
        <v>A+</v>
      </c>
      <c r="AF38" s="31">
        <v>80</v>
      </c>
      <c r="AG38" s="21">
        <f t="shared" si="18"/>
        <v>5</v>
      </c>
      <c r="AH38" s="21" t="str">
        <f t="shared" si="19"/>
        <v>A+</v>
      </c>
      <c r="AI38" s="31">
        <v>63</v>
      </c>
      <c r="AJ38" s="21">
        <f t="shared" si="20"/>
        <v>3.5</v>
      </c>
      <c r="AK38" s="21" t="str">
        <f t="shared" si="21"/>
        <v>A-</v>
      </c>
      <c r="AL38" s="31">
        <v>57</v>
      </c>
      <c r="AM38" s="21">
        <f t="shared" si="22"/>
        <v>3</v>
      </c>
      <c r="AN38" s="21" t="str">
        <f t="shared" si="23"/>
        <v>B</v>
      </c>
      <c r="AO38" s="31">
        <v>40</v>
      </c>
      <c r="AP38" s="21">
        <f t="shared" si="24"/>
        <v>5</v>
      </c>
      <c r="AQ38" s="21" t="str">
        <f t="shared" si="25"/>
        <v>A+</v>
      </c>
      <c r="AR38" s="40">
        <f t="shared" si="26"/>
        <v>719</v>
      </c>
      <c r="AS38" s="41">
        <f t="shared" si="27"/>
        <v>3.3461538461538463</v>
      </c>
      <c r="AT38" s="41" t="str">
        <f t="shared" si="28"/>
        <v>B</v>
      </c>
      <c r="AU38" s="21">
        <v>32</v>
      </c>
      <c r="AV38" s="21" t="str">
        <f t="shared" si="29"/>
        <v>PASS</v>
      </c>
      <c r="AW38" s="21">
        <f t="shared" si="30"/>
        <v>0</v>
      </c>
      <c r="AX38" s="16">
        <v>52</v>
      </c>
      <c r="AY38" s="16"/>
      <c r="AZ38" s="12">
        <v>41</v>
      </c>
      <c r="BA38" s="12">
        <v>100</v>
      </c>
      <c r="BB38" s="16">
        <v>61</v>
      </c>
      <c r="BC38" s="16">
        <v>100</v>
      </c>
      <c r="BD38" s="12">
        <v>32</v>
      </c>
      <c r="BE38" s="12">
        <v>94</v>
      </c>
      <c r="BF38" s="16">
        <v>41</v>
      </c>
      <c r="BG38" s="50">
        <v>96</v>
      </c>
      <c r="BH38" s="6">
        <f t="shared" si="31"/>
        <v>32</v>
      </c>
      <c r="BI38" s="31">
        <v>95</v>
      </c>
      <c r="BJ38" s="10"/>
      <c r="BK38" s="18"/>
      <c r="BL38" s="18"/>
      <c r="BM38" s="18"/>
      <c r="BN38" s="18"/>
      <c r="BO38" s="46" t="s">
        <v>396</v>
      </c>
      <c r="BP38" s="46" t="s">
        <v>396</v>
      </c>
      <c r="BQ38" s="46" t="s">
        <v>40</v>
      </c>
    </row>
    <row r="39" spans="1:69" s="5" customFormat="1" ht="19.5" customHeight="1" x14ac:dyDescent="0.25">
      <c r="A39" s="46">
        <v>33</v>
      </c>
      <c r="B39" s="46" t="s">
        <v>169</v>
      </c>
      <c r="C39" s="46" t="s">
        <v>255</v>
      </c>
      <c r="D39" s="46" t="s">
        <v>85</v>
      </c>
      <c r="E39" s="31">
        <v>48</v>
      </c>
      <c r="F39" s="21">
        <f t="shared" ref="F39:F70" si="32">IF(E39&lt;=32,0,IF(E39&lt;=39,1,IF(E39&lt;=49,2,IF(E39&lt;=59,3,IF(E39&lt;=69,3.5,IF(E39&lt;=79,4,IF(E39&lt;=100,5)))))))</f>
        <v>2</v>
      </c>
      <c r="G39" s="21" t="str">
        <f t="shared" ref="G39:G70" si="33">IF(E39&lt;=32,"F",IF(E39&lt;=39,"D",IF(E39&lt;=49,"C",IF(E39&lt;=59,"B",IF(E39&lt;=69,"A-",IF(E39&lt;=79,"A",IF(E39&lt;=100,"A+")))))))</f>
        <v>C</v>
      </c>
      <c r="H39" s="31">
        <v>53</v>
      </c>
      <c r="I39" s="21">
        <f t="shared" ref="I39:I70" si="34">IF(H39&lt;=32,0,IF(H39&lt;=39,1,IF(H39&lt;=49,2,IF(H39&lt;=59,3,IF(H39&lt;=69,3.5,IF(H39&lt;=79,4,IF(H39&lt;=100,5)))))))</f>
        <v>3</v>
      </c>
      <c r="J39" s="21" t="str">
        <f t="shared" ref="J39:J70" si="35">IF(H39&lt;=32,"F",IF(H39&lt;=39,"D",IF(H39&lt;=49,"C",IF(H39&lt;=59,"B",IF(H39&lt;=69,"A-",IF(H39&lt;=79,"A",IF(H39&lt;=100,"A+")))))))</f>
        <v>B</v>
      </c>
      <c r="K39" s="31">
        <v>40</v>
      </c>
      <c r="L39" s="21">
        <f t="shared" ref="L39:L70" si="36">IF(K39&lt;=32,0,IF(K39&lt;=39,1,IF(K39&lt;=49,2,IF(K39&lt;=59,3,IF(K39&lt;=69,3.5,IF(K39&lt;=79,4,IF(K39&lt;=100,5)))))))</f>
        <v>2</v>
      </c>
      <c r="M39" s="21" t="str">
        <f t="shared" ref="M39:M70" si="37">IF(K39&lt;=32,"F",IF(K39&lt;=39,"D",IF(K39&lt;=49,"C",IF(K39&lt;=59,"B",IF(K39&lt;=69,"A-",IF(K39&lt;=79,"A",IF(K39&lt;=100,"A+")))))))</f>
        <v>C</v>
      </c>
      <c r="N39" s="31">
        <v>24</v>
      </c>
      <c r="O39" s="21">
        <f t="shared" ref="O39:O70" si="38">IF(N39&lt;=22.4,0,IF(N39&lt;=27.3,1,IF(N39&lt;=34.3,2,IF(N39&lt;=41.3,3,IF(N39&lt;=48.3,3.5,IF(N39&lt;=55.3,4,IF(N39&lt;=70,5)))))))</f>
        <v>1</v>
      </c>
      <c r="P39" s="21" t="str">
        <f t="shared" ref="P39:P70" si="39">IF(N39&lt;=22.4,"F",IF(N39&lt;=27.3,"D",IF(N39&lt;=34.3,"C",IF(N39&lt;=41.3,"B",IF(N39&lt;=48.3,"A-",IF(N39&lt;=55.3,"A",IF(N39&lt;=70,"A+")))))))</f>
        <v>D</v>
      </c>
      <c r="Q39" s="31">
        <v>55</v>
      </c>
      <c r="R39" s="21">
        <f t="shared" ref="R39:R70" si="40">IF(Q39&lt;=32,0,IF(Q39&lt;=39,1,IF(Q39&lt;=49,2,IF(Q39&lt;=59,3,IF(Q39&lt;=69,3.5,IF(Q39&lt;=79,4,IF(Q39&lt;=100,5)))))))</f>
        <v>3</v>
      </c>
      <c r="S39" s="21" t="str">
        <f t="shared" ref="S39:S70" si="41">IF(Q39&lt;=32,"F",IF(Q39&lt;=39,"D",IF(Q39&lt;=49,"C",IF(Q39&lt;=59,"B",IF(Q39&lt;=69,"A-",IF(Q39&lt;=79,"A",IF(Q39&lt;=100,"A+")))))))</f>
        <v>B</v>
      </c>
      <c r="T39" s="31">
        <v>46</v>
      </c>
      <c r="U39" s="21">
        <f t="shared" ref="U39:U70" si="42">IF(T39&lt;=32,0,IF(T39&lt;=39,1,IF(T39&lt;=49,2,IF(T39&lt;=59,3,IF(T39&lt;=69,3.5,IF(T39&lt;=79,4,IF(T39&lt;=100,5)))))))</f>
        <v>2</v>
      </c>
      <c r="V39" s="21" t="str">
        <f t="shared" ref="V39:V70" si="43">IF(T39&lt;=32,"F",IF(T39&lt;=39,"D",IF(T39&lt;=49,"C",IF(T39&lt;=59,"B",IF(T39&lt;=69,"A-",IF(T39&lt;=79,"A",IF(T39&lt;=100,"A+")))))))</f>
        <v>C</v>
      </c>
      <c r="W39" s="31">
        <v>67</v>
      </c>
      <c r="X39" s="21">
        <f t="shared" ref="X39:X70" si="44">IF(W39&lt;=32,0,IF(W39&lt;=39,1,IF(W39&lt;=49,2,IF(W39&lt;=59,3,IF(W39&lt;=69,3.5,IF(W39&lt;=79,4,IF(W39&lt;=100,5)))))))</f>
        <v>3.5</v>
      </c>
      <c r="Y39" s="21" t="str">
        <f t="shared" ref="Y39:Y70" si="45">IF(W39&lt;=32,"F",IF(W39&lt;=39,"D",IF(W39&lt;=49,"C",IF(W39&lt;=59,"B",IF(W39&lt;=69,"A-",IF(W39&lt;=79,"A",IF(W39&lt;=100,"A+")))))))</f>
        <v>A-</v>
      </c>
      <c r="Z39" s="31">
        <v>25</v>
      </c>
      <c r="AA39" s="21">
        <f t="shared" ref="AA39:AA70" si="46">IF(Z39&lt;=16,0,IF(Z39&lt;=19.5,1,IF(Z39&lt;=24.5,2,IF(Z39&lt;=29.5,3,IF(Z39&lt;=34.5,3.5,IF(Z39&lt;=39.5,4,IF(Z39&lt;=50,5)))))))</f>
        <v>3</v>
      </c>
      <c r="AB39" s="21" t="str">
        <f t="shared" ref="AB39:AB70" si="47">IF(Z39&lt;=16,"F",IF(Z39&lt;=19.5,"D",IF(Z39&lt;=24.5,"C",IF(Z39&lt;=29.5,"B",IF(Z39&lt;=34.5,"A-",IF(Z39&lt;=39.5,"A",IF(Z39&lt;=50,"A+")))))))</f>
        <v>B</v>
      </c>
      <c r="AC39" s="31">
        <v>81</v>
      </c>
      <c r="AD39" s="21">
        <f t="shared" ref="AD39:AD70" si="48">IF(AC39&lt;=32,0,IF(AC39&lt;=39,1,IF(AC39&lt;=49,2,IF(AC39&lt;=59,3,IF(AC39&lt;=69,3.5,IF(AC39&lt;=79,4,IF(AC39&lt;=100,5)))))))</f>
        <v>5</v>
      </c>
      <c r="AE39" s="21" t="str">
        <f t="shared" ref="AE39:AE70" si="49">IF(AC39&lt;=32,"F",IF(AC39&lt;=39,"D",IF(AC39&lt;=49,"C",IF(AC39&lt;=59,"B",IF(AC39&lt;=69,"A-",IF(AC39&lt;=79,"A",IF(AC39&lt;=100,"A+")))))))</f>
        <v>A+</v>
      </c>
      <c r="AF39" s="31">
        <v>96</v>
      </c>
      <c r="AG39" s="21">
        <f t="shared" ref="AG39:AG70" si="50">IF(AF39&lt;=32,0,IF(AF39&lt;=39,1,IF(AF39&lt;=49,2,IF(AF39&lt;=59,3,IF(AF39&lt;=69,3.5,IF(AF39&lt;=79,4,IF(AF39&lt;=100,5)))))))</f>
        <v>5</v>
      </c>
      <c r="AH39" s="21" t="str">
        <f t="shared" ref="AH39:AH70" si="51">IF(AF39&lt;=32,"F",IF(AF39&lt;=39,"D",IF(AF39&lt;=49,"C",IF(AF39&lt;=59,"B",IF(AF39&lt;=69,"A-",IF(AF39&lt;=79,"A",IF(AF39&lt;=100,"A+")))))))</f>
        <v>A+</v>
      </c>
      <c r="AI39" s="31">
        <v>58</v>
      </c>
      <c r="AJ39" s="21">
        <f t="shared" ref="AJ39:AJ70" si="52">IF(AI39&lt;=32,0,IF(AI39&lt;=39,1,IF(AI39&lt;=49,2,IF(AI39&lt;=59,3,IF(AI39&lt;=69,3.5,IF(AI39&lt;=79,4,IF(AI39&lt;=100,5)))))))</f>
        <v>3</v>
      </c>
      <c r="AK39" s="21" t="str">
        <f t="shared" ref="AK39:AK70" si="53">IF(AI39&lt;=32,"F",IF(AI39&lt;=39,"D",IF(AI39&lt;=49,"C",IF(AI39&lt;=59,"B",IF(AI39&lt;=69,"A-",IF(AI39&lt;=79,"A",IF(AI39&lt;=100,"A+")))))))</f>
        <v>B</v>
      </c>
      <c r="AL39" s="31">
        <v>50</v>
      </c>
      <c r="AM39" s="21">
        <f t="shared" ref="AM39:AM70" si="54">IF(AL39&lt;=32,0,IF(AL39&lt;=39,1,IF(AL39&lt;=49,2,IF(AL39&lt;=59,3,IF(AL39&lt;=69,3.5,IF(AL39&lt;=79,4,IF(AL39&lt;=100,5)))))))</f>
        <v>3</v>
      </c>
      <c r="AN39" s="21" t="str">
        <f t="shared" ref="AN39:AN70" si="55">IF(AL39&lt;=32,"F",IF(AL39&lt;=39,"D",IF(AL39&lt;=49,"C",IF(AL39&lt;=59,"B",IF(AL39&lt;=69,"A-",IF(AL39&lt;=79,"A",IF(AL39&lt;=100,"A+")))))))</f>
        <v>B</v>
      </c>
      <c r="AO39" s="31">
        <v>46</v>
      </c>
      <c r="AP39" s="21">
        <f t="shared" ref="AP39:AP70" si="56">IF(AO39&lt;=16,0,IF(AO39&lt;=19.5,1,IF(AO39&lt;=24.5,2,IF(AO39&lt;=29.5,3,IF(AO39&lt;=34.5,3.5,IF(AO39&lt;=39.5,4,IF(AO39&lt;=50,5)))))))</f>
        <v>5</v>
      </c>
      <c r="AQ39" s="21" t="str">
        <f t="shared" ref="AQ39:AQ70" si="57">IF(AO39&lt;=16,"F",IF(AO39&lt;=19.5,"D",IF(AO39&lt;=24.5,"C",IF(AO39&lt;=29.5,"B",IF(AO39&lt;=34.5,"A-",IF(AO39&lt;=39.5,"A",IF(AO39&lt;=50,"A+")))))))</f>
        <v>A+</v>
      </c>
      <c r="AR39" s="40">
        <f t="shared" ref="AR39:AR70" si="58">E39+H39+K39+N39+Q39+T39+W39+Z39+AC39+AF39+AI39+AL39+AO39</f>
        <v>689</v>
      </c>
      <c r="AS39" s="41">
        <f t="shared" ref="AS39:AS70" si="59">IF(OR(F39=0,I39=0,L39=0,O39=0,R39=0,U39=0,X39=0,AA39=0,AD39=0,AG39=0,AJ39=0,AM39=0,AP39=0,),0,F39+I39+L39+O39+R39+U39+X39+AA39+AD39+AG39+AJ39+AM39+AP39)/13</f>
        <v>3.1153846153846154</v>
      </c>
      <c r="AT39" s="41" t="str">
        <f t="shared" ref="AT39:AT70" si="60">IF(AS39&gt;=5,"A+",IF(AS39&gt;=4,"A",IF(AS39&gt;=3.5,"A-",IF(AS39&gt;=3,"B",IF(AS39&gt;=2,"C",IF(AS39&gt;=1,"D","F"))))))</f>
        <v>B</v>
      </c>
      <c r="AU39" s="21">
        <v>33</v>
      </c>
      <c r="AV39" s="21" t="str">
        <f t="shared" ref="AV39:AV70" si="61">IF(AS39=0,"FAIL","PASS")</f>
        <v>PASS</v>
      </c>
      <c r="AW39" s="21">
        <f t="shared" ref="AW39:AW70" si="62">COUNTIF(E39:AQ39,"F")</f>
        <v>0</v>
      </c>
      <c r="AX39" s="16">
        <v>48</v>
      </c>
      <c r="AY39" s="16"/>
      <c r="AZ39" s="12">
        <v>55</v>
      </c>
      <c r="BA39" s="12">
        <v>80</v>
      </c>
      <c r="BB39" s="16">
        <v>49</v>
      </c>
      <c r="BC39" s="16">
        <v>95</v>
      </c>
      <c r="BD39" s="12">
        <v>68</v>
      </c>
      <c r="BE39" s="12">
        <v>94</v>
      </c>
      <c r="BF39" s="16">
        <v>48</v>
      </c>
      <c r="BG39" s="50">
        <v>88</v>
      </c>
      <c r="BH39" s="6">
        <f t="shared" si="31"/>
        <v>33</v>
      </c>
      <c r="BI39" s="31">
        <v>95</v>
      </c>
      <c r="BJ39" s="10"/>
      <c r="BK39" s="18"/>
      <c r="BL39" s="18"/>
      <c r="BM39" s="18"/>
      <c r="BN39" s="18"/>
      <c r="BO39" s="46" t="s">
        <v>340</v>
      </c>
      <c r="BP39" s="46" t="s">
        <v>419</v>
      </c>
      <c r="BQ39" s="46" t="s">
        <v>40</v>
      </c>
    </row>
    <row r="40" spans="1:69" s="5" customFormat="1" ht="19.5" customHeight="1" x14ac:dyDescent="0.25">
      <c r="A40" s="46">
        <v>34</v>
      </c>
      <c r="B40" s="46" t="s">
        <v>189</v>
      </c>
      <c r="C40" s="46" t="s">
        <v>275</v>
      </c>
      <c r="D40" s="46" t="s">
        <v>104</v>
      </c>
      <c r="E40" s="31">
        <v>33</v>
      </c>
      <c r="F40" s="21">
        <f t="shared" si="32"/>
        <v>1</v>
      </c>
      <c r="G40" s="21" t="str">
        <f t="shared" si="33"/>
        <v>D</v>
      </c>
      <c r="H40" s="31">
        <v>39</v>
      </c>
      <c r="I40" s="21">
        <f t="shared" si="34"/>
        <v>1</v>
      </c>
      <c r="J40" s="21" t="str">
        <f t="shared" si="35"/>
        <v>D</v>
      </c>
      <c r="K40" s="31">
        <v>40</v>
      </c>
      <c r="L40" s="21">
        <f t="shared" si="36"/>
        <v>2</v>
      </c>
      <c r="M40" s="21" t="str">
        <f t="shared" si="37"/>
        <v>C</v>
      </c>
      <c r="N40" s="31">
        <v>34</v>
      </c>
      <c r="O40" s="21">
        <f t="shared" si="38"/>
        <v>2</v>
      </c>
      <c r="P40" s="21" t="str">
        <f t="shared" si="39"/>
        <v>C</v>
      </c>
      <c r="Q40" s="31">
        <v>50</v>
      </c>
      <c r="R40" s="21">
        <f t="shared" si="40"/>
        <v>3</v>
      </c>
      <c r="S40" s="21" t="str">
        <f t="shared" si="41"/>
        <v>B</v>
      </c>
      <c r="T40" s="31">
        <v>36</v>
      </c>
      <c r="U40" s="21">
        <f t="shared" si="42"/>
        <v>1</v>
      </c>
      <c r="V40" s="21" t="str">
        <f t="shared" si="43"/>
        <v>D</v>
      </c>
      <c r="W40" s="31">
        <v>62</v>
      </c>
      <c r="X40" s="21">
        <f t="shared" si="44"/>
        <v>3.5</v>
      </c>
      <c r="Y40" s="21" t="str">
        <f t="shared" si="45"/>
        <v>A-</v>
      </c>
      <c r="Z40" s="31">
        <v>37</v>
      </c>
      <c r="AA40" s="21">
        <f t="shared" si="46"/>
        <v>4</v>
      </c>
      <c r="AB40" s="21" t="str">
        <f t="shared" si="47"/>
        <v>A</v>
      </c>
      <c r="AC40" s="31">
        <v>83</v>
      </c>
      <c r="AD40" s="21">
        <f t="shared" si="48"/>
        <v>5</v>
      </c>
      <c r="AE40" s="21" t="str">
        <f t="shared" si="49"/>
        <v>A+</v>
      </c>
      <c r="AF40" s="31">
        <v>90</v>
      </c>
      <c r="AG40" s="21">
        <f t="shared" si="50"/>
        <v>5</v>
      </c>
      <c r="AH40" s="21" t="str">
        <f t="shared" si="51"/>
        <v>A+</v>
      </c>
      <c r="AI40" s="31">
        <v>62</v>
      </c>
      <c r="AJ40" s="21">
        <f t="shared" si="52"/>
        <v>3.5</v>
      </c>
      <c r="AK40" s="21" t="str">
        <f t="shared" si="53"/>
        <v>A-</v>
      </c>
      <c r="AL40" s="31">
        <v>57</v>
      </c>
      <c r="AM40" s="21">
        <f t="shared" si="54"/>
        <v>3</v>
      </c>
      <c r="AN40" s="21" t="str">
        <f t="shared" si="55"/>
        <v>B</v>
      </c>
      <c r="AO40" s="31">
        <v>40</v>
      </c>
      <c r="AP40" s="21">
        <f t="shared" si="56"/>
        <v>5</v>
      </c>
      <c r="AQ40" s="21" t="str">
        <f t="shared" si="57"/>
        <v>A+</v>
      </c>
      <c r="AR40" s="40">
        <f t="shared" si="58"/>
        <v>663</v>
      </c>
      <c r="AS40" s="41">
        <f t="shared" si="59"/>
        <v>3</v>
      </c>
      <c r="AT40" s="41" t="str">
        <f t="shared" si="60"/>
        <v>B</v>
      </c>
      <c r="AU40" s="21">
        <v>34</v>
      </c>
      <c r="AV40" s="21" t="str">
        <f t="shared" si="61"/>
        <v>PASS</v>
      </c>
      <c r="AW40" s="21">
        <f t="shared" si="62"/>
        <v>0</v>
      </c>
      <c r="AX40" s="16">
        <v>34</v>
      </c>
      <c r="AY40" s="16"/>
      <c r="AZ40" s="12">
        <v>49</v>
      </c>
      <c r="BA40" s="12">
        <v>95</v>
      </c>
      <c r="BB40" s="16">
        <v>64</v>
      </c>
      <c r="BC40" s="16">
        <v>81</v>
      </c>
      <c r="BD40" s="12">
        <v>55</v>
      </c>
      <c r="BE40" s="12">
        <v>88</v>
      </c>
      <c r="BF40" s="16">
        <v>54</v>
      </c>
      <c r="BG40" s="50">
        <v>85</v>
      </c>
      <c r="BH40" s="6">
        <f t="shared" si="31"/>
        <v>34</v>
      </c>
      <c r="BI40" s="31">
        <v>90</v>
      </c>
      <c r="BJ40" s="10"/>
      <c r="BK40" s="18"/>
      <c r="BL40" s="18"/>
      <c r="BM40" s="18"/>
      <c r="BN40" s="18"/>
      <c r="BO40" s="46" t="s">
        <v>360</v>
      </c>
      <c r="BP40" s="46" t="s">
        <v>360</v>
      </c>
      <c r="BQ40" s="46" t="s">
        <v>40</v>
      </c>
    </row>
    <row r="41" spans="1:69" s="5" customFormat="1" ht="19.5" customHeight="1" x14ac:dyDescent="0.25">
      <c r="A41" s="46">
        <v>35</v>
      </c>
      <c r="B41" s="46" t="s">
        <v>226</v>
      </c>
      <c r="C41" s="46" t="s">
        <v>312</v>
      </c>
      <c r="D41" s="46" t="s">
        <v>140</v>
      </c>
      <c r="E41" s="31">
        <v>78</v>
      </c>
      <c r="F41" s="21">
        <f t="shared" si="32"/>
        <v>4</v>
      </c>
      <c r="G41" s="21" t="str">
        <f t="shared" si="33"/>
        <v>A</v>
      </c>
      <c r="H41" s="31">
        <v>82</v>
      </c>
      <c r="I41" s="21">
        <f t="shared" si="34"/>
        <v>5</v>
      </c>
      <c r="J41" s="21" t="str">
        <f t="shared" si="35"/>
        <v>A+</v>
      </c>
      <c r="K41" s="31">
        <v>64</v>
      </c>
      <c r="L41" s="21">
        <f t="shared" si="36"/>
        <v>3.5</v>
      </c>
      <c r="M41" s="21" t="str">
        <f t="shared" si="37"/>
        <v>A-</v>
      </c>
      <c r="N41" s="31">
        <v>44</v>
      </c>
      <c r="O41" s="21">
        <f t="shared" si="38"/>
        <v>3.5</v>
      </c>
      <c r="P41" s="21" t="str">
        <f t="shared" si="39"/>
        <v>A-</v>
      </c>
      <c r="Q41" s="31">
        <v>64</v>
      </c>
      <c r="R41" s="21">
        <f t="shared" si="40"/>
        <v>3.5</v>
      </c>
      <c r="S41" s="21" t="str">
        <f t="shared" si="41"/>
        <v>A-</v>
      </c>
      <c r="T41" s="31">
        <v>83</v>
      </c>
      <c r="U41" s="21">
        <f t="shared" si="42"/>
        <v>5</v>
      </c>
      <c r="V41" s="21" t="str">
        <f t="shared" si="43"/>
        <v>A+</v>
      </c>
      <c r="W41" s="31">
        <v>82</v>
      </c>
      <c r="X41" s="21">
        <f t="shared" si="44"/>
        <v>5</v>
      </c>
      <c r="Y41" s="21" t="str">
        <f t="shared" si="45"/>
        <v>A+</v>
      </c>
      <c r="Z41" s="31">
        <v>40</v>
      </c>
      <c r="AA41" s="21">
        <f t="shared" si="46"/>
        <v>5</v>
      </c>
      <c r="AB41" s="21" t="str">
        <f t="shared" si="47"/>
        <v>A+</v>
      </c>
      <c r="AC41" s="31">
        <v>83</v>
      </c>
      <c r="AD41" s="21">
        <f t="shared" si="48"/>
        <v>5</v>
      </c>
      <c r="AE41" s="21" t="str">
        <f t="shared" si="49"/>
        <v>A+</v>
      </c>
      <c r="AF41" s="31">
        <v>85</v>
      </c>
      <c r="AG41" s="21">
        <f t="shared" si="50"/>
        <v>5</v>
      </c>
      <c r="AH41" s="21" t="str">
        <f t="shared" si="51"/>
        <v>A+</v>
      </c>
      <c r="AI41" s="31">
        <v>86</v>
      </c>
      <c r="AJ41" s="21">
        <f t="shared" si="52"/>
        <v>5</v>
      </c>
      <c r="AK41" s="21" t="str">
        <f t="shared" si="53"/>
        <v>A+</v>
      </c>
      <c r="AL41" s="31">
        <v>65</v>
      </c>
      <c r="AM41" s="21">
        <f t="shared" si="54"/>
        <v>3.5</v>
      </c>
      <c r="AN41" s="21" t="str">
        <f t="shared" si="55"/>
        <v>A-</v>
      </c>
      <c r="AO41" s="31"/>
      <c r="AP41" s="21">
        <f t="shared" si="56"/>
        <v>0</v>
      </c>
      <c r="AQ41" s="21" t="str">
        <f t="shared" si="57"/>
        <v>F</v>
      </c>
      <c r="AR41" s="40">
        <f t="shared" si="58"/>
        <v>856</v>
      </c>
      <c r="AS41" s="41">
        <f t="shared" si="59"/>
        <v>0</v>
      </c>
      <c r="AT41" s="41" t="str">
        <f t="shared" si="60"/>
        <v>F</v>
      </c>
      <c r="AU41" s="21">
        <v>35</v>
      </c>
      <c r="AV41" s="21" t="str">
        <f t="shared" si="61"/>
        <v>FAIL</v>
      </c>
      <c r="AW41" s="21">
        <f t="shared" si="62"/>
        <v>1</v>
      </c>
      <c r="AX41" s="16">
        <v>63</v>
      </c>
      <c r="AY41" s="16"/>
      <c r="AZ41" s="12">
        <v>6</v>
      </c>
      <c r="BA41" s="12">
        <v>90</v>
      </c>
      <c r="BB41" s="16">
        <v>15</v>
      </c>
      <c r="BC41" s="16">
        <v>72</v>
      </c>
      <c r="BD41" s="12">
        <v>85</v>
      </c>
      <c r="BE41" s="12">
        <v>47</v>
      </c>
      <c r="BF41" s="16">
        <v>14</v>
      </c>
      <c r="BG41" s="50">
        <v>77</v>
      </c>
      <c r="BH41" s="6">
        <f t="shared" si="31"/>
        <v>35</v>
      </c>
      <c r="BI41" s="31">
        <v>85</v>
      </c>
      <c r="BJ41" s="10"/>
      <c r="BK41" s="18"/>
      <c r="BL41" s="18"/>
      <c r="BM41" s="18"/>
      <c r="BN41" s="18"/>
      <c r="BO41" s="46" t="s">
        <v>397</v>
      </c>
      <c r="BP41" s="46" t="s">
        <v>445</v>
      </c>
      <c r="BQ41" s="46" t="s">
        <v>38</v>
      </c>
    </row>
    <row r="42" spans="1:69" s="5" customFormat="1" ht="19.5" customHeight="1" x14ac:dyDescent="0.25">
      <c r="A42" s="46">
        <v>36</v>
      </c>
      <c r="B42" s="46" t="s">
        <v>187</v>
      </c>
      <c r="C42" s="46" t="s">
        <v>273</v>
      </c>
      <c r="D42" s="46" t="s">
        <v>102</v>
      </c>
      <c r="E42" s="31">
        <v>77</v>
      </c>
      <c r="F42" s="21">
        <f t="shared" si="32"/>
        <v>4</v>
      </c>
      <c r="G42" s="21" t="str">
        <f t="shared" si="33"/>
        <v>A</v>
      </c>
      <c r="H42" s="31">
        <v>82</v>
      </c>
      <c r="I42" s="21">
        <f t="shared" si="34"/>
        <v>5</v>
      </c>
      <c r="J42" s="21" t="str">
        <f t="shared" si="35"/>
        <v>A+</v>
      </c>
      <c r="K42" s="31">
        <v>50</v>
      </c>
      <c r="L42" s="21">
        <f t="shared" si="36"/>
        <v>3</v>
      </c>
      <c r="M42" s="21" t="str">
        <f t="shared" si="37"/>
        <v>B</v>
      </c>
      <c r="N42" s="31">
        <v>22</v>
      </c>
      <c r="O42" s="21">
        <f t="shared" si="38"/>
        <v>0</v>
      </c>
      <c r="P42" s="21" t="str">
        <f t="shared" si="39"/>
        <v>F</v>
      </c>
      <c r="Q42" s="31">
        <v>60</v>
      </c>
      <c r="R42" s="21">
        <f t="shared" si="40"/>
        <v>3.5</v>
      </c>
      <c r="S42" s="21" t="str">
        <f t="shared" si="41"/>
        <v>A-</v>
      </c>
      <c r="T42" s="31">
        <v>62</v>
      </c>
      <c r="U42" s="21">
        <f t="shared" si="42"/>
        <v>3.5</v>
      </c>
      <c r="V42" s="21" t="str">
        <f t="shared" si="43"/>
        <v>A-</v>
      </c>
      <c r="W42" s="31">
        <v>76</v>
      </c>
      <c r="X42" s="21">
        <f t="shared" si="44"/>
        <v>4</v>
      </c>
      <c r="Y42" s="21" t="str">
        <f t="shared" si="45"/>
        <v>A</v>
      </c>
      <c r="Z42" s="31">
        <v>42</v>
      </c>
      <c r="AA42" s="21">
        <f t="shared" si="46"/>
        <v>5</v>
      </c>
      <c r="AB42" s="21" t="str">
        <f t="shared" si="47"/>
        <v>A+</v>
      </c>
      <c r="AC42" s="31">
        <v>80</v>
      </c>
      <c r="AD42" s="21">
        <f t="shared" si="48"/>
        <v>5</v>
      </c>
      <c r="AE42" s="21" t="str">
        <f t="shared" si="49"/>
        <v>A+</v>
      </c>
      <c r="AF42" s="31">
        <v>96</v>
      </c>
      <c r="AG42" s="21">
        <f t="shared" si="50"/>
        <v>5</v>
      </c>
      <c r="AH42" s="21" t="str">
        <f t="shared" si="51"/>
        <v>A+</v>
      </c>
      <c r="AI42" s="31">
        <v>89</v>
      </c>
      <c r="AJ42" s="21">
        <f t="shared" si="52"/>
        <v>5</v>
      </c>
      <c r="AK42" s="21" t="str">
        <f t="shared" si="53"/>
        <v>A+</v>
      </c>
      <c r="AL42" s="31">
        <v>70</v>
      </c>
      <c r="AM42" s="21">
        <f t="shared" si="54"/>
        <v>4</v>
      </c>
      <c r="AN42" s="21" t="str">
        <f t="shared" si="55"/>
        <v>A</v>
      </c>
      <c r="AO42" s="31">
        <v>43</v>
      </c>
      <c r="AP42" s="21">
        <f t="shared" si="56"/>
        <v>5</v>
      </c>
      <c r="AQ42" s="21" t="str">
        <f t="shared" si="57"/>
        <v>A+</v>
      </c>
      <c r="AR42" s="40">
        <f t="shared" si="58"/>
        <v>849</v>
      </c>
      <c r="AS42" s="41">
        <f t="shared" si="59"/>
        <v>0</v>
      </c>
      <c r="AT42" s="41" t="str">
        <f t="shared" si="60"/>
        <v>F</v>
      </c>
      <c r="AU42" s="21">
        <v>36</v>
      </c>
      <c r="AV42" s="21" t="str">
        <f t="shared" si="61"/>
        <v>FAIL</v>
      </c>
      <c r="AW42" s="21">
        <f t="shared" si="62"/>
        <v>1</v>
      </c>
      <c r="AX42" s="16">
        <v>4</v>
      </c>
      <c r="AY42" s="16"/>
      <c r="AZ42" s="12">
        <v>14</v>
      </c>
      <c r="BA42" s="12">
        <v>100</v>
      </c>
      <c r="BB42" s="16">
        <v>9</v>
      </c>
      <c r="BC42" s="16">
        <v>100</v>
      </c>
      <c r="BD42" s="12">
        <v>20</v>
      </c>
      <c r="BE42" s="12">
        <v>94</v>
      </c>
      <c r="BF42" s="16">
        <v>25</v>
      </c>
      <c r="BG42" s="50">
        <v>85</v>
      </c>
      <c r="BH42" s="6">
        <f t="shared" si="31"/>
        <v>36</v>
      </c>
      <c r="BI42" s="31">
        <v>95</v>
      </c>
      <c r="BJ42" s="10"/>
      <c r="BK42" s="18"/>
      <c r="BL42" s="18"/>
      <c r="BM42" s="18"/>
      <c r="BN42" s="18"/>
      <c r="BO42" s="46" t="s">
        <v>358</v>
      </c>
      <c r="BP42" s="46" t="s">
        <v>358</v>
      </c>
      <c r="BQ42" s="46" t="s">
        <v>38</v>
      </c>
    </row>
    <row r="43" spans="1:69" s="5" customFormat="1" ht="19.5" customHeight="1" x14ac:dyDescent="0.25">
      <c r="A43" s="46">
        <v>37</v>
      </c>
      <c r="B43" s="46" t="s">
        <v>188</v>
      </c>
      <c r="C43" s="46" t="s">
        <v>274</v>
      </c>
      <c r="D43" s="46" t="s">
        <v>103</v>
      </c>
      <c r="E43" s="31">
        <v>70</v>
      </c>
      <c r="F43" s="21">
        <f t="shared" si="32"/>
        <v>4</v>
      </c>
      <c r="G43" s="21" t="str">
        <f t="shared" si="33"/>
        <v>A</v>
      </c>
      <c r="H43" s="31">
        <v>80</v>
      </c>
      <c r="I43" s="21">
        <f t="shared" si="34"/>
        <v>5</v>
      </c>
      <c r="J43" s="21" t="str">
        <f t="shared" si="35"/>
        <v>A+</v>
      </c>
      <c r="K43" s="31">
        <v>55</v>
      </c>
      <c r="L43" s="21">
        <f t="shared" si="36"/>
        <v>3</v>
      </c>
      <c r="M43" s="21" t="str">
        <f t="shared" si="37"/>
        <v>B</v>
      </c>
      <c r="N43" s="31">
        <v>20</v>
      </c>
      <c r="O43" s="21">
        <f t="shared" si="38"/>
        <v>0</v>
      </c>
      <c r="P43" s="21" t="str">
        <f t="shared" si="39"/>
        <v>F</v>
      </c>
      <c r="Q43" s="31">
        <v>44</v>
      </c>
      <c r="R43" s="21">
        <f t="shared" si="40"/>
        <v>2</v>
      </c>
      <c r="S43" s="21" t="str">
        <f t="shared" si="41"/>
        <v>C</v>
      </c>
      <c r="T43" s="31">
        <v>65</v>
      </c>
      <c r="U43" s="21">
        <f t="shared" si="42"/>
        <v>3.5</v>
      </c>
      <c r="V43" s="21" t="str">
        <f t="shared" si="43"/>
        <v>A-</v>
      </c>
      <c r="W43" s="31">
        <v>81</v>
      </c>
      <c r="X43" s="21">
        <f t="shared" si="44"/>
        <v>5</v>
      </c>
      <c r="Y43" s="21" t="str">
        <f t="shared" si="45"/>
        <v>A+</v>
      </c>
      <c r="Z43" s="31">
        <v>42</v>
      </c>
      <c r="AA43" s="21">
        <f t="shared" si="46"/>
        <v>5</v>
      </c>
      <c r="AB43" s="21" t="str">
        <f t="shared" si="47"/>
        <v>A+</v>
      </c>
      <c r="AC43" s="31">
        <v>81</v>
      </c>
      <c r="AD43" s="21">
        <f t="shared" si="48"/>
        <v>5</v>
      </c>
      <c r="AE43" s="21" t="str">
        <f t="shared" si="49"/>
        <v>A+</v>
      </c>
      <c r="AF43" s="31">
        <v>91</v>
      </c>
      <c r="AG43" s="21">
        <f t="shared" si="50"/>
        <v>5</v>
      </c>
      <c r="AH43" s="21" t="str">
        <f t="shared" si="51"/>
        <v>A+</v>
      </c>
      <c r="AI43" s="31">
        <v>75</v>
      </c>
      <c r="AJ43" s="21">
        <f t="shared" si="52"/>
        <v>4</v>
      </c>
      <c r="AK43" s="21" t="str">
        <f t="shared" si="53"/>
        <v>A</v>
      </c>
      <c r="AL43" s="31">
        <v>83</v>
      </c>
      <c r="AM43" s="21">
        <f t="shared" si="54"/>
        <v>5</v>
      </c>
      <c r="AN43" s="21" t="str">
        <f t="shared" si="55"/>
        <v>A+</v>
      </c>
      <c r="AO43" s="31">
        <v>40</v>
      </c>
      <c r="AP43" s="21">
        <f t="shared" si="56"/>
        <v>5</v>
      </c>
      <c r="AQ43" s="21" t="str">
        <f t="shared" si="57"/>
        <v>A+</v>
      </c>
      <c r="AR43" s="40">
        <f t="shared" si="58"/>
        <v>827</v>
      </c>
      <c r="AS43" s="41">
        <f t="shared" si="59"/>
        <v>0</v>
      </c>
      <c r="AT43" s="41" t="str">
        <f t="shared" si="60"/>
        <v>F</v>
      </c>
      <c r="AU43" s="21">
        <v>37</v>
      </c>
      <c r="AV43" s="21" t="str">
        <f t="shared" si="61"/>
        <v>FAIL</v>
      </c>
      <c r="AW43" s="21">
        <f t="shared" si="62"/>
        <v>1</v>
      </c>
      <c r="AX43" s="16">
        <v>17</v>
      </c>
      <c r="AY43" s="16"/>
      <c r="AZ43" s="12">
        <v>22</v>
      </c>
      <c r="BA43" s="12">
        <v>90</v>
      </c>
      <c r="BB43" s="16">
        <v>21</v>
      </c>
      <c r="BC43" s="16">
        <v>95</v>
      </c>
      <c r="BD43" s="12">
        <v>23</v>
      </c>
      <c r="BE43" s="12">
        <v>76</v>
      </c>
      <c r="BF43" s="16">
        <v>23</v>
      </c>
      <c r="BG43" s="50">
        <v>74</v>
      </c>
      <c r="BH43" s="6">
        <f t="shared" si="31"/>
        <v>37</v>
      </c>
      <c r="BI43" s="31">
        <v>95</v>
      </c>
      <c r="BJ43" s="10"/>
      <c r="BK43" s="18"/>
      <c r="BL43" s="18"/>
      <c r="BM43" s="18"/>
      <c r="BN43" s="18"/>
      <c r="BO43" s="46" t="s">
        <v>359</v>
      </c>
      <c r="BP43" s="46" t="s">
        <v>359</v>
      </c>
      <c r="BQ43" s="46" t="s">
        <v>38</v>
      </c>
    </row>
    <row r="44" spans="1:69" s="5" customFormat="1" ht="19.5" customHeight="1" x14ac:dyDescent="0.25">
      <c r="A44" s="46">
        <v>38</v>
      </c>
      <c r="B44" s="46" t="s">
        <v>201</v>
      </c>
      <c r="C44" s="46" t="s">
        <v>287</v>
      </c>
      <c r="D44" s="46" t="s">
        <v>116</v>
      </c>
      <c r="E44" s="31">
        <v>75</v>
      </c>
      <c r="F44" s="21">
        <f t="shared" si="32"/>
        <v>4</v>
      </c>
      <c r="G44" s="21" t="str">
        <f t="shared" si="33"/>
        <v>A</v>
      </c>
      <c r="H44" s="31">
        <v>70</v>
      </c>
      <c r="I44" s="21">
        <f t="shared" si="34"/>
        <v>4</v>
      </c>
      <c r="J44" s="21" t="str">
        <f t="shared" si="35"/>
        <v>A</v>
      </c>
      <c r="K44" s="31">
        <v>62</v>
      </c>
      <c r="L44" s="21">
        <f t="shared" si="36"/>
        <v>3.5</v>
      </c>
      <c r="M44" s="21" t="str">
        <f t="shared" si="37"/>
        <v>A-</v>
      </c>
      <c r="N44" s="31">
        <v>19</v>
      </c>
      <c r="O44" s="21">
        <f t="shared" si="38"/>
        <v>0</v>
      </c>
      <c r="P44" s="21" t="str">
        <f t="shared" si="39"/>
        <v>F</v>
      </c>
      <c r="Q44" s="31">
        <v>58</v>
      </c>
      <c r="R44" s="21">
        <f t="shared" si="40"/>
        <v>3</v>
      </c>
      <c r="S44" s="21" t="str">
        <f t="shared" si="41"/>
        <v>B</v>
      </c>
      <c r="T44" s="31">
        <v>45</v>
      </c>
      <c r="U44" s="21">
        <f t="shared" si="42"/>
        <v>2</v>
      </c>
      <c r="V44" s="21" t="str">
        <f t="shared" si="43"/>
        <v>C</v>
      </c>
      <c r="W44" s="31">
        <v>80</v>
      </c>
      <c r="X44" s="21">
        <f t="shared" si="44"/>
        <v>5</v>
      </c>
      <c r="Y44" s="21" t="str">
        <f t="shared" si="45"/>
        <v>A+</v>
      </c>
      <c r="Z44" s="31">
        <v>39</v>
      </c>
      <c r="AA44" s="21">
        <f t="shared" si="46"/>
        <v>4</v>
      </c>
      <c r="AB44" s="21" t="str">
        <f t="shared" si="47"/>
        <v>A</v>
      </c>
      <c r="AC44" s="31">
        <v>80</v>
      </c>
      <c r="AD44" s="21">
        <f t="shared" si="48"/>
        <v>5</v>
      </c>
      <c r="AE44" s="21" t="str">
        <f t="shared" si="49"/>
        <v>A+</v>
      </c>
      <c r="AF44" s="31">
        <v>92</v>
      </c>
      <c r="AG44" s="21">
        <f t="shared" si="50"/>
        <v>5</v>
      </c>
      <c r="AH44" s="21" t="str">
        <f t="shared" si="51"/>
        <v>A+</v>
      </c>
      <c r="AI44" s="31">
        <v>68</v>
      </c>
      <c r="AJ44" s="21">
        <f t="shared" si="52"/>
        <v>3.5</v>
      </c>
      <c r="AK44" s="21" t="str">
        <f t="shared" si="53"/>
        <v>A-</v>
      </c>
      <c r="AL44" s="31">
        <v>76</v>
      </c>
      <c r="AM44" s="21">
        <f t="shared" si="54"/>
        <v>4</v>
      </c>
      <c r="AN44" s="21" t="str">
        <f t="shared" si="55"/>
        <v>A</v>
      </c>
      <c r="AO44" s="31">
        <v>46</v>
      </c>
      <c r="AP44" s="21">
        <f t="shared" si="56"/>
        <v>5</v>
      </c>
      <c r="AQ44" s="21" t="str">
        <f t="shared" si="57"/>
        <v>A+</v>
      </c>
      <c r="AR44" s="40">
        <f t="shared" si="58"/>
        <v>810</v>
      </c>
      <c r="AS44" s="41">
        <f t="shared" si="59"/>
        <v>0</v>
      </c>
      <c r="AT44" s="41" t="str">
        <f t="shared" si="60"/>
        <v>F</v>
      </c>
      <c r="AU44" s="21">
        <v>38</v>
      </c>
      <c r="AV44" s="21" t="str">
        <f t="shared" si="61"/>
        <v>FAIL</v>
      </c>
      <c r="AW44" s="21">
        <f t="shared" si="62"/>
        <v>1</v>
      </c>
      <c r="AX44" s="16">
        <v>31</v>
      </c>
      <c r="AY44" s="16"/>
      <c r="AZ44" s="12">
        <v>21</v>
      </c>
      <c r="BA44" s="12">
        <v>85</v>
      </c>
      <c r="BB44" s="16">
        <v>13</v>
      </c>
      <c r="BC44" s="16">
        <v>81</v>
      </c>
      <c r="BD44" s="12">
        <v>31</v>
      </c>
      <c r="BE44" s="12">
        <v>70</v>
      </c>
      <c r="BF44" s="16">
        <v>28</v>
      </c>
      <c r="BG44" s="50">
        <v>81</v>
      </c>
      <c r="BH44" s="6">
        <f t="shared" si="31"/>
        <v>38</v>
      </c>
      <c r="BI44" s="31">
        <v>90</v>
      </c>
      <c r="BJ44" s="10"/>
      <c r="BK44" s="18"/>
      <c r="BL44" s="18"/>
      <c r="BM44" s="18"/>
      <c r="BN44" s="18"/>
      <c r="BO44" s="46" t="s">
        <v>372</v>
      </c>
      <c r="BP44" s="46" t="s">
        <v>434</v>
      </c>
      <c r="BQ44" s="46" t="s">
        <v>38</v>
      </c>
    </row>
    <row r="45" spans="1:69" s="5" customFormat="1" ht="19.5" customHeight="1" x14ac:dyDescent="0.25">
      <c r="A45" s="46">
        <v>39</v>
      </c>
      <c r="B45" s="46" t="s">
        <v>182</v>
      </c>
      <c r="C45" s="46" t="s">
        <v>268</v>
      </c>
      <c r="D45" s="46" t="s">
        <v>97</v>
      </c>
      <c r="E45" s="31">
        <v>82</v>
      </c>
      <c r="F45" s="21">
        <f t="shared" si="32"/>
        <v>5</v>
      </c>
      <c r="G45" s="21" t="str">
        <f t="shared" si="33"/>
        <v>A+</v>
      </c>
      <c r="H45" s="31">
        <v>80</v>
      </c>
      <c r="I45" s="21">
        <f t="shared" si="34"/>
        <v>5</v>
      </c>
      <c r="J45" s="21" t="str">
        <f t="shared" si="35"/>
        <v>A+</v>
      </c>
      <c r="K45" s="31">
        <v>41</v>
      </c>
      <c r="L45" s="21">
        <f t="shared" si="36"/>
        <v>2</v>
      </c>
      <c r="M45" s="21" t="str">
        <f t="shared" si="37"/>
        <v>C</v>
      </c>
      <c r="N45" s="31">
        <v>30</v>
      </c>
      <c r="O45" s="21">
        <f t="shared" si="38"/>
        <v>2</v>
      </c>
      <c r="P45" s="21" t="str">
        <f t="shared" si="39"/>
        <v>C</v>
      </c>
      <c r="Q45" s="31">
        <v>76</v>
      </c>
      <c r="R45" s="21">
        <f t="shared" si="40"/>
        <v>4</v>
      </c>
      <c r="S45" s="21" t="str">
        <f t="shared" si="41"/>
        <v>A</v>
      </c>
      <c r="T45" s="31">
        <v>95</v>
      </c>
      <c r="U45" s="21">
        <f t="shared" si="42"/>
        <v>5</v>
      </c>
      <c r="V45" s="21" t="str">
        <f t="shared" si="43"/>
        <v>A+</v>
      </c>
      <c r="W45" s="31">
        <v>76</v>
      </c>
      <c r="X45" s="21">
        <f t="shared" si="44"/>
        <v>4</v>
      </c>
      <c r="Y45" s="21" t="str">
        <f t="shared" si="45"/>
        <v>A</v>
      </c>
      <c r="Z45" s="31">
        <v>44</v>
      </c>
      <c r="AA45" s="21">
        <f t="shared" si="46"/>
        <v>5</v>
      </c>
      <c r="AB45" s="21" t="str">
        <f t="shared" si="47"/>
        <v>A+</v>
      </c>
      <c r="AC45" s="31">
        <v>84</v>
      </c>
      <c r="AD45" s="21">
        <f t="shared" si="48"/>
        <v>5</v>
      </c>
      <c r="AE45" s="21" t="str">
        <f t="shared" si="49"/>
        <v>A+</v>
      </c>
      <c r="AF45" s="31">
        <v>91</v>
      </c>
      <c r="AG45" s="21">
        <f t="shared" si="50"/>
        <v>5</v>
      </c>
      <c r="AH45" s="21" t="str">
        <f t="shared" si="51"/>
        <v>A+</v>
      </c>
      <c r="AI45" s="31">
        <v>62</v>
      </c>
      <c r="AJ45" s="21">
        <f t="shared" si="52"/>
        <v>3.5</v>
      </c>
      <c r="AK45" s="21" t="str">
        <f t="shared" si="53"/>
        <v>A-</v>
      </c>
      <c r="AL45" s="31"/>
      <c r="AM45" s="21">
        <f t="shared" si="54"/>
        <v>0</v>
      </c>
      <c r="AN45" s="21" t="str">
        <f t="shared" si="55"/>
        <v>F</v>
      </c>
      <c r="AO45" s="31">
        <v>47</v>
      </c>
      <c r="AP45" s="21">
        <f t="shared" si="56"/>
        <v>5</v>
      </c>
      <c r="AQ45" s="21" t="str">
        <f t="shared" si="57"/>
        <v>A+</v>
      </c>
      <c r="AR45" s="40">
        <f t="shared" si="58"/>
        <v>808</v>
      </c>
      <c r="AS45" s="41">
        <f t="shared" si="59"/>
        <v>0</v>
      </c>
      <c r="AT45" s="41" t="str">
        <f t="shared" si="60"/>
        <v>F</v>
      </c>
      <c r="AU45" s="21">
        <v>39</v>
      </c>
      <c r="AV45" s="21" t="str">
        <f t="shared" si="61"/>
        <v>FAIL</v>
      </c>
      <c r="AW45" s="21">
        <f t="shared" si="62"/>
        <v>1</v>
      </c>
      <c r="AX45" s="16">
        <v>5</v>
      </c>
      <c r="AY45" s="16"/>
      <c r="AZ45" s="12">
        <v>37</v>
      </c>
      <c r="BA45" s="12">
        <v>90</v>
      </c>
      <c r="BB45" s="16">
        <v>31</v>
      </c>
      <c r="BC45" s="16">
        <v>90</v>
      </c>
      <c r="BD45" s="12">
        <v>14</v>
      </c>
      <c r="BE45" s="12">
        <v>88</v>
      </c>
      <c r="BF45" s="16">
        <v>16</v>
      </c>
      <c r="BG45" s="50">
        <v>96</v>
      </c>
      <c r="BH45" s="6">
        <f t="shared" si="31"/>
        <v>39</v>
      </c>
      <c r="BI45" s="31">
        <v>90</v>
      </c>
      <c r="BJ45" s="10"/>
      <c r="BK45" s="18"/>
      <c r="BL45" s="18"/>
      <c r="BM45" s="18"/>
      <c r="BN45" s="18"/>
      <c r="BO45" s="46" t="s">
        <v>353</v>
      </c>
      <c r="BP45" s="46" t="s">
        <v>426</v>
      </c>
      <c r="BQ45" s="46" t="s">
        <v>40</v>
      </c>
    </row>
    <row r="46" spans="1:69" s="5" customFormat="1" ht="19.5" customHeight="1" x14ac:dyDescent="0.25">
      <c r="A46" s="46">
        <v>40</v>
      </c>
      <c r="B46" s="46" t="s">
        <v>175</v>
      </c>
      <c r="C46" s="46" t="s">
        <v>261</v>
      </c>
      <c r="D46" s="46" t="s">
        <v>17</v>
      </c>
      <c r="E46" s="31">
        <v>77</v>
      </c>
      <c r="F46" s="21">
        <f t="shared" si="32"/>
        <v>4</v>
      </c>
      <c r="G46" s="21" t="str">
        <f t="shared" si="33"/>
        <v>A</v>
      </c>
      <c r="H46" s="31">
        <v>69</v>
      </c>
      <c r="I46" s="21">
        <f t="shared" si="34"/>
        <v>3.5</v>
      </c>
      <c r="J46" s="21" t="str">
        <f t="shared" si="35"/>
        <v>A-</v>
      </c>
      <c r="K46" s="31">
        <v>56</v>
      </c>
      <c r="L46" s="21">
        <f t="shared" si="36"/>
        <v>3</v>
      </c>
      <c r="M46" s="21" t="str">
        <f t="shared" si="37"/>
        <v>B</v>
      </c>
      <c r="N46" s="31">
        <v>19</v>
      </c>
      <c r="O46" s="21">
        <f t="shared" si="38"/>
        <v>0</v>
      </c>
      <c r="P46" s="21" t="str">
        <f t="shared" si="39"/>
        <v>F</v>
      </c>
      <c r="Q46" s="31">
        <v>65</v>
      </c>
      <c r="R46" s="21">
        <f t="shared" si="40"/>
        <v>3.5</v>
      </c>
      <c r="S46" s="21" t="str">
        <f t="shared" si="41"/>
        <v>A-</v>
      </c>
      <c r="T46" s="31">
        <v>57</v>
      </c>
      <c r="U46" s="21">
        <f t="shared" si="42"/>
        <v>3</v>
      </c>
      <c r="V46" s="21" t="str">
        <f t="shared" si="43"/>
        <v>B</v>
      </c>
      <c r="W46" s="31">
        <v>80</v>
      </c>
      <c r="X46" s="21">
        <f t="shared" si="44"/>
        <v>5</v>
      </c>
      <c r="Y46" s="21" t="str">
        <f t="shared" si="45"/>
        <v>A+</v>
      </c>
      <c r="Z46" s="31">
        <v>36</v>
      </c>
      <c r="AA46" s="21">
        <f t="shared" si="46"/>
        <v>4</v>
      </c>
      <c r="AB46" s="21" t="str">
        <f t="shared" si="47"/>
        <v>A</v>
      </c>
      <c r="AC46" s="31">
        <v>80</v>
      </c>
      <c r="AD46" s="21">
        <f t="shared" si="48"/>
        <v>5</v>
      </c>
      <c r="AE46" s="21" t="str">
        <f t="shared" si="49"/>
        <v>A+</v>
      </c>
      <c r="AF46" s="31">
        <v>90</v>
      </c>
      <c r="AG46" s="21">
        <f t="shared" si="50"/>
        <v>5</v>
      </c>
      <c r="AH46" s="21" t="str">
        <f t="shared" si="51"/>
        <v>A+</v>
      </c>
      <c r="AI46" s="31">
        <v>70</v>
      </c>
      <c r="AJ46" s="21">
        <f t="shared" si="52"/>
        <v>4</v>
      </c>
      <c r="AK46" s="21" t="str">
        <f t="shared" si="53"/>
        <v>A</v>
      </c>
      <c r="AL46" s="31">
        <v>55</v>
      </c>
      <c r="AM46" s="21">
        <f t="shared" si="54"/>
        <v>3</v>
      </c>
      <c r="AN46" s="21" t="str">
        <f t="shared" si="55"/>
        <v>B</v>
      </c>
      <c r="AO46" s="31">
        <v>43</v>
      </c>
      <c r="AP46" s="21">
        <f t="shared" si="56"/>
        <v>5</v>
      </c>
      <c r="AQ46" s="21" t="str">
        <f t="shared" si="57"/>
        <v>A+</v>
      </c>
      <c r="AR46" s="40">
        <f t="shared" si="58"/>
        <v>797</v>
      </c>
      <c r="AS46" s="41">
        <f t="shared" si="59"/>
        <v>0</v>
      </c>
      <c r="AT46" s="41" t="str">
        <f t="shared" si="60"/>
        <v>F</v>
      </c>
      <c r="AU46" s="21">
        <v>40</v>
      </c>
      <c r="AV46" s="21" t="str">
        <f t="shared" si="61"/>
        <v>FAIL</v>
      </c>
      <c r="AW46" s="21">
        <f t="shared" si="62"/>
        <v>1</v>
      </c>
      <c r="AX46" s="16">
        <v>44</v>
      </c>
      <c r="AY46" s="16"/>
      <c r="AZ46" s="12">
        <v>34</v>
      </c>
      <c r="BA46" s="12">
        <v>85</v>
      </c>
      <c r="BB46" s="16">
        <v>54</v>
      </c>
      <c r="BC46" s="16">
        <v>59</v>
      </c>
      <c r="BD46" s="12">
        <v>59</v>
      </c>
      <c r="BE46" s="12">
        <v>88</v>
      </c>
      <c r="BF46" s="16">
        <v>64</v>
      </c>
      <c r="BG46" s="50">
        <v>85</v>
      </c>
      <c r="BH46" s="6">
        <f t="shared" si="31"/>
        <v>40</v>
      </c>
      <c r="BI46" s="31">
        <v>80</v>
      </c>
      <c r="BJ46" s="10"/>
      <c r="BK46" s="18"/>
      <c r="BL46" s="18"/>
      <c r="BM46" s="18"/>
      <c r="BN46" s="18"/>
      <c r="BO46" s="46" t="s">
        <v>346</v>
      </c>
      <c r="BP46" s="46" t="s">
        <v>422</v>
      </c>
      <c r="BQ46" s="46" t="s">
        <v>38</v>
      </c>
    </row>
    <row r="47" spans="1:69" s="5" customFormat="1" ht="19.5" customHeight="1" x14ac:dyDescent="0.25">
      <c r="A47" s="46">
        <v>41</v>
      </c>
      <c r="B47" s="46" t="s">
        <v>234</v>
      </c>
      <c r="C47" s="46" t="s">
        <v>320</v>
      </c>
      <c r="D47" s="46" t="s">
        <v>148</v>
      </c>
      <c r="E47" s="31">
        <v>73</v>
      </c>
      <c r="F47" s="21">
        <f t="shared" si="32"/>
        <v>4</v>
      </c>
      <c r="G47" s="21" t="str">
        <f t="shared" si="33"/>
        <v>A</v>
      </c>
      <c r="H47" s="31">
        <v>76</v>
      </c>
      <c r="I47" s="21">
        <f t="shared" si="34"/>
        <v>4</v>
      </c>
      <c r="J47" s="21" t="str">
        <f t="shared" si="35"/>
        <v>A</v>
      </c>
      <c r="K47" s="31">
        <v>40</v>
      </c>
      <c r="L47" s="21">
        <f t="shared" si="36"/>
        <v>2</v>
      </c>
      <c r="M47" s="21" t="str">
        <f t="shared" si="37"/>
        <v>C</v>
      </c>
      <c r="N47" s="31">
        <v>10</v>
      </c>
      <c r="O47" s="21">
        <f t="shared" si="38"/>
        <v>0</v>
      </c>
      <c r="P47" s="21" t="str">
        <f t="shared" si="39"/>
        <v>F</v>
      </c>
      <c r="Q47" s="31">
        <v>51</v>
      </c>
      <c r="R47" s="21">
        <f t="shared" si="40"/>
        <v>3</v>
      </c>
      <c r="S47" s="21" t="str">
        <f t="shared" si="41"/>
        <v>B</v>
      </c>
      <c r="T47" s="31">
        <v>61</v>
      </c>
      <c r="U47" s="21">
        <f t="shared" si="42"/>
        <v>3.5</v>
      </c>
      <c r="V47" s="21" t="str">
        <f t="shared" si="43"/>
        <v>A-</v>
      </c>
      <c r="W47" s="31">
        <v>74</v>
      </c>
      <c r="X47" s="21">
        <f t="shared" si="44"/>
        <v>4</v>
      </c>
      <c r="Y47" s="21" t="str">
        <f t="shared" si="45"/>
        <v>A</v>
      </c>
      <c r="Z47" s="31">
        <v>40</v>
      </c>
      <c r="AA47" s="21">
        <f t="shared" si="46"/>
        <v>5</v>
      </c>
      <c r="AB47" s="21" t="str">
        <f t="shared" si="47"/>
        <v>A+</v>
      </c>
      <c r="AC47" s="31">
        <v>80</v>
      </c>
      <c r="AD47" s="21">
        <f t="shared" si="48"/>
        <v>5</v>
      </c>
      <c r="AE47" s="21" t="str">
        <f t="shared" si="49"/>
        <v>A+</v>
      </c>
      <c r="AF47" s="31">
        <v>81</v>
      </c>
      <c r="AG47" s="21">
        <f t="shared" si="50"/>
        <v>5</v>
      </c>
      <c r="AH47" s="21" t="str">
        <f t="shared" si="51"/>
        <v>A+</v>
      </c>
      <c r="AI47" s="31">
        <v>81</v>
      </c>
      <c r="AJ47" s="21">
        <f t="shared" si="52"/>
        <v>5</v>
      </c>
      <c r="AK47" s="21" t="str">
        <f t="shared" si="53"/>
        <v>A+</v>
      </c>
      <c r="AL47" s="31">
        <v>55</v>
      </c>
      <c r="AM47" s="21">
        <f t="shared" si="54"/>
        <v>3</v>
      </c>
      <c r="AN47" s="21" t="str">
        <f t="shared" si="55"/>
        <v>B</v>
      </c>
      <c r="AO47" s="31">
        <v>40</v>
      </c>
      <c r="AP47" s="21">
        <f t="shared" si="56"/>
        <v>5</v>
      </c>
      <c r="AQ47" s="21" t="str">
        <f t="shared" si="57"/>
        <v>A+</v>
      </c>
      <c r="AR47" s="40">
        <f t="shared" si="58"/>
        <v>762</v>
      </c>
      <c r="AS47" s="41">
        <f t="shared" si="59"/>
        <v>0</v>
      </c>
      <c r="AT47" s="41" t="str">
        <f t="shared" si="60"/>
        <v>F</v>
      </c>
      <c r="AU47" s="21">
        <v>41</v>
      </c>
      <c r="AV47" s="21" t="str">
        <f t="shared" si="61"/>
        <v>FAIL</v>
      </c>
      <c r="AW47" s="21">
        <f t="shared" si="62"/>
        <v>1</v>
      </c>
      <c r="AX47" s="16"/>
      <c r="AY47" s="16"/>
      <c r="AZ47" s="12">
        <v>43</v>
      </c>
      <c r="BA47" s="12">
        <v>80</v>
      </c>
      <c r="BB47" s="16">
        <v>29</v>
      </c>
      <c r="BC47" s="16">
        <v>77</v>
      </c>
      <c r="BD47" s="12">
        <v>56</v>
      </c>
      <c r="BE47" s="12">
        <v>76</v>
      </c>
      <c r="BF47" s="16">
        <v>35</v>
      </c>
      <c r="BG47" s="50">
        <v>88</v>
      </c>
      <c r="BH47" s="6">
        <f t="shared" si="31"/>
        <v>41</v>
      </c>
      <c r="BI47" s="31">
        <v>61</v>
      </c>
      <c r="BJ47" s="10"/>
      <c r="BK47" s="18"/>
      <c r="BL47" s="18"/>
      <c r="BM47" s="18"/>
      <c r="BN47" s="18"/>
      <c r="BO47" s="46" t="s">
        <v>405</v>
      </c>
      <c r="BP47" s="46" t="s">
        <v>449</v>
      </c>
      <c r="BQ47" s="46" t="s">
        <v>38</v>
      </c>
    </row>
    <row r="48" spans="1:69" s="5" customFormat="1" ht="19.5" customHeight="1" x14ac:dyDescent="0.25">
      <c r="A48" s="46">
        <v>42</v>
      </c>
      <c r="B48" s="46" t="s">
        <v>215</v>
      </c>
      <c r="C48" s="46" t="s">
        <v>301</v>
      </c>
      <c r="D48" s="46" t="s">
        <v>129</v>
      </c>
      <c r="E48" s="31">
        <v>75</v>
      </c>
      <c r="F48" s="21">
        <f t="shared" si="32"/>
        <v>4</v>
      </c>
      <c r="G48" s="21" t="str">
        <f t="shared" si="33"/>
        <v>A</v>
      </c>
      <c r="H48" s="31">
        <v>67</v>
      </c>
      <c r="I48" s="21">
        <f t="shared" si="34"/>
        <v>3.5</v>
      </c>
      <c r="J48" s="21" t="str">
        <f t="shared" si="35"/>
        <v>A-</v>
      </c>
      <c r="K48" s="31">
        <v>45</v>
      </c>
      <c r="L48" s="21">
        <f t="shared" si="36"/>
        <v>2</v>
      </c>
      <c r="M48" s="21" t="str">
        <f t="shared" si="37"/>
        <v>C</v>
      </c>
      <c r="N48" s="31">
        <v>20</v>
      </c>
      <c r="O48" s="21">
        <f t="shared" si="38"/>
        <v>0</v>
      </c>
      <c r="P48" s="21" t="str">
        <f t="shared" si="39"/>
        <v>F</v>
      </c>
      <c r="Q48" s="31">
        <v>65</v>
      </c>
      <c r="R48" s="21">
        <f t="shared" si="40"/>
        <v>3.5</v>
      </c>
      <c r="S48" s="21" t="str">
        <f t="shared" si="41"/>
        <v>A-</v>
      </c>
      <c r="T48" s="31">
        <v>48</v>
      </c>
      <c r="U48" s="21">
        <f t="shared" si="42"/>
        <v>2</v>
      </c>
      <c r="V48" s="21" t="str">
        <f t="shared" si="43"/>
        <v>C</v>
      </c>
      <c r="W48" s="31">
        <v>71</v>
      </c>
      <c r="X48" s="21">
        <f t="shared" si="44"/>
        <v>4</v>
      </c>
      <c r="Y48" s="21" t="str">
        <f t="shared" si="45"/>
        <v>A</v>
      </c>
      <c r="Z48" s="31">
        <v>37</v>
      </c>
      <c r="AA48" s="21">
        <f t="shared" si="46"/>
        <v>4</v>
      </c>
      <c r="AB48" s="21" t="str">
        <f t="shared" si="47"/>
        <v>A</v>
      </c>
      <c r="AC48" s="31">
        <v>80</v>
      </c>
      <c r="AD48" s="21">
        <f t="shared" si="48"/>
        <v>5</v>
      </c>
      <c r="AE48" s="21" t="str">
        <f t="shared" si="49"/>
        <v>A+</v>
      </c>
      <c r="AF48" s="31">
        <v>92</v>
      </c>
      <c r="AG48" s="21">
        <f t="shared" si="50"/>
        <v>5</v>
      </c>
      <c r="AH48" s="21" t="str">
        <f t="shared" si="51"/>
        <v>A+</v>
      </c>
      <c r="AI48" s="31">
        <v>65</v>
      </c>
      <c r="AJ48" s="21">
        <f t="shared" si="52"/>
        <v>3.5</v>
      </c>
      <c r="AK48" s="21" t="str">
        <f t="shared" si="53"/>
        <v>A-</v>
      </c>
      <c r="AL48" s="31">
        <v>43</v>
      </c>
      <c r="AM48" s="21">
        <f t="shared" si="54"/>
        <v>2</v>
      </c>
      <c r="AN48" s="21" t="str">
        <f t="shared" si="55"/>
        <v>C</v>
      </c>
      <c r="AO48" s="31">
        <v>40</v>
      </c>
      <c r="AP48" s="21">
        <f t="shared" si="56"/>
        <v>5</v>
      </c>
      <c r="AQ48" s="21" t="str">
        <f t="shared" si="57"/>
        <v>A+</v>
      </c>
      <c r="AR48" s="40">
        <f t="shared" si="58"/>
        <v>748</v>
      </c>
      <c r="AS48" s="41">
        <f t="shared" si="59"/>
        <v>0</v>
      </c>
      <c r="AT48" s="41" t="str">
        <f t="shared" si="60"/>
        <v>F</v>
      </c>
      <c r="AU48" s="21">
        <v>42</v>
      </c>
      <c r="AV48" s="21" t="str">
        <f t="shared" si="61"/>
        <v>FAIL</v>
      </c>
      <c r="AW48" s="21">
        <f t="shared" si="62"/>
        <v>1</v>
      </c>
      <c r="AX48" s="16">
        <v>39</v>
      </c>
      <c r="AY48" s="16"/>
      <c r="AZ48" s="12">
        <v>46</v>
      </c>
      <c r="BA48" s="12">
        <v>95</v>
      </c>
      <c r="BB48" s="16">
        <v>60</v>
      </c>
      <c r="BC48" s="16">
        <v>86</v>
      </c>
      <c r="BD48" s="12">
        <v>70</v>
      </c>
      <c r="BE48" s="12">
        <v>88</v>
      </c>
      <c r="BF48" s="16">
        <v>44</v>
      </c>
      <c r="BG48" s="50">
        <v>85</v>
      </c>
      <c r="BH48" s="6">
        <f t="shared" si="31"/>
        <v>42</v>
      </c>
      <c r="BI48" s="31">
        <v>90</v>
      </c>
      <c r="BJ48" s="10"/>
      <c r="BK48" s="18"/>
      <c r="BL48" s="18"/>
      <c r="BM48" s="18"/>
      <c r="BN48" s="18"/>
      <c r="BO48" s="46" t="s">
        <v>386</v>
      </c>
      <c r="BP48" s="46" t="s">
        <v>386</v>
      </c>
      <c r="BQ48" s="46" t="s">
        <v>38</v>
      </c>
    </row>
    <row r="49" spans="1:69" s="5" customFormat="1" ht="19.5" customHeight="1" x14ac:dyDescent="0.25">
      <c r="A49" s="46">
        <v>43</v>
      </c>
      <c r="B49" s="46" t="s">
        <v>203</v>
      </c>
      <c r="C49" s="46" t="s">
        <v>289</v>
      </c>
      <c r="D49" s="46" t="s">
        <v>118</v>
      </c>
      <c r="E49" s="31">
        <v>70</v>
      </c>
      <c r="F49" s="21">
        <f t="shared" si="32"/>
        <v>4</v>
      </c>
      <c r="G49" s="21" t="str">
        <f t="shared" si="33"/>
        <v>A</v>
      </c>
      <c r="H49" s="31">
        <v>64</v>
      </c>
      <c r="I49" s="21">
        <f t="shared" si="34"/>
        <v>3.5</v>
      </c>
      <c r="J49" s="21" t="str">
        <f t="shared" si="35"/>
        <v>A-</v>
      </c>
      <c r="K49" s="31">
        <v>33</v>
      </c>
      <c r="L49" s="21">
        <f t="shared" si="36"/>
        <v>1</v>
      </c>
      <c r="M49" s="21" t="str">
        <f t="shared" si="37"/>
        <v>D</v>
      </c>
      <c r="N49" s="31">
        <v>28</v>
      </c>
      <c r="O49" s="21">
        <f t="shared" si="38"/>
        <v>2</v>
      </c>
      <c r="P49" s="21" t="str">
        <f t="shared" si="39"/>
        <v>C</v>
      </c>
      <c r="Q49" s="31">
        <v>25</v>
      </c>
      <c r="R49" s="21">
        <f t="shared" si="40"/>
        <v>0</v>
      </c>
      <c r="S49" s="21" t="str">
        <f t="shared" si="41"/>
        <v>F</v>
      </c>
      <c r="T49" s="31">
        <v>55</v>
      </c>
      <c r="U49" s="21">
        <f t="shared" si="42"/>
        <v>3</v>
      </c>
      <c r="V49" s="21" t="str">
        <f t="shared" si="43"/>
        <v>B</v>
      </c>
      <c r="W49" s="31">
        <v>82</v>
      </c>
      <c r="X49" s="21">
        <f t="shared" si="44"/>
        <v>5</v>
      </c>
      <c r="Y49" s="21" t="str">
        <f t="shared" si="45"/>
        <v>A+</v>
      </c>
      <c r="Z49" s="31">
        <v>41</v>
      </c>
      <c r="AA49" s="21">
        <f t="shared" si="46"/>
        <v>5</v>
      </c>
      <c r="AB49" s="21" t="str">
        <f t="shared" si="47"/>
        <v>A+</v>
      </c>
      <c r="AC49" s="31">
        <v>81</v>
      </c>
      <c r="AD49" s="21">
        <f t="shared" si="48"/>
        <v>5</v>
      </c>
      <c r="AE49" s="21" t="str">
        <f t="shared" si="49"/>
        <v>A+</v>
      </c>
      <c r="AF49" s="31">
        <v>85</v>
      </c>
      <c r="AG49" s="21">
        <f t="shared" si="50"/>
        <v>5</v>
      </c>
      <c r="AH49" s="21" t="str">
        <f t="shared" si="51"/>
        <v>A+</v>
      </c>
      <c r="AI49" s="31">
        <v>77</v>
      </c>
      <c r="AJ49" s="21">
        <f t="shared" si="52"/>
        <v>4</v>
      </c>
      <c r="AK49" s="21" t="str">
        <f t="shared" si="53"/>
        <v>A</v>
      </c>
      <c r="AL49" s="31">
        <v>60</v>
      </c>
      <c r="AM49" s="21">
        <f t="shared" si="54"/>
        <v>3.5</v>
      </c>
      <c r="AN49" s="21" t="str">
        <f t="shared" si="55"/>
        <v>A-</v>
      </c>
      <c r="AO49" s="31">
        <v>40</v>
      </c>
      <c r="AP49" s="21">
        <f t="shared" si="56"/>
        <v>5</v>
      </c>
      <c r="AQ49" s="21" t="str">
        <f t="shared" si="57"/>
        <v>A+</v>
      </c>
      <c r="AR49" s="40">
        <f t="shared" si="58"/>
        <v>741</v>
      </c>
      <c r="AS49" s="41">
        <f t="shared" si="59"/>
        <v>0</v>
      </c>
      <c r="AT49" s="41" t="str">
        <f t="shared" si="60"/>
        <v>F</v>
      </c>
      <c r="AU49" s="21">
        <v>43</v>
      </c>
      <c r="AV49" s="21" t="str">
        <f t="shared" si="61"/>
        <v>FAIL</v>
      </c>
      <c r="AW49" s="21">
        <f t="shared" si="62"/>
        <v>1</v>
      </c>
      <c r="AX49" s="16">
        <v>28</v>
      </c>
      <c r="AY49" s="16"/>
      <c r="AZ49" s="12">
        <v>35</v>
      </c>
      <c r="BA49" s="12">
        <v>95</v>
      </c>
      <c r="BB49" s="16">
        <v>41</v>
      </c>
      <c r="BC49" s="16">
        <v>90</v>
      </c>
      <c r="BD49" s="12">
        <v>30</v>
      </c>
      <c r="BE49" s="12">
        <v>82</v>
      </c>
      <c r="BF49" s="16">
        <v>37</v>
      </c>
      <c r="BG49" s="50">
        <v>85</v>
      </c>
      <c r="BH49" s="6">
        <f t="shared" si="31"/>
        <v>43</v>
      </c>
      <c r="BI49" s="31">
        <v>71</v>
      </c>
      <c r="BJ49" s="10"/>
      <c r="BK49" s="18"/>
      <c r="BL49" s="18"/>
      <c r="BM49" s="18"/>
      <c r="BN49" s="18"/>
      <c r="BO49" s="46" t="s">
        <v>374</v>
      </c>
      <c r="BP49" s="46" t="s">
        <v>435</v>
      </c>
      <c r="BQ49" s="46" t="s">
        <v>38</v>
      </c>
    </row>
    <row r="50" spans="1:69" s="5" customFormat="1" ht="19.5" customHeight="1" x14ac:dyDescent="0.25">
      <c r="A50" s="46">
        <v>44</v>
      </c>
      <c r="B50" s="46" t="s">
        <v>174</v>
      </c>
      <c r="C50" s="46" t="s">
        <v>260</v>
      </c>
      <c r="D50" s="46" t="s">
        <v>90</v>
      </c>
      <c r="E50" s="31">
        <v>72</v>
      </c>
      <c r="F50" s="21">
        <f t="shared" si="32"/>
        <v>4</v>
      </c>
      <c r="G50" s="21" t="str">
        <f t="shared" si="33"/>
        <v>A</v>
      </c>
      <c r="H50" s="31">
        <v>35</v>
      </c>
      <c r="I50" s="21">
        <f t="shared" si="34"/>
        <v>1</v>
      </c>
      <c r="J50" s="21" t="str">
        <f t="shared" si="35"/>
        <v>D</v>
      </c>
      <c r="K50" s="31">
        <v>55</v>
      </c>
      <c r="L50" s="21">
        <f t="shared" si="36"/>
        <v>3</v>
      </c>
      <c r="M50" s="21" t="str">
        <f t="shared" si="37"/>
        <v>B</v>
      </c>
      <c r="N50" s="31">
        <v>14</v>
      </c>
      <c r="O50" s="21">
        <f t="shared" si="38"/>
        <v>0</v>
      </c>
      <c r="P50" s="21" t="str">
        <f t="shared" si="39"/>
        <v>F</v>
      </c>
      <c r="Q50" s="31">
        <v>35</v>
      </c>
      <c r="R50" s="21">
        <f t="shared" si="40"/>
        <v>1</v>
      </c>
      <c r="S50" s="21" t="str">
        <f t="shared" si="41"/>
        <v>D</v>
      </c>
      <c r="T50" s="31">
        <v>52</v>
      </c>
      <c r="U50" s="21">
        <f t="shared" si="42"/>
        <v>3</v>
      </c>
      <c r="V50" s="21" t="str">
        <f t="shared" si="43"/>
        <v>B</v>
      </c>
      <c r="W50" s="31">
        <v>64</v>
      </c>
      <c r="X50" s="21">
        <f t="shared" si="44"/>
        <v>3.5</v>
      </c>
      <c r="Y50" s="21" t="str">
        <f t="shared" si="45"/>
        <v>A-</v>
      </c>
      <c r="Z50" s="31">
        <v>40</v>
      </c>
      <c r="AA50" s="21">
        <f t="shared" si="46"/>
        <v>5</v>
      </c>
      <c r="AB50" s="21" t="str">
        <f t="shared" si="47"/>
        <v>A+</v>
      </c>
      <c r="AC50" s="31">
        <v>84</v>
      </c>
      <c r="AD50" s="21">
        <f t="shared" si="48"/>
        <v>5</v>
      </c>
      <c r="AE50" s="21" t="str">
        <f t="shared" si="49"/>
        <v>A+</v>
      </c>
      <c r="AF50" s="31">
        <v>96</v>
      </c>
      <c r="AG50" s="21">
        <f t="shared" si="50"/>
        <v>5</v>
      </c>
      <c r="AH50" s="21" t="str">
        <f t="shared" si="51"/>
        <v>A+</v>
      </c>
      <c r="AI50" s="31">
        <v>82</v>
      </c>
      <c r="AJ50" s="21">
        <f t="shared" si="52"/>
        <v>5</v>
      </c>
      <c r="AK50" s="21" t="str">
        <f t="shared" si="53"/>
        <v>A+</v>
      </c>
      <c r="AL50" s="31">
        <v>70</v>
      </c>
      <c r="AM50" s="21">
        <f t="shared" si="54"/>
        <v>4</v>
      </c>
      <c r="AN50" s="21" t="str">
        <f t="shared" si="55"/>
        <v>A</v>
      </c>
      <c r="AO50" s="31">
        <v>40</v>
      </c>
      <c r="AP50" s="21">
        <f t="shared" si="56"/>
        <v>5</v>
      </c>
      <c r="AQ50" s="21" t="str">
        <f t="shared" si="57"/>
        <v>A+</v>
      </c>
      <c r="AR50" s="40">
        <f t="shared" si="58"/>
        <v>739</v>
      </c>
      <c r="AS50" s="41">
        <f t="shared" si="59"/>
        <v>0</v>
      </c>
      <c r="AT50" s="41" t="str">
        <f t="shared" si="60"/>
        <v>F</v>
      </c>
      <c r="AU50" s="21">
        <v>44</v>
      </c>
      <c r="AV50" s="21" t="str">
        <f t="shared" si="61"/>
        <v>FAIL</v>
      </c>
      <c r="AW50" s="21">
        <f t="shared" si="62"/>
        <v>1</v>
      </c>
      <c r="AX50" s="16">
        <v>55</v>
      </c>
      <c r="AY50" s="16"/>
      <c r="AZ50" s="12">
        <v>33</v>
      </c>
      <c r="BA50" s="12">
        <v>90</v>
      </c>
      <c r="BB50" s="16">
        <v>40</v>
      </c>
      <c r="BC50" s="16">
        <v>95</v>
      </c>
      <c r="BD50" s="12">
        <v>45</v>
      </c>
      <c r="BE50" s="12">
        <v>100</v>
      </c>
      <c r="BF50" s="16">
        <v>47</v>
      </c>
      <c r="BG50" s="50">
        <v>92</v>
      </c>
      <c r="BH50" s="6">
        <f t="shared" si="31"/>
        <v>44</v>
      </c>
      <c r="BI50" s="31">
        <v>71</v>
      </c>
      <c r="BJ50" s="10"/>
      <c r="BK50" s="18"/>
      <c r="BL50" s="18"/>
      <c r="BM50" s="18"/>
      <c r="BN50" s="18"/>
      <c r="BO50" s="46" t="s">
        <v>345</v>
      </c>
      <c r="BP50" s="46" t="s">
        <v>345</v>
      </c>
      <c r="BQ50" s="46" t="s">
        <v>38</v>
      </c>
    </row>
    <row r="51" spans="1:69" s="5" customFormat="1" ht="19.5" customHeight="1" x14ac:dyDescent="0.25">
      <c r="A51" s="46">
        <v>45</v>
      </c>
      <c r="B51" s="46" t="s">
        <v>202</v>
      </c>
      <c r="C51" s="46" t="s">
        <v>288</v>
      </c>
      <c r="D51" s="46" t="s">
        <v>117</v>
      </c>
      <c r="E51" s="31">
        <v>66</v>
      </c>
      <c r="F51" s="21">
        <f t="shared" si="32"/>
        <v>3.5</v>
      </c>
      <c r="G51" s="21" t="str">
        <f t="shared" si="33"/>
        <v>A-</v>
      </c>
      <c r="H51" s="31">
        <v>59</v>
      </c>
      <c r="I51" s="21">
        <f t="shared" si="34"/>
        <v>3</v>
      </c>
      <c r="J51" s="21" t="str">
        <f t="shared" si="35"/>
        <v>B</v>
      </c>
      <c r="K51" s="31">
        <v>33</v>
      </c>
      <c r="L51" s="21">
        <f t="shared" si="36"/>
        <v>1</v>
      </c>
      <c r="M51" s="21" t="str">
        <f t="shared" si="37"/>
        <v>D</v>
      </c>
      <c r="N51" s="31">
        <v>13</v>
      </c>
      <c r="O51" s="21">
        <f t="shared" si="38"/>
        <v>0</v>
      </c>
      <c r="P51" s="21" t="str">
        <f t="shared" si="39"/>
        <v>F</v>
      </c>
      <c r="Q51" s="31">
        <v>62</v>
      </c>
      <c r="R51" s="21">
        <f t="shared" si="40"/>
        <v>3.5</v>
      </c>
      <c r="S51" s="21" t="str">
        <f t="shared" si="41"/>
        <v>A-</v>
      </c>
      <c r="T51" s="31">
        <v>51</v>
      </c>
      <c r="U51" s="21">
        <f t="shared" si="42"/>
        <v>3</v>
      </c>
      <c r="V51" s="21" t="str">
        <f t="shared" si="43"/>
        <v>B</v>
      </c>
      <c r="W51" s="31">
        <v>63</v>
      </c>
      <c r="X51" s="21">
        <f t="shared" si="44"/>
        <v>3.5</v>
      </c>
      <c r="Y51" s="21" t="str">
        <f t="shared" si="45"/>
        <v>A-</v>
      </c>
      <c r="Z51" s="31">
        <v>34</v>
      </c>
      <c r="AA51" s="21">
        <f t="shared" si="46"/>
        <v>3.5</v>
      </c>
      <c r="AB51" s="21" t="str">
        <f t="shared" si="47"/>
        <v>A-</v>
      </c>
      <c r="AC51" s="31">
        <v>82</v>
      </c>
      <c r="AD51" s="21">
        <f t="shared" si="48"/>
        <v>5</v>
      </c>
      <c r="AE51" s="21" t="str">
        <f t="shared" si="49"/>
        <v>A+</v>
      </c>
      <c r="AF51" s="31">
        <v>90</v>
      </c>
      <c r="AG51" s="21">
        <f t="shared" si="50"/>
        <v>5</v>
      </c>
      <c r="AH51" s="21" t="str">
        <f t="shared" si="51"/>
        <v>A+</v>
      </c>
      <c r="AI51" s="31">
        <v>73</v>
      </c>
      <c r="AJ51" s="21">
        <f t="shared" si="52"/>
        <v>4</v>
      </c>
      <c r="AK51" s="21" t="str">
        <f t="shared" si="53"/>
        <v>A</v>
      </c>
      <c r="AL51" s="31">
        <v>72</v>
      </c>
      <c r="AM51" s="21">
        <f t="shared" si="54"/>
        <v>4</v>
      </c>
      <c r="AN51" s="21" t="str">
        <f t="shared" si="55"/>
        <v>A</v>
      </c>
      <c r="AO51" s="31">
        <v>40</v>
      </c>
      <c r="AP51" s="21">
        <f t="shared" si="56"/>
        <v>5</v>
      </c>
      <c r="AQ51" s="21" t="str">
        <f t="shared" si="57"/>
        <v>A+</v>
      </c>
      <c r="AR51" s="40">
        <f t="shared" si="58"/>
        <v>738</v>
      </c>
      <c r="AS51" s="41">
        <f t="shared" si="59"/>
        <v>0</v>
      </c>
      <c r="AT51" s="41" t="str">
        <f t="shared" si="60"/>
        <v>F</v>
      </c>
      <c r="AU51" s="21">
        <v>45</v>
      </c>
      <c r="AV51" s="21" t="str">
        <f t="shared" si="61"/>
        <v>FAIL</v>
      </c>
      <c r="AW51" s="21">
        <f t="shared" si="62"/>
        <v>1</v>
      </c>
      <c r="AX51" s="16">
        <v>27</v>
      </c>
      <c r="AY51" s="16"/>
      <c r="AZ51" s="12">
        <v>38</v>
      </c>
      <c r="BA51" s="12">
        <v>95</v>
      </c>
      <c r="BB51" s="16">
        <v>32</v>
      </c>
      <c r="BC51" s="16">
        <v>100</v>
      </c>
      <c r="BD51" s="12">
        <v>44</v>
      </c>
      <c r="BE51" s="12">
        <v>88</v>
      </c>
      <c r="BF51" s="16">
        <v>36</v>
      </c>
      <c r="BG51" s="50">
        <v>88</v>
      </c>
      <c r="BH51" s="6">
        <f t="shared" si="31"/>
        <v>45</v>
      </c>
      <c r="BI51" s="31">
        <v>66</v>
      </c>
      <c r="BJ51" s="10"/>
      <c r="BK51" s="18"/>
      <c r="BL51" s="18"/>
      <c r="BM51" s="18"/>
      <c r="BN51" s="18"/>
      <c r="BO51" s="46" t="s">
        <v>373</v>
      </c>
      <c r="BP51" s="46" t="s">
        <v>373</v>
      </c>
      <c r="BQ51" s="46" t="s">
        <v>38</v>
      </c>
    </row>
    <row r="52" spans="1:69" s="5" customFormat="1" ht="19.5" customHeight="1" x14ac:dyDescent="0.25">
      <c r="A52" s="46">
        <v>46</v>
      </c>
      <c r="B52" s="46" t="s">
        <v>172</v>
      </c>
      <c r="C52" s="46" t="s">
        <v>258</v>
      </c>
      <c r="D52" s="46" t="s">
        <v>88</v>
      </c>
      <c r="E52" s="31">
        <v>64</v>
      </c>
      <c r="F52" s="21">
        <f t="shared" si="32"/>
        <v>3.5</v>
      </c>
      <c r="G52" s="21" t="str">
        <f t="shared" si="33"/>
        <v>A-</v>
      </c>
      <c r="H52" s="31">
        <v>56</v>
      </c>
      <c r="I52" s="21">
        <f t="shared" si="34"/>
        <v>3</v>
      </c>
      <c r="J52" s="21" t="str">
        <f t="shared" si="35"/>
        <v>B</v>
      </c>
      <c r="K52" s="31">
        <v>50</v>
      </c>
      <c r="L52" s="21">
        <f t="shared" si="36"/>
        <v>3</v>
      </c>
      <c r="M52" s="21" t="str">
        <f t="shared" si="37"/>
        <v>B</v>
      </c>
      <c r="N52" s="31">
        <v>21</v>
      </c>
      <c r="O52" s="21">
        <f t="shared" si="38"/>
        <v>0</v>
      </c>
      <c r="P52" s="21" t="str">
        <f t="shared" si="39"/>
        <v>F</v>
      </c>
      <c r="Q52" s="31">
        <v>39</v>
      </c>
      <c r="R52" s="21">
        <f t="shared" si="40"/>
        <v>1</v>
      </c>
      <c r="S52" s="21" t="str">
        <f t="shared" si="41"/>
        <v>D</v>
      </c>
      <c r="T52" s="31">
        <v>43</v>
      </c>
      <c r="U52" s="21">
        <f t="shared" si="42"/>
        <v>2</v>
      </c>
      <c r="V52" s="21" t="str">
        <f t="shared" si="43"/>
        <v>C</v>
      </c>
      <c r="W52" s="31">
        <v>81</v>
      </c>
      <c r="X52" s="21">
        <f t="shared" si="44"/>
        <v>5</v>
      </c>
      <c r="Y52" s="21" t="str">
        <f t="shared" si="45"/>
        <v>A+</v>
      </c>
      <c r="Z52" s="31">
        <v>41</v>
      </c>
      <c r="AA52" s="21">
        <f t="shared" si="46"/>
        <v>5</v>
      </c>
      <c r="AB52" s="21" t="str">
        <f t="shared" si="47"/>
        <v>A+</v>
      </c>
      <c r="AC52" s="31">
        <v>81</v>
      </c>
      <c r="AD52" s="21">
        <f t="shared" si="48"/>
        <v>5</v>
      </c>
      <c r="AE52" s="21" t="str">
        <f t="shared" si="49"/>
        <v>A+</v>
      </c>
      <c r="AF52" s="31">
        <v>90</v>
      </c>
      <c r="AG52" s="21">
        <f t="shared" si="50"/>
        <v>5</v>
      </c>
      <c r="AH52" s="21" t="str">
        <f t="shared" si="51"/>
        <v>A+</v>
      </c>
      <c r="AI52" s="31">
        <v>69</v>
      </c>
      <c r="AJ52" s="21">
        <f t="shared" si="52"/>
        <v>3.5</v>
      </c>
      <c r="AK52" s="21" t="str">
        <f t="shared" si="53"/>
        <v>A-</v>
      </c>
      <c r="AL52" s="31">
        <v>58</v>
      </c>
      <c r="AM52" s="21">
        <f t="shared" si="54"/>
        <v>3</v>
      </c>
      <c r="AN52" s="21" t="str">
        <f t="shared" si="55"/>
        <v>B</v>
      </c>
      <c r="AO52" s="31">
        <v>40</v>
      </c>
      <c r="AP52" s="21">
        <f t="shared" si="56"/>
        <v>5</v>
      </c>
      <c r="AQ52" s="21" t="str">
        <f t="shared" si="57"/>
        <v>A+</v>
      </c>
      <c r="AR52" s="40">
        <f t="shared" si="58"/>
        <v>733</v>
      </c>
      <c r="AS52" s="41">
        <f t="shared" si="59"/>
        <v>0</v>
      </c>
      <c r="AT52" s="41" t="str">
        <f t="shared" si="60"/>
        <v>F</v>
      </c>
      <c r="AU52" s="21">
        <v>46</v>
      </c>
      <c r="AV52" s="21" t="str">
        <f t="shared" si="61"/>
        <v>FAIL</v>
      </c>
      <c r="AW52" s="21">
        <f t="shared" si="62"/>
        <v>1</v>
      </c>
      <c r="AX52" s="16">
        <v>53</v>
      </c>
      <c r="AY52" s="16"/>
      <c r="AZ52" s="12">
        <v>51</v>
      </c>
      <c r="BA52" s="12">
        <v>80</v>
      </c>
      <c r="BB52" s="16">
        <v>58</v>
      </c>
      <c r="BC52" s="16">
        <v>86</v>
      </c>
      <c r="BD52" s="12">
        <v>52</v>
      </c>
      <c r="BE52" s="12">
        <v>94</v>
      </c>
      <c r="BF52" s="16">
        <v>43</v>
      </c>
      <c r="BG52" s="50">
        <v>92</v>
      </c>
      <c r="BH52" s="6">
        <f t="shared" si="31"/>
        <v>46</v>
      </c>
      <c r="BI52" s="31">
        <v>85</v>
      </c>
      <c r="BJ52" s="10"/>
      <c r="BK52" s="18"/>
      <c r="BL52" s="18"/>
      <c r="BM52" s="18"/>
      <c r="BN52" s="18"/>
      <c r="BO52" s="46" t="s">
        <v>343</v>
      </c>
      <c r="BP52" s="46" t="s">
        <v>343</v>
      </c>
      <c r="BQ52" s="46" t="s">
        <v>40</v>
      </c>
    </row>
    <row r="53" spans="1:69" s="5" customFormat="1" ht="19.5" customHeight="1" x14ac:dyDescent="0.25">
      <c r="A53" s="46">
        <v>47</v>
      </c>
      <c r="B53" s="46" t="s">
        <v>227</v>
      </c>
      <c r="C53" s="46" t="s">
        <v>313</v>
      </c>
      <c r="D53" s="46" t="s">
        <v>141</v>
      </c>
      <c r="E53" s="31">
        <v>72</v>
      </c>
      <c r="F53" s="21">
        <f t="shared" si="32"/>
        <v>4</v>
      </c>
      <c r="G53" s="21" t="str">
        <f t="shared" si="33"/>
        <v>A</v>
      </c>
      <c r="H53" s="31">
        <v>50</v>
      </c>
      <c r="I53" s="21">
        <f t="shared" si="34"/>
        <v>3</v>
      </c>
      <c r="J53" s="21" t="str">
        <f t="shared" si="35"/>
        <v>B</v>
      </c>
      <c r="K53" s="31">
        <v>41</v>
      </c>
      <c r="L53" s="21">
        <f t="shared" si="36"/>
        <v>2</v>
      </c>
      <c r="M53" s="21" t="str">
        <f t="shared" si="37"/>
        <v>C</v>
      </c>
      <c r="N53" s="31">
        <v>17</v>
      </c>
      <c r="O53" s="21">
        <f t="shared" si="38"/>
        <v>0</v>
      </c>
      <c r="P53" s="21" t="str">
        <f t="shared" si="39"/>
        <v>F</v>
      </c>
      <c r="Q53" s="31">
        <v>45</v>
      </c>
      <c r="R53" s="21">
        <f t="shared" si="40"/>
        <v>2</v>
      </c>
      <c r="S53" s="21" t="str">
        <f t="shared" si="41"/>
        <v>C</v>
      </c>
      <c r="T53" s="31">
        <v>51</v>
      </c>
      <c r="U53" s="21">
        <f t="shared" si="42"/>
        <v>3</v>
      </c>
      <c r="V53" s="21" t="str">
        <f t="shared" si="43"/>
        <v>B</v>
      </c>
      <c r="W53" s="31">
        <v>70</v>
      </c>
      <c r="X53" s="21">
        <f t="shared" si="44"/>
        <v>4</v>
      </c>
      <c r="Y53" s="21" t="str">
        <f t="shared" si="45"/>
        <v>A</v>
      </c>
      <c r="Z53" s="31">
        <v>38</v>
      </c>
      <c r="AA53" s="21">
        <f t="shared" si="46"/>
        <v>4</v>
      </c>
      <c r="AB53" s="21" t="str">
        <f t="shared" si="47"/>
        <v>A</v>
      </c>
      <c r="AC53" s="31">
        <v>80</v>
      </c>
      <c r="AD53" s="21">
        <f t="shared" si="48"/>
        <v>5</v>
      </c>
      <c r="AE53" s="21" t="str">
        <f t="shared" si="49"/>
        <v>A+</v>
      </c>
      <c r="AF53" s="31">
        <v>86</v>
      </c>
      <c r="AG53" s="21">
        <f t="shared" si="50"/>
        <v>5</v>
      </c>
      <c r="AH53" s="21" t="str">
        <f t="shared" si="51"/>
        <v>A+</v>
      </c>
      <c r="AI53" s="31">
        <v>67</v>
      </c>
      <c r="AJ53" s="21">
        <f t="shared" si="52"/>
        <v>3.5</v>
      </c>
      <c r="AK53" s="21" t="str">
        <f t="shared" si="53"/>
        <v>A-</v>
      </c>
      <c r="AL53" s="31">
        <v>67</v>
      </c>
      <c r="AM53" s="21">
        <f t="shared" si="54"/>
        <v>3.5</v>
      </c>
      <c r="AN53" s="21" t="str">
        <f t="shared" si="55"/>
        <v>A-</v>
      </c>
      <c r="AO53" s="31">
        <v>43</v>
      </c>
      <c r="AP53" s="21">
        <f t="shared" si="56"/>
        <v>5</v>
      </c>
      <c r="AQ53" s="21" t="str">
        <f t="shared" si="57"/>
        <v>A+</v>
      </c>
      <c r="AR53" s="40">
        <f t="shared" si="58"/>
        <v>727</v>
      </c>
      <c r="AS53" s="41">
        <f t="shared" si="59"/>
        <v>0</v>
      </c>
      <c r="AT53" s="41" t="str">
        <f t="shared" si="60"/>
        <v>F</v>
      </c>
      <c r="AU53" s="21">
        <v>47</v>
      </c>
      <c r="AV53" s="21" t="str">
        <f t="shared" si="61"/>
        <v>FAIL</v>
      </c>
      <c r="AW53" s="21">
        <f t="shared" si="62"/>
        <v>1</v>
      </c>
      <c r="AX53" s="16">
        <v>38</v>
      </c>
      <c r="AY53" s="16"/>
      <c r="AZ53" s="12">
        <v>42</v>
      </c>
      <c r="BA53" s="12">
        <v>90</v>
      </c>
      <c r="BB53" s="16">
        <v>36</v>
      </c>
      <c r="BC53" s="16">
        <v>100</v>
      </c>
      <c r="BD53" s="12">
        <v>17</v>
      </c>
      <c r="BE53" s="12">
        <v>100</v>
      </c>
      <c r="BF53" s="16">
        <v>38</v>
      </c>
      <c r="BG53" s="50">
        <v>92</v>
      </c>
      <c r="BH53" s="6">
        <f t="shared" si="31"/>
        <v>47</v>
      </c>
      <c r="BI53" s="31">
        <v>95</v>
      </c>
      <c r="BJ53" s="10"/>
      <c r="BK53" s="18"/>
      <c r="BL53" s="18"/>
      <c r="BM53" s="18"/>
      <c r="BN53" s="18"/>
      <c r="BO53" s="46" t="s">
        <v>398</v>
      </c>
      <c r="BP53" s="46" t="s">
        <v>398</v>
      </c>
      <c r="BQ53" s="46" t="s">
        <v>38</v>
      </c>
    </row>
    <row r="54" spans="1:69" s="5" customFormat="1" ht="19.5" customHeight="1" x14ac:dyDescent="0.25">
      <c r="A54" s="46">
        <v>48</v>
      </c>
      <c r="B54" s="46" t="s">
        <v>171</v>
      </c>
      <c r="C54" s="46" t="s">
        <v>257</v>
      </c>
      <c r="D54" s="46" t="s">
        <v>87</v>
      </c>
      <c r="E54" s="31">
        <v>64</v>
      </c>
      <c r="F54" s="21">
        <f t="shared" si="32"/>
        <v>3.5</v>
      </c>
      <c r="G54" s="21" t="str">
        <f t="shared" si="33"/>
        <v>A-</v>
      </c>
      <c r="H54" s="31">
        <v>49</v>
      </c>
      <c r="I54" s="21">
        <f t="shared" si="34"/>
        <v>2</v>
      </c>
      <c r="J54" s="21" t="str">
        <f t="shared" si="35"/>
        <v>C</v>
      </c>
      <c r="K54" s="31">
        <v>43</v>
      </c>
      <c r="L54" s="21">
        <f t="shared" si="36"/>
        <v>2</v>
      </c>
      <c r="M54" s="21" t="str">
        <f t="shared" si="37"/>
        <v>C</v>
      </c>
      <c r="N54" s="31">
        <v>18</v>
      </c>
      <c r="O54" s="21">
        <f t="shared" si="38"/>
        <v>0</v>
      </c>
      <c r="P54" s="21" t="str">
        <f t="shared" si="39"/>
        <v>F</v>
      </c>
      <c r="Q54" s="31">
        <v>50</v>
      </c>
      <c r="R54" s="21">
        <f t="shared" si="40"/>
        <v>3</v>
      </c>
      <c r="S54" s="21" t="str">
        <f t="shared" si="41"/>
        <v>B</v>
      </c>
      <c r="T54" s="31">
        <v>46</v>
      </c>
      <c r="U54" s="21">
        <f t="shared" si="42"/>
        <v>2</v>
      </c>
      <c r="V54" s="21" t="str">
        <f t="shared" si="43"/>
        <v>C</v>
      </c>
      <c r="W54" s="31">
        <v>50</v>
      </c>
      <c r="X54" s="21">
        <f t="shared" si="44"/>
        <v>3</v>
      </c>
      <c r="Y54" s="21" t="str">
        <f t="shared" si="45"/>
        <v>B</v>
      </c>
      <c r="Z54" s="31">
        <v>45</v>
      </c>
      <c r="AA54" s="21">
        <f t="shared" si="46"/>
        <v>5</v>
      </c>
      <c r="AB54" s="21" t="str">
        <f t="shared" si="47"/>
        <v>A+</v>
      </c>
      <c r="AC54" s="31">
        <v>82</v>
      </c>
      <c r="AD54" s="21">
        <f t="shared" si="48"/>
        <v>5</v>
      </c>
      <c r="AE54" s="21" t="str">
        <f t="shared" si="49"/>
        <v>A+</v>
      </c>
      <c r="AF54" s="31">
        <v>91</v>
      </c>
      <c r="AG54" s="21">
        <f t="shared" si="50"/>
        <v>5</v>
      </c>
      <c r="AH54" s="21" t="str">
        <f t="shared" si="51"/>
        <v>A+</v>
      </c>
      <c r="AI54" s="31">
        <v>70</v>
      </c>
      <c r="AJ54" s="21">
        <f t="shared" si="52"/>
        <v>4</v>
      </c>
      <c r="AK54" s="21" t="str">
        <f t="shared" si="53"/>
        <v>A</v>
      </c>
      <c r="AL54" s="31">
        <v>64</v>
      </c>
      <c r="AM54" s="21">
        <f t="shared" si="54"/>
        <v>3.5</v>
      </c>
      <c r="AN54" s="21" t="str">
        <f t="shared" si="55"/>
        <v>A-</v>
      </c>
      <c r="AO54" s="31">
        <v>44</v>
      </c>
      <c r="AP54" s="21">
        <f t="shared" si="56"/>
        <v>5</v>
      </c>
      <c r="AQ54" s="21" t="str">
        <f t="shared" si="57"/>
        <v>A+</v>
      </c>
      <c r="AR54" s="40">
        <f t="shared" si="58"/>
        <v>716</v>
      </c>
      <c r="AS54" s="41">
        <f t="shared" si="59"/>
        <v>0</v>
      </c>
      <c r="AT54" s="41" t="str">
        <f t="shared" si="60"/>
        <v>F</v>
      </c>
      <c r="AU54" s="21">
        <v>48</v>
      </c>
      <c r="AV54" s="21" t="str">
        <f t="shared" si="61"/>
        <v>FAIL</v>
      </c>
      <c r="AW54" s="21">
        <f t="shared" si="62"/>
        <v>1</v>
      </c>
      <c r="AX54" s="16">
        <v>35</v>
      </c>
      <c r="AY54" s="16"/>
      <c r="AZ54" s="12">
        <v>53</v>
      </c>
      <c r="BA54" s="12">
        <v>90</v>
      </c>
      <c r="BB54" s="16">
        <v>43</v>
      </c>
      <c r="BC54" s="16">
        <v>90</v>
      </c>
      <c r="BD54" s="12">
        <v>41</v>
      </c>
      <c r="BE54" s="12">
        <v>88</v>
      </c>
      <c r="BF54" s="16">
        <v>49</v>
      </c>
      <c r="BG54" s="50">
        <v>92</v>
      </c>
      <c r="BH54" s="6">
        <f t="shared" si="31"/>
        <v>48</v>
      </c>
      <c r="BI54" s="31">
        <v>85</v>
      </c>
      <c r="BJ54" s="10"/>
      <c r="BK54" s="18"/>
      <c r="BL54" s="18"/>
      <c r="BM54" s="18"/>
      <c r="BN54" s="18"/>
      <c r="BO54" s="46" t="s">
        <v>342</v>
      </c>
      <c r="BP54" s="46" t="s">
        <v>421</v>
      </c>
      <c r="BQ54" s="46" t="s">
        <v>38</v>
      </c>
    </row>
    <row r="55" spans="1:69" s="5" customFormat="1" ht="19.5" customHeight="1" x14ac:dyDescent="0.25">
      <c r="A55" s="46">
        <v>49</v>
      </c>
      <c r="B55" s="46" t="s">
        <v>221</v>
      </c>
      <c r="C55" s="46" t="s">
        <v>307</v>
      </c>
      <c r="D55" s="46" t="s">
        <v>135</v>
      </c>
      <c r="E55" s="31">
        <v>66</v>
      </c>
      <c r="F55" s="21">
        <f t="shared" si="32"/>
        <v>3.5</v>
      </c>
      <c r="G55" s="21" t="str">
        <f t="shared" si="33"/>
        <v>A-</v>
      </c>
      <c r="H55" s="31">
        <v>30</v>
      </c>
      <c r="I55" s="21">
        <f t="shared" si="34"/>
        <v>0</v>
      </c>
      <c r="J55" s="21" t="str">
        <f t="shared" si="35"/>
        <v>F</v>
      </c>
      <c r="K55" s="31">
        <v>60</v>
      </c>
      <c r="L55" s="21">
        <f t="shared" si="36"/>
        <v>3.5</v>
      </c>
      <c r="M55" s="21" t="str">
        <f t="shared" si="37"/>
        <v>A-</v>
      </c>
      <c r="N55" s="31">
        <v>26</v>
      </c>
      <c r="O55" s="21">
        <f t="shared" si="38"/>
        <v>1</v>
      </c>
      <c r="P55" s="21" t="str">
        <f t="shared" si="39"/>
        <v>D</v>
      </c>
      <c r="Q55" s="31">
        <v>67</v>
      </c>
      <c r="R55" s="21">
        <f t="shared" si="40"/>
        <v>3.5</v>
      </c>
      <c r="S55" s="21" t="str">
        <f t="shared" si="41"/>
        <v>A-</v>
      </c>
      <c r="T55" s="31">
        <v>59</v>
      </c>
      <c r="U55" s="21">
        <f t="shared" si="42"/>
        <v>3</v>
      </c>
      <c r="V55" s="21" t="str">
        <f t="shared" si="43"/>
        <v>B</v>
      </c>
      <c r="W55" s="31">
        <v>40</v>
      </c>
      <c r="X55" s="21">
        <f t="shared" si="44"/>
        <v>2</v>
      </c>
      <c r="Y55" s="21" t="str">
        <f t="shared" si="45"/>
        <v>C</v>
      </c>
      <c r="Z55" s="31">
        <v>30</v>
      </c>
      <c r="AA55" s="21">
        <f t="shared" si="46"/>
        <v>3.5</v>
      </c>
      <c r="AB55" s="21" t="str">
        <f t="shared" si="47"/>
        <v>A-</v>
      </c>
      <c r="AC55" s="31">
        <v>80</v>
      </c>
      <c r="AD55" s="21">
        <f t="shared" si="48"/>
        <v>5</v>
      </c>
      <c r="AE55" s="21" t="str">
        <f t="shared" si="49"/>
        <v>A+</v>
      </c>
      <c r="AF55" s="31">
        <v>90</v>
      </c>
      <c r="AG55" s="21">
        <f t="shared" si="50"/>
        <v>5</v>
      </c>
      <c r="AH55" s="21" t="str">
        <f t="shared" si="51"/>
        <v>A+</v>
      </c>
      <c r="AI55" s="31">
        <v>50</v>
      </c>
      <c r="AJ55" s="21">
        <f t="shared" si="52"/>
        <v>3</v>
      </c>
      <c r="AK55" s="21" t="str">
        <f t="shared" si="53"/>
        <v>B</v>
      </c>
      <c r="AL55" s="31">
        <v>60</v>
      </c>
      <c r="AM55" s="21">
        <f t="shared" si="54"/>
        <v>3.5</v>
      </c>
      <c r="AN55" s="21" t="str">
        <f t="shared" si="55"/>
        <v>A-</v>
      </c>
      <c r="AO55" s="31">
        <v>45</v>
      </c>
      <c r="AP55" s="21">
        <f t="shared" si="56"/>
        <v>5</v>
      </c>
      <c r="AQ55" s="21" t="str">
        <f t="shared" si="57"/>
        <v>A+</v>
      </c>
      <c r="AR55" s="40">
        <f t="shared" si="58"/>
        <v>703</v>
      </c>
      <c r="AS55" s="41">
        <f t="shared" si="59"/>
        <v>0</v>
      </c>
      <c r="AT55" s="41" t="str">
        <f t="shared" si="60"/>
        <v>F</v>
      </c>
      <c r="AU55" s="21">
        <v>49</v>
      </c>
      <c r="AV55" s="21" t="str">
        <f t="shared" si="61"/>
        <v>FAIL</v>
      </c>
      <c r="AW55" s="21">
        <f t="shared" si="62"/>
        <v>1</v>
      </c>
      <c r="AX55" s="16">
        <v>36</v>
      </c>
      <c r="AY55" s="16"/>
      <c r="AZ55" s="12">
        <v>50</v>
      </c>
      <c r="BA55" s="12">
        <v>85</v>
      </c>
      <c r="BB55" s="16">
        <v>47</v>
      </c>
      <c r="BC55" s="16">
        <v>100</v>
      </c>
      <c r="BD55" s="12">
        <v>58</v>
      </c>
      <c r="BE55" s="12">
        <v>82</v>
      </c>
      <c r="BF55" s="16">
        <v>29</v>
      </c>
      <c r="BG55" s="50">
        <v>96</v>
      </c>
      <c r="BH55" s="6">
        <f t="shared" si="31"/>
        <v>49</v>
      </c>
      <c r="BI55" s="31">
        <v>95</v>
      </c>
      <c r="BJ55" s="10"/>
      <c r="BK55" s="18"/>
      <c r="BL55" s="18"/>
      <c r="BM55" s="18"/>
      <c r="BN55" s="18"/>
      <c r="BO55" s="46" t="s">
        <v>392</v>
      </c>
      <c r="BP55" s="46" t="s">
        <v>443</v>
      </c>
      <c r="BQ55" s="46" t="s">
        <v>40</v>
      </c>
    </row>
    <row r="56" spans="1:69" s="5" customFormat="1" ht="19.5" customHeight="1" x14ac:dyDescent="0.25">
      <c r="A56" s="46">
        <v>50</v>
      </c>
      <c r="B56" s="46" t="s">
        <v>173</v>
      </c>
      <c r="C56" s="46" t="s">
        <v>259</v>
      </c>
      <c r="D56" s="46" t="s">
        <v>89</v>
      </c>
      <c r="E56" s="31">
        <v>62</v>
      </c>
      <c r="F56" s="21">
        <f t="shared" si="32"/>
        <v>3.5</v>
      </c>
      <c r="G56" s="21" t="str">
        <f t="shared" si="33"/>
        <v>A-</v>
      </c>
      <c r="H56" s="31">
        <v>52</v>
      </c>
      <c r="I56" s="21">
        <f t="shared" si="34"/>
        <v>3</v>
      </c>
      <c r="J56" s="21" t="str">
        <f t="shared" si="35"/>
        <v>B</v>
      </c>
      <c r="K56" s="31">
        <v>35</v>
      </c>
      <c r="L56" s="21">
        <f t="shared" si="36"/>
        <v>1</v>
      </c>
      <c r="M56" s="21" t="str">
        <f t="shared" si="37"/>
        <v>D</v>
      </c>
      <c r="N56" s="31">
        <v>17</v>
      </c>
      <c r="O56" s="21">
        <f t="shared" si="38"/>
        <v>0</v>
      </c>
      <c r="P56" s="21" t="str">
        <f t="shared" si="39"/>
        <v>F</v>
      </c>
      <c r="Q56" s="31">
        <v>63</v>
      </c>
      <c r="R56" s="21">
        <f t="shared" si="40"/>
        <v>3.5</v>
      </c>
      <c r="S56" s="21" t="str">
        <f t="shared" si="41"/>
        <v>A-</v>
      </c>
      <c r="T56" s="31">
        <v>38</v>
      </c>
      <c r="U56" s="21">
        <f t="shared" si="42"/>
        <v>1</v>
      </c>
      <c r="V56" s="21" t="str">
        <f t="shared" si="43"/>
        <v>D</v>
      </c>
      <c r="W56" s="31">
        <v>47</v>
      </c>
      <c r="X56" s="21">
        <f t="shared" si="44"/>
        <v>2</v>
      </c>
      <c r="Y56" s="21" t="str">
        <f t="shared" si="45"/>
        <v>C</v>
      </c>
      <c r="Z56" s="31">
        <v>44</v>
      </c>
      <c r="AA56" s="21">
        <f t="shared" si="46"/>
        <v>5</v>
      </c>
      <c r="AB56" s="21" t="str">
        <f t="shared" si="47"/>
        <v>A+</v>
      </c>
      <c r="AC56" s="31">
        <v>80</v>
      </c>
      <c r="AD56" s="21">
        <f t="shared" si="48"/>
        <v>5</v>
      </c>
      <c r="AE56" s="21" t="str">
        <f t="shared" si="49"/>
        <v>A+</v>
      </c>
      <c r="AF56" s="31">
        <v>95</v>
      </c>
      <c r="AG56" s="21">
        <f t="shared" si="50"/>
        <v>5</v>
      </c>
      <c r="AH56" s="21" t="str">
        <f t="shared" si="51"/>
        <v>A+</v>
      </c>
      <c r="AI56" s="31">
        <v>71</v>
      </c>
      <c r="AJ56" s="21">
        <f t="shared" si="52"/>
        <v>4</v>
      </c>
      <c r="AK56" s="21" t="str">
        <f t="shared" si="53"/>
        <v>A</v>
      </c>
      <c r="AL56" s="31">
        <v>47</v>
      </c>
      <c r="AM56" s="21">
        <f t="shared" si="54"/>
        <v>2</v>
      </c>
      <c r="AN56" s="21" t="str">
        <f t="shared" si="55"/>
        <v>C</v>
      </c>
      <c r="AO56" s="31">
        <v>40</v>
      </c>
      <c r="AP56" s="21">
        <f t="shared" si="56"/>
        <v>5</v>
      </c>
      <c r="AQ56" s="21" t="str">
        <f t="shared" si="57"/>
        <v>A+</v>
      </c>
      <c r="AR56" s="40">
        <f t="shared" si="58"/>
        <v>691</v>
      </c>
      <c r="AS56" s="41">
        <f t="shared" si="59"/>
        <v>0</v>
      </c>
      <c r="AT56" s="41" t="str">
        <f t="shared" si="60"/>
        <v>F</v>
      </c>
      <c r="AU56" s="21">
        <v>50</v>
      </c>
      <c r="AV56" s="21" t="str">
        <f t="shared" si="61"/>
        <v>FAIL</v>
      </c>
      <c r="AW56" s="21">
        <f t="shared" si="62"/>
        <v>1</v>
      </c>
      <c r="AX56" s="16">
        <v>26</v>
      </c>
      <c r="AY56" s="16"/>
      <c r="AZ56" s="12">
        <v>36</v>
      </c>
      <c r="BA56" s="12">
        <v>100</v>
      </c>
      <c r="BB56" s="16">
        <v>39</v>
      </c>
      <c r="BC56" s="16">
        <v>100</v>
      </c>
      <c r="BD56" s="12">
        <v>48</v>
      </c>
      <c r="BE56" s="12">
        <v>100</v>
      </c>
      <c r="BF56" s="16">
        <v>68</v>
      </c>
      <c r="BG56" s="50">
        <v>85</v>
      </c>
      <c r="BH56" s="6">
        <f t="shared" si="31"/>
        <v>50</v>
      </c>
      <c r="BI56" s="31">
        <v>90</v>
      </c>
      <c r="BJ56" s="10"/>
      <c r="BK56" s="18"/>
      <c r="BL56" s="18"/>
      <c r="BM56" s="18"/>
      <c r="BN56" s="18"/>
      <c r="BO56" s="46" t="s">
        <v>344</v>
      </c>
      <c r="BP56" s="46" t="s">
        <v>344</v>
      </c>
      <c r="BQ56" s="46" t="s">
        <v>38</v>
      </c>
    </row>
    <row r="57" spans="1:69" s="5" customFormat="1" ht="19.5" customHeight="1" x14ac:dyDescent="0.25">
      <c r="A57" s="46">
        <v>51</v>
      </c>
      <c r="B57" s="46" t="s">
        <v>177</v>
      </c>
      <c r="C57" s="46" t="s">
        <v>263</v>
      </c>
      <c r="D57" s="46" t="s">
        <v>92</v>
      </c>
      <c r="E57" s="31">
        <v>69</v>
      </c>
      <c r="F57" s="21">
        <f t="shared" si="32"/>
        <v>3.5</v>
      </c>
      <c r="G57" s="21" t="str">
        <f t="shared" si="33"/>
        <v>A-</v>
      </c>
      <c r="H57" s="31">
        <v>46</v>
      </c>
      <c r="I57" s="21">
        <f t="shared" si="34"/>
        <v>2</v>
      </c>
      <c r="J57" s="21" t="str">
        <f t="shared" si="35"/>
        <v>C</v>
      </c>
      <c r="K57" s="31">
        <v>33</v>
      </c>
      <c r="L57" s="21">
        <f t="shared" si="36"/>
        <v>1</v>
      </c>
      <c r="M57" s="21" t="str">
        <f t="shared" si="37"/>
        <v>D</v>
      </c>
      <c r="N57" s="31">
        <v>19</v>
      </c>
      <c r="O57" s="21">
        <f t="shared" si="38"/>
        <v>0</v>
      </c>
      <c r="P57" s="21" t="str">
        <f t="shared" si="39"/>
        <v>F</v>
      </c>
      <c r="Q57" s="31">
        <v>59</v>
      </c>
      <c r="R57" s="21">
        <f t="shared" si="40"/>
        <v>3</v>
      </c>
      <c r="S57" s="21" t="str">
        <f t="shared" si="41"/>
        <v>B</v>
      </c>
      <c r="T57" s="31">
        <v>35</v>
      </c>
      <c r="U57" s="21">
        <f t="shared" si="42"/>
        <v>1</v>
      </c>
      <c r="V57" s="21" t="str">
        <f t="shared" si="43"/>
        <v>D</v>
      </c>
      <c r="W57" s="31">
        <v>76</v>
      </c>
      <c r="X57" s="21">
        <f t="shared" si="44"/>
        <v>4</v>
      </c>
      <c r="Y57" s="21" t="str">
        <f t="shared" si="45"/>
        <v>A</v>
      </c>
      <c r="Z57" s="31">
        <v>32</v>
      </c>
      <c r="AA57" s="21">
        <f t="shared" si="46"/>
        <v>3.5</v>
      </c>
      <c r="AB57" s="21" t="str">
        <f t="shared" si="47"/>
        <v>A-</v>
      </c>
      <c r="AC57" s="31">
        <v>80</v>
      </c>
      <c r="AD57" s="21">
        <f t="shared" si="48"/>
        <v>5</v>
      </c>
      <c r="AE57" s="21" t="str">
        <f t="shared" si="49"/>
        <v>A+</v>
      </c>
      <c r="AF57" s="31">
        <v>92</v>
      </c>
      <c r="AG57" s="21">
        <f t="shared" si="50"/>
        <v>5</v>
      </c>
      <c r="AH57" s="21" t="str">
        <f t="shared" si="51"/>
        <v>A+</v>
      </c>
      <c r="AI57" s="31">
        <v>57</v>
      </c>
      <c r="AJ57" s="21">
        <f t="shared" si="52"/>
        <v>3</v>
      </c>
      <c r="AK57" s="21" t="str">
        <f t="shared" si="53"/>
        <v>B</v>
      </c>
      <c r="AL57" s="31">
        <v>55</v>
      </c>
      <c r="AM57" s="21">
        <f t="shared" si="54"/>
        <v>3</v>
      </c>
      <c r="AN57" s="21" t="str">
        <f t="shared" si="55"/>
        <v>B</v>
      </c>
      <c r="AO57" s="31">
        <v>36</v>
      </c>
      <c r="AP57" s="21">
        <f t="shared" si="56"/>
        <v>4</v>
      </c>
      <c r="AQ57" s="21" t="str">
        <f t="shared" si="57"/>
        <v>A</v>
      </c>
      <c r="AR57" s="40">
        <f t="shared" si="58"/>
        <v>689</v>
      </c>
      <c r="AS57" s="41">
        <f t="shared" si="59"/>
        <v>0</v>
      </c>
      <c r="AT57" s="41" t="str">
        <f t="shared" si="60"/>
        <v>F</v>
      </c>
      <c r="AU57" s="21">
        <v>51</v>
      </c>
      <c r="AV57" s="21" t="str">
        <f t="shared" si="61"/>
        <v>FAIL</v>
      </c>
      <c r="AW57" s="21">
        <f t="shared" si="62"/>
        <v>1</v>
      </c>
      <c r="AX57" s="16">
        <v>64</v>
      </c>
      <c r="AY57" s="16"/>
      <c r="AZ57" s="12">
        <v>75</v>
      </c>
      <c r="BA57" s="12">
        <v>95</v>
      </c>
      <c r="BB57" s="16">
        <v>57</v>
      </c>
      <c r="BC57" s="16">
        <v>100</v>
      </c>
      <c r="BD57" s="12">
        <v>49</v>
      </c>
      <c r="BE57" s="12">
        <v>94</v>
      </c>
      <c r="BF57" s="16">
        <v>61</v>
      </c>
      <c r="BG57" s="50">
        <v>88</v>
      </c>
      <c r="BH57" s="6">
        <f t="shared" si="31"/>
        <v>51</v>
      </c>
      <c r="BI57" s="31">
        <v>80</v>
      </c>
      <c r="BJ57" s="10"/>
      <c r="BK57" s="18"/>
      <c r="BL57" s="18"/>
      <c r="BM57" s="18"/>
      <c r="BN57" s="18"/>
      <c r="BO57" s="46" t="s">
        <v>348</v>
      </c>
      <c r="BP57" s="46" t="s">
        <v>423</v>
      </c>
      <c r="BQ57" s="46" t="s">
        <v>40</v>
      </c>
    </row>
    <row r="58" spans="1:69" s="5" customFormat="1" ht="19.5" customHeight="1" x14ac:dyDescent="0.25">
      <c r="A58" s="46">
        <v>52</v>
      </c>
      <c r="B58" s="46" t="s">
        <v>237</v>
      </c>
      <c r="C58" s="46" t="s">
        <v>323</v>
      </c>
      <c r="D58" s="46" t="s">
        <v>151</v>
      </c>
      <c r="E58" s="31">
        <v>76</v>
      </c>
      <c r="F58" s="21">
        <f t="shared" si="32"/>
        <v>4</v>
      </c>
      <c r="G58" s="21" t="str">
        <f t="shared" si="33"/>
        <v>A</v>
      </c>
      <c r="H58" s="31">
        <v>38</v>
      </c>
      <c r="I58" s="21">
        <f t="shared" si="34"/>
        <v>1</v>
      </c>
      <c r="J58" s="21" t="str">
        <f t="shared" si="35"/>
        <v>D</v>
      </c>
      <c r="K58" s="31">
        <v>33</v>
      </c>
      <c r="L58" s="21">
        <f t="shared" si="36"/>
        <v>1</v>
      </c>
      <c r="M58" s="21" t="str">
        <f t="shared" si="37"/>
        <v>D</v>
      </c>
      <c r="N58" s="31">
        <v>13</v>
      </c>
      <c r="O58" s="21">
        <f t="shared" si="38"/>
        <v>0</v>
      </c>
      <c r="P58" s="21" t="str">
        <f t="shared" si="39"/>
        <v>F</v>
      </c>
      <c r="Q58" s="31">
        <v>33</v>
      </c>
      <c r="R58" s="21">
        <f t="shared" si="40"/>
        <v>1</v>
      </c>
      <c r="S58" s="21" t="str">
        <f t="shared" si="41"/>
        <v>D</v>
      </c>
      <c r="T58" s="31">
        <v>45</v>
      </c>
      <c r="U58" s="21">
        <f t="shared" si="42"/>
        <v>2</v>
      </c>
      <c r="V58" s="21" t="str">
        <f t="shared" si="43"/>
        <v>C</v>
      </c>
      <c r="W58" s="31">
        <v>72</v>
      </c>
      <c r="X58" s="21">
        <f t="shared" si="44"/>
        <v>4</v>
      </c>
      <c r="Y58" s="21" t="str">
        <f t="shared" si="45"/>
        <v>A</v>
      </c>
      <c r="Z58" s="31">
        <v>40</v>
      </c>
      <c r="AA58" s="21">
        <f t="shared" si="46"/>
        <v>5</v>
      </c>
      <c r="AB58" s="21" t="str">
        <f t="shared" si="47"/>
        <v>A+</v>
      </c>
      <c r="AC58" s="31">
        <v>83</v>
      </c>
      <c r="AD58" s="21">
        <f t="shared" si="48"/>
        <v>5</v>
      </c>
      <c r="AE58" s="21" t="str">
        <f t="shared" si="49"/>
        <v>A+</v>
      </c>
      <c r="AF58" s="31">
        <v>82</v>
      </c>
      <c r="AG58" s="21">
        <f t="shared" si="50"/>
        <v>5</v>
      </c>
      <c r="AH58" s="21" t="str">
        <f t="shared" si="51"/>
        <v>A+</v>
      </c>
      <c r="AI58" s="31">
        <v>68</v>
      </c>
      <c r="AJ58" s="21">
        <f t="shared" si="52"/>
        <v>3.5</v>
      </c>
      <c r="AK58" s="21" t="str">
        <f t="shared" si="53"/>
        <v>A-</v>
      </c>
      <c r="AL58" s="31">
        <v>66</v>
      </c>
      <c r="AM58" s="21">
        <f t="shared" si="54"/>
        <v>3.5</v>
      </c>
      <c r="AN58" s="21" t="str">
        <f t="shared" si="55"/>
        <v>A-</v>
      </c>
      <c r="AO58" s="31">
        <v>40</v>
      </c>
      <c r="AP58" s="21">
        <f t="shared" si="56"/>
        <v>5</v>
      </c>
      <c r="AQ58" s="21" t="str">
        <f t="shared" si="57"/>
        <v>A+</v>
      </c>
      <c r="AR58" s="40">
        <f t="shared" si="58"/>
        <v>689</v>
      </c>
      <c r="AS58" s="41">
        <f t="shared" si="59"/>
        <v>0</v>
      </c>
      <c r="AT58" s="41" t="str">
        <f t="shared" si="60"/>
        <v>F</v>
      </c>
      <c r="AU58" s="21">
        <v>52</v>
      </c>
      <c r="AV58" s="21" t="str">
        <f t="shared" si="61"/>
        <v>FAIL</v>
      </c>
      <c r="AW58" s="21">
        <f t="shared" si="62"/>
        <v>1</v>
      </c>
      <c r="AX58" s="16"/>
      <c r="AY58" s="16"/>
      <c r="AZ58" s="12"/>
      <c r="BA58" s="12">
        <v>0</v>
      </c>
      <c r="BB58" s="16">
        <v>59</v>
      </c>
      <c r="BC58" s="16">
        <v>72</v>
      </c>
      <c r="BD58" s="12">
        <v>61</v>
      </c>
      <c r="BE58" s="12">
        <v>76</v>
      </c>
      <c r="BF58" s="16">
        <v>56</v>
      </c>
      <c r="BG58" s="50">
        <v>0</v>
      </c>
      <c r="BH58" s="6">
        <f t="shared" si="31"/>
        <v>52</v>
      </c>
      <c r="BI58" s="31">
        <v>0</v>
      </c>
      <c r="BJ58" s="10"/>
      <c r="BK58" s="18"/>
      <c r="BL58" s="18"/>
      <c r="BM58" s="18"/>
      <c r="BN58" s="18"/>
      <c r="BO58" s="46" t="s">
        <v>408</v>
      </c>
      <c r="BP58" s="46" t="s">
        <v>451</v>
      </c>
      <c r="BQ58" s="46" t="s">
        <v>38</v>
      </c>
    </row>
    <row r="59" spans="1:69" s="5" customFormat="1" ht="19.5" customHeight="1" x14ac:dyDescent="0.25">
      <c r="A59" s="46">
        <v>53</v>
      </c>
      <c r="B59" s="46" t="s">
        <v>191</v>
      </c>
      <c r="C59" s="46" t="s">
        <v>277</v>
      </c>
      <c r="D59" s="46" t="s">
        <v>106</v>
      </c>
      <c r="E59" s="31">
        <v>69</v>
      </c>
      <c r="F59" s="21">
        <f t="shared" si="32"/>
        <v>3.5</v>
      </c>
      <c r="G59" s="21" t="str">
        <f t="shared" si="33"/>
        <v>A-</v>
      </c>
      <c r="H59" s="31">
        <v>68</v>
      </c>
      <c r="I59" s="21">
        <f t="shared" si="34"/>
        <v>3.5</v>
      </c>
      <c r="J59" s="21" t="str">
        <f t="shared" si="35"/>
        <v>A-</v>
      </c>
      <c r="K59" s="31">
        <v>33</v>
      </c>
      <c r="L59" s="21">
        <f t="shared" si="36"/>
        <v>1</v>
      </c>
      <c r="M59" s="21" t="str">
        <f t="shared" si="37"/>
        <v>D</v>
      </c>
      <c r="N59" s="31">
        <v>15</v>
      </c>
      <c r="O59" s="21">
        <f t="shared" si="38"/>
        <v>0</v>
      </c>
      <c r="P59" s="21" t="str">
        <f t="shared" si="39"/>
        <v>F</v>
      </c>
      <c r="Q59" s="31">
        <v>33</v>
      </c>
      <c r="R59" s="21">
        <f t="shared" si="40"/>
        <v>1</v>
      </c>
      <c r="S59" s="21" t="str">
        <f t="shared" si="41"/>
        <v>D</v>
      </c>
      <c r="T59" s="31">
        <v>34</v>
      </c>
      <c r="U59" s="21">
        <f t="shared" si="42"/>
        <v>1</v>
      </c>
      <c r="V59" s="21" t="str">
        <f t="shared" si="43"/>
        <v>D</v>
      </c>
      <c r="W59" s="31">
        <v>75</v>
      </c>
      <c r="X59" s="21">
        <f t="shared" si="44"/>
        <v>4</v>
      </c>
      <c r="Y59" s="21" t="str">
        <f t="shared" si="45"/>
        <v>A</v>
      </c>
      <c r="Z59" s="31">
        <v>33</v>
      </c>
      <c r="AA59" s="21">
        <f t="shared" si="46"/>
        <v>3.5</v>
      </c>
      <c r="AB59" s="21" t="str">
        <f t="shared" si="47"/>
        <v>A-</v>
      </c>
      <c r="AC59" s="31">
        <v>82</v>
      </c>
      <c r="AD59" s="21">
        <f t="shared" si="48"/>
        <v>5</v>
      </c>
      <c r="AE59" s="21" t="str">
        <f t="shared" si="49"/>
        <v>A+</v>
      </c>
      <c r="AF59" s="31">
        <v>93</v>
      </c>
      <c r="AG59" s="21">
        <f t="shared" si="50"/>
        <v>5</v>
      </c>
      <c r="AH59" s="21" t="str">
        <f t="shared" si="51"/>
        <v>A+</v>
      </c>
      <c r="AI59" s="31">
        <v>65</v>
      </c>
      <c r="AJ59" s="21">
        <f t="shared" si="52"/>
        <v>3.5</v>
      </c>
      <c r="AK59" s="21" t="str">
        <f t="shared" si="53"/>
        <v>A-</v>
      </c>
      <c r="AL59" s="31">
        <v>40</v>
      </c>
      <c r="AM59" s="21">
        <f t="shared" si="54"/>
        <v>2</v>
      </c>
      <c r="AN59" s="21" t="str">
        <f t="shared" si="55"/>
        <v>C</v>
      </c>
      <c r="AO59" s="31">
        <v>40</v>
      </c>
      <c r="AP59" s="21">
        <f t="shared" si="56"/>
        <v>5</v>
      </c>
      <c r="AQ59" s="21" t="str">
        <f t="shared" si="57"/>
        <v>A+</v>
      </c>
      <c r="AR59" s="40">
        <f t="shared" si="58"/>
        <v>680</v>
      </c>
      <c r="AS59" s="41">
        <f t="shared" si="59"/>
        <v>0</v>
      </c>
      <c r="AT59" s="41" t="str">
        <f t="shared" si="60"/>
        <v>F</v>
      </c>
      <c r="AU59" s="21">
        <v>53</v>
      </c>
      <c r="AV59" s="21" t="str">
        <f t="shared" si="61"/>
        <v>FAIL</v>
      </c>
      <c r="AW59" s="21">
        <f t="shared" si="62"/>
        <v>1</v>
      </c>
      <c r="AX59" s="16">
        <v>50</v>
      </c>
      <c r="AY59" s="16"/>
      <c r="AZ59" s="12">
        <v>57</v>
      </c>
      <c r="BA59" s="12">
        <v>100</v>
      </c>
      <c r="BB59" s="16">
        <v>53</v>
      </c>
      <c r="BC59" s="16">
        <v>100</v>
      </c>
      <c r="BD59" s="12">
        <v>69</v>
      </c>
      <c r="BE59" s="12">
        <v>100</v>
      </c>
      <c r="BF59" s="16">
        <v>57</v>
      </c>
      <c r="BG59" s="50">
        <v>96</v>
      </c>
      <c r="BH59" s="6">
        <f t="shared" si="31"/>
        <v>53</v>
      </c>
      <c r="BI59" s="31">
        <v>90</v>
      </c>
      <c r="BJ59" s="10"/>
      <c r="BK59" s="18"/>
      <c r="BL59" s="18"/>
      <c r="BM59" s="18"/>
      <c r="BN59" s="18"/>
      <c r="BO59" s="46" t="s">
        <v>362</v>
      </c>
      <c r="BP59" s="46" t="s">
        <v>431</v>
      </c>
      <c r="BQ59" s="46" t="s">
        <v>38</v>
      </c>
    </row>
    <row r="60" spans="1:69" s="5" customFormat="1" ht="19.5" customHeight="1" x14ac:dyDescent="0.25">
      <c r="A60" s="46">
        <v>54</v>
      </c>
      <c r="B60" s="46" t="s">
        <v>180</v>
      </c>
      <c r="C60" s="46" t="s">
        <v>266</v>
      </c>
      <c r="D60" s="46" t="s">
        <v>95</v>
      </c>
      <c r="E60" s="31">
        <v>61</v>
      </c>
      <c r="F60" s="21">
        <f t="shared" si="32"/>
        <v>3.5</v>
      </c>
      <c r="G60" s="21" t="str">
        <f t="shared" si="33"/>
        <v>A-</v>
      </c>
      <c r="H60" s="31">
        <v>46</v>
      </c>
      <c r="I60" s="21">
        <f t="shared" si="34"/>
        <v>2</v>
      </c>
      <c r="J60" s="21" t="str">
        <f t="shared" si="35"/>
        <v>C</v>
      </c>
      <c r="K60" s="31">
        <v>45</v>
      </c>
      <c r="L60" s="21">
        <f t="shared" si="36"/>
        <v>2</v>
      </c>
      <c r="M60" s="21" t="str">
        <f t="shared" si="37"/>
        <v>C</v>
      </c>
      <c r="N60" s="31">
        <v>21</v>
      </c>
      <c r="O60" s="21">
        <f t="shared" si="38"/>
        <v>0</v>
      </c>
      <c r="P60" s="21" t="str">
        <f t="shared" si="39"/>
        <v>F</v>
      </c>
      <c r="Q60" s="31">
        <v>42</v>
      </c>
      <c r="R60" s="21">
        <f t="shared" si="40"/>
        <v>2</v>
      </c>
      <c r="S60" s="21" t="str">
        <f t="shared" si="41"/>
        <v>C</v>
      </c>
      <c r="T60" s="31">
        <v>37</v>
      </c>
      <c r="U60" s="21">
        <f t="shared" si="42"/>
        <v>1</v>
      </c>
      <c r="V60" s="21" t="str">
        <f t="shared" si="43"/>
        <v>D</v>
      </c>
      <c r="W60" s="31">
        <v>50</v>
      </c>
      <c r="X60" s="21">
        <f t="shared" si="44"/>
        <v>3</v>
      </c>
      <c r="Y60" s="21" t="str">
        <f t="shared" si="45"/>
        <v>B</v>
      </c>
      <c r="Z60" s="31">
        <v>44</v>
      </c>
      <c r="AA60" s="21">
        <f t="shared" si="46"/>
        <v>5</v>
      </c>
      <c r="AB60" s="21" t="str">
        <f t="shared" si="47"/>
        <v>A+</v>
      </c>
      <c r="AC60" s="31">
        <v>83</v>
      </c>
      <c r="AD60" s="21">
        <f t="shared" si="48"/>
        <v>5</v>
      </c>
      <c r="AE60" s="21" t="str">
        <f t="shared" si="49"/>
        <v>A+</v>
      </c>
      <c r="AF60" s="31">
        <v>95</v>
      </c>
      <c r="AG60" s="21">
        <f t="shared" si="50"/>
        <v>5</v>
      </c>
      <c r="AH60" s="21" t="str">
        <f t="shared" si="51"/>
        <v>A+</v>
      </c>
      <c r="AI60" s="31">
        <v>52</v>
      </c>
      <c r="AJ60" s="21">
        <f t="shared" si="52"/>
        <v>3</v>
      </c>
      <c r="AK60" s="21" t="str">
        <f t="shared" si="53"/>
        <v>B</v>
      </c>
      <c r="AL60" s="31">
        <v>54</v>
      </c>
      <c r="AM60" s="21">
        <f t="shared" si="54"/>
        <v>3</v>
      </c>
      <c r="AN60" s="21" t="str">
        <f t="shared" si="55"/>
        <v>B</v>
      </c>
      <c r="AO60" s="31">
        <v>42</v>
      </c>
      <c r="AP60" s="21">
        <f t="shared" si="56"/>
        <v>5</v>
      </c>
      <c r="AQ60" s="21" t="str">
        <f t="shared" si="57"/>
        <v>A+</v>
      </c>
      <c r="AR60" s="40">
        <f t="shared" si="58"/>
        <v>672</v>
      </c>
      <c r="AS60" s="41">
        <f t="shared" si="59"/>
        <v>0</v>
      </c>
      <c r="AT60" s="41" t="str">
        <f t="shared" si="60"/>
        <v>F</v>
      </c>
      <c r="AU60" s="21">
        <v>54</v>
      </c>
      <c r="AV60" s="21" t="str">
        <f t="shared" si="61"/>
        <v>FAIL</v>
      </c>
      <c r="AW60" s="21">
        <f t="shared" si="62"/>
        <v>1</v>
      </c>
      <c r="AX60" s="16">
        <v>42</v>
      </c>
      <c r="AY60" s="16"/>
      <c r="AZ60" s="12">
        <v>54</v>
      </c>
      <c r="BA60" s="12">
        <v>100</v>
      </c>
      <c r="BB60" s="16">
        <v>63</v>
      </c>
      <c r="BC60" s="16">
        <v>95</v>
      </c>
      <c r="BD60" s="12">
        <v>50</v>
      </c>
      <c r="BE60" s="12">
        <v>100</v>
      </c>
      <c r="BF60" s="16">
        <v>39</v>
      </c>
      <c r="BG60" s="50">
        <v>96</v>
      </c>
      <c r="BH60" s="6">
        <f t="shared" si="31"/>
        <v>54</v>
      </c>
      <c r="BI60" s="31">
        <v>95</v>
      </c>
      <c r="BJ60" s="10"/>
      <c r="BK60" s="18"/>
      <c r="BL60" s="18"/>
      <c r="BM60" s="18"/>
      <c r="BN60" s="18"/>
      <c r="BO60" s="46" t="s">
        <v>351</v>
      </c>
      <c r="BP60" s="46" t="s">
        <v>424</v>
      </c>
      <c r="BQ60" s="46" t="s">
        <v>40</v>
      </c>
    </row>
    <row r="61" spans="1:69" s="5" customFormat="1" ht="19.5" customHeight="1" x14ac:dyDescent="0.25">
      <c r="A61" s="46">
        <v>55</v>
      </c>
      <c r="B61" s="46" t="s">
        <v>228</v>
      </c>
      <c r="C61" s="46" t="s">
        <v>314</v>
      </c>
      <c r="D61" s="46" t="s">
        <v>142</v>
      </c>
      <c r="E61" s="31">
        <v>69</v>
      </c>
      <c r="F61" s="21">
        <f t="shared" si="32"/>
        <v>3.5</v>
      </c>
      <c r="G61" s="21" t="str">
        <f t="shared" si="33"/>
        <v>A-</v>
      </c>
      <c r="H61" s="31">
        <v>42</v>
      </c>
      <c r="I61" s="21">
        <f t="shared" si="34"/>
        <v>2</v>
      </c>
      <c r="J61" s="21" t="str">
        <f t="shared" si="35"/>
        <v>C</v>
      </c>
      <c r="K61" s="31">
        <v>45</v>
      </c>
      <c r="L61" s="21">
        <f t="shared" si="36"/>
        <v>2</v>
      </c>
      <c r="M61" s="21" t="str">
        <f t="shared" si="37"/>
        <v>C</v>
      </c>
      <c r="N61" s="31">
        <v>13</v>
      </c>
      <c r="O61" s="21">
        <f t="shared" si="38"/>
        <v>0</v>
      </c>
      <c r="P61" s="21" t="str">
        <f t="shared" si="39"/>
        <v>F</v>
      </c>
      <c r="Q61" s="31">
        <v>41</v>
      </c>
      <c r="R61" s="21">
        <f t="shared" si="40"/>
        <v>2</v>
      </c>
      <c r="S61" s="21" t="str">
        <f t="shared" si="41"/>
        <v>C</v>
      </c>
      <c r="T61" s="31">
        <v>38</v>
      </c>
      <c r="U61" s="21">
        <f t="shared" si="42"/>
        <v>1</v>
      </c>
      <c r="V61" s="21" t="str">
        <f t="shared" si="43"/>
        <v>D</v>
      </c>
      <c r="W61" s="31">
        <v>62</v>
      </c>
      <c r="X61" s="21">
        <f t="shared" si="44"/>
        <v>3.5</v>
      </c>
      <c r="Y61" s="21" t="str">
        <f t="shared" si="45"/>
        <v>A-</v>
      </c>
      <c r="Z61" s="31">
        <v>34</v>
      </c>
      <c r="AA61" s="21">
        <f t="shared" si="46"/>
        <v>3.5</v>
      </c>
      <c r="AB61" s="21" t="str">
        <f t="shared" si="47"/>
        <v>A-</v>
      </c>
      <c r="AC61" s="31">
        <v>81</v>
      </c>
      <c r="AD61" s="21">
        <f t="shared" si="48"/>
        <v>5</v>
      </c>
      <c r="AE61" s="21" t="str">
        <f t="shared" si="49"/>
        <v>A+</v>
      </c>
      <c r="AF61" s="31">
        <v>80</v>
      </c>
      <c r="AG61" s="21">
        <f t="shared" si="50"/>
        <v>5</v>
      </c>
      <c r="AH61" s="21" t="str">
        <f t="shared" si="51"/>
        <v>A+</v>
      </c>
      <c r="AI61" s="31">
        <v>71</v>
      </c>
      <c r="AJ61" s="21">
        <f t="shared" si="52"/>
        <v>4</v>
      </c>
      <c r="AK61" s="21" t="str">
        <f t="shared" si="53"/>
        <v>A</v>
      </c>
      <c r="AL61" s="31">
        <v>52</v>
      </c>
      <c r="AM61" s="21">
        <f t="shared" si="54"/>
        <v>3</v>
      </c>
      <c r="AN61" s="21" t="str">
        <f t="shared" si="55"/>
        <v>B</v>
      </c>
      <c r="AO61" s="31">
        <v>40</v>
      </c>
      <c r="AP61" s="21">
        <f t="shared" si="56"/>
        <v>5</v>
      </c>
      <c r="AQ61" s="21" t="str">
        <f t="shared" si="57"/>
        <v>A+</v>
      </c>
      <c r="AR61" s="40">
        <f t="shared" si="58"/>
        <v>668</v>
      </c>
      <c r="AS61" s="41">
        <f t="shared" si="59"/>
        <v>0</v>
      </c>
      <c r="AT61" s="41" t="str">
        <f t="shared" si="60"/>
        <v>F</v>
      </c>
      <c r="AU61" s="21">
        <v>55</v>
      </c>
      <c r="AV61" s="21" t="str">
        <f t="shared" si="61"/>
        <v>FAIL</v>
      </c>
      <c r="AW61" s="21">
        <f t="shared" si="62"/>
        <v>1</v>
      </c>
      <c r="AX61" s="16">
        <v>41</v>
      </c>
      <c r="AY61" s="16"/>
      <c r="AZ61" s="12">
        <v>56</v>
      </c>
      <c r="BA61" s="12">
        <v>95</v>
      </c>
      <c r="BB61" s="16">
        <v>28</v>
      </c>
      <c r="BC61" s="16">
        <v>95</v>
      </c>
      <c r="BD61" s="12">
        <v>42</v>
      </c>
      <c r="BE61" s="12">
        <v>100</v>
      </c>
      <c r="BF61" s="16">
        <v>42</v>
      </c>
      <c r="BG61" s="50">
        <v>88</v>
      </c>
      <c r="BH61" s="6">
        <f t="shared" si="31"/>
        <v>55</v>
      </c>
      <c r="BI61" s="31">
        <v>61</v>
      </c>
      <c r="BJ61" s="10"/>
      <c r="BK61" s="18"/>
      <c r="BL61" s="18"/>
      <c r="BM61" s="18"/>
      <c r="BN61" s="18"/>
      <c r="BO61" s="46" t="s">
        <v>399</v>
      </c>
      <c r="BP61" s="46" t="s">
        <v>399</v>
      </c>
      <c r="BQ61" s="46" t="s">
        <v>38</v>
      </c>
    </row>
    <row r="62" spans="1:69" s="5" customFormat="1" ht="19.5" customHeight="1" x14ac:dyDescent="0.25">
      <c r="A62" s="46">
        <v>56</v>
      </c>
      <c r="B62" s="46" t="s">
        <v>222</v>
      </c>
      <c r="C62" s="46" t="s">
        <v>308</v>
      </c>
      <c r="D62" s="46" t="s">
        <v>136</v>
      </c>
      <c r="E62" s="31">
        <v>50</v>
      </c>
      <c r="F62" s="21">
        <f t="shared" si="32"/>
        <v>3</v>
      </c>
      <c r="G62" s="21" t="str">
        <f t="shared" si="33"/>
        <v>B</v>
      </c>
      <c r="H62" s="31">
        <v>36</v>
      </c>
      <c r="I62" s="21">
        <f t="shared" si="34"/>
        <v>1</v>
      </c>
      <c r="J62" s="21" t="str">
        <f t="shared" si="35"/>
        <v>D</v>
      </c>
      <c r="K62" s="31">
        <v>42</v>
      </c>
      <c r="L62" s="21">
        <f t="shared" si="36"/>
        <v>2</v>
      </c>
      <c r="M62" s="21" t="str">
        <f t="shared" si="37"/>
        <v>C</v>
      </c>
      <c r="N62" s="31">
        <v>14</v>
      </c>
      <c r="O62" s="21">
        <f t="shared" si="38"/>
        <v>0</v>
      </c>
      <c r="P62" s="21" t="str">
        <f t="shared" si="39"/>
        <v>F</v>
      </c>
      <c r="Q62" s="31">
        <v>56</v>
      </c>
      <c r="R62" s="21">
        <f t="shared" si="40"/>
        <v>3</v>
      </c>
      <c r="S62" s="21" t="str">
        <f t="shared" si="41"/>
        <v>B</v>
      </c>
      <c r="T62" s="31">
        <v>43</v>
      </c>
      <c r="U62" s="21">
        <f t="shared" si="42"/>
        <v>2</v>
      </c>
      <c r="V62" s="21" t="str">
        <f t="shared" si="43"/>
        <v>C</v>
      </c>
      <c r="W62" s="31">
        <v>42</v>
      </c>
      <c r="X62" s="21">
        <f t="shared" si="44"/>
        <v>2</v>
      </c>
      <c r="Y62" s="21" t="str">
        <f t="shared" si="45"/>
        <v>C</v>
      </c>
      <c r="Z62" s="31">
        <v>34</v>
      </c>
      <c r="AA62" s="21">
        <f t="shared" si="46"/>
        <v>3.5</v>
      </c>
      <c r="AB62" s="21" t="str">
        <f t="shared" si="47"/>
        <v>A-</v>
      </c>
      <c r="AC62" s="31">
        <v>80</v>
      </c>
      <c r="AD62" s="21">
        <f t="shared" si="48"/>
        <v>5</v>
      </c>
      <c r="AE62" s="21" t="str">
        <f t="shared" si="49"/>
        <v>A+</v>
      </c>
      <c r="AF62" s="31">
        <v>91</v>
      </c>
      <c r="AG62" s="21">
        <f t="shared" si="50"/>
        <v>5</v>
      </c>
      <c r="AH62" s="21" t="str">
        <f t="shared" si="51"/>
        <v>A+</v>
      </c>
      <c r="AI62" s="31">
        <v>50</v>
      </c>
      <c r="AJ62" s="21">
        <f t="shared" si="52"/>
        <v>3</v>
      </c>
      <c r="AK62" s="21" t="str">
        <f t="shared" si="53"/>
        <v>B</v>
      </c>
      <c r="AL62" s="31">
        <v>65</v>
      </c>
      <c r="AM62" s="21">
        <f t="shared" si="54"/>
        <v>3.5</v>
      </c>
      <c r="AN62" s="21" t="str">
        <f t="shared" si="55"/>
        <v>A-</v>
      </c>
      <c r="AO62" s="31">
        <v>40</v>
      </c>
      <c r="AP62" s="21">
        <f t="shared" si="56"/>
        <v>5</v>
      </c>
      <c r="AQ62" s="21" t="str">
        <f t="shared" si="57"/>
        <v>A+</v>
      </c>
      <c r="AR62" s="40">
        <f t="shared" si="58"/>
        <v>643</v>
      </c>
      <c r="AS62" s="41">
        <f t="shared" si="59"/>
        <v>0</v>
      </c>
      <c r="AT62" s="41" t="str">
        <f t="shared" si="60"/>
        <v>F</v>
      </c>
      <c r="AU62" s="21">
        <v>56</v>
      </c>
      <c r="AV62" s="21" t="str">
        <f t="shared" si="61"/>
        <v>FAIL</v>
      </c>
      <c r="AW62" s="21">
        <f t="shared" si="62"/>
        <v>1</v>
      </c>
      <c r="AX62" s="16"/>
      <c r="AY62" s="16"/>
      <c r="AZ62" s="12">
        <v>52</v>
      </c>
      <c r="BA62" s="12">
        <v>95</v>
      </c>
      <c r="BB62" s="16">
        <v>55</v>
      </c>
      <c r="BC62" s="16">
        <v>95</v>
      </c>
      <c r="BD62" s="12">
        <v>37</v>
      </c>
      <c r="BE62" s="12">
        <v>94</v>
      </c>
      <c r="BF62" s="16">
        <v>66</v>
      </c>
      <c r="BG62" s="50">
        <v>85</v>
      </c>
      <c r="BH62" s="6">
        <f t="shared" si="31"/>
        <v>56</v>
      </c>
      <c r="BI62" s="31">
        <v>80</v>
      </c>
      <c r="BJ62" s="10"/>
      <c r="BK62" s="18"/>
      <c r="BL62" s="18"/>
      <c r="BM62" s="18"/>
      <c r="BN62" s="18"/>
      <c r="BO62" s="46" t="s">
        <v>393</v>
      </c>
      <c r="BP62" s="46" t="s">
        <v>444</v>
      </c>
      <c r="BQ62" s="46" t="s">
        <v>40</v>
      </c>
    </row>
    <row r="63" spans="1:69" s="5" customFormat="1" ht="19.5" customHeight="1" x14ac:dyDescent="0.25">
      <c r="A63" s="46">
        <v>57</v>
      </c>
      <c r="B63" s="46" t="s">
        <v>199</v>
      </c>
      <c r="C63" s="46" t="s">
        <v>285</v>
      </c>
      <c r="D63" s="46" t="s">
        <v>114</v>
      </c>
      <c r="E63" s="31">
        <v>61</v>
      </c>
      <c r="F63" s="21">
        <f t="shared" si="32"/>
        <v>3.5</v>
      </c>
      <c r="G63" s="21" t="str">
        <f t="shared" si="33"/>
        <v>A-</v>
      </c>
      <c r="H63" s="31">
        <v>38</v>
      </c>
      <c r="I63" s="21">
        <f t="shared" si="34"/>
        <v>1</v>
      </c>
      <c r="J63" s="21" t="str">
        <f t="shared" si="35"/>
        <v>D</v>
      </c>
      <c r="K63" s="31">
        <v>33</v>
      </c>
      <c r="L63" s="21">
        <f t="shared" si="36"/>
        <v>1</v>
      </c>
      <c r="M63" s="21" t="str">
        <f t="shared" si="37"/>
        <v>D</v>
      </c>
      <c r="N63" s="31">
        <v>14</v>
      </c>
      <c r="O63" s="21">
        <f t="shared" si="38"/>
        <v>0</v>
      </c>
      <c r="P63" s="21" t="str">
        <f t="shared" si="39"/>
        <v>F</v>
      </c>
      <c r="Q63" s="31">
        <v>37</v>
      </c>
      <c r="R63" s="21">
        <f t="shared" si="40"/>
        <v>1</v>
      </c>
      <c r="S63" s="21" t="str">
        <f t="shared" si="41"/>
        <v>D</v>
      </c>
      <c r="T63" s="31">
        <v>45</v>
      </c>
      <c r="U63" s="21">
        <f t="shared" si="42"/>
        <v>2</v>
      </c>
      <c r="V63" s="21" t="str">
        <f t="shared" si="43"/>
        <v>C</v>
      </c>
      <c r="W63" s="31">
        <v>62</v>
      </c>
      <c r="X63" s="21">
        <f t="shared" si="44"/>
        <v>3.5</v>
      </c>
      <c r="Y63" s="21" t="str">
        <f t="shared" si="45"/>
        <v>A-</v>
      </c>
      <c r="Z63" s="31">
        <v>34</v>
      </c>
      <c r="AA63" s="21">
        <f t="shared" si="46"/>
        <v>3.5</v>
      </c>
      <c r="AB63" s="21" t="str">
        <f t="shared" si="47"/>
        <v>A-</v>
      </c>
      <c r="AC63" s="31">
        <v>80</v>
      </c>
      <c r="AD63" s="21">
        <f t="shared" si="48"/>
        <v>5</v>
      </c>
      <c r="AE63" s="21" t="str">
        <f t="shared" si="49"/>
        <v>A+</v>
      </c>
      <c r="AF63" s="31">
        <v>94</v>
      </c>
      <c r="AG63" s="21">
        <f t="shared" si="50"/>
        <v>5</v>
      </c>
      <c r="AH63" s="21" t="str">
        <f t="shared" si="51"/>
        <v>A+</v>
      </c>
      <c r="AI63" s="31">
        <v>54</v>
      </c>
      <c r="AJ63" s="21">
        <f t="shared" si="52"/>
        <v>3</v>
      </c>
      <c r="AK63" s="21" t="str">
        <f t="shared" si="53"/>
        <v>B</v>
      </c>
      <c r="AL63" s="31">
        <v>41</v>
      </c>
      <c r="AM63" s="21">
        <f t="shared" si="54"/>
        <v>2</v>
      </c>
      <c r="AN63" s="21" t="str">
        <f t="shared" si="55"/>
        <v>C</v>
      </c>
      <c r="AO63" s="31">
        <v>40</v>
      </c>
      <c r="AP63" s="21">
        <f t="shared" si="56"/>
        <v>5</v>
      </c>
      <c r="AQ63" s="21" t="str">
        <f t="shared" si="57"/>
        <v>A+</v>
      </c>
      <c r="AR63" s="40">
        <f t="shared" si="58"/>
        <v>633</v>
      </c>
      <c r="AS63" s="41">
        <f t="shared" si="59"/>
        <v>0</v>
      </c>
      <c r="AT63" s="41" t="str">
        <f t="shared" si="60"/>
        <v>F</v>
      </c>
      <c r="AU63" s="21">
        <v>57</v>
      </c>
      <c r="AV63" s="21" t="str">
        <f t="shared" si="61"/>
        <v>FAIL</v>
      </c>
      <c r="AW63" s="21">
        <f t="shared" si="62"/>
        <v>1</v>
      </c>
      <c r="AX63" s="16">
        <v>40</v>
      </c>
      <c r="AY63" s="16"/>
      <c r="AZ63" s="12">
        <v>78</v>
      </c>
      <c r="BA63" s="12">
        <v>76</v>
      </c>
      <c r="BB63" s="16">
        <v>73</v>
      </c>
      <c r="BC63" s="16">
        <v>59</v>
      </c>
      <c r="BD63" s="12">
        <v>78</v>
      </c>
      <c r="BE63" s="12">
        <v>94</v>
      </c>
      <c r="BF63" s="16">
        <v>51</v>
      </c>
      <c r="BG63" s="50">
        <v>92</v>
      </c>
      <c r="BH63" s="6">
        <f t="shared" si="31"/>
        <v>57</v>
      </c>
      <c r="BI63" s="31">
        <v>100</v>
      </c>
      <c r="BJ63" s="10"/>
      <c r="BK63" s="18"/>
      <c r="BL63" s="18"/>
      <c r="BM63" s="18"/>
      <c r="BN63" s="18"/>
      <c r="BO63" s="46" t="s">
        <v>370</v>
      </c>
      <c r="BP63" s="46" t="s">
        <v>370</v>
      </c>
      <c r="BQ63" s="46" t="s">
        <v>40</v>
      </c>
    </row>
    <row r="64" spans="1:69" s="5" customFormat="1" ht="19.5" customHeight="1" x14ac:dyDescent="0.25">
      <c r="A64" s="46">
        <v>58</v>
      </c>
      <c r="B64" s="46" t="s">
        <v>214</v>
      </c>
      <c r="C64" s="46" t="s">
        <v>300</v>
      </c>
      <c r="D64" s="46" t="s">
        <v>18</v>
      </c>
      <c r="E64" s="31">
        <v>64</v>
      </c>
      <c r="F64" s="21">
        <f t="shared" si="32"/>
        <v>3.5</v>
      </c>
      <c r="G64" s="21" t="str">
        <f t="shared" si="33"/>
        <v>A-</v>
      </c>
      <c r="H64" s="31">
        <v>40</v>
      </c>
      <c r="I64" s="21">
        <f t="shared" si="34"/>
        <v>2</v>
      </c>
      <c r="J64" s="21" t="str">
        <f t="shared" si="35"/>
        <v>C</v>
      </c>
      <c r="K64" s="31">
        <v>26</v>
      </c>
      <c r="L64" s="21">
        <f t="shared" si="36"/>
        <v>0</v>
      </c>
      <c r="M64" s="21" t="str">
        <f t="shared" si="37"/>
        <v>F</v>
      </c>
      <c r="N64" s="31">
        <v>23</v>
      </c>
      <c r="O64" s="21">
        <f t="shared" si="38"/>
        <v>1</v>
      </c>
      <c r="P64" s="21" t="str">
        <f t="shared" si="39"/>
        <v>D</v>
      </c>
      <c r="Q64" s="31">
        <v>45</v>
      </c>
      <c r="R64" s="21">
        <f t="shared" si="40"/>
        <v>2</v>
      </c>
      <c r="S64" s="21" t="str">
        <f t="shared" si="41"/>
        <v>C</v>
      </c>
      <c r="T64" s="31">
        <v>43</v>
      </c>
      <c r="U64" s="21">
        <f t="shared" si="42"/>
        <v>2</v>
      </c>
      <c r="V64" s="21" t="str">
        <f t="shared" si="43"/>
        <v>C</v>
      </c>
      <c r="W64" s="31">
        <v>47</v>
      </c>
      <c r="X64" s="21">
        <f t="shared" si="44"/>
        <v>2</v>
      </c>
      <c r="Y64" s="21" t="str">
        <f t="shared" si="45"/>
        <v>C</v>
      </c>
      <c r="Z64" s="31">
        <v>35</v>
      </c>
      <c r="AA64" s="21">
        <f t="shared" si="46"/>
        <v>4</v>
      </c>
      <c r="AB64" s="21" t="str">
        <f t="shared" si="47"/>
        <v>A</v>
      </c>
      <c r="AC64" s="31">
        <v>80</v>
      </c>
      <c r="AD64" s="21">
        <f t="shared" si="48"/>
        <v>5</v>
      </c>
      <c r="AE64" s="21" t="str">
        <f t="shared" si="49"/>
        <v>A+</v>
      </c>
      <c r="AF64" s="31">
        <v>94</v>
      </c>
      <c r="AG64" s="21">
        <f t="shared" si="50"/>
        <v>5</v>
      </c>
      <c r="AH64" s="21" t="str">
        <f t="shared" si="51"/>
        <v>A+</v>
      </c>
      <c r="AI64" s="31">
        <v>52</v>
      </c>
      <c r="AJ64" s="21">
        <f t="shared" si="52"/>
        <v>3</v>
      </c>
      <c r="AK64" s="21" t="str">
        <f t="shared" si="53"/>
        <v>B</v>
      </c>
      <c r="AL64" s="31">
        <v>44</v>
      </c>
      <c r="AM64" s="21">
        <f t="shared" si="54"/>
        <v>2</v>
      </c>
      <c r="AN64" s="21" t="str">
        <f t="shared" si="55"/>
        <v>C</v>
      </c>
      <c r="AO64" s="31">
        <v>40</v>
      </c>
      <c r="AP64" s="21">
        <f t="shared" si="56"/>
        <v>5</v>
      </c>
      <c r="AQ64" s="21" t="str">
        <f t="shared" si="57"/>
        <v>A+</v>
      </c>
      <c r="AR64" s="40">
        <f t="shared" si="58"/>
        <v>633</v>
      </c>
      <c r="AS64" s="41">
        <f t="shared" si="59"/>
        <v>0</v>
      </c>
      <c r="AT64" s="41" t="str">
        <f t="shared" si="60"/>
        <v>F</v>
      </c>
      <c r="AU64" s="21">
        <v>58</v>
      </c>
      <c r="AV64" s="21" t="str">
        <f t="shared" si="61"/>
        <v>FAIL</v>
      </c>
      <c r="AW64" s="21">
        <f t="shared" si="62"/>
        <v>1</v>
      </c>
      <c r="AX64" s="16">
        <v>47</v>
      </c>
      <c r="AY64" s="16"/>
      <c r="AZ64" s="12">
        <v>59</v>
      </c>
      <c r="BA64" s="12">
        <v>100</v>
      </c>
      <c r="BB64" s="16">
        <v>48</v>
      </c>
      <c r="BC64" s="16">
        <v>100</v>
      </c>
      <c r="BD64" s="12">
        <v>64</v>
      </c>
      <c r="BE64" s="12">
        <v>94</v>
      </c>
      <c r="BF64" s="16">
        <v>46</v>
      </c>
      <c r="BG64" s="50">
        <v>92</v>
      </c>
      <c r="BH64" s="6">
        <f t="shared" si="31"/>
        <v>58</v>
      </c>
      <c r="BI64" s="31">
        <v>95</v>
      </c>
      <c r="BJ64" s="10"/>
      <c r="BK64" s="18"/>
      <c r="BL64" s="18"/>
      <c r="BM64" s="18"/>
      <c r="BN64" s="18"/>
      <c r="BO64" s="46" t="s">
        <v>385</v>
      </c>
      <c r="BP64" s="46" t="s">
        <v>385</v>
      </c>
      <c r="BQ64" s="46" t="s">
        <v>40</v>
      </c>
    </row>
    <row r="65" spans="1:69" s="5" customFormat="1" ht="19.5" customHeight="1" x14ac:dyDescent="0.25">
      <c r="A65" s="46">
        <v>59</v>
      </c>
      <c r="B65" s="46" t="s">
        <v>204</v>
      </c>
      <c r="C65" s="46" t="s">
        <v>290</v>
      </c>
      <c r="D65" s="46" t="s">
        <v>119</v>
      </c>
      <c r="E65" s="31">
        <v>52</v>
      </c>
      <c r="F65" s="21">
        <f t="shared" si="32"/>
        <v>3</v>
      </c>
      <c r="G65" s="21" t="str">
        <f t="shared" si="33"/>
        <v>B</v>
      </c>
      <c r="H65" s="31">
        <v>36</v>
      </c>
      <c r="I65" s="21">
        <f t="shared" si="34"/>
        <v>1</v>
      </c>
      <c r="J65" s="21" t="str">
        <f t="shared" si="35"/>
        <v>D</v>
      </c>
      <c r="K65" s="31">
        <v>15</v>
      </c>
      <c r="L65" s="21">
        <f t="shared" si="36"/>
        <v>0</v>
      </c>
      <c r="M65" s="21" t="str">
        <f t="shared" si="37"/>
        <v>F</v>
      </c>
      <c r="N65" s="31">
        <v>23</v>
      </c>
      <c r="O65" s="21">
        <f t="shared" si="38"/>
        <v>1</v>
      </c>
      <c r="P65" s="21" t="str">
        <f t="shared" si="39"/>
        <v>D</v>
      </c>
      <c r="Q65" s="31">
        <v>42</v>
      </c>
      <c r="R65" s="21">
        <f t="shared" si="40"/>
        <v>2</v>
      </c>
      <c r="S65" s="21" t="str">
        <f t="shared" si="41"/>
        <v>C</v>
      </c>
      <c r="T65" s="31">
        <v>41</v>
      </c>
      <c r="U65" s="21">
        <f t="shared" si="42"/>
        <v>2</v>
      </c>
      <c r="V65" s="21" t="str">
        <f t="shared" si="43"/>
        <v>C</v>
      </c>
      <c r="W65" s="31">
        <v>41</v>
      </c>
      <c r="X65" s="21">
        <f t="shared" si="44"/>
        <v>2</v>
      </c>
      <c r="Y65" s="21" t="str">
        <f t="shared" si="45"/>
        <v>C</v>
      </c>
      <c r="Z65" s="31">
        <v>37</v>
      </c>
      <c r="AA65" s="21">
        <f t="shared" si="46"/>
        <v>4</v>
      </c>
      <c r="AB65" s="21" t="str">
        <f t="shared" si="47"/>
        <v>A</v>
      </c>
      <c r="AC65" s="31">
        <v>80</v>
      </c>
      <c r="AD65" s="21">
        <f t="shared" si="48"/>
        <v>5</v>
      </c>
      <c r="AE65" s="21" t="str">
        <f t="shared" si="49"/>
        <v>A+</v>
      </c>
      <c r="AF65" s="31">
        <v>80</v>
      </c>
      <c r="AG65" s="21">
        <f t="shared" si="50"/>
        <v>5</v>
      </c>
      <c r="AH65" s="21" t="str">
        <f t="shared" si="51"/>
        <v>A+</v>
      </c>
      <c r="AI65" s="31">
        <v>52</v>
      </c>
      <c r="AJ65" s="21">
        <f t="shared" si="52"/>
        <v>3</v>
      </c>
      <c r="AK65" s="21" t="str">
        <f t="shared" si="53"/>
        <v>B</v>
      </c>
      <c r="AL65" s="31">
        <v>56</v>
      </c>
      <c r="AM65" s="21">
        <f t="shared" si="54"/>
        <v>3</v>
      </c>
      <c r="AN65" s="21" t="str">
        <f t="shared" si="55"/>
        <v>B</v>
      </c>
      <c r="AO65" s="31">
        <v>40</v>
      </c>
      <c r="AP65" s="21">
        <f t="shared" si="56"/>
        <v>5</v>
      </c>
      <c r="AQ65" s="21" t="str">
        <f t="shared" si="57"/>
        <v>A+</v>
      </c>
      <c r="AR65" s="40">
        <f t="shared" si="58"/>
        <v>595</v>
      </c>
      <c r="AS65" s="41">
        <f t="shared" si="59"/>
        <v>0</v>
      </c>
      <c r="AT65" s="41" t="str">
        <f t="shared" si="60"/>
        <v>F</v>
      </c>
      <c r="AU65" s="21">
        <v>59</v>
      </c>
      <c r="AV65" s="21" t="str">
        <f t="shared" si="61"/>
        <v>FAIL</v>
      </c>
      <c r="AW65" s="21">
        <f t="shared" si="62"/>
        <v>1</v>
      </c>
      <c r="AX65" s="16">
        <v>59</v>
      </c>
      <c r="AY65" s="16"/>
      <c r="AZ65" s="12">
        <v>58</v>
      </c>
      <c r="BA65" s="12">
        <v>85</v>
      </c>
      <c r="BB65" s="16">
        <v>76</v>
      </c>
      <c r="BC65" s="16">
        <v>95</v>
      </c>
      <c r="BD65" s="12">
        <v>47</v>
      </c>
      <c r="BE65" s="12">
        <v>100</v>
      </c>
      <c r="BF65" s="16">
        <v>71</v>
      </c>
      <c r="BG65" s="50">
        <v>92</v>
      </c>
      <c r="BH65" s="6">
        <f t="shared" si="31"/>
        <v>59</v>
      </c>
      <c r="BI65" s="31">
        <v>95</v>
      </c>
      <c r="BJ65" s="10"/>
      <c r="BK65" s="18"/>
      <c r="BL65" s="18"/>
      <c r="BM65" s="18"/>
      <c r="BN65" s="18"/>
      <c r="BO65" s="46" t="s">
        <v>375</v>
      </c>
      <c r="BP65" s="46" t="s">
        <v>375</v>
      </c>
      <c r="BQ65" s="46" t="s">
        <v>40</v>
      </c>
    </row>
    <row r="66" spans="1:69" s="5" customFormat="1" ht="19.5" customHeight="1" x14ac:dyDescent="0.25">
      <c r="A66" s="46">
        <v>60</v>
      </c>
      <c r="B66" s="46" t="s">
        <v>235</v>
      </c>
      <c r="C66" s="46" t="s">
        <v>321</v>
      </c>
      <c r="D66" s="46" t="s">
        <v>149</v>
      </c>
      <c r="E66" s="31">
        <v>55</v>
      </c>
      <c r="F66" s="21">
        <f t="shared" si="32"/>
        <v>3</v>
      </c>
      <c r="G66" s="21" t="str">
        <f t="shared" si="33"/>
        <v>B</v>
      </c>
      <c r="H66" s="31">
        <v>41</v>
      </c>
      <c r="I66" s="21">
        <f t="shared" si="34"/>
        <v>2</v>
      </c>
      <c r="J66" s="21" t="str">
        <f t="shared" si="35"/>
        <v>C</v>
      </c>
      <c r="K66" s="31">
        <v>40</v>
      </c>
      <c r="L66" s="21">
        <f t="shared" si="36"/>
        <v>2</v>
      </c>
      <c r="M66" s="21" t="str">
        <f t="shared" si="37"/>
        <v>C</v>
      </c>
      <c r="N66" s="31">
        <v>6</v>
      </c>
      <c r="O66" s="21">
        <f t="shared" si="38"/>
        <v>0</v>
      </c>
      <c r="P66" s="21" t="str">
        <f t="shared" si="39"/>
        <v>F</v>
      </c>
      <c r="Q66" s="31">
        <v>36</v>
      </c>
      <c r="R66" s="21">
        <f t="shared" si="40"/>
        <v>1</v>
      </c>
      <c r="S66" s="21" t="str">
        <f t="shared" si="41"/>
        <v>D</v>
      </c>
      <c r="T66" s="31">
        <v>37</v>
      </c>
      <c r="U66" s="21">
        <f t="shared" si="42"/>
        <v>1</v>
      </c>
      <c r="V66" s="21" t="str">
        <f t="shared" si="43"/>
        <v>D</v>
      </c>
      <c r="W66" s="31">
        <v>40</v>
      </c>
      <c r="X66" s="21">
        <f t="shared" si="44"/>
        <v>2</v>
      </c>
      <c r="Y66" s="21" t="str">
        <f t="shared" si="45"/>
        <v>C</v>
      </c>
      <c r="Z66" s="31">
        <v>33</v>
      </c>
      <c r="AA66" s="21">
        <f t="shared" si="46"/>
        <v>3.5</v>
      </c>
      <c r="AB66" s="21" t="str">
        <f t="shared" si="47"/>
        <v>A-</v>
      </c>
      <c r="AC66" s="31">
        <v>80</v>
      </c>
      <c r="AD66" s="21">
        <f t="shared" si="48"/>
        <v>5</v>
      </c>
      <c r="AE66" s="21" t="str">
        <f t="shared" si="49"/>
        <v>A+</v>
      </c>
      <c r="AF66" s="31">
        <v>80</v>
      </c>
      <c r="AG66" s="21">
        <f t="shared" si="50"/>
        <v>5</v>
      </c>
      <c r="AH66" s="21" t="str">
        <f t="shared" si="51"/>
        <v>A+</v>
      </c>
      <c r="AI66" s="31">
        <v>60</v>
      </c>
      <c r="AJ66" s="21">
        <f t="shared" si="52"/>
        <v>3.5</v>
      </c>
      <c r="AK66" s="21" t="str">
        <f t="shared" si="53"/>
        <v>A-</v>
      </c>
      <c r="AL66" s="31">
        <v>36</v>
      </c>
      <c r="AM66" s="21">
        <f t="shared" si="54"/>
        <v>1</v>
      </c>
      <c r="AN66" s="21" t="str">
        <f t="shared" si="55"/>
        <v>D</v>
      </c>
      <c r="AO66" s="31">
        <v>40</v>
      </c>
      <c r="AP66" s="21">
        <f t="shared" si="56"/>
        <v>5</v>
      </c>
      <c r="AQ66" s="21" t="str">
        <f t="shared" si="57"/>
        <v>A+</v>
      </c>
      <c r="AR66" s="40">
        <f t="shared" si="58"/>
        <v>584</v>
      </c>
      <c r="AS66" s="41">
        <f t="shared" si="59"/>
        <v>0</v>
      </c>
      <c r="AT66" s="41" t="str">
        <f t="shared" si="60"/>
        <v>F</v>
      </c>
      <c r="AU66" s="21">
        <v>60</v>
      </c>
      <c r="AV66" s="21" t="str">
        <f t="shared" si="61"/>
        <v>FAIL</v>
      </c>
      <c r="AW66" s="21">
        <f t="shared" si="62"/>
        <v>1</v>
      </c>
      <c r="AX66" s="16"/>
      <c r="AY66" s="16"/>
      <c r="AZ66" s="12">
        <v>79</v>
      </c>
      <c r="BA66" s="12">
        <v>66</v>
      </c>
      <c r="BB66" s="16">
        <v>71</v>
      </c>
      <c r="BC66" s="16">
        <v>100</v>
      </c>
      <c r="BD66" s="12">
        <v>72</v>
      </c>
      <c r="BE66" s="12">
        <v>94</v>
      </c>
      <c r="BF66" s="16">
        <v>45</v>
      </c>
      <c r="BG66" s="50">
        <v>70</v>
      </c>
      <c r="BH66" s="6">
        <f t="shared" si="31"/>
        <v>60</v>
      </c>
      <c r="BI66" s="31">
        <v>85</v>
      </c>
      <c r="BJ66" s="10"/>
      <c r="BK66" s="18"/>
      <c r="BL66" s="18"/>
      <c r="BM66" s="18"/>
      <c r="BN66" s="18"/>
      <c r="BO66" s="46" t="s">
        <v>406</v>
      </c>
      <c r="BP66" s="46" t="s">
        <v>406</v>
      </c>
      <c r="BQ66" s="46" t="s">
        <v>40</v>
      </c>
    </row>
    <row r="67" spans="1:69" s="5" customFormat="1" ht="19.5" customHeight="1" x14ac:dyDescent="0.25">
      <c r="A67" s="46">
        <v>61</v>
      </c>
      <c r="B67" s="46" t="s">
        <v>168</v>
      </c>
      <c r="C67" s="46" t="s">
        <v>254</v>
      </c>
      <c r="D67" s="46" t="s">
        <v>84</v>
      </c>
      <c r="E67" s="31">
        <v>57</v>
      </c>
      <c r="F67" s="21">
        <f t="shared" si="32"/>
        <v>3</v>
      </c>
      <c r="G67" s="21" t="str">
        <f t="shared" si="33"/>
        <v>B</v>
      </c>
      <c r="H67" s="31">
        <v>68</v>
      </c>
      <c r="I67" s="21">
        <f t="shared" si="34"/>
        <v>3.5</v>
      </c>
      <c r="J67" s="21" t="str">
        <f t="shared" si="35"/>
        <v>A-</v>
      </c>
      <c r="K67" s="31">
        <v>33</v>
      </c>
      <c r="L67" s="21">
        <f t="shared" si="36"/>
        <v>1</v>
      </c>
      <c r="M67" s="21" t="str">
        <f t="shared" si="37"/>
        <v>D</v>
      </c>
      <c r="N67" s="31">
        <v>19</v>
      </c>
      <c r="O67" s="21">
        <f t="shared" si="38"/>
        <v>0</v>
      </c>
      <c r="P67" s="21" t="str">
        <f t="shared" si="39"/>
        <v>F</v>
      </c>
      <c r="Q67" s="31">
        <v>61</v>
      </c>
      <c r="R67" s="21">
        <f t="shared" si="40"/>
        <v>3.5</v>
      </c>
      <c r="S67" s="21" t="str">
        <f t="shared" si="41"/>
        <v>A-</v>
      </c>
      <c r="T67" s="31">
        <v>28</v>
      </c>
      <c r="U67" s="21">
        <f t="shared" si="42"/>
        <v>0</v>
      </c>
      <c r="V67" s="21" t="str">
        <f t="shared" si="43"/>
        <v>F</v>
      </c>
      <c r="W67" s="31">
        <v>50</v>
      </c>
      <c r="X67" s="21">
        <f t="shared" si="44"/>
        <v>3</v>
      </c>
      <c r="Y67" s="21" t="str">
        <f t="shared" si="45"/>
        <v>B</v>
      </c>
      <c r="Z67" s="31">
        <v>43</v>
      </c>
      <c r="AA67" s="21">
        <f t="shared" si="46"/>
        <v>5</v>
      </c>
      <c r="AB67" s="21" t="str">
        <f t="shared" si="47"/>
        <v>A+</v>
      </c>
      <c r="AC67" s="31">
        <v>80</v>
      </c>
      <c r="AD67" s="21">
        <f t="shared" si="48"/>
        <v>5</v>
      </c>
      <c r="AE67" s="21" t="str">
        <f t="shared" si="49"/>
        <v>A+</v>
      </c>
      <c r="AF67" s="31">
        <v>94</v>
      </c>
      <c r="AG67" s="21">
        <f t="shared" si="50"/>
        <v>5</v>
      </c>
      <c r="AH67" s="21" t="str">
        <f t="shared" si="51"/>
        <v>A+</v>
      </c>
      <c r="AI67" s="31">
        <v>68</v>
      </c>
      <c r="AJ67" s="21">
        <f t="shared" si="52"/>
        <v>3.5</v>
      </c>
      <c r="AK67" s="21" t="str">
        <f t="shared" si="53"/>
        <v>A-</v>
      </c>
      <c r="AL67" s="31">
        <v>43</v>
      </c>
      <c r="AM67" s="21">
        <f t="shared" si="54"/>
        <v>2</v>
      </c>
      <c r="AN67" s="21" t="str">
        <f t="shared" si="55"/>
        <v>C</v>
      </c>
      <c r="AO67" s="31">
        <v>48</v>
      </c>
      <c r="AP67" s="21">
        <f t="shared" si="56"/>
        <v>5</v>
      </c>
      <c r="AQ67" s="21" t="str">
        <f t="shared" si="57"/>
        <v>A+</v>
      </c>
      <c r="AR67" s="40">
        <f t="shared" si="58"/>
        <v>692</v>
      </c>
      <c r="AS67" s="41">
        <f t="shared" si="59"/>
        <v>0</v>
      </c>
      <c r="AT67" s="41" t="str">
        <f t="shared" si="60"/>
        <v>F</v>
      </c>
      <c r="AU67" s="21">
        <v>61</v>
      </c>
      <c r="AV67" s="21" t="str">
        <f t="shared" si="61"/>
        <v>FAIL</v>
      </c>
      <c r="AW67" s="21">
        <f t="shared" si="62"/>
        <v>2</v>
      </c>
      <c r="AX67" s="16">
        <v>43</v>
      </c>
      <c r="AY67" s="16"/>
      <c r="AZ67" s="12">
        <v>48</v>
      </c>
      <c r="BA67" s="12">
        <v>95</v>
      </c>
      <c r="BB67" s="16">
        <v>56</v>
      </c>
      <c r="BC67" s="16">
        <v>95</v>
      </c>
      <c r="BD67" s="12">
        <v>63</v>
      </c>
      <c r="BE67" s="12">
        <v>94</v>
      </c>
      <c r="BF67" s="16">
        <v>63</v>
      </c>
      <c r="BG67" s="50">
        <v>85</v>
      </c>
      <c r="BH67" s="6">
        <f t="shared" si="31"/>
        <v>61</v>
      </c>
      <c r="BI67" s="31">
        <v>95</v>
      </c>
      <c r="BJ67" s="10"/>
      <c r="BK67" s="18"/>
      <c r="BL67" s="18"/>
      <c r="BM67" s="18"/>
      <c r="BN67" s="18"/>
      <c r="BO67" s="46" t="s">
        <v>339</v>
      </c>
      <c r="BP67" s="46" t="s">
        <v>418</v>
      </c>
      <c r="BQ67" s="46" t="s">
        <v>38</v>
      </c>
    </row>
    <row r="68" spans="1:69" s="5" customFormat="1" ht="19.5" customHeight="1" x14ac:dyDescent="0.25">
      <c r="A68" s="46">
        <v>62</v>
      </c>
      <c r="B68" s="46" t="s">
        <v>184</v>
      </c>
      <c r="C68" s="46" t="s">
        <v>270</v>
      </c>
      <c r="D68" s="46" t="s">
        <v>99</v>
      </c>
      <c r="E68" s="31">
        <v>63</v>
      </c>
      <c r="F68" s="21">
        <f t="shared" si="32"/>
        <v>3.5</v>
      </c>
      <c r="G68" s="21" t="str">
        <f t="shared" si="33"/>
        <v>A-</v>
      </c>
      <c r="H68" s="31">
        <v>43</v>
      </c>
      <c r="I68" s="21">
        <f t="shared" si="34"/>
        <v>2</v>
      </c>
      <c r="J68" s="21" t="str">
        <f t="shared" si="35"/>
        <v>C</v>
      </c>
      <c r="K68" s="31">
        <v>25</v>
      </c>
      <c r="L68" s="21">
        <f t="shared" si="36"/>
        <v>0</v>
      </c>
      <c r="M68" s="21" t="str">
        <f t="shared" si="37"/>
        <v>F</v>
      </c>
      <c r="N68" s="31">
        <v>21</v>
      </c>
      <c r="O68" s="21">
        <f t="shared" si="38"/>
        <v>0</v>
      </c>
      <c r="P68" s="21" t="str">
        <f t="shared" si="39"/>
        <v>F</v>
      </c>
      <c r="Q68" s="31">
        <v>58</v>
      </c>
      <c r="R68" s="21">
        <f t="shared" si="40"/>
        <v>3</v>
      </c>
      <c r="S68" s="21" t="str">
        <f t="shared" si="41"/>
        <v>B</v>
      </c>
      <c r="T68" s="31">
        <v>62</v>
      </c>
      <c r="U68" s="21">
        <f t="shared" si="42"/>
        <v>3.5</v>
      </c>
      <c r="V68" s="21" t="str">
        <f t="shared" si="43"/>
        <v>A-</v>
      </c>
      <c r="W68" s="31">
        <v>61</v>
      </c>
      <c r="X68" s="21">
        <f t="shared" si="44"/>
        <v>3.5</v>
      </c>
      <c r="Y68" s="21" t="str">
        <f t="shared" si="45"/>
        <v>A-</v>
      </c>
      <c r="Z68" s="31">
        <v>34</v>
      </c>
      <c r="AA68" s="21">
        <f t="shared" si="46"/>
        <v>3.5</v>
      </c>
      <c r="AB68" s="21" t="str">
        <f t="shared" si="47"/>
        <v>A-</v>
      </c>
      <c r="AC68" s="31">
        <v>82</v>
      </c>
      <c r="AD68" s="21">
        <f t="shared" si="48"/>
        <v>5</v>
      </c>
      <c r="AE68" s="21" t="str">
        <f t="shared" si="49"/>
        <v>A+</v>
      </c>
      <c r="AF68" s="31">
        <v>93</v>
      </c>
      <c r="AG68" s="21">
        <f t="shared" si="50"/>
        <v>5</v>
      </c>
      <c r="AH68" s="21" t="str">
        <f t="shared" si="51"/>
        <v>A+</v>
      </c>
      <c r="AI68" s="31">
        <v>52</v>
      </c>
      <c r="AJ68" s="21">
        <f t="shared" si="52"/>
        <v>3</v>
      </c>
      <c r="AK68" s="21" t="str">
        <f t="shared" si="53"/>
        <v>B</v>
      </c>
      <c r="AL68" s="31">
        <v>42</v>
      </c>
      <c r="AM68" s="21">
        <f t="shared" si="54"/>
        <v>2</v>
      </c>
      <c r="AN68" s="21" t="str">
        <f t="shared" si="55"/>
        <v>C</v>
      </c>
      <c r="AO68" s="31">
        <v>36</v>
      </c>
      <c r="AP68" s="21">
        <f t="shared" si="56"/>
        <v>4</v>
      </c>
      <c r="AQ68" s="21" t="str">
        <f t="shared" si="57"/>
        <v>A</v>
      </c>
      <c r="AR68" s="40">
        <f t="shared" si="58"/>
        <v>672</v>
      </c>
      <c r="AS68" s="41">
        <f t="shared" si="59"/>
        <v>0</v>
      </c>
      <c r="AT68" s="41" t="str">
        <f t="shared" si="60"/>
        <v>F</v>
      </c>
      <c r="AU68" s="21">
        <v>62</v>
      </c>
      <c r="AV68" s="21" t="str">
        <f t="shared" si="61"/>
        <v>FAIL</v>
      </c>
      <c r="AW68" s="21">
        <f t="shared" si="62"/>
        <v>2</v>
      </c>
      <c r="AX68" s="16">
        <v>46</v>
      </c>
      <c r="AY68" s="16"/>
      <c r="AZ68" s="12">
        <v>39</v>
      </c>
      <c r="BA68" s="12">
        <v>100</v>
      </c>
      <c r="BB68" s="16">
        <v>50</v>
      </c>
      <c r="BC68" s="16">
        <v>95</v>
      </c>
      <c r="BD68" s="12">
        <v>34</v>
      </c>
      <c r="BE68" s="12">
        <v>94</v>
      </c>
      <c r="BF68" s="16">
        <v>50</v>
      </c>
      <c r="BG68" s="50">
        <v>100</v>
      </c>
      <c r="BH68" s="6">
        <f t="shared" si="31"/>
        <v>62</v>
      </c>
      <c r="BI68" s="31">
        <v>85</v>
      </c>
      <c r="BJ68" s="10"/>
      <c r="BK68" s="18"/>
      <c r="BL68" s="18"/>
      <c r="BM68" s="18"/>
      <c r="BN68" s="18"/>
      <c r="BO68" s="46" t="s">
        <v>355</v>
      </c>
      <c r="BP68" s="46" t="s">
        <v>427</v>
      </c>
      <c r="BQ68" s="46" t="s">
        <v>40</v>
      </c>
    </row>
    <row r="69" spans="1:69" s="5" customFormat="1" ht="19.5" customHeight="1" x14ac:dyDescent="0.25">
      <c r="A69" s="46">
        <v>63</v>
      </c>
      <c r="B69" s="46" t="s">
        <v>178</v>
      </c>
      <c r="C69" s="46" t="s">
        <v>264</v>
      </c>
      <c r="D69" s="46" t="s">
        <v>93</v>
      </c>
      <c r="E69" s="31">
        <v>42</v>
      </c>
      <c r="F69" s="21">
        <f t="shared" si="32"/>
        <v>2</v>
      </c>
      <c r="G69" s="21" t="str">
        <f t="shared" si="33"/>
        <v>C</v>
      </c>
      <c r="H69" s="31">
        <v>43</v>
      </c>
      <c r="I69" s="21">
        <f t="shared" si="34"/>
        <v>2</v>
      </c>
      <c r="J69" s="21" t="str">
        <f t="shared" si="35"/>
        <v>C</v>
      </c>
      <c r="K69" s="31">
        <v>33</v>
      </c>
      <c r="L69" s="21">
        <f t="shared" si="36"/>
        <v>1</v>
      </c>
      <c r="M69" s="21" t="str">
        <f t="shared" si="37"/>
        <v>D</v>
      </c>
      <c r="N69" s="31">
        <v>22</v>
      </c>
      <c r="O69" s="21">
        <f t="shared" si="38"/>
        <v>0</v>
      </c>
      <c r="P69" s="21" t="str">
        <f t="shared" si="39"/>
        <v>F</v>
      </c>
      <c r="Q69" s="31">
        <v>47</v>
      </c>
      <c r="R69" s="21">
        <f t="shared" si="40"/>
        <v>2</v>
      </c>
      <c r="S69" s="21" t="str">
        <f t="shared" si="41"/>
        <v>C</v>
      </c>
      <c r="T69" s="31">
        <v>41</v>
      </c>
      <c r="U69" s="21">
        <f t="shared" si="42"/>
        <v>2</v>
      </c>
      <c r="V69" s="21" t="str">
        <f t="shared" si="43"/>
        <v>C</v>
      </c>
      <c r="W69" s="31">
        <v>61</v>
      </c>
      <c r="X69" s="21">
        <f t="shared" si="44"/>
        <v>3.5</v>
      </c>
      <c r="Y69" s="21" t="str">
        <f t="shared" si="45"/>
        <v>A-</v>
      </c>
      <c r="Z69" s="31">
        <v>32</v>
      </c>
      <c r="AA69" s="21">
        <f t="shared" si="46"/>
        <v>3.5</v>
      </c>
      <c r="AB69" s="21" t="str">
        <f t="shared" si="47"/>
        <v>A-</v>
      </c>
      <c r="AC69" s="31">
        <v>81</v>
      </c>
      <c r="AD69" s="21">
        <f t="shared" si="48"/>
        <v>5</v>
      </c>
      <c r="AE69" s="21" t="str">
        <f t="shared" si="49"/>
        <v>A+</v>
      </c>
      <c r="AF69" s="31">
        <v>93</v>
      </c>
      <c r="AG69" s="21">
        <f t="shared" si="50"/>
        <v>5</v>
      </c>
      <c r="AH69" s="21" t="str">
        <f t="shared" si="51"/>
        <v>A+</v>
      </c>
      <c r="AI69" s="31">
        <v>61</v>
      </c>
      <c r="AJ69" s="21">
        <f t="shared" si="52"/>
        <v>3.5</v>
      </c>
      <c r="AK69" s="21" t="str">
        <f t="shared" si="53"/>
        <v>A-</v>
      </c>
      <c r="AL69" s="31">
        <v>78</v>
      </c>
      <c r="AM69" s="21">
        <f t="shared" si="54"/>
        <v>4</v>
      </c>
      <c r="AN69" s="21" t="str">
        <f t="shared" si="55"/>
        <v>A</v>
      </c>
      <c r="AO69" s="31"/>
      <c r="AP69" s="21">
        <f t="shared" si="56"/>
        <v>0</v>
      </c>
      <c r="AQ69" s="21" t="str">
        <f t="shared" si="57"/>
        <v>F</v>
      </c>
      <c r="AR69" s="40">
        <f t="shared" si="58"/>
        <v>634</v>
      </c>
      <c r="AS69" s="41">
        <f t="shared" si="59"/>
        <v>0</v>
      </c>
      <c r="AT69" s="41" t="str">
        <f t="shared" si="60"/>
        <v>F</v>
      </c>
      <c r="AU69" s="21">
        <v>63</v>
      </c>
      <c r="AV69" s="21" t="str">
        <f t="shared" si="61"/>
        <v>FAIL</v>
      </c>
      <c r="AW69" s="21">
        <f t="shared" si="62"/>
        <v>2</v>
      </c>
      <c r="AX69" s="16">
        <v>65</v>
      </c>
      <c r="AY69" s="16"/>
      <c r="AZ69" s="12">
        <v>64</v>
      </c>
      <c r="BA69" s="12">
        <v>80</v>
      </c>
      <c r="BB69" s="16">
        <v>70</v>
      </c>
      <c r="BC69" s="16">
        <v>68</v>
      </c>
      <c r="BD69" s="12">
        <v>51</v>
      </c>
      <c r="BE69" s="12">
        <v>64</v>
      </c>
      <c r="BF69" s="16">
        <v>75</v>
      </c>
      <c r="BG69" s="50">
        <v>77</v>
      </c>
      <c r="BH69" s="6">
        <f t="shared" si="31"/>
        <v>63</v>
      </c>
      <c r="BI69" s="31">
        <v>85</v>
      </c>
      <c r="BJ69" s="10"/>
      <c r="BK69" s="18"/>
      <c r="BL69" s="18"/>
      <c r="BM69" s="18"/>
      <c r="BN69" s="18"/>
      <c r="BO69" s="46" t="s">
        <v>349</v>
      </c>
      <c r="BP69" s="46" t="s">
        <v>349</v>
      </c>
      <c r="BQ69" s="46" t="s">
        <v>40</v>
      </c>
    </row>
    <row r="70" spans="1:69" s="5" customFormat="1" ht="19.5" customHeight="1" x14ac:dyDescent="0.25">
      <c r="A70" s="46">
        <v>64</v>
      </c>
      <c r="B70" s="46" t="s">
        <v>192</v>
      </c>
      <c r="C70" s="46" t="s">
        <v>278</v>
      </c>
      <c r="D70" s="46" t="s">
        <v>107</v>
      </c>
      <c r="E70" s="31">
        <v>40</v>
      </c>
      <c r="F70" s="21">
        <f t="shared" si="32"/>
        <v>2</v>
      </c>
      <c r="G70" s="21" t="str">
        <f t="shared" si="33"/>
        <v>C</v>
      </c>
      <c r="H70" s="31">
        <v>33</v>
      </c>
      <c r="I70" s="21">
        <f t="shared" si="34"/>
        <v>1</v>
      </c>
      <c r="J70" s="21" t="str">
        <f t="shared" si="35"/>
        <v>D</v>
      </c>
      <c r="K70" s="31">
        <v>27</v>
      </c>
      <c r="L70" s="21">
        <f t="shared" si="36"/>
        <v>0</v>
      </c>
      <c r="M70" s="21" t="str">
        <f t="shared" si="37"/>
        <v>F</v>
      </c>
      <c r="N70" s="31">
        <v>12</v>
      </c>
      <c r="O70" s="21">
        <f t="shared" si="38"/>
        <v>0</v>
      </c>
      <c r="P70" s="21" t="str">
        <f t="shared" si="39"/>
        <v>F</v>
      </c>
      <c r="Q70" s="31">
        <v>45</v>
      </c>
      <c r="R70" s="21">
        <f t="shared" si="40"/>
        <v>2</v>
      </c>
      <c r="S70" s="21" t="str">
        <f t="shared" si="41"/>
        <v>C</v>
      </c>
      <c r="T70" s="31">
        <v>39</v>
      </c>
      <c r="U70" s="21">
        <f t="shared" si="42"/>
        <v>1</v>
      </c>
      <c r="V70" s="21" t="str">
        <f t="shared" si="43"/>
        <v>D</v>
      </c>
      <c r="W70" s="31">
        <v>44</v>
      </c>
      <c r="X70" s="21">
        <f t="shared" si="44"/>
        <v>2</v>
      </c>
      <c r="Y70" s="21" t="str">
        <f t="shared" si="45"/>
        <v>C</v>
      </c>
      <c r="Z70" s="31">
        <v>31</v>
      </c>
      <c r="AA70" s="21">
        <f t="shared" si="46"/>
        <v>3.5</v>
      </c>
      <c r="AB70" s="21" t="str">
        <f t="shared" si="47"/>
        <v>A-</v>
      </c>
      <c r="AC70" s="31">
        <v>80</v>
      </c>
      <c r="AD70" s="21">
        <f t="shared" si="48"/>
        <v>5</v>
      </c>
      <c r="AE70" s="21" t="str">
        <f t="shared" si="49"/>
        <v>A+</v>
      </c>
      <c r="AF70" s="31">
        <v>95</v>
      </c>
      <c r="AG70" s="21">
        <f t="shared" si="50"/>
        <v>5</v>
      </c>
      <c r="AH70" s="21" t="str">
        <f t="shared" si="51"/>
        <v>A+</v>
      </c>
      <c r="AI70" s="31">
        <v>53</v>
      </c>
      <c r="AJ70" s="21">
        <f t="shared" si="52"/>
        <v>3</v>
      </c>
      <c r="AK70" s="21" t="str">
        <f t="shared" si="53"/>
        <v>B</v>
      </c>
      <c r="AL70" s="31">
        <v>54</v>
      </c>
      <c r="AM70" s="21">
        <f t="shared" si="54"/>
        <v>3</v>
      </c>
      <c r="AN70" s="21" t="str">
        <f t="shared" si="55"/>
        <v>B</v>
      </c>
      <c r="AO70" s="31">
        <v>40</v>
      </c>
      <c r="AP70" s="21">
        <f t="shared" si="56"/>
        <v>5</v>
      </c>
      <c r="AQ70" s="21" t="str">
        <f t="shared" si="57"/>
        <v>A+</v>
      </c>
      <c r="AR70" s="40">
        <f t="shared" si="58"/>
        <v>593</v>
      </c>
      <c r="AS70" s="41">
        <f t="shared" si="59"/>
        <v>0</v>
      </c>
      <c r="AT70" s="41" t="str">
        <f t="shared" si="60"/>
        <v>F</v>
      </c>
      <c r="AU70" s="21">
        <v>64</v>
      </c>
      <c r="AV70" s="21" t="str">
        <f t="shared" si="61"/>
        <v>FAIL</v>
      </c>
      <c r="AW70" s="21">
        <f t="shared" si="62"/>
        <v>2</v>
      </c>
      <c r="AX70" s="16">
        <v>54</v>
      </c>
      <c r="AY70" s="16"/>
      <c r="AZ70" s="12">
        <v>61</v>
      </c>
      <c r="BA70" s="12">
        <v>100</v>
      </c>
      <c r="BB70" s="16">
        <v>65</v>
      </c>
      <c r="BC70" s="16">
        <v>100</v>
      </c>
      <c r="BD70" s="12">
        <v>66</v>
      </c>
      <c r="BE70" s="12">
        <v>88</v>
      </c>
      <c r="BF70" s="16">
        <v>62</v>
      </c>
      <c r="BG70" s="50">
        <v>88</v>
      </c>
      <c r="BH70" s="6">
        <f t="shared" si="31"/>
        <v>64</v>
      </c>
      <c r="BI70" s="31">
        <v>85</v>
      </c>
      <c r="BJ70" s="10"/>
      <c r="BK70" s="18"/>
      <c r="BL70" s="18"/>
      <c r="BM70" s="18"/>
      <c r="BN70" s="18"/>
      <c r="BO70" s="46" t="s">
        <v>363</v>
      </c>
      <c r="BP70" s="46" t="s">
        <v>363</v>
      </c>
      <c r="BQ70" s="46" t="s">
        <v>40</v>
      </c>
    </row>
    <row r="71" spans="1:69" s="5" customFormat="1" ht="19.5" customHeight="1" x14ac:dyDescent="0.25">
      <c r="A71" s="46">
        <v>65</v>
      </c>
      <c r="B71" s="46" t="s">
        <v>190</v>
      </c>
      <c r="C71" s="46" t="s">
        <v>276</v>
      </c>
      <c r="D71" s="46" t="s">
        <v>105</v>
      </c>
      <c r="E71" s="31">
        <v>38</v>
      </c>
      <c r="F71" s="21">
        <f t="shared" ref="F71:F93" si="63">IF(E71&lt;=32,0,IF(E71&lt;=39,1,IF(E71&lt;=49,2,IF(E71&lt;=59,3,IF(E71&lt;=69,3.5,IF(E71&lt;=79,4,IF(E71&lt;=100,5)))))))</f>
        <v>1</v>
      </c>
      <c r="G71" s="21" t="str">
        <f t="shared" ref="G71:G93" si="64">IF(E71&lt;=32,"F",IF(E71&lt;=39,"D",IF(E71&lt;=49,"C",IF(E71&lt;=59,"B",IF(E71&lt;=69,"A-",IF(E71&lt;=79,"A",IF(E71&lt;=100,"A+")))))))</f>
        <v>D</v>
      </c>
      <c r="H71" s="31">
        <v>34</v>
      </c>
      <c r="I71" s="21">
        <f t="shared" ref="I71:I93" si="65">IF(H71&lt;=32,0,IF(H71&lt;=39,1,IF(H71&lt;=49,2,IF(H71&lt;=59,3,IF(H71&lt;=69,3.5,IF(H71&lt;=79,4,IF(H71&lt;=100,5)))))))</f>
        <v>1</v>
      </c>
      <c r="J71" s="21" t="str">
        <f t="shared" ref="J71:J93" si="66">IF(H71&lt;=32,"F",IF(H71&lt;=39,"D",IF(H71&lt;=49,"C",IF(H71&lt;=59,"B",IF(H71&lt;=69,"A-",IF(H71&lt;=79,"A",IF(H71&lt;=100,"A+")))))))</f>
        <v>D</v>
      </c>
      <c r="K71" s="31">
        <v>25</v>
      </c>
      <c r="L71" s="21">
        <f t="shared" ref="L71:L93" si="67">IF(K71&lt;=32,0,IF(K71&lt;=39,1,IF(K71&lt;=49,2,IF(K71&lt;=59,3,IF(K71&lt;=69,3.5,IF(K71&lt;=79,4,IF(K71&lt;=100,5)))))))</f>
        <v>0</v>
      </c>
      <c r="M71" s="21" t="str">
        <f t="shared" ref="M71:M93" si="68">IF(K71&lt;=32,"F",IF(K71&lt;=39,"D",IF(K71&lt;=49,"C",IF(K71&lt;=59,"B",IF(K71&lt;=69,"A-",IF(K71&lt;=79,"A",IF(K71&lt;=100,"A+")))))))</f>
        <v>F</v>
      </c>
      <c r="N71" s="31">
        <v>10</v>
      </c>
      <c r="O71" s="21">
        <f t="shared" ref="O71:O93" si="69">IF(N71&lt;=22.4,0,IF(N71&lt;=27.3,1,IF(N71&lt;=34.3,2,IF(N71&lt;=41.3,3,IF(N71&lt;=48.3,3.5,IF(N71&lt;=55.3,4,IF(N71&lt;=70,5)))))))</f>
        <v>0</v>
      </c>
      <c r="P71" s="21" t="str">
        <f t="shared" ref="P71:P93" si="70">IF(N71&lt;=22.4,"F",IF(N71&lt;=27.3,"D",IF(N71&lt;=34.3,"C",IF(N71&lt;=41.3,"B",IF(N71&lt;=48.3,"A-",IF(N71&lt;=55.3,"A",IF(N71&lt;=70,"A+")))))))</f>
        <v>F</v>
      </c>
      <c r="Q71" s="31">
        <v>39</v>
      </c>
      <c r="R71" s="21">
        <f t="shared" ref="R71:R93" si="71">IF(Q71&lt;=32,0,IF(Q71&lt;=39,1,IF(Q71&lt;=49,2,IF(Q71&lt;=59,3,IF(Q71&lt;=69,3.5,IF(Q71&lt;=79,4,IF(Q71&lt;=100,5)))))))</f>
        <v>1</v>
      </c>
      <c r="S71" s="21" t="str">
        <f t="shared" ref="S71:S93" si="72">IF(Q71&lt;=32,"F",IF(Q71&lt;=39,"D",IF(Q71&lt;=49,"C",IF(Q71&lt;=59,"B",IF(Q71&lt;=69,"A-",IF(Q71&lt;=79,"A",IF(Q71&lt;=100,"A+")))))))</f>
        <v>D</v>
      </c>
      <c r="T71" s="31">
        <v>41</v>
      </c>
      <c r="U71" s="21">
        <f t="shared" ref="U71:U93" si="73">IF(T71&lt;=32,0,IF(T71&lt;=39,1,IF(T71&lt;=49,2,IF(T71&lt;=59,3,IF(T71&lt;=69,3.5,IF(T71&lt;=79,4,IF(T71&lt;=100,5)))))))</f>
        <v>2</v>
      </c>
      <c r="V71" s="21" t="str">
        <f t="shared" ref="V71:V93" si="74">IF(T71&lt;=32,"F",IF(T71&lt;=39,"D",IF(T71&lt;=49,"C",IF(T71&lt;=59,"B",IF(T71&lt;=69,"A-",IF(T71&lt;=79,"A",IF(T71&lt;=100,"A+")))))))</f>
        <v>C</v>
      </c>
      <c r="W71" s="31">
        <v>43</v>
      </c>
      <c r="X71" s="21">
        <f t="shared" ref="X71:X93" si="75">IF(W71&lt;=32,0,IF(W71&lt;=39,1,IF(W71&lt;=49,2,IF(W71&lt;=59,3,IF(W71&lt;=69,3.5,IF(W71&lt;=79,4,IF(W71&lt;=100,5)))))))</f>
        <v>2</v>
      </c>
      <c r="Y71" s="21" t="str">
        <f t="shared" ref="Y71:Y93" si="76">IF(W71&lt;=32,"F",IF(W71&lt;=39,"D",IF(W71&lt;=49,"C",IF(W71&lt;=59,"B",IF(W71&lt;=69,"A-",IF(W71&lt;=79,"A",IF(W71&lt;=100,"A+")))))))</f>
        <v>C</v>
      </c>
      <c r="Z71" s="31">
        <v>28</v>
      </c>
      <c r="AA71" s="21">
        <f t="shared" ref="AA71:AA93" si="77">IF(Z71&lt;=16,0,IF(Z71&lt;=19.5,1,IF(Z71&lt;=24.5,2,IF(Z71&lt;=29.5,3,IF(Z71&lt;=34.5,3.5,IF(Z71&lt;=39.5,4,IF(Z71&lt;=50,5)))))))</f>
        <v>3</v>
      </c>
      <c r="AB71" s="21" t="str">
        <f t="shared" ref="AB71:AB93" si="78">IF(Z71&lt;=16,"F",IF(Z71&lt;=19.5,"D",IF(Z71&lt;=24.5,"C",IF(Z71&lt;=29.5,"B",IF(Z71&lt;=34.5,"A-",IF(Z71&lt;=39.5,"A",IF(Z71&lt;=50,"A+")))))))</f>
        <v>B</v>
      </c>
      <c r="AC71" s="31">
        <v>84</v>
      </c>
      <c r="AD71" s="21">
        <f t="shared" ref="AD71:AD93" si="79">IF(AC71&lt;=32,0,IF(AC71&lt;=39,1,IF(AC71&lt;=49,2,IF(AC71&lt;=59,3,IF(AC71&lt;=69,3.5,IF(AC71&lt;=79,4,IF(AC71&lt;=100,5)))))))</f>
        <v>5</v>
      </c>
      <c r="AE71" s="21" t="str">
        <f t="shared" ref="AE71:AE93" si="80">IF(AC71&lt;=32,"F",IF(AC71&lt;=39,"D",IF(AC71&lt;=49,"C",IF(AC71&lt;=59,"B",IF(AC71&lt;=69,"A-",IF(AC71&lt;=79,"A",IF(AC71&lt;=100,"A+")))))))</f>
        <v>A+</v>
      </c>
      <c r="AF71" s="31">
        <v>92</v>
      </c>
      <c r="AG71" s="21">
        <f t="shared" ref="AG71:AG93" si="81">IF(AF71&lt;=32,0,IF(AF71&lt;=39,1,IF(AF71&lt;=49,2,IF(AF71&lt;=59,3,IF(AF71&lt;=69,3.5,IF(AF71&lt;=79,4,IF(AF71&lt;=100,5)))))))</f>
        <v>5</v>
      </c>
      <c r="AH71" s="21" t="str">
        <f t="shared" ref="AH71:AH93" si="82">IF(AF71&lt;=32,"F",IF(AF71&lt;=39,"D",IF(AF71&lt;=49,"C",IF(AF71&lt;=59,"B",IF(AF71&lt;=69,"A-",IF(AF71&lt;=79,"A",IF(AF71&lt;=100,"A+")))))))</f>
        <v>A+</v>
      </c>
      <c r="AI71" s="31">
        <v>52</v>
      </c>
      <c r="AJ71" s="21">
        <f t="shared" ref="AJ71:AJ93" si="83">IF(AI71&lt;=32,0,IF(AI71&lt;=39,1,IF(AI71&lt;=49,2,IF(AI71&lt;=59,3,IF(AI71&lt;=69,3.5,IF(AI71&lt;=79,4,IF(AI71&lt;=100,5)))))))</f>
        <v>3</v>
      </c>
      <c r="AK71" s="21" t="str">
        <f t="shared" ref="AK71:AK93" si="84">IF(AI71&lt;=32,"F",IF(AI71&lt;=39,"D",IF(AI71&lt;=49,"C",IF(AI71&lt;=59,"B",IF(AI71&lt;=69,"A-",IF(AI71&lt;=79,"A",IF(AI71&lt;=100,"A+")))))))</f>
        <v>B</v>
      </c>
      <c r="AL71" s="31">
        <v>48</v>
      </c>
      <c r="AM71" s="21">
        <f t="shared" ref="AM71:AM93" si="85">IF(AL71&lt;=32,0,IF(AL71&lt;=39,1,IF(AL71&lt;=49,2,IF(AL71&lt;=59,3,IF(AL71&lt;=69,3.5,IF(AL71&lt;=79,4,IF(AL71&lt;=100,5)))))))</f>
        <v>2</v>
      </c>
      <c r="AN71" s="21" t="str">
        <f t="shared" ref="AN71:AN93" si="86">IF(AL71&lt;=32,"F",IF(AL71&lt;=39,"D",IF(AL71&lt;=49,"C",IF(AL71&lt;=59,"B",IF(AL71&lt;=69,"A-",IF(AL71&lt;=79,"A",IF(AL71&lt;=100,"A+")))))))</f>
        <v>C</v>
      </c>
      <c r="AO71" s="31">
        <v>40</v>
      </c>
      <c r="AP71" s="21">
        <f t="shared" ref="AP71:AP93" si="87">IF(AO71&lt;=16,0,IF(AO71&lt;=19.5,1,IF(AO71&lt;=24.5,2,IF(AO71&lt;=29.5,3,IF(AO71&lt;=34.5,3.5,IF(AO71&lt;=39.5,4,IF(AO71&lt;=50,5)))))))</f>
        <v>5</v>
      </c>
      <c r="AQ71" s="21" t="str">
        <f t="shared" ref="AQ71:AQ93" si="88">IF(AO71&lt;=16,"F",IF(AO71&lt;=19.5,"D",IF(AO71&lt;=24.5,"C",IF(AO71&lt;=29.5,"B",IF(AO71&lt;=34.5,"A-",IF(AO71&lt;=39.5,"A",IF(AO71&lt;=50,"A+")))))))</f>
        <v>A+</v>
      </c>
      <c r="AR71" s="40">
        <f t="shared" ref="AR71:AR93" si="89">E71+H71+K71+N71+Q71+T71+W71+Z71+AC71+AF71+AI71+AL71+AO71</f>
        <v>574</v>
      </c>
      <c r="AS71" s="41">
        <f t="shared" ref="AS71:AS93" si="90">IF(OR(F71=0,I71=0,L71=0,O71=0,R71=0,U71=0,X71=0,AA71=0,AD71=0,AG71=0,AJ71=0,AM71=0,AP71=0,),0,F71+I71+L71+O71+R71+U71+X71+AA71+AD71+AG71+AJ71+AM71+AP71)/13</f>
        <v>0</v>
      </c>
      <c r="AT71" s="41" t="str">
        <f t="shared" ref="AT71:AT93" si="91">IF(AS71&gt;=5,"A+",IF(AS71&gt;=4,"A",IF(AS71&gt;=3.5,"A-",IF(AS71&gt;=3,"B",IF(AS71&gt;=2,"C",IF(AS71&gt;=1,"D","F"))))))</f>
        <v>F</v>
      </c>
      <c r="AU71" s="21">
        <v>65</v>
      </c>
      <c r="AV71" s="21" t="str">
        <f t="shared" ref="AV71:AV93" si="92">IF(AS71=0,"FAIL","PASS")</f>
        <v>FAIL</v>
      </c>
      <c r="AW71" s="21">
        <f t="shared" ref="AW71:AW93" si="93">COUNTIF(E71:AQ71,"F")</f>
        <v>2</v>
      </c>
      <c r="AX71" s="16">
        <v>56</v>
      </c>
      <c r="AY71" s="16"/>
      <c r="AZ71" s="12">
        <v>62</v>
      </c>
      <c r="BA71" s="12">
        <v>95</v>
      </c>
      <c r="BB71" s="16">
        <v>72</v>
      </c>
      <c r="BC71" s="16">
        <v>100</v>
      </c>
      <c r="BD71" s="12">
        <v>62</v>
      </c>
      <c r="BE71" s="12">
        <v>94</v>
      </c>
      <c r="BF71" s="16">
        <v>74</v>
      </c>
      <c r="BG71" s="50">
        <v>92</v>
      </c>
      <c r="BH71" s="6">
        <f t="shared" si="31"/>
        <v>65</v>
      </c>
      <c r="BI71" s="31">
        <v>95</v>
      </c>
      <c r="BJ71" s="10"/>
      <c r="BK71" s="18"/>
      <c r="BL71" s="18"/>
      <c r="BM71" s="18"/>
      <c r="BN71" s="18"/>
      <c r="BO71" s="46" t="s">
        <v>361</v>
      </c>
      <c r="BP71" s="46" t="s">
        <v>430</v>
      </c>
      <c r="BQ71" s="46" t="s">
        <v>40</v>
      </c>
    </row>
    <row r="72" spans="1:69" s="5" customFormat="1" ht="19.5" customHeight="1" x14ac:dyDescent="0.25">
      <c r="A72" s="46">
        <v>66</v>
      </c>
      <c r="B72" s="46" t="s">
        <v>176</v>
      </c>
      <c r="C72" s="46" t="s">
        <v>262</v>
      </c>
      <c r="D72" s="46" t="s">
        <v>91</v>
      </c>
      <c r="E72" s="31">
        <v>62</v>
      </c>
      <c r="F72" s="21">
        <f t="shared" si="63"/>
        <v>3.5</v>
      </c>
      <c r="G72" s="21" t="str">
        <f t="shared" si="64"/>
        <v>A-</v>
      </c>
      <c r="H72" s="31">
        <v>48</v>
      </c>
      <c r="I72" s="21">
        <f t="shared" si="65"/>
        <v>2</v>
      </c>
      <c r="J72" s="21" t="str">
        <f t="shared" si="66"/>
        <v>C</v>
      </c>
      <c r="K72" s="31">
        <v>25</v>
      </c>
      <c r="L72" s="21">
        <f t="shared" si="67"/>
        <v>0</v>
      </c>
      <c r="M72" s="21" t="str">
        <f t="shared" si="68"/>
        <v>F</v>
      </c>
      <c r="N72" s="31">
        <v>7</v>
      </c>
      <c r="O72" s="21">
        <f t="shared" si="69"/>
        <v>0</v>
      </c>
      <c r="P72" s="21" t="str">
        <f t="shared" si="70"/>
        <v>F</v>
      </c>
      <c r="Q72" s="31">
        <v>39</v>
      </c>
      <c r="R72" s="21">
        <f t="shared" si="71"/>
        <v>1</v>
      </c>
      <c r="S72" s="21" t="str">
        <f t="shared" si="72"/>
        <v>D</v>
      </c>
      <c r="T72" s="31">
        <v>21</v>
      </c>
      <c r="U72" s="21">
        <f t="shared" si="73"/>
        <v>0</v>
      </c>
      <c r="V72" s="21" t="str">
        <f t="shared" si="74"/>
        <v>F</v>
      </c>
      <c r="W72" s="31">
        <v>77</v>
      </c>
      <c r="X72" s="21">
        <f t="shared" si="75"/>
        <v>4</v>
      </c>
      <c r="Y72" s="21" t="str">
        <f t="shared" si="76"/>
        <v>A</v>
      </c>
      <c r="Z72" s="31">
        <v>40</v>
      </c>
      <c r="AA72" s="21">
        <f t="shared" si="77"/>
        <v>5</v>
      </c>
      <c r="AB72" s="21" t="str">
        <f t="shared" si="78"/>
        <v>A+</v>
      </c>
      <c r="AC72" s="31">
        <v>80</v>
      </c>
      <c r="AD72" s="21">
        <f t="shared" si="79"/>
        <v>5</v>
      </c>
      <c r="AE72" s="21" t="str">
        <f t="shared" si="80"/>
        <v>A+</v>
      </c>
      <c r="AF72" s="31">
        <v>91</v>
      </c>
      <c r="AG72" s="21">
        <f t="shared" si="81"/>
        <v>5</v>
      </c>
      <c r="AH72" s="21" t="str">
        <f t="shared" si="82"/>
        <v>A+</v>
      </c>
      <c r="AI72" s="31">
        <v>67</v>
      </c>
      <c r="AJ72" s="21">
        <f t="shared" si="83"/>
        <v>3.5</v>
      </c>
      <c r="AK72" s="21" t="str">
        <f t="shared" si="84"/>
        <v>A-</v>
      </c>
      <c r="AL72" s="31">
        <v>33</v>
      </c>
      <c r="AM72" s="21">
        <f t="shared" si="85"/>
        <v>1</v>
      </c>
      <c r="AN72" s="21" t="str">
        <f t="shared" si="86"/>
        <v>D</v>
      </c>
      <c r="AO72" s="31">
        <v>40</v>
      </c>
      <c r="AP72" s="21">
        <f t="shared" si="87"/>
        <v>5</v>
      </c>
      <c r="AQ72" s="21" t="str">
        <f t="shared" si="88"/>
        <v>A+</v>
      </c>
      <c r="AR72" s="40">
        <f t="shared" si="89"/>
        <v>630</v>
      </c>
      <c r="AS72" s="41">
        <f t="shared" si="90"/>
        <v>0</v>
      </c>
      <c r="AT72" s="41" t="str">
        <f t="shared" si="91"/>
        <v>F</v>
      </c>
      <c r="AU72" s="21">
        <v>66</v>
      </c>
      <c r="AV72" s="21" t="str">
        <f t="shared" si="92"/>
        <v>FAIL</v>
      </c>
      <c r="AW72" s="21">
        <f t="shared" si="93"/>
        <v>3</v>
      </c>
      <c r="AX72" s="16">
        <v>49</v>
      </c>
      <c r="AY72" s="16"/>
      <c r="AZ72" s="12">
        <v>63</v>
      </c>
      <c r="BA72" s="12">
        <v>90</v>
      </c>
      <c r="BB72" s="16">
        <v>52</v>
      </c>
      <c r="BC72" s="16">
        <v>77</v>
      </c>
      <c r="BD72" s="12">
        <v>65</v>
      </c>
      <c r="BE72" s="12">
        <v>76</v>
      </c>
      <c r="BF72" s="16">
        <v>72</v>
      </c>
      <c r="BG72" s="50">
        <v>70</v>
      </c>
      <c r="BH72" s="6">
        <f t="shared" ref="BH72:BH93" si="94">AU72</f>
        <v>66</v>
      </c>
      <c r="BI72" s="31">
        <v>85</v>
      </c>
      <c r="BJ72" s="10"/>
      <c r="BK72" s="18"/>
      <c r="BL72" s="18"/>
      <c r="BM72" s="18"/>
      <c r="BN72" s="18"/>
      <c r="BO72" s="46" t="s">
        <v>347</v>
      </c>
      <c r="BP72" s="46" t="s">
        <v>347</v>
      </c>
      <c r="BQ72" s="46" t="s">
        <v>38</v>
      </c>
    </row>
    <row r="73" spans="1:69" s="5" customFormat="1" ht="19.5" customHeight="1" x14ac:dyDescent="0.25">
      <c r="A73" s="46">
        <v>67</v>
      </c>
      <c r="B73" s="46" t="s">
        <v>239</v>
      </c>
      <c r="C73" s="46" t="s">
        <v>325</v>
      </c>
      <c r="D73" s="46" t="s">
        <v>153</v>
      </c>
      <c r="E73" s="31">
        <v>38</v>
      </c>
      <c r="F73" s="21">
        <f t="shared" si="63"/>
        <v>1</v>
      </c>
      <c r="G73" s="21" t="str">
        <f t="shared" si="64"/>
        <v>D</v>
      </c>
      <c r="H73" s="31">
        <v>48</v>
      </c>
      <c r="I73" s="21">
        <f t="shared" si="65"/>
        <v>2</v>
      </c>
      <c r="J73" s="21" t="str">
        <f t="shared" si="66"/>
        <v>C</v>
      </c>
      <c r="K73" s="31">
        <v>60</v>
      </c>
      <c r="L73" s="21">
        <f t="shared" si="67"/>
        <v>3.5</v>
      </c>
      <c r="M73" s="21" t="str">
        <f t="shared" si="68"/>
        <v>A-</v>
      </c>
      <c r="N73" s="31">
        <v>9</v>
      </c>
      <c r="O73" s="21">
        <f t="shared" si="69"/>
        <v>0</v>
      </c>
      <c r="P73" s="21" t="str">
        <f t="shared" si="70"/>
        <v>F</v>
      </c>
      <c r="Q73" s="31">
        <v>23</v>
      </c>
      <c r="R73" s="21">
        <f t="shared" si="71"/>
        <v>0</v>
      </c>
      <c r="S73" s="21" t="str">
        <f t="shared" si="72"/>
        <v>F</v>
      </c>
      <c r="T73" s="31">
        <v>14</v>
      </c>
      <c r="U73" s="21">
        <f t="shared" si="73"/>
        <v>0</v>
      </c>
      <c r="V73" s="21" t="str">
        <f t="shared" si="74"/>
        <v>F</v>
      </c>
      <c r="W73" s="31">
        <v>61</v>
      </c>
      <c r="X73" s="21">
        <f t="shared" si="75"/>
        <v>3.5</v>
      </c>
      <c r="Y73" s="21" t="str">
        <f t="shared" si="76"/>
        <v>A-</v>
      </c>
      <c r="Z73" s="31">
        <v>27</v>
      </c>
      <c r="AA73" s="21">
        <f t="shared" si="77"/>
        <v>3</v>
      </c>
      <c r="AB73" s="21" t="str">
        <f t="shared" si="78"/>
        <v>B</v>
      </c>
      <c r="AC73" s="31">
        <v>80</v>
      </c>
      <c r="AD73" s="21">
        <f t="shared" si="79"/>
        <v>5</v>
      </c>
      <c r="AE73" s="21" t="str">
        <f t="shared" si="80"/>
        <v>A+</v>
      </c>
      <c r="AF73" s="31">
        <v>81</v>
      </c>
      <c r="AG73" s="21">
        <f t="shared" si="81"/>
        <v>5</v>
      </c>
      <c r="AH73" s="21" t="str">
        <f t="shared" si="82"/>
        <v>A+</v>
      </c>
      <c r="AI73" s="31">
        <v>73</v>
      </c>
      <c r="AJ73" s="21">
        <f t="shared" si="83"/>
        <v>4</v>
      </c>
      <c r="AK73" s="21" t="str">
        <f t="shared" si="84"/>
        <v>A</v>
      </c>
      <c r="AL73" s="31">
        <v>55</v>
      </c>
      <c r="AM73" s="21">
        <f t="shared" si="85"/>
        <v>3</v>
      </c>
      <c r="AN73" s="21" t="str">
        <f t="shared" si="86"/>
        <v>B</v>
      </c>
      <c r="AO73" s="31">
        <v>45</v>
      </c>
      <c r="AP73" s="21">
        <f t="shared" si="87"/>
        <v>5</v>
      </c>
      <c r="AQ73" s="21" t="str">
        <f t="shared" si="88"/>
        <v>A+</v>
      </c>
      <c r="AR73" s="40">
        <f t="shared" si="89"/>
        <v>614</v>
      </c>
      <c r="AS73" s="41">
        <f t="shared" si="90"/>
        <v>0</v>
      </c>
      <c r="AT73" s="41" t="str">
        <f t="shared" si="91"/>
        <v>F</v>
      </c>
      <c r="AU73" s="21">
        <v>67</v>
      </c>
      <c r="AV73" s="21" t="str">
        <f t="shared" si="92"/>
        <v>FAIL</v>
      </c>
      <c r="AW73" s="21">
        <f t="shared" si="93"/>
        <v>3</v>
      </c>
      <c r="AX73" s="16"/>
      <c r="AY73" s="16"/>
      <c r="AZ73" s="12"/>
      <c r="BA73" s="12">
        <v>0</v>
      </c>
      <c r="BB73" s="16"/>
      <c r="BC73" s="16">
        <v>0</v>
      </c>
      <c r="BD73" s="12">
        <v>84</v>
      </c>
      <c r="BE73" s="12">
        <v>52</v>
      </c>
      <c r="BF73" s="16">
        <v>73</v>
      </c>
      <c r="BG73" s="50">
        <v>18</v>
      </c>
      <c r="BH73" s="6">
        <f t="shared" si="94"/>
        <v>67</v>
      </c>
      <c r="BI73" s="31">
        <v>0</v>
      </c>
      <c r="BJ73" s="10"/>
      <c r="BK73" s="18"/>
      <c r="BL73" s="18"/>
      <c r="BM73" s="18"/>
      <c r="BN73" s="18"/>
      <c r="BO73" s="46" t="s">
        <v>410</v>
      </c>
      <c r="BP73" s="46" t="s">
        <v>452</v>
      </c>
      <c r="BQ73" s="46" t="s">
        <v>40</v>
      </c>
    </row>
    <row r="74" spans="1:69" s="5" customFormat="1" ht="19.5" customHeight="1" x14ac:dyDescent="0.25">
      <c r="A74" s="46">
        <v>68</v>
      </c>
      <c r="B74" s="46" t="s">
        <v>216</v>
      </c>
      <c r="C74" s="46" t="s">
        <v>302</v>
      </c>
      <c r="D74" s="46" t="s">
        <v>130</v>
      </c>
      <c r="E74" s="31">
        <v>63</v>
      </c>
      <c r="F74" s="21">
        <f t="shared" si="63"/>
        <v>3.5</v>
      </c>
      <c r="G74" s="21" t="str">
        <f t="shared" si="64"/>
        <v>A-</v>
      </c>
      <c r="H74" s="31">
        <v>60</v>
      </c>
      <c r="I74" s="21">
        <f t="shared" si="65"/>
        <v>3.5</v>
      </c>
      <c r="J74" s="21" t="str">
        <f t="shared" si="66"/>
        <v>A-</v>
      </c>
      <c r="K74" s="31">
        <v>33</v>
      </c>
      <c r="L74" s="21">
        <f t="shared" si="67"/>
        <v>1</v>
      </c>
      <c r="M74" s="21" t="str">
        <f t="shared" si="68"/>
        <v>D</v>
      </c>
      <c r="N74" s="31">
        <v>19</v>
      </c>
      <c r="O74" s="21">
        <f t="shared" si="69"/>
        <v>0</v>
      </c>
      <c r="P74" s="21" t="str">
        <f t="shared" si="70"/>
        <v>F</v>
      </c>
      <c r="Q74" s="31">
        <v>17</v>
      </c>
      <c r="R74" s="21">
        <f t="shared" si="71"/>
        <v>0</v>
      </c>
      <c r="S74" s="21" t="str">
        <f t="shared" si="72"/>
        <v>F</v>
      </c>
      <c r="T74" s="31">
        <v>34</v>
      </c>
      <c r="U74" s="21">
        <f t="shared" si="73"/>
        <v>1</v>
      </c>
      <c r="V74" s="21" t="str">
        <f t="shared" si="74"/>
        <v>D</v>
      </c>
      <c r="W74" s="31">
        <v>58</v>
      </c>
      <c r="X74" s="21">
        <f t="shared" si="75"/>
        <v>3</v>
      </c>
      <c r="Y74" s="21" t="str">
        <f t="shared" si="76"/>
        <v>B</v>
      </c>
      <c r="Z74" s="31">
        <v>26</v>
      </c>
      <c r="AA74" s="21">
        <f t="shared" si="77"/>
        <v>3</v>
      </c>
      <c r="AB74" s="21" t="str">
        <f t="shared" si="78"/>
        <v>B</v>
      </c>
      <c r="AC74" s="31">
        <v>80</v>
      </c>
      <c r="AD74" s="21">
        <f t="shared" si="79"/>
        <v>5</v>
      </c>
      <c r="AE74" s="21" t="str">
        <f t="shared" si="80"/>
        <v>A+</v>
      </c>
      <c r="AF74" s="31">
        <v>85</v>
      </c>
      <c r="AG74" s="21">
        <f t="shared" si="81"/>
        <v>5</v>
      </c>
      <c r="AH74" s="21" t="str">
        <f t="shared" si="82"/>
        <v>A+</v>
      </c>
      <c r="AI74" s="31">
        <v>71</v>
      </c>
      <c r="AJ74" s="21">
        <f t="shared" si="83"/>
        <v>4</v>
      </c>
      <c r="AK74" s="21" t="str">
        <f t="shared" si="84"/>
        <v>A</v>
      </c>
      <c r="AL74" s="31">
        <v>60</v>
      </c>
      <c r="AM74" s="21">
        <f t="shared" si="85"/>
        <v>3.5</v>
      </c>
      <c r="AN74" s="21" t="str">
        <f t="shared" si="86"/>
        <v>A-</v>
      </c>
      <c r="AO74" s="31"/>
      <c r="AP74" s="21">
        <f t="shared" si="87"/>
        <v>0</v>
      </c>
      <c r="AQ74" s="21" t="str">
        <f t="shared" si="88"/>
        <v>F</v>
      </c>
      <c r="AR74" s="40">
        <f t="shared" si="89"/>
        <v>606</v>
      </c>
      <c r="AS74" s="41">
        <f t="shared" si="90"/>
        <v>0</v>
      </c>
      <c r="AT74" s="41" t="str">
        <f t="shared" si="91"/>
        <v>F</v>
      </c>
      <c r="AU74" s="21">
        <v>68</v>
      </c>
      <c r="AV74" s="21" t="str">
        <f t="shared" si="92"/>
        <v>FAIL</v>
      </c>
      <c r="AW74" s="21">
        <f t="shared" si="93"/>
        <v>3</v>
      </c>
      <c r="AX74" s="16">
        <v>24</v>
      </c>
      <c r="AY74" s="16"/>
      <c r="AZ74" s="12">
        <v>27</v>
      </c>
      <c r="BA74" s="12">
        <v>90</v>
      </c>
      <c r="BB74" s="16">
        <v>45</v>
      </c>
      <c r="BC74" s="16">
        <v>77</v>
      </c>
      <c r="BD74" s="12">
        <v>39</v>
      </c>
      <c r="BE74" s="12">
        <v>64</v>
      </c>
      <c r="BF74" s="16">
        <v>83</v>
      </c>
      <c r="BG74" s="50">
        <v>18</v>
      </c>
      <c r="BH74" s="6">
        <f t="shared" si="94"/>
        <v>68</v>
      </c>
      <c r="BI74" s="31">
        <v>71</v>
      </c>
      <c r="BJ74" s="10"/>
      <c r="BK74" s="18"/>
      <c r="BL74" s="18"/>
      <c r="BM74" s="18"/>
      <c r="BN74" s="18"/>
      <c r="BO74" s="46" t="s">
        <v>387</v>
      </c>
      <c r="BP74" s="46" t="s">
        <v>387</v>
      </c>
      <c r="BQ74" s="46" t="s">
        <v>38</v>
      </c>
    </row>
    <row r="75" spans="1:69" s="5" customFormat="1" ht="19.5" customHeight="1" x14ac:dyDescent="0.25">
      <c r="A75" s="46">
        <v>69</v>
      </c>
      <c r="B75" s="46" t="s">
        <v>220</v>
      </c>
      <c r="C75" s="46" t="s">
        <v>306</v>
      </c>
      <c r="D75" s="46" t="s">
        <v>134</v>
      </c>
      <c r="E75" s="31">
        <v>55</v>
      </c>
      <c r="F75" s="21">
        <f t="shared" si="63"/>
        <v>3</v>
      </c>
      <c r="G75" s="21" t="str">
        <f t="shared" si="64"/>
        <v>B</v>
      </c>
      <c r="H75" s="31">
        <v>45</v>
      </c>
      <c r="I75" s="21">
        <f t="shared" si="65"/>
        <v>2</v>
      </c>
      <c r="J75" s="21" t="str">
        <f t="shared" si="66"/>
        <v>C</v>
      </c>
      <c r="K75" s="31">
        <v>25</v>
      </c>
      <c r="L75" s="21">
        <f t="shared" si="67"/>
        <v>0</v>
      </c>
      <c r="M75" s="21" t="str">
        <f t="shared" si="68"/>
        <v>F</v>
      </c>
      <c r="N75" s="31">
        <v>9</v>
      </c>
      <c r="O75" s="21">
        <f t="shared" si="69"/>
        <v>0</v>
      </c>
      <c r="P75" s="21" t="str">
        <f t="shared" si="70"/>
        <v>F</v>
      </c>
      <c r="Q75" s="31">
        <v>33</v>
      </c>
      <c r="R75" s="21">
        <f t="shared" si="71"/>
        <v>1</v>
      </c>
      <c r="S75" s="21" t="str">
        <f t="shared" si="72"/>
        <v>D</v>
      </c>
      <c r="T75" s="31">
        <v>25</v>
      </c>
      <c r="U75" s="21">
        <f t="shared" si="73"/>
        <v>0</v>
      </c>
      <c r="V75" s="21" t="str">
        <f t="shared" si="74"/>
        <v>F</v>
      </c>
      <c r="W75" s="31">
        <v>33</v>
      </c>
      <c r="X75" s="21">
        <f t="shared" si="75"/>
        <v>1</v>
      </c>
      <c r="Y75" s="21" t="str">
        <f t="shared" si="76"/>
        <v>D</v>
      </c>
      <c r="Z75" s="31">
        <v>35</v>
      </c>
      <c r="AA75" s="21">
        <f t="shared" si="77"/>
        <v>4</v>
      </c>
      <c r="AB75" s="21" t="str">
        <f t="shared" si="78"/>
        <v>A</v>
      </c>
      <c r="AC75" s="31">
        <v>80</v>
      </c>
      <c r="AD75" s="21">
        <f t="shared" si="79"/>
        <v>5</v>
      </c>
      <c r="AE75" s="21" t="str">
        <f t="shared" si="80"/>
        <v>A+</v>
      </c>
      <c r="AF75" s="31">
        <v>80</v>
      </c>
      <c r="AG75" s="21">
        <f t="shared" si="81"/>
        <v>5</v>
      </c>
      <c r="AH75" s="21" t="str">
        <f t="shared" si="82"/>
        <v>A+</v>
      </c>
      <c r="AI75" s="31">
        <v>52</v>
      </c>
      <c r="AJ75" s="21">
        <f t="shared" si="83"/>
        <v>3</v>
      </c>
      <c r="AK75" s="21" t="str">
        <f t="shared" si="84"/>
        <v>B</v>
      </c>
      <c r="AL75" s="31">
        <v>40</v>
      </c>
      <c r="AM75" s="21">
        <f t="shared" si="85"/>
        <v>2</v>
      </c>
      <c r="AN75" s="21" t="str">
        <f t="shared" si="86"/>
        <v>C</v>
      </c>
      <c r="AO75" s="31">
        <v>40</v>
      </c>
      <c r="AP75" s="21">
        <f t="shared" si="87"/>
        <v>5</v>
      </c>
      <c r="AQ75" s="21" t="str">
        <f t="shared" si="88"/>
        <v>A+</v>
      </c>
      <c r="AR75" s="40">
        <f t="shared" si="89"/>
        <v>552</v>
      </c>
      <c r="AS75" s="41">
        <f t="shared" si="90"/>
        <v>0</v>
      </c>
      <c r="AT75" s="41" t="str">
        <f t="shared" si="91"/>
        <v>F</v>
      </c>
      <c r="AU75" s="21">
        <v>69</v>
      </c>
      <c r="AV75" s="21" t="str">
        <f t="shared" si="92"/>
        <v>FAIL</v>
      </c>
      <c r="AW75" s="21">
        <f t="shared" si="93"/>
        <v>3</v>
      </c>
      <c r="AX75" s="16">
        <v>67</v>
      </c>
      <c r="AY75" s="16"/>
      <c r="AZ75" s="12">
        <v>70</v>
      </c>
      <c r="BA75" s="12">
        <v>95</v>
      </c>
      <c r="BB75" s="16">
        <v>67</v>
      </c>
      <c r="BC75" s="16">
        <v>95</v>
      </c>
      <c r="BD75" s="12">
        <v>74</v>
      </c>
      <c r="BE75" s="12">
        <v>88</v>
      </c>
      <c r="BF75" s="16">
        <v>81</v>
      </c>
      <c r="BG75" s="50">
        <v>59</v>
      </c>
      <c r="BH75" s="6">
        <f t="shared" si="94"/>
        <v>69</v>
      </c>
      <c r="BI75" s="31">
        <v>95</v>
      </c>
      <c r="BJ75" s="10"/>
      <c r="BK75" s="18"/>
      <c r="BL75" s="18"/>
      <c r="BM75" s="18"/>
      <c r="BN75" s="18"/>
      <c r="BO75" s="46" t="s">
        <v>391</v>
      </c>
      <c r="BP75" s="46" t="s">
        <v>442</v>
      </c>
      <c r="BQ75" s="46" t="s">
        <v>40</v>
      </c>
    </row>
    <row r="76" spans="1:69" s="5" customFormat="1" ht="19.5" customHeight="1" x14ac:dyDescent="0.25">
      <c r="A76" s="46">
        <v>70</v>
      </c>
      <c r="B76" s="46" t="s">
        <v>223</v>
      </c>
      <c r="C76" s="46" t="s">
        <v>309</v>
      </c>
      <c r="D76" s="46" t="s">
        <v>137</v>
      </c>
      <c r="E76" s="31">
        <v>48</v>
      </c>
      <c r="F76" s="21">
        <f t="shared" si="63"/>
        <v>2</v>
      </c>
      <c r="G76" s="21" t="str">
        <f t="shared" si="64"/>
        <v>C</v>
      </c>
      <c r="H76" s="31">
        <v>34</v>
      </c>
      <c r="I76" s="21">
        <f t="shared" si="65"/>
        <v>1</v>
      </c>
      <c r="J76" s="21" t="str">
        <f t="shared" si="66"/>
        <v>D</v>
      </c>
      <c r="K76" s="31">
        <v>25</v>
      </c>
      <c r="L76" s="21">
        <f t="shared" si="67"/>
        <v>0</v>
      </c>
      <c r="M76" s="21" t="str">
        <f t="shared" si="68"/>
        <v>F</v>
      </c>
      <c r="N76" s="31">
        <v>13</v>
      </c>
      <c r="O76" s="21">
        <f t="shared" si="69"/>
        <v>0</v>
      </c>
      <c r="P76" s="21" t="str">
        <f t="shared" si="70"/>
        <v>F</v>
      </c>
      <c r="Q76" s="31">
        <v>14</v>
      </c>
      <c r="R76" s="21">
        <f t="shared" si="71"/>
        <v>0</v>
      </c>
      <c r="S76" s="21" t="str">
        <f t="shared" si="72"/>
        <v>F</v>
      </c>
      <c r="T76" s="31">
        <v>37</v>
      </c>
      <c r="U76" s="21">
        <f t="shared" si="73"/>
        <v>1</v>
      </c>
      <c r="V76" s="21" t="str">
        <f t="shared" si="74"/>
        <v>D</v>
      </c>
      <c r="W76" s="31">
        <v>35</v>
      </c>
      <c r="X76" s="21">
        <f t="shared" si="75"/>
        <v>1</v>
      </c>
      <c r="Y76" s="21" t="str">
        <f t="shared" si="76"/>
        <v>D</v>
      </c>
      <c r="Z76" s="31">
        <v>28</v>
      </c>
      <c r="AA76" s="21">
        <f t="shared" si="77"/>
        <v>3</v>
      </c>
      <c r="AB76" s="21" t="str">
        <f t="shared" si="78"/>
        <v>B</v>
      </c>
      <c r="AC76" s="31">
        <v>81</v>
      </c>
      <c r="AD76" s="21">
        <f t="shared" si="79"/>
        <v>5</v>
      </c>
      <c r="AE76" s="21" t="str">
        <f t="shared" si="80"/>
        <v>A+</v>
      </c>
      <c r="AF76" s="31">
        <v>93</v>
      </c>
      <c r="AG76" s="21">
        <f t="shared" si="81"/>
        <v>5</v>
      </c>
      <c r="AH76" s="21" t="str">
        <f t="shared" si="82"/>
        <v>A+</v>
      </c>
      <c r="AI76" s="31">
        <v>52</v>
      </c>
      <c r="AJ76" s="21">
        <f t="shared" si="83"/>
        <v>3</v>
      </c>
      <c r="AK76" s="21" t="str">
        <f t="shared" si="84"/>
        <v>B</v>
      </c>
      <c r="AL76" s="31">
        <v>35</v>
      </c>
      <c r="AM76" s="21">
        <f t="shared" si="85"/>
        <v>1</v>
      </c>
      <c r="AN76" s="21" t="str">
        <f t="shared" si="86"/>
        <v>D</v>
      </c>
      <c r="AO76" s="31">
        <v>42</v>
      </c>
      <c r="AP76" s="21">
        <f t="shared" si="87"/>
        <v>5</v>
      </c>
      <c r="AQ76" s="21" t="str">
        <f t="shared" si="88"/>
        <v>A+</v>
      </c>
      <c r="AR76" s="40">
        <f t="shared" si="89"/>
        <v>537</v>
      </c>
      <c r="AS76" s="41">
        <f t="shared" si="90"/>
        <v>0</v>
      </c>
      <c r="AT76" s="41" t="str">
        <f t="shared" si="91"/>
        <v>F</v>
      </c>
      <c r="AU76" s="21">
        <v>70</v>
      </c>
      <c r="AV76" s="21" t="str">
        <f t="shared" si="92"/>
        <v>FAIL</v>
      </c>
      <c r="AW76" s="21">
        <f t="shared" si="93"/>
        <v>3</v>
      </c>
      <c r="AX76" s="16">
        <v>70</v>
      </c>
      <c r="AY76" s="16"/>
      <c r="AZ76" s="12">
        <v>68</v>
      </c>
      <c r="BA76" s="12">
        <v>66</v>
      </c>
      <c r="BB76" s="16">
        <v>78</v>
      </c>
      <c r="BC76" s="16">
        <v>100</v>
      </c>
      <c r="BD76" s="12">
        <v>79</v>
      </c>
      <c r="BE76" s="12">
        <v>100</v>
      </c>
      <c r="BF76" s="16">
        <v>58</v>
      </c>
      <c r="BG76" s="50">
        <v>96</v>
      </c>
      <c r="BH76" s="6">
        <f t="shared" si="94"/>
        <v>70</v>
      </c>
      <c r="BI76" s="31">
        <v>90</v>
      </c>
      <c r="BJ76" s="10"/>
      <c r="BK76" s="18"/>
      <c r="BL76" s="18"/>
      <c r="BM76" s="18"/>
      <c r="BN76" s="18"/>
      <c r="BO76" s="46" t="s">
        <v>394</v>
      </c>
      <c r="BP76" s="46" t="s">
        <v>394</v>
      </c>
      <c r="BQ76" s="46" t="s">
        <v>40</v>
      </c>
    </row>
    <row r="77" spans="1:69" s="5" customFormat="1" ht="19.5" customHeight="1" x14ac:dyDescent="0.25">
      <c r="A77" s="46">
        <v>71</v>
      </c>
      <c r="B77" s="46" t="s">
        <v>231</v>
      </c>
      <c r="C77" s="46" t="s">
        <v>317</v>
      </c>
      <c r="D77" s="46" t="s">
        <v>145</v>
      </c>
      <c r="E77" s="31">
        <v>40</v>
      </c>
      <c r="F77" s="21">
        <f t="shared" si="63"/>
        <v>2</v>
      </c>
      <c r="G77" s="21" t="str">
        <f t="shared" si="64"/>
        <v>C</v>
      </c>
      <c r="H77" s="31">
        <v>33</v>
      </c>
      <c r="I77" s="21">
        <f t="shared" si="65"/>
        <v>1</v>
      </c>
      <c r="J77" s="21" t="str">
        <f t="shared" si="66"/>
        <v>D</v>
      </c>
      <c r="K77" s="31">
        <v>13</v>
      </c>
      <c r="L77" s="21">
        <f t="shared" si="67"/>
        <v>0</v>
      </c>
      <c r="M77" s="21" t="str">
        <f t="shared" si="68"/>
        <v>F</v>
      </c>
      <c r="N77" s="31">
        <v>6</v>
      </c>
      <c r="O77" s="21">
        <f t="shared" si="69"/>
        <v>0</v>
      </c>
      <c r="P77" s="21" t="str">
        <f t="shared" si="70"/>
        <v>F</v>
      </c>
      <c r="Q77" s="31">
        <v>34</v>
      </c>
      <c r="R77" s="21">
        <f t="shared" si="71"/>
        <v>1</v>
      </c>
      <c r="S77" s="21" t="str">
        <f t="shared" si="72"/>
        <v>D</v>
      </c>
      <c r="T77" s="31">
        <v>21</v>
      </c>
      <c r="U77" s="21">
        <f t="shared" si="73"/>
        <v>0</v>
      </c>
      <c r="V77" s="21" t="str">
        <f t="shared" si="74"/>
        <v>F</v>
      </c>
      <c r="W77" s="31">
        <v>37</v>
      </c>
      <c r="X77" s="21">
        <f t="shared" si="75"/>
        <v>1</v>
      </c>
      <c r="Y77" s="21" t="str">
        <f t="shared" si="76"/>
        <v>D</v>
      </c>
      <c r="Z77" s="31">
        <v>21</v>
      </c>
      <c r="AA77" s="21">
        <f t="shared" si="77"/>
        <v>2</v>
      </c>
      <c r="AB77" s="21" t="str">
        <f t="shared" si="78"/>
        <v>C</v>
      </c>
      <c r="AC77" s="31">
        <v>80</v>
      </c>
      <c r="AD77" s="21">
        <f t="shared" si="79"/>
        <v>5</v>
      </c>
      <c r="AE77" s="21" t="str">
        <f t="shared" si="80"/>
        <v>A+</v>
      </c>
      <c r="AF77" s="31">
        <v>95</v>
      </c>
      <c r="AG77" s="21">
        <f t="shared" si="81"/>
        <v>5</v>
      </c>
      <c r="AH77" s="21" t="str">
        <f t="shared" si="82"/>
        <v>A+</v>
      </c>
      <c r="AI77" s="31">
        <v>58</v>
      </c>
      <c r="AJ77" s="21">
        <f t="shared" si="83"/>
        <v>3</v>
      </c>
      <c r="AK77" s="21" t="str">
        <f t="shared" si="84"/>
        <v>B</v>
      </c>
      <c r="AL77" s="31">
        <v>34</v>
      </c>
      <c r="AM77" s="21">
        <f t="shared" si="85"/>
        <v>1</v>
      </c>
      <c r="AN77" s="21" t="str">
        <f t="shared" si="86"/>
        <v>D</v>
      </c>
      <c r="AO77" s="31">
        <v>40</v>
      </c>
      <c r="AP77" s="21">
        <f t="shared" si="87"/>
        <v>5</v>
      </c>
      <c r="AQ77" s="21" t="str">
        <f t="shared" si="88"/>
        <v>A+</v>
      </c>
      <c r="AR77" s="40">
        <f t="shared" si="89"/>
        <v>512</v>
      </c>
      <c r="AS77" s="41">
        <f t="shared" si="90"/>
        <v>0</v>
      </c>
      <c r="AT77" s="41" t="str">
        <f t="shared" si="91"/>
        <v>F</v>
      </c>
      <c r="AU77" s="21">
        <v>71</v>
      </c>
      <c r="AV77" s="21" t="str">
        <f t="shared" si="92"/>
        <v>FAIL</v>
      </c>
      <c r="AW77" s="21">
        <f t="shared" si="93"/>
        <v>3</v>
      </c>
      <c r="AX77" s="16">
        <v>79</v>
      </c>
      <c r="AY77" s="16"/>
      <c r="AZ77" s="12">
        <v>80</v>
      </c>
      <c r="BA77" s="12">
        <v>95</v>
      </c>
      <c r="BB77" s="16">
        <v>74</v>
      </c>
      <c r="BC77" s="16">
        <v>100</v>
      </c>
      <c r="BD77" s="12">
        <v>80</v>
      </c>
      <c r="BE77" s="12">
        <v>100</v>
      </c>
      <c r="BF77" s="16">
        <v>80</v>
      </c>
      <c r="BG77" s="50">
        <v>92</v>
      </c>
      <c r="BH77" s="6">
        <f t="shared" si="94"/>
        <v>71</v>
      </c>
      <c r="BI77" s="31">
        <v>95</v>
      </c>
      <c r="BJ77" s="10"/>
      <c r="BK77" s="18"/>
      <c r="BL77" s="18"/>
      <c r="BM77" s="18"/>
      <c r="BN77" s="18"/>
      <c r="BO77" s="46" t="s">
        <v>402</v>
      </c>
      <c r="BP77" s="46" t="s">
        <v>447</v>
      </c>
      <c r="BQ77" s="46" t="s">
        <v>40</v>
      </c>
    </row>
    <row r="78" spans="1:69" s="5" customFormat="1" ht="19.5" customHeight="1" x14ac:dyDescent="0.25">
      <c r="A78" s="46">
        <v>72</v>
      </c>
      <c r="B78" s="46" t="s">
        <v>210</v>
      </c>
      <c r="C78" s="46" t="s">
        <v>296</v>
      </c>
      <c r="D78" s="46" t="s">
        <v>125</v>
      </c>
      <c r="E78" s="31">
        <v>45</v>
      </c>
      <c r="F78" s="21">
        <f t="shared" si="63"/>
        <v>2</v>
      </c>
      <c r="G78" s="21" t="str">
        <f t="shared" si="64"/>
        <v>C</v>
      </c>
      <c r="H78" s="31">
        <v>34</v>
      </c>
      <c r="I78" s="21">
        <f t="shared" si="65"/>
        <v>1</v>
      </c>
      <c r="J78" s="21" t="str">
        <f t="shared" si="66"/>
        <v>D</v>
      </c>
      <c r="K78" s="31">
        <v>33</v>
      </c>
      <c r="L78" s="21">
        <f t="shared" si="67"/>
        <v>1</v>
      </c>
      <c r="M78" s="21" t="str">
        <f t="shared" si="68"/>
        <v>D</v>
      </c>
      <c r="N78" s="31">
        <v>28</v>
      </c>
      <c r="O78" s="21">
        <f t="shared" si="69"/>
        <v>2</v>
      </c>
      <c r="P78" s="21" t="str">
        <f t="shared" si="70"/>
        <v>C</v>
      </c>
      <c r="Q78" s="31">
        <v>49</v>
      </c>
      <c r="R78" s="21">
        <f t="shared" si="71"/>
        <v>2</v>
      </c>
      <c r="S78" s="21" t="str">
        <f t="shared" si="72"/>
        <v>C</v>
      </c>
      <c r="T78" s="31">
        <v>36</v>
      </c>
      <c r="U78" s="21">
        <f t="shared" si="73"/>
        <v>1</v>
      </c>
      <c r="V78" s="21" t="str">
        <f t="shared" si="74"/>
        <v>D</v>
      </c>
      <c r="W78" s="31">
        <v>62</v>
      </c>
      <c r="X78" s="21">
        <f t="shared" si="75"/>
        <v>3.5</v>
      </c>
      <c r="Y78" s="21" t="str">
        <f t="shared" si="76"/>
        <v>A-</v>
      </c>
      <c r="Z78" s="31">
        <v>36</v>
      </c>
      <c r="AA78" s="21">
        <f t="shared" si="77"/>
        <v>4</v>
      </c>
      <c r="AB78" s="21" t="str">
        <f t="shared" si="78"/>
        <v>A</v>
      </c>
      <c r="AC78" s="31"/>
      <c r="AD78" s="21">
        <f t="shared" si="79"/>
        <v>0</v>
      </c>
      <c r="AE78" s="21" t="str">
        <f t="shared" si="80"/>
        <v>F</v>
      </c>
      <c r="AF78" s="31"/>
      <c r="AG78" s="21">
        <f t="shared" si="81"/>
        <v>0</v>
      </c>
      <c r="AH78" s="21" t="str">
        <f t="shared" si="82"/>
        <v>F</v>
      </c>
      <c r="AI78" s="31">
        <v>56</v>
      </c>
      <c r="AJ78" s="21">
        <f t="shared" si="83"/>
        <v>3</v>
      </c>
      <c r="AK78" s="21" t="str">
        <f t="shared" si="84"/>
        <v>B</v>
      </c>
      <c r="AL78" s="31">
        <v>40</v>
      </c>
      <c r="AM78" s="21">
        <f t="shared" si="85"/>
        <v>2</v>
      </c>
      <c r="AN78" s="21" t="str">
        <f t="shared" si="86"/>
        <v>C</v>
      </c>
      <c r="AO78" s="31"/>
      <c r="AP78" s="21">
        <f t="shared" si="87"/>
        <v>0</v>
      </c>
      <c r="AQ78" s="21" t="str">
        <f t="shared" si="88"/>
        <v>F</v>
      </c>
      <c r="AR78" s="40">
        <f t="shared" si="89"/>
        <v>419</v>
      </c>
      <c r="AS78" s="41">
        <f t="shared" si="90"/>
        <v>0</v>
      </c>
      <c r="AT78" s="41" t="str">
        <f t="shared" si="91"/>
        <v>F</v>
      </c>
      <c r="AU78" s="21">
        <v>72</v>
      </c>
      <c r="AV78" s="21" t="str">
        <f t="shared" si="92"/>
        <v>FAIL</v>
      </c>
      <c r="AW78" s="21">
        <f t="shared" si="93"/>
        <v>3</v>
      </c>
      <c r="AX78" s="16">
        <v>76</v>
      </c>
      <c r="AY78" s="16"/>
      <c r="AZ78" s="12">
        <v>66</v>
      </c>
      <c r="BA78" s="12">
        <v>61</v>
      </c>
      <c r="BB78" s="16">
        <v>62</v>
      </c>
      <c r="BC78" s="16">
        <v>77</v>
      </c>
      <c r="BD78" s="12">
        <v>38</v>
      </c>
      <c r="BE78" s="12">
        <v>64</v>
      </c>
      <c r="BF78" s="16">
        <v>70</v>
      </c>
      <c r="BG78" s="50">
        <v>66</v>
      </c>
      <c r="BH78" s="6">
        <f t="shared" si="94"/>
        <v>72</v>
      </c>
      <c r="BI78" s="31">
        <v>47</v>
      </c>
      <c r="BJ78" s="10"/>
      <c r="BK78" s="18"/>
      <c r="BL78" s="18"/>
      <c r="BM78" s="18"/>
      <c r="BN78" s="18"/>
      <c r="BO78" s="46" t="s">
        <v>381</v>
      </c>
      <c r="BP78" s="46" t="s">
        <v>438</v>
      </c>
      <c r="BQ78" s="46" t="s">
        <v>40</v>
      </c>
    </row>
    <row r="79" spans="1:69" s="5" customFormat="1" ht="19.5" customHeight="1" x14ac:dyDescent="0.25">
      <c r="A79" s="46">
        <v>73</v>
      </c>
      <c r="B79" s="46" t="s">
        <v>206</v>
      </c>
      <c r="C79" s="46" t="s">
        <v>292</v>
      </c>
      <c r="D79" s="46" t="s">
        <v>121</v>
      </c>
      <c r="E79" s="31">
        <v>40</v>
      </c>
      <c r="F79" s="21">
        <f t="shared" si="63"/>
        <v>2</v>
      </c>
      <c r="G79" s="21" t="str">
        <f t="shared" si="64"/>
        <v>C</v>
      </c>
      <c r="H79" s="31">
        <v>28</v>
      </c>
      <c r="I79" s="21">
        <f t="shared" si="65"/>
        <v>0</v>
      </c>
      <c r="J79" s="21" t="str">
        <f t="shared" si="66"/>
        <v>F</v>
      </c>
      <c r="K79" s="31">
        <v>35</v>
      </c>
      <c r="L79" s="21">
        <f t="shared" si="67"/>
        <v>1</v>
      </c>
      <c r="M79" s="21" t="str">
        <f t="shared" si="68"/>
        <v>D</v>
      </c>
      <c r="N79" s="31">
        <v>15</v>
      </c>
      <c r="O79" s="21">
        <f t="shared" si="69"/>
        <v>0</v>
      </c>
      <c r="P79" s="21" t="str">
        <f t="shared" si="70"/>
        <v>F</v>
      </c>
      <c r="Q79" s="31">
        <v>20</v>
      </c>
      <c r="R79" s="21">
        <f t="shared" si="71"/>
        <v>0</v>
      </c>
      <c r="S79" s="21" t="str">
        <f t="shared" si="72"/>
        <v>F</v>
      </c>
      <c r="T79" s="31">
        <v>23</v>
      </c>
      <c r="U79" s="21">
        <f t="shared" si="73"/>
        <v>0</v>
      </c>
      <c r="V79" s="21" t="str">
        <f t="shared" si="74"/>
        <v>F</v>
      </c>
      <c r="W79" s="31">
        <v>64</v>
      </c>
      <c r="X79" s="21">
        <f t="shared" si="75"/>
        <v>3.5</v>
      </c>
      <c r="Y79" s="21" t="str">
        <f t="shared" si="76"/>
        <v>A-</v>
      </c>
      <c r="Z79" s="31">
        <v>30</v>
      </c>
      <c r="AA79" s="21">
        <f t="shared" si="77"/>
        <v>3.5</v>
      </c>
      <c r="AB79" s="21" t="str">
        <f t="shared" si="78"/>
        <v>A-</v>
      </c>
      <c r="AC79" s="31">
        <v>80</v>
      </c>
      <c r="AD79" s="21">
        <f t="shared" si="79"/>
        <v>5</v>
      </c>
      <c r="AE79" s="21" t="str">
        <f t="shared" si="80"/>
        <v>A+</v>
      </c>
      <c r="AF79" s="31">
        <v>84</v>
      </c>
      <c r="AG79" s="21">
        <f t="shared" si="81"/>
        <v>5</v>
      </c>
      <c r="AH79" s="21" t="str">
        <f t="shared" si="82"/>
        <v>A+</v>
      </c>
      <c r="AI79" s="31">
        <v>54</v>
      </c>
      <c r="AJ79" s="21">
        <f t="shared" si="83"/>
        <v>3</v>
      </c>
      <c r="AK79" s="21" t="str">
        <f t="shared" si="84"/>
        <v>B</v>
      </c>
      <c r="AL79" s="31">
        <v>56</v>
      </c>
      <c r="AM79" s="21">
        <f t="shared" si="85"/>
        <v>3</v>
      </c>
      <c r="AN79" s="21" t="str">
        <f t="shared" si="86"/>
        <v>B</v>
      </c>
      <c r="AO79" s="31">
        <v>40</v>
      </c>
      <c r="AP79" s="21">
        <f t="shared" si="87"/>
        <v>5</v>
      </c>
      <c r="AQ79" s="21" t="str">
        <f t="shared" si="88"/>
        <v>A+</v>
      </c>
      <c r="AR79" s="40">
        <f t="shared" si="89"/>
        <v>569</v>
      </c>
      <c r="AS79" s="41">
        <f t="shared" si="90"/>
        <v>0</v>
      </c>
      <c r="AT79" s="41" t="str">
        <f t="shared" si="91"/>
        <v>F</v>
      </c>
      <c r="AU79" s="21">
        <v>73</v>
      </c>
      <c r="AV79" s="21" t="str">
        <f t="shared" si="92"/>
        <v>FAIL</v>
      </c>
      <c r="AW79" s="21">
        <f t="shared" si="93"/>
        <v>4</v>
      </c>
      <c r="AX79" s="16">
        <v>60</v>
      </c>
      <c r="AY79" s="16"/>
      <c r="AZ79" s="12">
        <v>65</v>
      </c>
      <c r="BA79" s="12">
        <v>85</v>
      </c>
      <c r="BB79" s="16">
        <v>46</v>
      </c>
      <c r="BC79" s="16">
        <v>90</v>
      </c>
      <c r="BD79" s="12">
        <v>54</v>
      </c>
      <c r="BE79" s="12">
        <v>100</v>
      </c>
      <c r="BF79" s="16">
        <v>52</v>
      </c>
      <c r="BG79" s="50">
        <v>100</v>
      </c>
      <c r="BH79" s="6">
        <f t="shared" si="94"/>
        <v>73</v>
      </c>
      <c r="BI79" s="31">
        <v>80</v>
      </c>
      <c r="BJ79" s="10"/>
      <c r="BK79" s="18"/>
      <c r="BL79" s="18"/>
      <c r="BM79" s="18"/>
      <c r="BN79" s="18"/>
      <c r="BO79" s="46" t="s">
        <v>377</v>
      </c>
      <c r="BP79" s="46" t="s">
        <v>377</v>
      </c>
      <c r="BQ79" s="46" t="s">
        <v>40</v>
      </c>
    </row>
    <row r="80" spans="1:69" s="5" customFormat="1" ht="19.5" customHeight="1" x14ac:dyDescent="0.25">
      <c r="A80" s="46">
        <v>74</v>
      </c>
      <c r="B80" s="46" t="s">
        <v>236</v>
      </c>
      <c r="C80" s="46" t="s">
        <v>322</v>
      </c>
      <c r="D80" s="46" t="s">
        <v>150</v>
      </c>
      <c r="E80" s="31">
        <v>54</v>
      </c>
      <c r="F80" s="21">
        <f t="shared" si="63"/>
        <v>3</v>
      </c>
      <c r="G80" s="21" t="str">
        <f t="shared" si="64"/>
        <v>B</v>
      </c>
      <c r="H80" s="31">
        <v>31</v>
      </c>
      <c r="I80" s="21">
        <f t="shared" si="65"/>
        <v>0</v>
      </c>
      <c r="J80" s="21" t="str">
        <f t="shared" si="66"/>
        <v>F</v>
      </c>
      <c r="K80" s="31">
        <v>15</v>
      </c>
      <c r="L80" s="21">
        <f t="shared" si="67"/>
        <v>0</v>
      </c>
      <c r="M80" s="21" t="str">
        <f t="shared" si="68"/>
        <v>F</v>
      </c>
      <c r="N80" s="31">
        <v>11</v>
      </c>
      <c r="O80" s="21">
        <f t="shared" si="69"/>
        <v>0</v>
      </c>
      <c r="P80" s="21" t="str">
        <f t="shared" si="70"/>
        <v>F</v>
      </c>
      <c r="Q80" s="31">
        <v>55</v>
      </c>
      <c r="R80" s="21">
        <f t="shared" si="71"/>
        <v>3</v>
      </c>
      <c r="S80" s="21" t="str">
        <f t="shared" si="72"/>
        <v>B</v>
      </c>
      <c r="T80" s="31">
        <v>23</v>
      </c>
      <c r="U80" s="21">
        <f t="shared" si="73"/>
        <v>0</v>
      </c>
      <c r="V80" s="21" t="str">
        <f t="shared" si="74"/>
        <v>F</v>
      </c>
      <c r="W80" s="31">
        <v>40</v>
      </c>
      <c r="X80" s="21">
        <f t="shared" si="75"/>
        <v>2</v>
      </c>
      <c r="Y80" s="21" t="str">
        <f t="shared" si="76"/>
        <v>C</v>
      </c>
      <c r="Z80" s="31">
        <v>31</v>
      </c>
      <c r="AA80" s="21">
        <f t="shared" si="77"/>
        <v>3.5</v>
      </c>
      <c r="AB80" s="21" t="str">
        <f t="shared" si="78"/>
        <v>A-</v>
      </c>
      <c r="AC80" s="31">
        <v>81</v>
      </c>
      <c r="AD80" s="21">
        <f t="shared" si="79"/>
        <v>5</v>
      </c>
      <c r="AE80" s="21" t="str">
        <f t="shared" si="80"/>
        <v>A+</v>
      </c>
      <c r="AF80" s="31">
        <v>81</v>
      </c>
      <c r="AG80" s="21">
        <f t="shared" si="81"/>
        <v>5</v>
      </c>
      <c r="AH80" s="21" t="str">
        <f t="shared" si="82"/>
        <v>A+</v>
      </c>
      <c r="AI80" s="31">
        <v>55</v>
      </c>
      <c r="AJ80" s="21">
        <f t="shared" si="83"/>
        <v>3</v>
      </c>
      <c r="AK80" s="21" t="str">
        <f t="shared" si="84"/>
        <v>B</v>
      </c>
      <c r="AL80" s="31">
        <v>42</v>
      </c>
      <c r="AM80" s="21">
        <f t="shared" si="85"/>
        <v>2</v>
      </c>
      <c r="AN80" s="21" t="str">
        <f t="shared" si="86"/>
        <v>C</v>
      </c>
      <c r="AO80" s="31">
        <v>40</v>
      </c>
      <c r="AP80" s="21">
        <f t="shared" si="87"/>
        <v>5</v>
      </c>
      <c r="AQ80" s="21" t="str">
        <f t="shared" si="88"/>
        <v>A+</v>
      </c>
      <c r="AR80" s="40">
        <f t="shared" si="89"/>
        <v>559</v>
      </c>
      <c r="AS80" s="41">
        <f t="shared" si="90"/>
        <v>0</v>
      </c>
      <c r="AT80" s="41" t="str">
        <f t="shared" si="91"/>
        <v>F</v>
      </c>
      <c r="AU80" s="21">
        <v>74</v>
      </c>
      <c r="AV80" s="21" t="str">
        <f t="shared" si="92"/>
        <v>FAIL</v>
      </c>
      <c r="AW80" s="21">
        <f t="shared" si="93"/>
        <v>4</v>
      </c>
      <c r="AX80" s="16"/>
      <c r="AY80" s="16"/>
      <c r="AZ80" s="12"/>
      <c r="BA80" s="12">
        <v>0</v>
      </c>
      <c r="BB80" s="16"/>
      <c r="BC80" s="16">
        <v>9</v>
      </c>
      <c r="BD80" s="12">
        <v>76</v>
      </c>
      <c r="BE80" s="12">
        <v>94</v>
      </c>
      <c r="BF80" s="16">
        <v>55</v>
      </c>
      <c r="BG80" s="50">
        <v>77</v>
      </c>
      <c r="BH80" s="6">
        <f t="shared" si="94"/>
        <v>74</v>
      </c>
      <c r="BI80" s="31">
        <v>85</v>
      </c>
      <c r="BJ80" s="10"/>
      <c r="BK80" s="18"/>
      <c r="BL80" s="18"/>
      <c r="BM80" s="18"/>
      <c r="BN80" s="18"/>
      <c r="BO80" s="46" t="s">
        <v>407</v>
      </c>
      <c r="BP80" s="46" t="s">
        <v>450</v>
      </c>
      <c r="BQ80" s="46" t="s">
        <v>40</v>
      </c>
    </row>
    <row r="81" spans="1:69" s="5" customFormat="1" ht="19.5" customHeight="1" x14ac:dyDescent="0.25">
      <c r="A81" s="46">
        <v>75</v>
      </c>
      <c r="B81" s="46" t="s">
        <v>198</v>
      </c>
      <c r="C81" s="46" t="s">
        <v>284</v>
      </c>
      <c r="D81" s="46" t="s">
        <v>113</v>
      </c>
      <c r="E81" s="31">
        <v>39</v>
      </c>
      <c r="F81" s="21">
        <f t="shared" si="63"/>
        <v>1</v>
      </c>
      <c r="G81" s="21" t="str">
        <f t="shared" si="64"/>
        <v>D</v>
      </c>
      <c r="H81" s="31">
        <v>39</v>
      </c>
      <c r="I81" s="21">
        <f t="shared" si="65"/>
        <v>1</v>
      </c>
      <c r="J81" s="21" t="str">
        <f t="shared" si="66"/>
        <v>D</v>
      </c>
      <c r="K81" s="31">
        <v>14</v>
      </c>
      <c r="L81" s="21">
        <f t="shared" si="67"/>
        <v>0</v>
      </c>
      <c r="M81" s="21" t="str">
        <f t="shared" si="68"/>
        <v>F</v>
      </c>
      <c r="N81" s="31">
        <v>8</v>
      </c>
      <c r="O81" s="21">
        <f t="shared" si="69"/>
        <v>0</v>
      </c>
      <c r="P81" s="21" t="str">
        <f t="shared" si="70"/>
        <v>F</v>
      </c>
      <c r="Q81" s="31">
        <v>6</v>
      </c>
      <c r="R81" s="21">
        <f t="shared" si="71"/>
        <v>0</v>
      </c>
      <c r="S81" s="21" t="str">
        <f t="shared" si="72"/>
        <v>F</v>
      </c>
      <c r="T81" s="31">
        <v>41</v>
      </c>
      <c r="U81" s="21">
        <f t="shared" si="73"/>
        <v>2</v>
      </c>
      <c r="V81" s="21" t="str">
        <f t="shared" si="74"/>
        <v>C</v>
      </c>
      <c r="W81" s="31">
        <v>43</v>
      </c>
      <c r="X81" s="21">
        <f t="shared" si="75"/>
        <v>2</v>
      </c>
      <c r="Y81" s="21" t="str">
        <f t="shared" si="76"/>
        <v>C</v>
      </c>
      <c r="Z81" s="31">
        <v>26</v>
      </c>
      <c r="AA81" s="21">
        <f t="shared" si="77"/>
        <v>3</v>
      </c>
      <c r="AB81" s="21" t="str">
        <f t="shared" si="78"/>
        <v>B</v>
      </c>
      <c r="AC81" s="31">
        <v>83</v>
      </c>
      <c r="AD81" s="21">
        <f t="shared" si="79"/>
        <v>5</v>
      </c>
      <c r="AE81" s="21" t="str">
        <f t="shared" si="80"/>
        <v>A+</v>
      </c>
      <c r="AF81" s="31">
        <v>90</v>
      </c>
      <c r="AG81" s="21">
        <f t="shared" si="81"/>
        <v>5</v>
      </c>
      <c r="AH81" s="21" t="str">
        <f t="shared" si="82"/>
        <v>A+</v>
      </c>
      <c r="AI81" s="31">
        <v>75</v>
      </c>
      <c r="AJ81" s="21">
        <f t="shared" si="83"/>
        <v>4</v>
      </c>
      <c r="AK81" s="21" t="str">
        <f t="shared" si="84"/>
        <v>A</v>
      </c>
      <c r="AL81" s="31">
        <v>35</v>
      </c>
      <c r="AM81" s="21">
        <f t="shared" si="85"/>
        <v>1</v>
      </c>
      <c r="AN81" s="21" t="str">
        <f t="shared" si="86"/>
        <v>D</v>
      </c>
      <c r="AO81" s="31"/>
      <c r="AP81" s="21">
        <f t="shared" si="87"/>
        <v>0</v>
      </c>
      <c r="AQ81" s="21" t="str">
        <f t="shared" si="88"/>
        <v>F</v>
      </c>
      <c r="AR81" s="40">
        <f t="shared" si="89"/>
        <v>499</v>
      </c>
      <c r="AS81" s="41">
        <f t="shared" si="90"/>
        <v>0</v>
      </c>
      <c r="AT81" s="41" t="str">
        <f t="shared" si="91"/>
        <v>F</v>
      </c>
      <c r="AU81" s="21">
        <v>75</v>
      </c>
      <c r="AV81" s="21" t="str">
        <f t="shared" si="92"/>
        <v>FAIL</v>
      </c>
      <c r="AW81" s="21">
        <f t="shared" si="93"/>
        <v>4</v>
      </c>
      <c r="AX81" s="16">
        <v>68</v>
      </c>
      <c r="AY81" s="16"/>
      <c r="AZ81" s="12">
        <v>73</v>
      </c>
      <c r="BA81" s="12">
        <v>95</v>
      </c>
      <c r="BB81" s="16">
        <v>81</v>
      </c>
      <c r="BC81" s="16">
        <v>68</v>
      </c>
      <c r="BD81" s="12">
        <v>73</v>
      </c>
      <c r="BE81" s="12">
        <v>70</v>
      </c>
      <c r="BF81" s="16">
        <v>76</v>
      </c>
      <c r="BG81" s="50">
        <v>81</v>
      </c>
      <c r="BH81" s="6">
        <f t="shared" si="94"/>
        <v>75</v>
      </c>
      <c r="BI81" s="31">
        <v>52</v>
      </c>
      <c r="BJ81" s="10"/>
      <c r="BK81" s="18"/>
      <c r="BL81" s="18"/>
      <c r="BM81" s="18"/>
      <c r="BN81" s="18"/>
      <c r="BO81" s="46" t="s">
        <v>369</v>
      </c>
      <c r="BP81" s="46" t="s">
        <v>433</v>
      </c>
      <c r="BQ81" s="46" t="s">
        <v>38</v>
      </c>
    </row>
    <row r="82" spans="1:69" s="5" customFormat="1" ht="19.5" customHeight="1" x14ac:dyDescent="0.25">
      <c r="A82" s="46">
        <v>76</v>
      </c>
      <c r="B82" s="46" t="s">
        <v>238</v>
      </c>
      <c r="C82" s="46" t="s">
        <v>324</v>
      </c>
      <c r="D82" s="46" t="s">
        <v>152</v>
      </c>
      <c r="E82" s="31">
        <v>40</v>
      </c>
      <c r="F82" s="21">
        <f t="shared" si="63"/>
        <v>2</v>
      </c>
      <c r="G82" s="21" t="str">
        <f t="shared" si="64"/>
        <v>C</v>
      </c>
      <c r="H82" s="31">
        <v>22</v>
      </c>
      <c r="I82" s="21">
        <f t="shared" si="65"/>
        <v>0</v>
      </c>
      <c r="J82" s="21" t="str">
        <f t="shared" si="66"/>
        <v>F</v>
      </c>
      <c r="K82" s="31">
        <v>16</v>
      </c>
      <c r="L82" s="21">
        <f t="shared" si="67"/>
        <v>0</v>
      </c>
      <c r="M82" s="21" t="str">
        <f t="shared" si="68"/>
        <v>F</v>
      </c>
      <c r="N82" s="31">
        <v>7</v>
      </c>
      <c r="O82" s="21">
        <f t="shared" si="69"/>
        <v>0</v>
      </c>
      <c r="P82" s="21" t="str">
        <f t="shared" si="70"/>
        <v>F</v>
      </c>
      <c r="Q82" s="31">
        <v>43</v>
      </c>
      <c r="R82" s="21">
        <f t="shared" si="71"/>
        <v>2</v>
      </c>
      <c r="S82" s="21" t="str">
        <f t="shared" si="72"/>
        <v>C</v>
      </c>
      <c r="T82" s="31">
        <v>37</v>
      </c>
      <c r="U82" s="21">
        <f t="shared" si="73"/>
        <v>1</v>
      </c>
      <c r="V82" s="21" t="str">
        <f t="shared" si="74"/>
        <v>D</v>
      </c>
      <c r="W82" s="31">
        <v>42</v>
      </c>
      <c r="X82" s="21">
        <f t="shared" si="75"/>
        <v>2</v>
      </c>
      <c r="Y82" s="21" t="str">
        <f t="shared" si="76"/>
        <v>C</v>
      </c>
      <c r="Z82" s="31">
        <v>29</v>
      </c>
      <c r="AA82" s="21">
        <f t="shared" si="77"/>
        <v>3</v>
      </c>
      <c r="AB82" s="21" t="str">
        <f t="shared" si="78"/>
        <v>B</v>
      </c>
      <c r="AC82" s="31">
        <v>82</v>
      </c>
      <c r="AD82" s="21">
        <f t="shared" si="79"/>
        <v>5</v>
      </c>
      <c r="AE82" s="21" t="str">
        <f t="shared" si="80"/>
        <v>A+</v>
      </c>
      <c r="AF82" s="31">
        <v>80</v>
      </c>
      <c r="AG82" s="21">
        <f t="shared" si="81"/>
        <v>5</v>
      </c>
      <c r="AH82" s="21" t="str">
        <f t="shared" si="82"/>
        <v>A+</v>
      </c>
      <c r="AI82" s="31">
        <v>53</v>
      </c>
      <c r="AJ82" s="21">
        <f t="shared" si="83"/>
        <v>3</v>
      </c>
      <c r="AK82" s="21" t="str">
        <f t="shared" si="84"/>
        <v>B</v>
      </c>
      <c r="AL82" s="31">
        <v>43</v>
      </c>
      <c r="AM82" s="21">
        <f t="shared" si="85"/>
        <v>2</v>
      </c>
      <c r="AN82" s="21" t="str">
        <f t="shared" si="86"/>
        <v>C</v>
      </c>
      <c r="AO82" s="31"/>
      <c r="AP82" s="21">
        <f t="shared" si="87"/>
        <v>0</v>
      </c>
      <c r="AQ82" s="21" t="str">
        <f t="shared" si="88"/>
        <v>F</v>
      </c>
      <c r="AR82" s="40">
        <f t="shared" si="89"/>
        <v>494</v>
      </c>
      <c r="AS82" s="41">
        <f t="shared" si="90"/>
        <v>0</v>
      </c>
      <c r="AT82" s="41" t="str">
        <f t="shared" si="91"/>
        <v>F</v>
      </c>
      <c r="AU82" s="21">
        <v>76</v>
      </c>
      <c r="AV82" s="21" t="str">
        <f t="shared" si="92"/>
        <v>FAIL</v>
      </c>
      <c r="AW82" s="21">
        <f t="shared" si="93"/>
        <v>4</v>
      </c>
      <c r="AX82" s="16"/>
      <c r="AY82" s="16"/>
      <c r="AZ82" s="12"/>
      <c r="BA82" s="12">
        <v>0</v>
      </c>
      <c r="BB82" s="16">
        <v>69</v>
      </c>
      <c r="BC82" s="16">
        <v>68</v>
      </c>
      <c r="BD82" s="12">
        <v>53</v>
      </c>
      <c r="BE82" s="12">
        <v>94</v>
      </c>
      <c r="BF82" s="16">
        <v>67</v>
      </c>
      <c r="BG82" s="50">
        <v>0</v>
      </c>
      <c r="BH82" s="6">
        <f t="shared" si="94"/>
        <v>76</v>
      </c>
      <c r="BI82" s="31">
        <v>0</v>
      </c>
      <c r="BJ82" s="10"/>
      <c r="BK82" s="18"/>
      <c r="BL82" s="18"/>
      <c r="BM82" s="18"/>
      <c r="BN82" s="18"/>
      <c r="BO82" s="46" t="s">
        <v>409</v>
      </c>
      <c r="BP82" s="46" t="s">
        <v>409</v>
      </c>
      <c r="BQ82" s="46" t="s">
        <v>40</v>
      </c>
    </row>
    <row r="83" spans="1:69" s="5" customFormat="1" ht="19.5" customHeight="1" x14ac:dyDescent="0.25">
      <c r="A83" s="46">
        <v>77</v>
      </c>
      <c r="B83" s="46" t="s">
        <v>208</v>
      </c>
      <c r="C83" s="46" t="s">
        <v>294</v>
      </c>
      <c r="D83" s="46" t="s">
        <v>123</v>
      </c>
      <c r="E83" s="31">
        <v>40</v>
      </c>
      <c r="F83" s="21">
        <f t="shared" si="63"/>
        <v>2</v>
      </c>
      <c r="G83" s="21" t="str">
        <f t="shared" si="64"/>
        <v>C</v>
      </c>
      <c r="H83" s="31">
        <v>33</v>
      </c>
      <c r="I83" s="21">
        <f t="shared" si="65"/>
        <v>1</v>
      </c>
      <c r="J83" s="21" t="str">
        <f t="shared" si="66"/>
        <v>D</v>
      </c>
      <c r="K83" s="31">
        <v>18</v>
      </c>
      <c r="L83" s="21">
        <f t="shared" si="67"/>
        <v>0</v>
      </c>
      <c r="M83" s="21" t="str">
        <f t="shared" si="68"/>
        <v>F</v>
      </c>
      <c r="N83" s="31">
        <v>9</v>
      </c>
      <c r="O83" s="21">
        <f t="shared" si="69"/>
        <v>0</v>
      </c>
      <c r="P83" s="21" t="str">
        <f t="shared" si="70"/>
        <v>F</v>
      </c>
      <c r="Q83" s="31">
        <v>12</v>
      </c>
      <c r="R83" s="21">
        <f t="shared" si="71"/>
        <v>0</v>
      </c>
      <c r="S83" s="21" t="str">
        <f t="shared" si="72"/>
        <v>F</v>
      </c>
      <c r="T83" s="31">
        <v>39</v>
      </c>
      <c r="U83" s="21">
        <f t="shared" si="73"/>
        <v>1</v>
      </c>
      <c r="V83" s="21" t="str">
        <f t="shared" si="74"/>
        <v>D</v>
      </c>
      <c r="W83" s="31">
        <v>36</v>
      </c>
      <c r="X83" s="21">
        <f t="shared" si="75"/>
        <v>1</v>
      </c>
      <c r="Y83" s="21" t="str">
        <f t="shared" si="76"/>
        <v>D</v>
      </c>
      <c r="Z83" s="31">
        <v>23</v>
      </c>
      <c r="AA83" s="21">
        <f t="shared" si="77"/>
        <v>2</v>
      </c>
      <c r="AB83" s="21" t="str">
        <f t="shared" si="78"/>
        <v>C</v>
      </c>
      <c r="AC83" s="31">
        <v>80</v>
      </c>
      <c r="AD83" s="21">
        <f t="shared" si="79"/>
        <v>5</v>
      </c>
      <c r="AE83" s="21" t="str">
        <f t="shared" si="80"/>
        <v>A+</v>
      </c>
      <c r="AF83" s="31">
        <v>80</v>
      </c>
      <c r="AG83" s="21">
        <f t="shared" si="81"/>
        <v>5</v>
      </c>
      <c r="AH83" s="21" t="str">
        <f t="shared" si="82"/>
        <v>A+</v>
      </c>
      <c r="AI83" s="31">
        <v>65</v>
      </c>
      <c r="AJ83" s="21">
        <f t="shared" si="83"/>
        <v>3.5</v>
      </c>
      <c r="AK83" s="21" t="str">
        <f t="shared" si="84"/>
        <v>A-</v>
      </c>
      <c r="AL83" s="31">
        <v>16</v>
      </c>
      <c r="AM83" s="21">
        <f t="shared" si="85"/>
        <v>0</v>
      </c>
      <c r="AN83" s="21" t="str">
        <f t="shared" si="86"/>
        <v>F</v>
      </c>
      <c r="AO83" s="31">
        <v>40</v>
      </c>
      <c r="AP83" s="21">
        <f t="shared" si="87"/>
        <v>5</v>
      </c>
      <c r="AQ83" s="21" t="str">
        <f t="shared" si="88"/>
        <v>A+</v>
      </c>
      <c r="AR83" s="40">
        <f t="shared" si="89"/>
        <v>491</v>
      </c>
      <c r="AS83" s="41">
        <f t="shared" si="90"/>
        <v>0</v>
      </c>
      <c r="AT83" s="41" t="str">
        <f t="shared" si="91"/>
        <v>F</v>
      </c>
      <c r="AU83" s="21">
        <v>77</v>
      </c>
      <c r="AV83" s="21" t="str">
        <f t="shared" si="92"/>
        <v>FAIL</v>
      </c>
      <c r="AW83" s="21">
        <f t="shared" si="93"/>
        <v>4</v>
      </c>
      <c r="AX83" s="16">
        <v>58</v>
      </c>
      <c r="AY83" s="16"/>
      <c r="AZ83" s="12">
        <v>71</v>
      </c>
      <c r="BA83" s="12">
        <v>80</v>
      </c>
      <c r="BB83" s="16">
        <v>66</v>
      </c>
      <c r="BC83" s="16">
        <v>90</v>
      </c>
      <c r="BD83" s="12">
        <v>81</v>
      </c>
      <c r="BE83" s="12">
        <v>82</v>
      </c>
      <c r="BF83" s="16">
        <v>77</v>
      </c>
      <c r="BG83" s="50">
        <v>44</v>
      </c>
      <c r="BH83" s="6">
        <f t="shared" si="94"/>
        <v>77</v>
      </c>
      <c r="BI83" s="31">
        <v>85</v>
      </c>
      <c r="BJ83" s="10"/>
      <c r="BK83" s="18"/>
      <c r="BL83" s="18"/>
      <c r="BM83" s="18"/>
      <c r="BN83" s="18"/>
      <c r="BO83" s="46" t="s">
        <v>379</v>
      </c>
      <c r="BP83" s="46" t="s">
        <v>436</v>
      </c>
      <c r="BQ83" s="46" t="s">
        <v>40</v>
      </c>
    </row>
    <row r="84" spans="1:69" s="5" customFormat="1" ht="19.5" customHeight="1" x14ac:dyDescent="0.25">
      <c r="A84" s="46">
        <v>78</v>
      </c>
      <c r="B84" s="46" t="s">
        <v>230</v>
      </c>
      <c r="C84" s="46" t="s">
        <v>316</v>
      </c>
      <c r="D84" s="46" t="s">
        <v>144</v>
      </c>
      <c r="E84" s="31">
        <v>43</v>
      </c>
      <c r="F84" s="21">
        <f t="shared" si="63"/>
        <v>2</v>
      </c>
      <c r="G84" s="21" t="str">
        <f t="shared" si="64"/>
        <v>C</v>
      </c>
      <c r="H84" s="31">
        <v>26</v>
      </c>
      <c r="I84" s="21">
        <f t="shared" si="65"/>
        <v>0</v>
      </c>
      <c r="J84" s="21" t="str">
        <f t="shared" si="66"/>
        <v>F</v>
      </c>
      <c r="K84" s="31">
        <v>21</v>
      </c>
      <c r="L84" s="21">
        <f t="shared" si="67"/>
        <v>0</v>
      </c>
      <c r="M84" s="21" t="str">
        <f t="shared" si="68"/>
        <v>F</v>
      </c>
      <c r="N84" s="31">
        <v>1</v>
      </c>
      <c r="O84" s="21">
        <f t="shared" si="69"/>
        <v>0</v>
      </c>
      <c r="P84" s="21" t="str">
        <f t="shared" si="70"/>
        <v>F</v>
      </c>
      <c r="Q84" s="31">
        <v>58</v>
      </c>
      <c r="R84" s="21">
        <f t="shared" si="71"/>
        <v>3</v>
      </c>
      <c r="S84" s="21" t="str">
        <f t="shared" si="72"/>
        <v>B</v>
      </c>
      <c r="T84" s="31">
        <v>24</v>
      </c>
      <c r="U84" s="21">
        <f t="shared" si="73"/>
        <v>0</v>
      </c>
      <c r="V84" s="21" t="str">
        <f t="shared" si="74"/>
        <v>F</v>
      </c>
      <c r="W84" s="31">
        <v>19</v>
      </c>
      <c r="X84" s="21">
        <f t="shared" si="75"/>
        <v>0</v>
      </c>
      <c r="Y84" s="21" t="str">
        <f t="shared" si="76"/>
        <v>F</v>
      </c>
      <c r="Z84" s="31">
        <v>26</v>
      </c>
      <c r="AA84" s="21">
        <f t="shared" si="77"/>
        <v>3</v>
      </c>
      <c r="AB84" s="21" t="str">
        <f t="shared" si="78"/>
        <v>B</v>
      </c>
      <c r="AC84" s="31">
        <v>80</v>
      </c>
      <c r="AD84" s="21">
        <f t="shared" si="79"/>
        <v>5</v>
      </c>
      <c r="AE84" s="21" t="str">
        <f t="shared" si="80"/>
        <v>A+</v>
      </c>
      <c r="AF84" s="31">
        <v>94</v>
      </c>
      <c r="AG84" s="21">
        <f t="shared" si="81"/>
        <v>5</v>
      </c>
      <c r="AH84" s="21" t="str">
        <f t="shared" si="82"/>
        <v>A+</v>
      </c>
      <c r="AI84" s="31">
        <v>52</v>
      </c>
      <c r="AJ84" s="21">
        <f t="shared" si="83"/>
        <v>3</v>
      </c>
      <c r="AK84" s="21" t="str">
        <f t="shared" si="84"/>
        <v>B</v>
      </c>
      <c r="AL84" s="31">
        <v>53</v>
      </c>
      <c r="AM84" s="21">
        <f t="shared" si="85"/>
        <v>3</v>
      </c>
      <c r="AN84" s="21" t="str">
        <f t="shared" si="86"/>
        <v>B</v>
      </c>
      <c r="AO84" s="31">
        <v>40</v>
      </c>
      <c r="AP84" s="21">
        <f t="shared" si="87"/>
        <v>5</v>
      </c>
      <c r="AQ84" s="21" t="str">
        <f t="shared" si="88"/>
        <v>A+</v>
      </c>
      <c r="AR84" s="40">
        <f t="shared" si="89"/>
        <v>537</v>
      </c>
      <c r="AS84" s="41">
        <f t="shared" si="90"/>
        <v>0</v>
      </c>
      <c r="AT84" s="41" t="str">
        <f t="shared" si="91"/>
        <v>F</v>
      </c>
      <c r="AU84" s="21">
        <v>78</v>
      </c>
      <c r="AV84" s="21" t="str">
        <f t="shared" si="92"/>
        <v>FAIL</v>
      </c>
      <c r="AW84" s="21">
        <f t="shared" si="93"/>
        <v>5</v>
      </c>
      <c r="AX84" s="16">
        <v>78</v>
      </c>
      <c r="AY84" s="16"/>
      <c r="AZ84" s="12">
        <v>69</v>
      </c>
      <c r="BA84" s="12">
        <v>76</v>
      </c>
      <c r="BB84" s="16">
        <v>75</v>
      </c>
      <c r="BC84" s="16">
        <v>95</v>
      </c>
      <c r="BD84" s="12">
        <v>57</v>
      </c>
      <c r="BE84" s="12">
        <v>64</v>
      </c>
      <c r="BF84" s="16">
        <v>65</v>
      </c>
      <c r="BG84" s="50">
        <v>85</v>
      </c>
      <c r="BH84" s="6">
        <f t="shared" si="94"/>
        <v>78</v>
      </c>
      <c r="BI84" s="31">
        <v>61</v>
      </c>
      <c r="BJ84" s="10"/>
      <c r="BK84" s="18"/>
      <c r="BL84" s="18"/>
      <c r="BM84" s="18"/>
      <c r="BN84" s="18"/>
      <c r="BO84" s="46" t="s">
        <v>401</v>
      </c>
      <c r="BP84" s="46" t="s">
        <v>401</v>
      </c>
      <c r="BQ84" s="46" t="s">
        <v>40</v>
      </c>
    </row>
    <row r="85" spans="1:69" s="5" customFormat="1" ht="19.5" customHeight="1" x14ac:dyDescent="0.25">
      <c r="A85" s="46">
        <v>79</v>
      </c>
      <c r="B85" s="46" t="s">
        <v>241</v>
      </c>
      <c r="C85" s="46" t="s">
        <v>327</v>
      </c>
      <c r="D85" s="46" t="s">
        <v>155</v>
      </c>
      <c r="E85" s="31">
        <v>56</v>
      </c>
      <c r="F85" s="21">
        <f t="shared" si="63"/>
        <v>3</v>
      </c>
      <c r="G85" s="21" t="str">
        <f t="shared" si="64"/>
        <v>B</v>
      </c>
      <c r="H85" s="31">
        <v>30</v>
      </c>
      <c r="I85" s="21">
        <f t="shared" si="65"/>
        <v>0</v>
      </c>
      <c r="J85" s="21" t="str">
        <f t="shared" si="66"/>
        <v>F</v>
      </c>
      <c r="K85" s="31">
        <v>19</v>
      </c>
      <c r="L85" s="21">
        <f t="shared" si="67"/>
        <v>0</v>
      </c>
      <c r="M85" s="21" t="str">
        <f t="shared" si="68"/>
        <v>F</v>
      </c>
      <c r="N85" s="31">
        <v>8</v>
      </c>
      <c r="O85" s="21">
        <f t="shared" si="69"/>
        <v>0</v>
      </c>
      <c r="P85" s="21" t="str">
        <f t="shared" si="70"/>
        <v>F</v>
      </c>
      <c r="Q85" s="31">
        <v>34</v>
      </c>
      <c r="R85" s="21">
        <f t="shared" si="71"/>
        <v>1</v>
      </c>
      <c r="S85" s="21" t="str">
        <f t="shared" si="72"/>
        <v>D</v>
      </c>
      <c r="T85" s="31">
        <v>3</v>
      </c>
      <c r="U85" s="21">
        <f t="shared" si="73"/>
        <v>0</v>
      </c>
      <c r="V85" s="21" t="str">
        <f t="shared" si="74"/>
        <v>F</v>
      </c>
      <c r="W85" s="31">
        <v>40</v>
      </c>
      <c r="X85" s="21">
        <f t="shared" si="75"/>
        <v>2</v>
      </c>
      <c r="Y85" s="21" t="str">
        <f t="shared" si="76"/>
        <v>C</v>
      </c>
      <c r="Z85" s="31">
        <v>31</v>
      </c>
      <c r="AA85" s="21">
        <f t="shared" si="77"/>
        <v>3.5</v>
      </c>
      <c r="AB85" s="21" t="str">
        <f t="shared" si="78"/>
        <v>A-</v>
      </c>
      <c r="AC85" s="31">
        <v>80</v>
      </c>
      <c r="AD85" s="21">
        <f t="shared" si="79"/>
        <v>5</v>
      </c>
      <c r="AE85" s="21" t="str">
        <f t="shared" si="80"/>
        <v>A+</v>
      </c>
      <c r="AF85" s="31">
        <v>80</v>
      </c>
      <c r="AG85" s="21">
        <f t="shared" si="81"/>
        <v>5</v>
      </c>
      <c r="AH85" s="21" t="str">
        <f t="shared" si="82"/>
        <v>A+</v>
      </c>
      <c r="AI85" s="31">
        <v>65</v>
      </c>
      <c r="AJ85" s="21">
        <f t="shared" si="83"/>
        <v>3.5</v>
      </c>
      <c r="AK85" s="21" t="str">
        <f t="shared" si="84"/>
        <v>A-</v>
      </c>
      <c r="AL85" s="31">
        <v>26</v>
      </c>
      <c r="AM85" s="21">
        <f t="shared" si="85"/>
        <v>0</v>
      </c>
      <c r="AN85" s="21" t="str">
        <f t="shared" si="86"/>
        <v>F</v>
      </c>
      <c r="AO85" s="31">
        <v>48</v>
      </c>
      <c r="AP85" s="21">
        <f t="shared" si="87"/>
        <v>5</v>
      </c>
      <c r="AQ85" s="21" t="str">
        <f t="shared" si="88"/>
        <v>A+</v>
      </c>
      <c r="AR85" s="40">
        <f t="shared" si="89"/>
        <v>520</v>
      </c>
      <c r="AS85" s="41">
        <f t="shared" si="90"/>
        <v>0</v>
      </c>
      <c r="AT85" s="41" t="str">
        <f t="shared" si="91"/>
        <v>F</v>
      </c>
      <c r="AU85" s="21">
        <v>79</v>
      </c>
      <c r="AV85" s="21" t="str">
        <f t="shared" si="92"/>
        <v>FAIL</v>
      </c>
      <c r="AW85" s="21">
        <f t="shared" si="93"/>
        <v>5</v>
      </c>
      <c r="AX85" s="10"/>
      <c r="AY85" s="10"/>
      <c r="AZ85" s="10"/>
      <c r="BA85" s="19"/>
      <c r="BB85" s="10"/>
      <c r="BC85" s="10"/>
      <c r="BD85" s="10"/>
      <c r="BE85" s="10"/>
      <c r="BF85" s="64"/>
      <c r="BG85" s="50">
        <v>0</v>
      </c>
      <c r="BH85" s="6">
        <f t="shared" si="94"/>
        <v>79</v>
      </c>
      <c r="BI85" s="31">
        <v>0</v>
      </c>
      <c r="BJ85" s="10"/>
      <c r="BK85" s="18"/>
      <c r="BL85" s="18"/>
      <c r="BM85" s="18"/>
      <c r="BN85" s="18"/>
      <c r="BO85" s="46" t="s">
        <v>412</v>
      </c>
      <c r="BP85" s="46" t="s">
        <v>453</v>
      </c>
      <c r="BQ85" s="46" t="s">
        <v>40</v>
      </c>
    </row>
    <row r="86" spans="1:69" s="5" customFormat="1" ht="19.5" customHeight="1" x14ac:dyDescent="0.25">
      <c r="A86" s="46">
        <v>80</v>
      </c>
      <c r="B86" s="46" t="s">
        <v>219</v>
      </c>
      <c r="C86" s="46" t="s">
        <v>305</v>
      </c>
      <c r="D86" s="46" t="s">
        <v>133</v>
      </c>
      <c r="E86" s="31">
        <v>43</v>
      </c>
      <c r="F86" s="21">
        <f t="shared" si="63"/>
        <v>2</v>
      </c>
      <c r="G86" s="21" t="str">
        <f t="shared" si="64"/>
        <v>C</v>
      </c>
      <c r="H86" s="31">
        <v>35</v>
      </c>
      <c r="I86" s="21">
        <f t="shared" si="65"/>
        <v>1</v>
      </c>
      <c r="J86" s="21" t="str">
        <f t="shared" si="66"/>
        <v>D</v>
      </c>
      <c r="K86" s="31">
        <v>17</v>
      </c>
      <c r="L86" s="21">
        <f t="shared" si="67"/>
        <v>0</v>
      </c>
      <c r="M86" s="21" t="str">
        <f t="shared" si="68"/>
        <v>F</v>
      </c>
      <c r="N86" s="31">
        <v>18</v>
      </c>
      <c r="O86" s="21">
        <f t="shared" si="69"/>
        <v>0</v>
      </c>
      <c r="P86" s="21" t="str">
        <f t="shared" si="70"/>
        <v>F</v>
      </c>
      <c r="Q86" s="31">
        <v>29</v>
      </c>
      <c r="R86" s="21">
        <f t="shared" si="71"/>
        <v>0</v>
      </c>
      <c r="S86" s="21" t="str">
        <f t="shared" si="72"/>
        <v>F</v>
      </c>
      <c r="T86" s="31">
        <v>22</v>
      </c>
      <c r="U86" s="21">
        <f t="shared" si="73"/>
        <v>0</v>
      </c>
      <c r="V86" s="21" t="str">
        <f t="shared" si="74"/>
        <v>F</v>
      </c>
      <c r="W86" s="31">
        <v>43</v>
      </c>
      <c r="X86" s="21">
        <f t="shared" si="75"/>
        <v>2</v>
      </c>
      <c r="Y86" s="21" t="str">
        <f t="shared" si="76"/>
        <v>C</v>
      </c>
      <c r="Z86" s="31">
        <v>25</v>
      </c>
      <c r="AA86" s="21">
        <f t="shared" si="77"/>
        <v>3</v>
      </c>
      <c r="AB86" s="21" t="str">
        <f t="shared" si="78"/>
        <v>B</v>
      </c>
      <c r="AC86" s="31">
        <v>80</v>
      </c>
      <c r="AD86" s="21">
        <f t="shared" si="79"/>
        <v>5</v>
      </c>
      <c r="AE86" s="21" t="str">
        <f t="shared" si="80"/>
        <v>A+</v>
      </c>
      <c r="AF86" s="31">
        <v>80</v>
      </c>
      <c r="AG86" s="21">
        <f t="shared" si="81"/>
        <v>5</v>
      </c>
      <c r="AH86" s="21" t="str">
        <f t="shared" si="82"/>
        <v>A+</v>
      </c>
      <c r="AI86" s="31">
        <v>50</v>
      </c>
      <c r="AJ86" s="21">
        <f t="shared" si="83"/>
        <v>3</v>
      </c>
      <c r="AK86" s="21" t="str">
        <f t="shared" si="84"/>
        <v>B</v>
      </c>
      <c r="AL86" s="31">
        <v>38</v>
      </c>
      <c r="AM86" s="21">
        <f t="shared" si="85"/>
        <v>1</v>
      </c>
      <c r="AN86" s="21" t="str">
        <f t="shared" si="86"/>
        <v>D</v>
      </c>
      <c r="AO86" s="31"/>
      <c r="AP86" s="21">
        <f t="shared" si="87"/>
        <v>0</v>
      </c>
      <c r="AQ86" s="21" t="str">
        <f t="shared" si="88"/>
        <v>F</v>
      </c>
      <c r="AR86" s="40">
        <f t="shared" si="89"/>
        <v>480</v>
      </c>
      <c r="AS86" s="41">
        <f t="shared" si="90"/>
        <v>0</v>
      </c>
      <c r="AT86" s="41" t="str">
        <f t="shared" si="91"/>
        <v>F</v>
      </c>
      <c r="AU86" s="21">
        <v>80</v>
      </c>
      <c r="AV86" s="21" t="str">
        <f t="shared" si="92"/>
        <v>FAIL</v>
      </c>
      <c r="AW86" s="21">
        <f t="shared" si="93"/>
        <v>5</v>
      </c>
      <c r="AX86" s="16">
        <v>72</v>
      </c>
      <c r="AY86" s="16"/>
      <c r="AZ86" s="12">
        <v>74</v>
      </c>
      <c r="BA86" s="12">
        <v>85</v>
      </c>
      <c r="BB86" s="16">
        <v>68</v>
      </c>
      <c r="BC86" s="16">
        <v>77</v>
      </c>
      <c r="BD86" s="12">
        <v>71</v>
      </c>
      <c r="BE86" s="12">
        <v>58</v>
      </c>
      <c r="BF86" s="16">
        <v>86</v>
      </c>
      <c r="BG86" s="50">
        <v>40</v>
      </c>
      <c r="BH86" s="6">
        <f t="shared" si="94"/>
        <v>80</v>
      </c>
      <c r="BI86" s="31">
        <v>66</v>
      </c>
      <c r="BJ86" s="10"/>
      <c r="BK86" s="18"/>
      <c r="BL86" s="18"/>
      <c r="BM86" s="18"/>
      <c r="BN86" s="18"/>
      <c r="BO86" s="46" t="s">
        <v>390</v>
      </c>
      <c r="BP86" s="46" t="s">
        <v>441</v>
      </c>
      <c r="BQ86" s="46" t="s">
        <v>40</v>
      </c>
    </row>
    <row r="87" spans="1:69" s="5" customFormat="1" ht="19.5" customHeight="1" x14ac:dyDescent="0.25">
      <c r="A87" s="46">
        <v>81</v>
      </c>
      <c r="B87" s="46" t="s">
        <v>218</v>
      </c>
      <c r="C87" s="46" t="s">
        <v>304</v>
      </c>
      <c r="D87" s="46" t="s">
        <v>132</v>
      </c>
      <c r="E87" s="31">
        <v>38</v>
      </c>
      <c r="F87" s="21">
        <f t="shared" si="63"/>
        <v>1</v>
      </c>
      <c r="G87" s="21" t="str">
        <f t="shared" si="64"/>
        <v>D</v>
      </c>
      <c r="H87" s="31">
        <v>35</v>
      </c>
      <c r="I87" s="21">
        <f t="shared" si="65"/>
        <v>1</v>
      </c>
      <c r="J87" s="21" t="str">
        <f t="shared" si="66"/>
        <v>D</v>
      </c>
      <c r="K87" s="31">
        <v>22</v>
      </c>
      <c r="L87" s="21">
        <f t="shared" si="67"/>
        <v>0</v>
      </c>
      <c r="M87" s="21" t="str">
        <f t="shared" si="68"/>
        <v>F</v>
      </c>
      <c r="N87" s="31">
        <v>4</v>
      </c>
      <c r="O87" s="21">
        <f t="shared" si="69"/>
        <v>0</v>
      </c>
      <c r="P87" s="21" t="str">
        <f t="shared" si="70"/>
        <v>F</v>
      </c>
      <c r="Q87" s="31">
        <v>8</v>
      </c>
      <c r="R87" s="21">
        <f t="shared" si="71"/>
        <v>0</v>
      </c>
      <c r="S87" s="21" t="str">
        <f t="shared" si="72"/>
        <v>F</v>
      </c>
      <c r="T87" s="31">
        <v>15</v>
      </c>
      <c r="U87" s="21">
        <f t="shared" si="73"/>
        <v>0</v>
      </c>
      <c r="V87" s="21" t="str">
        <f t="shared" si="74"/>
        <v>F</v>
      </c>
      <c r="W87" s="31">
        <v>42</v>
      </c>
      <c r="X87" s="21">
        <f t="shared" si="75"/>
        <v>2</v>
      </c>
      <c r="Y87" s="21" t="str">
        <f t="shared" si="76"/>
        <v>C</v>
      </c>
      <c r="Z87" s="31">
        <v>22</v>
      </c>
      <c r="AA87" s="21">
        <f t="shared" si="77"/>
        <v>2</v>
      </c>
      <c r="AB87" s="21" t="str">
        <f t="shared" si="78"/>
        <v>C</v>
      </c>
      <c r="AC87" s="31">
        <v>80</v>
      </c>
      <c r="AD87" s="21">
        <f t="shared" si="79"/>
        <v>5</v>
      </c>
      <c r="AE87" s="21" t="str">
        <f t="shared" si="80"/>
        <v>A+</v>
      </c>
      <c r="AF87" s="31">
        <v>87</v>
      </c>
      <c r="AG87" s="21">
        <f t="shared" si="81"/>
        <v>5</v>
      </c>
      <c r="AH87" s="21" t="str">
        <f t="shared" si="82"/>
        <v>A+</v>
      </c>
      <c r="AI87" s="31">
        <v>58</v>
      </c>
      <c r="AJ87" s="21">
        <f t="shared" si="83"/>
        <v>3</v>
      </c>
      <c r="AK87" s="21" t="str">
        <f t="shared" si="84"/>
        <v>B</v>
      </c>
      <c r="AL87" s="31">
        <v>50</v>
      </c>
      <c r="AM87" s="21">
        <f t="shared" si="85"/>
        <v>3</v>
      </c>
      <c r="AN87" s="21" t="str">
        <f t="shared" si="86"/>
        <v>B</v>
      </c>
      <c r="AO87" s="31"/>
      <c r="AP87" s="21">
        <f t="shared" si="87"/>
        <v>0</v>
      </c>
      <c r="AQ87" s="21" t="str">
        <f t="shared" si="88"/>
        <v>F</v>
      </c>
      <c r="AR87" s="40">
        <f t="shared" si="89"/>
        <v>461</v>
      </c>
      <c r="AS87" s="41">
        <f t="shared" si="90"/>
        <v>0</v>
      </c>
      <c r="AT87" s="41" t="str">
        <f t="shared" si="91"/>
        <v>F</v>
      </c>
      <c r="AU87" s="21">
        <v>81</v>
      </c>
      <c r="AV87" s="21" t="str">
        <f t="shared" si="92"/>
        <v>FAIL</v>
      </c>
      <c r="AW87" s="21">
        <f t="shared" si="93"/>
        <v>5</v>
      </c>
      <c r="AX87" s="16">
        <v>69</v>
      </c>
      <c r="AY87" s="16"/>
      <c r="AZ87" s="12">
        <v>76</v>
      </c>
      <c r="BA87" s="12">
        <v>95</v>
      </c>
      <c r="BB87" s="16">
        <v>77</v>
      </c>
      <c r="BC87" s="16">
        <v>90</v>
      </c>
      <c r="BD87" s="12">
        <v>77</v>
      </c>
      <c r="BE87" s="12">
        <v>88</v>
      </c>
      <c r="BF87" s="16">
        <v>79</v>
      </c>
      <c r="BG87" s="50">
        <v>88</v>
      </c>
      <c r="BH87" s="6">
        <f t="shared" si="94"/>
        <v>81</v>
      </c>
      <c r="BI87" s="31">
        <v>71</v>
      </c>
      <c r="BJ87" s="10"/>
      <c r="BK87" s="18"/>
      <c r="BL87" s="18"/>
      <c r="BM87" s="18"/>
      <c r="BN87" s="18"/>
      <c r="BO87" s="46" t="s">
        <v>389</v>
      </c>
      <c r="BP87" s="46" t="s">
        <v>440</v>
      </c>
      <c r="BQ87" s="46" t="s">
        <v>38</v>
      </c>
    </row>
    <row r="88" spans="1:69" s="5" customFormat="1" ht="19.5" customHeight="1" x14ac:dyDescent="0.25">
      <c r="A88" s="46">
        <v>82</v>
      </c>
      <c r="B88" s="46" t="s">
        <v>166</v>
      </c>
      <c r="C88" s="46" t="s">
        <v>252</v>
      </c>
      <c r="D88" s="46" t="s">
        <v>82</v>
      </c>
      <c r="E88" s="31">
        <v>65</v>
      </c>
      <c r="F88" s="21">
        <f t="shared" si="63"/>
        <v>3.5</v>
      </c>
      <c r="G88" s="21" t="str">
        <f t="shared" si="64"/>
        <v>A-</v>
      </c>
      <c r="H88" s="31"/>
      <c r="I88" s="21">
        <f t="shared" si="65"/>
        <v>0</v>
      </c>
      <c r="J88" s="21" t="str">
        <f t="shared" si="66"/>
        <v>F</v>
      </c>
      <c r="K88" s="31">
        <v>70</v>
      </c>
      <c r="L88" s="21">
        <f t="shared" si="67"/>
        <v>4</v>
      </c>
      <c r="M88" s="21" t="str">
        <f t="shared" si="68"/>
        <v>A</v>
      </c>
      <c r="N88" s="31"/>
      <c r="O88" s="21">
        <f t="shared" si="69"/>
        <v>0</v>
      </c>
      <c r="P88" s="21" t="str">
        <f t="shared" si="70"/>
        <v>F</v>
      </c>
      <c r="Q88" s="31"/>
      <c r="R88" s="21">
        <f t="shared" si="71"/>
        <v>0</v>
      </c>
      <c r="S88" s="21" t="str">
        <f t="shared" si="72"/>
        <v>F</v>
      </c>
      <c r="T88" s="31">
        <v>74</v>
      </c>
      <c r="U88" s="21">
        <f t="shared" si="73"/>
        <v>4</v>
      </c>
      <c r="V88" s="21" t="str">
        <f t="shared" si="74"/>
        <v>A</v>
      </c>
      <c r="W88" s="31">
        <v>74</v>
      </c>
      <c r="X88" s="21">
        <f t="shared" si="75"/>
        <v>4</v>
      </c>
      <c r="Y88" s="21" t="str">
        <f t="shared" si="76"/>
        <v>A</v>
      </c>
      <c r="Z88" s="31">
        <v>35</v>
      </c>
      <c r="AA88" s="21">
        <f t="shared" si="77"/>
        <v>4</v>
      </c>
      <c r="AB88" s="21" t="str">
        <f t="shared" si="78"/>
        <v>A</v>
      </c>
      <c r="AC88" s="31"/>
      <c r="AD88" s="21">
        <f t="shared" si="79"/>
        <v>0</v>
      </c>
      <c r="AE88" s="21" t="str">
        <f t="shared" si="80"/>
        <v>F</v>
      </c>
      <c r="AF88" s="31"/>
      <c r="AG88" s="21">
        <f t="shared" si="81"/>
        <v>0</v>
      </c>
      <c r="AH88" s="21" t="str">
        <f t="shared" si="82"/>
        <v>F</v>
      </c>
      <c r="AI88" s="31"/>
      <c r="AJ88" s="21">
        <f t="shared" si="83"/>
        <v>0</v>
      </c>
      <c r="AK88" s="21" t="str">
        <f t="shared" si="84"/>
        <v>F</v>
      </c>
      <c r="AL88" s="31">
        <v>72</v>
      </c>
      <c r="AM88" s="21">
        <f t="shared" si="85"/>
        <v>4</v>
      </c>
      <c r="AN88" s="21" t="str">
        <f t="shared" si="86"/>
        <v>A</v>
      </c>
      <c r="AO88" s="31"/>
      <c r="AP88" s="21">
        <f t="shared" si="87"/>
        <v>0</v>
      </c>
      <c r="AQ88" s="21" t="str">
        <f t="shared" si="88"/>
        <v>F</v>
      </c>
      <c r="AR88" s="40">
        <f t="shared" si="89"/>
        <v>390</v>
      </c>
      <c r="AS88" s="41">
        <f t="shared" si="90"/>
        <v>0</v>
      </c>
      <c r="AT88" s="41" t="str">
        <f t="shared" si="91"/>
        <v>F</v>
      </c>
      <c r="AU88" s="21">
        <v>82</v>
      </c>
      <c r="AV88" s="21" t="str">
        <f t="shared" si="92"/>
        <v>FAIL</v>
      </c>
      <c r="AW88" s="21">
        <f t="shared" si="93"/>
        <v>7</v>
      </c>
      <c r="AX88" s="16">
        <v>22</v>
      </c>
      <c r="AY88" s="16"/>
      <c r="AZ88" s="12">
        <v>17</v>
      </c>
      <c r="BA88" s="12">
        <v>100</v>
      </c>
      <c r="BB88" s="16">
        <v>22</v>
      </c>
      <c r="BC88" s="16">
        <v>100</v>
      </c>
      <c r="BD88" s="12">
        <v>13</v>
      </c>
      <c r="BE88" s="12">
        <v>94</v>
      </c>
      <c r="BF88" s="16">
        <v>7</v>
      </c>
      <c r="BG88" s="50">
        <v>96</v>
      </c>
      <c r="BH88" s="6">
        <f t="shared" si="94"/>
        <v>82</v>
      </c>
      <c r="BI88" s="31">
        <v>52</v>
      </c>
      <c r="BJ88" s="10"/>
      <c r="BK88" s="18"/>
      <c r="BL88" s="18"/>
      <c r="BM88" s="18"/>
      <c r="BN88" s="18"/>
      <c r="BO88" s="46" t="s">
        <v>337</v>
      </c>
      <c r="BP88" s="46" t="s">
        <v>416</v>
      </c>
      <c r="BQ88" s="46" t="s">
        <v>40</v>
      </c>
    </row>
    <row r="89" spans="1:69" s="5" customFormat="1" ht="19.5" customHeight="1" x14ac:dyDescent="0.25">
      <c r="A89" s="46">
        <v>83</v>
      </c>
      <c r="B89" s="46" t="s">
        <v>1742</v>
      </c>
      <c r="C89" s="46" t="s">
        <v>1743</v>
      </c>
      <c r="D89" s="46" t="s">
        <v>1744</v>
      </c>
      <c r="E89" s="31">
        <v>35</v>
      </c>
      <c r="F89" s="21">
        <f t="shared" si="63"/>
        <v>1</v>
      </c>
      <c r="G89" s="21" t="str">
        <f t="shared" si="64"/>
        <v>D</v>
      </c>
      <c r="H89" s="31"/>
      <c r="I89" s="21">
        <f t="shared" si="65"/>
        <v>0</v>
      </c>
      <c r="J89" s="21" t="str">
        <f t="shared" si="66"/>
        <v>F</v>
      </c>
      <c r="K89" s="31">
        <v>13</v>
      </c>
      <c r="L89" s="21">
        <f t="shared" si="67"/>
        <v>0</v>
      </c>
      <c r="M89" s="21" t="str">
        <f t="shared" si="68"/>
        <v>F</v>
      </c>
      <c r="N89" s="31">
        <v>4</v>
      </c>
      <c r="O89" s="21">
        <f t="shared" si="69"/>
        <v>0</v>
      </c>
      <c r="P89" s="21" t="str">
        <f t="shared" si="70"/>
        <v>F</v>
      </c>
      <c r="Q89" s="31">
        <v>17</v>
      </c>
      <c r="R89" s="21">
        <f t="shared" si="71"/>
        <v>0</v>
      </c>
      <c r="S89" s="21" t="str">
        <f t="shared" si="72"/>
        <v>F</v>
      </c>
      <c r="T89" s="31">
        <v>7</v>
      </c>
      <c r="U89" s="21">
        <f t="shared" si="73"/>
        <v>0</v>
      </c>
      <c r="V89" s="21" t="str">
        <f t="shared" si="74"/>
        <v>F</v>
      </c>
      <c r="W89" s="31"/>
      <c r="X89" s="21">
        <f t="shared" si="75"/>
        <v>0</v>
      </c>
      <c r="Y89" s="21" t="str">
        <f t="shared" si="76"/>
        <v>F</v>
      </c>
      <c r="Z89" s="31">
        <v>17</v>
      </c>
      <c r="AA89" s="21">
        <f t="shared" si="77"/>
        <v>1</v>
      </c>
      <c r="AB89" s="21" t="str">
        <f t="shared" si="78"/>
        <v>D</v>
      </c>
      <c r="AC89" s="31">
        <v>80</v>
      </c>
      <c r="AD89" s="21">
        <f t="shared" si="79"/>
        <v>5</v>
      </c>
      <c r="AE89" s="21" t="str">
        <f t="shared" si="80"/>
        <v>A+</v>
      </c>
      <c r="AF89" s="31">
        <v>80</v>
      </c>
      <c r="AG89" s="21">
        <f t="shared" si="81"/>
        <v>5</v>
      </c>
      <c r="AH89" s="21" t="str">
        <f t="shared" si="82"/>
        <v>A+</v>
      </c>
      <c r="AI89" s="31">
        <v>76</v>
      </c>
      <c r="AJ89" s="21">
        <f t="shared" si="83"/>
        <v>4</v>
      </c>
      <c r="AK89" s="21" t="str">
        <f t="shared" si="84"/>
        <v>A</v>
      </c>
      <c r="AL89" s="31">
        <v>12</v>
      </c>
      <c r="AM89" s="21">
        <f t="shared" si="85"/>
        <v>0</v>
      </c>
      <c r="AN89" s="21" t="str">
        <f t="shared" si="86"/>
        <v>F</v>
      </c>
      <c r="AO89" s="31">
        <v>40</v>
      </c>
      <c r="AP89" s="21">
        <f t="shared" si="87"/>
        <v>5</v>
      </c>
      <c r="AQ89" s="21" t="str">
        <f t="shared" si="88"/>
        <v>A+</v>
      </c>
      <c r="AR89" s="40">
        <f t="shared" si="89"/>
        <v>381</v>
      </c>
      <c r="AS89" s="41">
        <f t="shared" si="90"/>
        <v>0</v>
      </c>
      <c r="AT89" s="41" t="str">
        <f t="shared" si="91"/>
        <v>F</v>
      </c>
      <c r="AU89" s="21">
        <v>83</v>
      </c>
      <c r="AV89" s="21" t="str">
        <f t="shared" si="92"/>
        <v>FAIL</v>
      </c>
      <c r="AW89" s="21">
        <f t="shared" si="93"/>
        <v>7</v>
      </c>
      <c r="AX89" s="10"/>
      <c r="AY89" s="10"/>
      <c r="AZ89" s="10"/>
      <c r="BA89" s="19"/>
      <c r="BB89" s="10"/>
      <c r="BC89" s="10"/>
      <c r="BD89" s="10"/>
      <c r="BE89" s="10"/>
      <c r="BF89" s="64"/>
      <c r="BG89" s="50">
        <v>81</v>
      </c>
      <c r="BH89" s="6">
        <f t="shared" si="94"/>
        <v>83</v>
      </c>
      <c r="BI89" s="31">
        <v>76</v>
      </c>
      <c r="BJ89" s="10"/>
      <c r="BK89" s="18"/>
      <c r="BL89" s="18"/>
      <c r="BM89" s="18"/>
      <c r="BN89" s="18"/>
      <c r="BO89" s="46" t="s">
        <v>412</v>
      </c>
      <c r="BP89" s="46" t="s">
        <v>453</v>
      </c>
      <c r="BQ89" s="46" t="s">
        <v>40</v>
      </c>
    </row>
    <row r="90" spans="1:69" s="5" customFormat="1" ht="19.5" customHeight="1" x14ac:dyDescent="0.25">
      <c r="A90" s="46">
        <v>84</v>
      </c>
      <c r="B90" s="46" t="s">
        <v>240</v>
      </c>
      <c r="C90" s="46" t="s">
        <v>326</v>
      </c>
      <c r="D90" s="46" t="s">
        <v>154</v>
      </c>
      <c r="E90" s="31">
        <v>30</v>
      </c>
      <c r="F90" s="21">
        <f t="shared" si="63"/>
        <v>0</v>
      </c>
      <c r="G90" s="21" t="str">
        <f t="shared" si="64"/>
        <v>F</v>
      </c>
      <c r="H90" s="31">
        <v>29</v>
      </c>
      <c r="I90" s="21">
        <f t="shared" si="65"/>
        <v>0</v>
      </c>
      <c r="J90" s="21" t="str">
        <f t="shared" si="66"/>
        <v>F</v>
      </c>
      <c r="K90" s="31">
        <v>13</v>
      </c>
      <c r="L90" s="21">
        <f t="shared" si="67"/>
        <v>0</v>
      </c>
      <c r="M90" s="21" t="str">
        <f t="shared" si="68"/>
        <v>F</v>
      </c>
      <c r="N90" s="31">
        <v>4</v>
      </c>
      <c r="O90" s="21">
        <f t="shared" si="69"/>
        <v>0</v>
      </c>
      <c r="P90" s="21" t="str">
        <f t="shared" si="70"/>
        <v>F</v>
      </c>
      <c r="Q90" s="31">
        <v>21</v>
      </c>
      <c r="R90" s="21">
        <f t="shared" si="71"/>
        <v>0</v>
      </c>
      <c r="S90" s="21" t="str">
        <f t="shared" si="72"/>
        <v>F</v>
      </c>
      <c r="T90" s="31">
        <v>21</v>
      </c>
      <c r="U90" s="21">
        <f t="shared" si="73"/>
        <v>0</v>
      </c>
      <c r="V90" s="21" t="str">
        <f t="shared" si="74"/>
        <v>F</v>
      </c>
      <c r="W90" s="31">
        <v>23</v>
      </c>
      <c r="X90" s="21">
        <f t="shared" si="75"/>
        <v>0</v>
      </c>
      <c r="Y90" s="21" t="str">
        <f t="shared" si="76"/>
        <v>F</v>
      </c>
      <c r="Z90" s="31">
        <v>28</v>
      </c>
      <c r="AA90" s="21">
        <f t="shared" si="77"/>
        <v>3</v>
      </c>
      <c r="AB90" s="21" t="str">
        <f t="shared" si="78"/>
        <v>B</v>
      </c>
      <c r="AC90" s="31">
        <v>81</v>
      </c>
      <c r="AD90" s="21">
        <f t="shared" si="79"/>
        <v>5</v>
      </c>
      <c r="AE90" s="21" t="str">
        <f t="shared" si="80"/>
        <v>A+</v>
      </c>
      <c r="AF90" s="31">
        <v>84</v>
      </c>
      <c r="AG90" s="21">
        <f t="shared" si="81"/>
        <v>5</v>
      </c>
      <c r="AH90" s="21" t="str">
        <f t="shared" si="82"/>
        <v>A+</v>
      </c>
      <c r="AI90" s="31">
        <v>50</v>
      </c>
      <c r="AJ90" s="21">
        <f t="shared" si="83"/>
        <v>3</v>
      </c>
      <c r="AK90" s="21" t="str">
        <f t="shared" si="84"/>
        <v>B</v>
      </c>
      <c r="AL90" s="31">
        <v>29</v>
      </c>
      <c r="AM90" s="21">
        <f t="shared" si="85"/>
        <v>0</v>
      </c>
      <c r="AN90" s="21" t="str">
        <f t="shared" si="86"/>
        <v>F</v>
      </c>
      <c r="AO90" s="31">
        <v>40</v>
      </c>
      <c r="AP90" s="21">
        <f t="shared" si="87"/>
        <v>5</v>
      </c>
      <c r="AQ90" s="21" t="str">
        <f t="shared" si="88"/>
        <v>A+</v>
      </c>
      <c r="AR90" s="40">
        <f t="shared" si="89"/>
        <v>453</v>
      </c>
      <c r="AS90" s="41">
        <f t="shared" si="90"/>
        <v>0</v>
      </c>
      <c r="AT90" s="41" t="str">
        <f t="shared" si="91"/>
        <v>F</v>
      </c>
      <c r="AU90" s="21">
        <v>84</v>
      </c>
      <c r="AV90" s="21" t="str">
        <f t="shared" si="92"/>
        <v>FAIL</v>
      </c>
      <c r="AW90" s="21">
        <f t="shared" si="93"/>
        <v>8</v>
      </c>
      <c r="AX90" s="16"/>
      <c r="AY90" s="16"/>
      <c r="AZ90" s="12"/>
      <c r="BA90" s="12">
        <v>0</v>
      </c>
      <c r="BB90" s="16"/>
      <c r="BC90" s="16">
        <v>0</v>
      </c>
      <c r="BD90" s="12">
        <v>82</v>
      </c>
      <c r="BE90" s="12">
        <v>11</v>
      </c>
      <c r="BF90" s="16">
        <v>78</v>
      </c>
      <c r="BG90" s="50">
        <v>0</v>
      </c>
      <c r="BH90" s="6">
        <f t="shared" si="94"/>
        <v>84</v>
      </c>
      <c r="BI90" s="31">
        <v>0</v>
      </c>
      <c r="BJ90" s="10"/>
      <c r="BK90" s="18"/>
      <c r="BL90" s="18"/>
      <c r="BM90" s="18"/>
      <c r="BN90" s="18"/>
      <c r="BO90" s="46" t="s">
        <v>411</v>
      </c>
      <c r="BP90" s="46" t="s">
        <v>411</v>
      </c>
      <c r="BQ90" s="46" t="s">
        <v>40</v>
      </c>
    </row>
    <row r="91" spans="1:69" s="5" customFormat="1" ht="19.5" customHeight="1" x14ac:dyDescent="0.25">
      <c r="A91" s="46">
        <v>85</v>
      </c>
      <c r="B91" s="46" t="s">
        <v>233</v>
      </c>
      <c r="C91" s="46" t="s">
        <v>319</v>
      </c>
      <c r="D91" s="46" t="s">
        <v>147</v>
      </c>
      <c r="E91" s="31">
        <v>8</v>
      </c>
      <c r="F91" s="21">
        <f t="shared" si="63"/>
        <v>0</v>
      </c>
      <c r="G91" s="21" t="str">
        <f t="shared" si="64"/>
        <v>F</v>
      </c>
      <c r="H91" s="31">
        <v>10</v>
      </c>
      <c r="I91" s="21">
        <f t="shared" si="65"/>
        <v>0</v>
      </c>
      <c r="J91" s="21" t="str">
        <f t="shared" si="66"/>
        <v>F</v>
      </c>
      <c r="K91" s="31">
        <v>1</v>
      </c>
      <c r="L91" s="21">
        <f t="shared" si="67"/>
        <v>0</v>
      </c>
      <c r="M91" s="21" t="str">
        <f t="shared" si="68"/>
        <v>F</v>
      </c>
      <c r="N91" s="31">
        <v>4</v>
      </c>
      <c r="O91" s="21">
        <f t="shared" si="69"/>
        <v>0</v>
      </c>
      <c r="P91" s="21" t="str">
        <f t="shared" si="70"/>
        <v>F</v>
      </c>
      <c r="Q91" s="31">
        <v>8</v>
      </c>
      <c r="R91" s="21">
        <f t="shared" si="71"/>
        <v>0</v>
      </c>
      <c r="S91" s="21" t="str">
        <f t="shared" si="72"/>
        <v>F</v>
      </c>
      <c r="T91" s="31">
        <v>2</v>
      </c>
      <c r="U91" s="21">
        <f t="shared" si="73"/>
        <v>0</v>
      </c>
      <c r="V91" s="21" t="str">
        <f t="shared" si="74"/>
        <v>F</v>
      </c>
      <c r="W91" s="31">
        <v>16</v>
      </c>
      <c r="X91" s="21">
        <f t="shared" si="75"/>
        <v>0</v>
      </c>
      <c r="Y91" s="21" t="str">
        <f t="shared" si="76"/>
        <v>F</v>
      </c>
      <c r="Z91" s="31">
        <v>12</v>
      </c>
      <c r="AA91" s="21">
        <f t="shared" si="77"/>
        <v>0</v>
      </c>
      <c r="AB91" s="21" t="str">
        <f t="shared" si="78"/>
        <v>F</v>
      </c>
      <c r="AC91" s="31">
        <v>80</v>
      </c>
      <c r="AD91" s="21">
        <f t="shared" si="79"/>
        <v>5</v>
      </c>
      <c r="AE91" s="21" t="str">
        <f t="shared" si="80"/>
        <v>A+</v>
      </c>
      <c r="AF91" s="31">
        <v>80</v>
      </c>
      <c r="AG91" s="21">
        <f t="shared" si="81"/>
        <v>5</v>
      </c>
      <c r="AH91" s="21" t="str">
        <f t="shared" si="82"/>
        <v>A+</v>
      </c>
      <c r="AI91" s="31">
        <v>50</v>
      </c>
      <c r="AJ91" s="21">
        <f t="shared" si="83"/>
        <v>3</v>
      </c>
      <c r="AK91" s="21" t="str">
        <f t="shared" si="84"/>
        <v>B</v>
      </c>
      <c r="AL91" s="31">
        <v>11</v>
      </c>
      <c r="AM91" s="21">
        <f t="shared" si="85"/>
        <v>0</v>
      </c>
      <c r="AN91" s="21" t="str">
        <f t="shared" si="86"/>
        <v>F</v>
      </c>
      <c r="AO91" s="31">
        <v>40</v>
      </c>
      <c r="AP91" s="21">
        <f t="shared" si="87"/>
        <v>5</v>
      </c>
      <c r="AQ91" s="21" t="str">
        <f t="shared" si="88"/>
        <v>A+</v>
      </c>
      <c r="AR91" s="40">
        <f t="shared" si="89"/>
        <v>322</v>
      </c>
      <c r="AS91" s="41">
        <f t="shared" si="90"/>
        <v>0</v>
      </c>
      <c r="AT91" s="41" t="str">
        <f t="shared" si="91"/>
        <v>F</v>
      </c>
      <c r="AU91" s="21">
        <v>85</v>
      </c>
      <c r="AV91" s="21" t="str">
        <f t="shared" si="92"/>
        <v>FAIL</v>
      </c>
      <c r="AW91" s="21">
        <f t="shared" si="93"/>
        <v>9</v>
      </c>
      <c r="AX91" s="16">
        <v>81</v>
      </c>
      <c r="AY91" s="16"/>
      <c r="AZ91" s="12">
        <v>81</v>
      </c>
      <c r="BA91" s="12">
        <v>90</v>
      </c>
      <c r="BB91" s="16">
        <v>79</v>
      </c>
      <c r="BC91" s="16">
        <v>86</v>
      </c>
      <c r="BD91" s="12">
        <v>83</v>
      </c>
      <c r="BE91" s="12">
        <v>100</v>
      </c>
      <c r="BF91" s="16">
        <v>82</v>
      </c>
      <c r="BG91" s="50">
        <v>88</v>
      </c>
      <c r="BH91" s="6">
        <f t="shared" si="94"/>
        <v>85</v>
      </c>
      <c r="BI91" s="31">
        <v>85</v>
      </c>
      <c r="BJ91" s="10"/>
      <c r="BK91" s="18"/>
      <c r="BL91" s="18"/>
      <c r="BM91" s="18"/>
      <c r="BN91" s="18"/>
      <c r="BO91" s="46" t="s">
        <v>404</v>
      </c>
      <c r="BP91" s="46" t="s">
        <v>404</v>
      </c>
      <c r="BQ91" s="46" t="s">
        <v>40</v>
      </c>
    </row>
    <row r="92" spans="1:69" s="5" customFormat="1" ht="19.5" customHeight="1" x14ac:dyDescent="0.25">
      <c r="A92" s="46">
        <v>86</v>
      </c>
      <c r="B92" s="46" t="s">
        <v>232</v>
      </c>
      <c r="C92" s="46" t="s">
        <v>318</v>
      </c>
      <c r="D92" s="46" t="s">
        <v>146</v>
      </c>
      <c r="E92" s="31"/>
      <c r="F92" s="21">
        <f t="shared" si="63"/>
        <v>0</v>
      </c>
      <c r="G92" s="21" t="str">
        <f t="shared" si="64"/>
        <v>F</v>
      </c>
      <c r="H92" s="31"/>
      <c r="I92" s="21">
        <f t="shared" si="65"/>
        <v>0</v>
      </c>
      <c r="J92" s="21" t="str">
        <f t="shared" si="66"/>
        <v>F</v>
      </c>
      <c r="K92" s="31">
        <v>11</v>
      </c>
      <c r="L92" s="21">
        <f t="shared" si="67"/>
        <v>0</v>
      </c>
      <c r="M92" s="21" t="str">
        <f t="shared" si="68"/>
        <v>F</v>
      </c>
      <c r="N92" s="31"/>
      <c r="O92" s="21">
        <f t="shared" si="69"/>
        <v>0</v>
      </c>
      <c r="P92" s="21" t="str">
        <f t="shared" si="70"/>
        <v>F</v>
      </c>
      <c r="Q92" s="31">
        <v>25</v>
      </c>
      <c r="R92" s="21">
        <f t="shared" si="71"/>
        <v>0</v>
      </c>
      <c r="S92" s="21" t="str">
        <f t="shared" si="72"/>
        <v>F</v>
      </c>
      <c r="T92" s="31">
        <v>23</v>
      </c>
      <c r="U92" s="21">
        <f t="shared" si="73"/>
        <v>0</v>
      </c>
      <c r="V92" s="21" t="str">
        <f t="shared" si="74"/>
        <v>F</v>
      </c>
      <c r="W92" s="31">
        <v>56</v>
      </c>
      <c r="X92" s="21">
        <f t="shared" si="75"/>
        <v>3</v>
      </c>
      <c r="Y92" s="21" t="str">
        <f t="shared" si="76"/>
        <v>B</v>
      </c>
      <c r="Z92" s="31">
        <v>28</v>
      </c>
      <c r="AA92" s="21">
        <f t="shared" si="77"/>
        <v>3</v>
      </c>
      <c r="AB92" s="21" t="str">
        <f t="shared" si="78"/>
        <v>B</v>
      </c>
      <c r="AC92" s="31"/>
      <c r="AD92" s="21">
        <f t="shared" si="79"/>
        <v>0</v>
      </c>
      <c r="AE92" s="21" t="str">
        <f t="shared" si="80"/>
        <v>F</v>
      </c>
      <c r="AF92" s="31"/>
      <c r="AG92" s="21">
        <f t="shared" si="81"/>
        <v>0</v>
      </c>
      <c r="AH92" s="21" t="str">
        <f t="shared" si="82"/>
        <v>F</v>
      </c>
      <c r="AI92" s="31"/>
      <c r="AJ92" s="21">
        <f t="shared" si="83"/>
        <v>0</v>
      </c>
      <c r="AK92" s="21" t="str">
        <f t="shared" si="84"/>
        <v>F</v>
      </c>
      <c r="AL92" s="31">
        <v>48</v>
      </c>
      <c r="AM92" s="21">
        <f t="shared" si="85"/>
        <v>2</v>
      </c>
      <c r="AN92" s="21" t="str">
        <f t="shared" si="86"/>
        <v>C</v>
      </c>
      <c r="AO92" s="31"/>
      <c r="AP92" s="21">
        <f t="shared" si="87"/>
        <v>0</v>
      </c>
      <c r="AQ92" s="21" t="str">
        <f t="shared" si="88"/>
        <v>F</v>
      </c>
      <c r="AR92" s="40">
        <f t="shared" si="89"/>
        <v>191</v>
      </c>
      <c r="AS92" s="41">
        <f t="shared" si="90"/>
        <v>0</v>
      </c>
      <c r="AT92" s="41" t="str">
        <f t="shared" si="91"/>
        <v>F</v>
      </c>
      <c r="AU92" s="21">
        <v>86</v>
      </c>
      <c r="AV92" s="21" t="str">
        <f t="shared" si="92"/>
        <v>FAIL</v>
      </c>
      <c r="AW92" s="21">
        <f t="shared" si="93"/>
        <v>10</v>
      </c>
      <c r="AX92" s="16">
        <v>80</v>
      </c>
      <c r="AY92" s="16"/>
      <c r="AZ92" s="12">
        <v>84</v>
      </c>
      <c r="BA92" s="12">
        <v>42</v>
      </c>
      <c r="BB92" s="16">
        <v>80</v>
      </c>
      <c r="BC92" s="16">
        <v>59</v>
      </c>
      <c r="BD92" s="12">
        <v>87</v>
      </c>
      <c r="BE92" s="12">
        <v>17</v>
      </c>
      <c r="BF92" s="16">
        <v>69</v>
      </c>
      <c r="BG92" s="50">
        <v>40</v>
      </c>
      <c r="BH92" s="6">
        <f t="shared" si="94"/>
        <v>86</v>
      </c>
      <c r="BI92" s="31">
        <v>33</v>
      </c>
      <c r="BJ92" s="10"/>
      <c r="BK92" s="18"/>
      <c r="BL92" s="18"/>
      <c r="BM92" s="18"/>
      <c r="BN92" s="18"/>
      <c r="BO92" s="46" t="s">
        <v>403</v>
      </c>
      <c r="BP92" s="46" t="s">
        <v>448</v>
      </c>
      <c r="BQ92" s="46" t="s">
        <v>40</v>
      </c>
    </row>
    <row r="93" spans="1:69" s="5" customFormat="1" ht="22.5" customHeight="1" x14ac:dyDescent="0.25">
      <c r="A93" s="46">
        <v>87</v>
      </c>
      <c r="B93" s="46" t="s">
        <v>193</v>
      </c>
      <c r="C93" s="46" t="s">
        <v>279</v>
      </c>
      <c r="D93" s="46" t="s">
        <v>108</v>
      </c>
      <c r="E93" s="31"/>
      <c r="F93" s="21">
        <f t="shared" si="63"/>
        <v>0</v>
      </c>
      <c r="G93" s="21" t="str">
        <f t="shared" si="64"/>
        <v>F</v>
      </c>
      <c r="H93" s="31"/>
      <c r="I93" s="21">
        <f t="shared" si="65"/>
        <v>0</v>
      </c>
      <c r="J93" s="21" t="str">
        <f t="shared" si="66"/>
        <v>F</v>
      </c>
      <c r="K93" s="31"/>
      <c r="L93" s="21">
        <f t="shared" si="67"/>
        <v>0</v>
      </c>
      <c r="M93" s="21" t="str">
        <f t="shared" si="68"/>
        <v>F</v>
      </c>
      <c r="N93" s="31"/>
      <c r="O93" s="21">
        <f t="shared" si="69"/>
        <v>0</v>
      </c>
      <c r="P93" s="21" t="str">
        <f t="shared" si="70"/>
        <v>F</v>
      </c>
      <c r="Q93" s="31"/>
      <c r="R93" s="21">
        <f t="shared" si="71"/>
        <v>0</v>
      </c>
      <c r="S93" s="21" t="str">
        <f t="shared" si="72"/>
        <v>F</v>
      </c>
      <c r="T93" s="31"/>
      <c r="U93" s="21">
        <f t="shared" si="73"/>
        <v>0</v>
      </c>
      <c r="V93" s="21" t="str">
        <f t="shared" si="74"/>
        <v>F</v>
      </c>
      <c r="W93" s="31"/>
      <c r="X93" s="21">
        <f t="shared" si="75"/>
        <v>0</v>
      </c>
      <c r="Y93" s="21" t="str">
        <f t="shared" si="76"/>
        <v>F</v>
      </c>
      <c r="Z93" s="31"/>
      <c r="AA93" s="21">
        <f t="shared" si="77"/>
        <v>0</v>
      </c>
      <c r="AB93" s="21" t="str">
        <f t="shared" si="78"/>
        <v>F</v>
      </c>
      <c r="AC93" s="31"/>
      <c r="AD93" s="21">
        <f t="shared" si="79"/>
        <v>0</v>
      </c>
      <c r="AE93" s="21" t="str">
        <f t="shared" si="80"/>
        <v>F</v>
      </c>
      <c r="AF93" s="31"/>
      <c r="AG93" s="21">
        <f t="shared" si="81"/>
        <v>0</v>
      </c>
      <c r="AH93" s="21" t="str">
        <f t="shared" si="82"/>
        <v>F</v>
      </c>
      <c r="AI93" s="31"/>
      <c r="AJ93" s="21">
        <f t="shared" si="83"/>
        <v>0</v>
      </c>
      <c r="AK93" s="21" t="str">
        <f t="shared" si="84"/>
        <v>F</v>
      </c>
      <c r="AL93" s="31"/>
      <c r="AM93" s="21">
        <f t="shared" si="85"/>
        <v>0</v>
      </c>
      <c r="AN93" s="21" t="str">
        <f t="shared" si="86"/>
        <v>F</v>
      </c>
      <c r="AO93" s="31"/>
      <c r="AP93" s="21">
        <f t="shared" si="87"/>
        <v>0</v>
      </c>
      <c r="AQ93" s="21" t="str">
        <f t="shared" si="88"/>
        <v>F</v>
      </c>
      <c r="AR93" s="40">
        <f t="shared" si="89"/>
        <v>0</v>
      </c>
      <c r="AS93" s="41">
        <f t="shared" si="90"/>
        <v>0</v>
      </c>
      <c r="AT93" s="41" t="str">
        <f t="shared" si="91"/>
        <v>F</v>
      </c>
      <c r="AU93" s="21">
        <v>87</v>
      </c>
      <c r="AV93" s="21" t="str">
        <f t="shared" si="92"/>
        <v>FAIL</v>
      </c>
      <c r="AW93" s="21">
        <f t="shared" si="93"/>
        <v>13</v>
      </c>
      <c r="AX93" s="16">
        <v>62</v>
      </c>
      <c r="AY93" s="16"/>
      <c r="AZ93" s="12">
        <v>77</v>
      </c>
      <c r="BA93" s="12">
        <v>85</v>
      </c>
      <c r="BB93" s="16">
        <v>82</v>
      </c>
      <c r="BC93" s="16">
        <v>81</v>
      </c>
      <c r="BD93" s="12">
        <v>75</v>
      </c>
      <c r="BE93" s="12">
        <v>58</v>
      </c>
      <c r="BF93" s="16">
        <v>85</v>
      </c>
      <c r="BG93" s="50">
        <v>33</v>
      </c>
      <c r="BH93" s="6">
        <f t="shared" si="94"/>
        <v>87</v>
      </c>
      <c r="BI93" s="31">
        <v>4</v>
      </c>
      <c r="BJ93" s="10"/>
      <c r="BK93" s="18"/>
      <c r="BL93" s="18"/>
      <c r="BM93" s="18"/>
      <c r="BN93" s="18"/>
      <c r="BO93" s="46" t="s">
        <v>364</v>
      </c>
      <c r="BP93" s="46" t="s">
        <v>364</v>
      </c>
      <c r="BQ93" s="46" t="s">
        <v>40</v>
      </c>
    </row>
  </sheetData>
  <sortState ref="A7:BQ93">
    <sortCondition descending="1" ref="AS7:AS93"/>
    <sortCondition ref="AW7:AW93"/>
    <sortCondition descending="1" ref="AR7:AR93"/>
    <sortCondition descending="1" ref="BI7:BI93"/>
  </sortState>
  <mergeCells count="6">
    <mergeCell ref="BO4:BQ5"/>
    <mergeCell ref="A1:BQ1"/>
    <mergeCell ref="A2:BQ2"/>
    <mergeCell ref="A3:BQ3"/>
    <mergeCell ref="AR4:AW5"/>
    <mergeCell ref="AX4:BI5"/>
  </mergeCells>
  <phoneticPr fontId="6" type="noConversion"/>
  <conditionalFormatting sqref="AR7:AR93">
    <cfRule type="cellIs" dxfId="186" priority="37" operator="equal">
      <formula>"f"</formula>
    </cfRule>
  </conditionalFormatting>
  <conditionalFormatting sqref="AT7:AT93">
    <cfRule type="cellIs" dxfId="185" priority="42" operator="equal">
      <formula>"F"</formula>
    </cfRule>
  </conditionalFormatting>
  <conditionalFormatting sqref="AO7:AO93">
    <cfRule type="cellIs" dxfId="184" priority="30" operator="equal">
      <formula>"f"</formula>
    </cfRule>
  </conditionalFormatting>
  <conditionalFormatting sqref="AS7:AS93">
    <cfRule type="cellIs" dxfId="183" priority="41" operator="equal">
      <formula>0</formula>
    </cfRule>
  </conditionalFormatting>
  <conditionalFormatting sqref="AV7:AV93">
    <cfRule type="cellIs" dxfId="182" priority="40" operator="equal">
      <formula>"FAIL"</formula>
    </cfRule>
  </conditionalFormatting>
  <conditionalFormatting sqref="W7:W93">
    <cfRule type="cellIs" dxfId="181" priority="18" operator="equal">
      <formula>"f"</formula>
    </cfRule>
  </conditionalFormatting>
  <conditionalFormatting sqref="AQ7:AQ93">
    <cfRule type="cellIs" dxfId="180" priority="31" operator="equal">
      <formula>"F"</formula>
    </cfRule>
  </conditionalFormatting>
  <conditionalFormatting sqref="AF7:AF93">
    <cfRule type="cellIs" dxfId="179" priority="24" operator="equal">
      <formula>"f"</formula>
    </cfRule>
  </conditionalFormatting>
  <conditionalFormatting sqref="AH7:AH93">
    <cfRule type="cellIs" dxfId="178" priority="25" operator="equal">
      <formula>"F"</formula>
    </cfRule>
  </conditionalFormatting>
  <conditionalFormatting sqref="E7:E93">
    <cfRule type="cellIs" dxfId="177" priority="6" operator="equal">
      <formula>"f"</formula>
    </cfRule>
  </conditionalFormatting>
  <conditionalFormatting sqref="AI7:AI93">
    <cfRule type="cellIs" dxfId="176" priority="22" operator="equal">
      <formula>"f"</formula>
    </cfRule>
  </conditionalFormatting>
  <conditionalFormatting sqref="AK7:AK93">
    <cfRule type="cellIs" dxfId="175" priority="23" operator="equal">
      <formula>"F"</formula>
    </cfRule>
  </conditionalFormatting>
  <conditionalFormatting sqref="AL7:AL93">
    <cfRule type="cellIs" dxfId="174" priority="20" operator="equal">
      <formula>"f"</formula>
    </cfRule>
  </conditionalFormatting>
  <conditionalFormatting sqref="AN7:AN93">
    <cfRule type="cellIs" dxfId="173" priority="21" operator="equal">
      <formula>"F"</formula>
    </cfRule>
  </conditionalFormatting>
  <conditionalFormatting sqref="Y7:Y93">
    <cfRule type="cellIs" dxfId="172" priority="19" operator="equal">
      <formula>"F"</formula>
    </cfRule>
  </conditionalFormatting>
  <conditionalFormatting sqref="Z7:Z93">
    <cfRule type="cellIs" dxfId="171" priority="16" operator="equal">
      <formula>"f"</formula>
    </cfRule>
  </conditionalFormatting>
  <conditionalFormatting sqref="AB7:AB93">
    <cfRule type="cellIs" dxfId="170" priority="17" operator="equal">
      <formula>"F"</formula>
    </cfRule>
  </conditionalFormatting>
  <conditionalFormatting sqref="AC7:AC93">
    <cfRule type="cellIs" dxfId="169" priority="14" operator="equal">
      <formula>"f"</formula>
    </cfRule>
  </conditionalFormatting>
  <conditionalFormatting sqref="AE7:AE93">
    <cfRule type="cellIs" dxfId="168" priority="15" operator="equal">
      <formula>"F"</formula>
    </cfRule>
  </conditionalFormatting>
  <conditionalFormatting sqref="N7:N93">
    <cfRule type="cellIs" dxfId="167" priority="12" operator="equal">
      <formula>"f"</formula>
    </cfRule>
  </conditionalFormatting>
  <conditionalFormatting sqref="Q7:Q93">
    <cfRule type="cellIs" dxfId="166" priority="10" operator="equal">
      <formula>"f"</formula>
    </cfRule>
  </conditionalFormatting>
  <conditionalFormatting sqref="S7:S93">
    <cfRule type="cellIs" dxfId="165" priority="11" operator="equal">
      <formula>"F"</formula>
    </cfRule>
  </conditionalFormatting>
  <conditionalFormatting sqref="T7:T93">
    <cfRule type="cellIs" dxfId="164" priority="8" operator="equal">
      <formula>"f"</formula>
    </cfRule>
  </conditionalFormatting>
  <conditionalFormatting sqref="V7:V93">
    <cfRule type="cellIs" dxfId="163" priority="9" operator="equal">
      <formula>"F"</formula>
    </cfRule>
  </conditionalFormatting>
  <conditionalFormatting sqref="G7:G93">
    <cfRule type="cellIs" dxfId="162" priority="7" operator="equal">
      <formula>"F"</formula>
    </cfRule>
  </conditionalFormatting>
  <conditionalFormatting sqref="H7:H93">
    <cfRule type="cellIs" dxfId="161" priority="4" operator="equal">
      <formula>"f"</formula>
    </cfRule>
  </conditionalFormatting>
  <conditionalFormatting sqref="J7:J93">
    <cfRule type="cellIs" dxfId="160" priority="5" operator="equal">
      <formula>"F"</formula>
    </cfRule>
  </conditionalFormatting>
  <conditionalFormatting sqref="K7:K93">
    <cfRule type="cellIs" dxfId="159" priority="2" operator="equal">
      <formula>"f"</formula>
    </cfRule>
  </conditionalFormatting>
  <conditionalFormatting sqref="M7:M93">
    <cfRule type="cellIs" dxfId="158" priority="3" operator="equal">
      <formula>"F"</formula>
    </cfRule>
  </conditionalFormatting>
  <conditionalFormatting sqref="P7:P93">
    <cfRule type="cellIs" dxfId="157" priority="1" operator="equal">
      <formula>"F"</formula>
    </cfRule>
  </conditionalFormatting>
  <pageMargins left="0.56496062999999996" right="0.196850393700787" top="0.55000000000000004" bottom="0.55000000000000004" header="0" footer="0"/>
  <pageSetup paperSize="5"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8"/>
  <sheetViews>
    <sheetView zoomScale="55" zoomScaleNormal="55" zoomScaleSheetLayoutView="205" workbookViewId="0">
      <selection activeCell="A28" sqref="A28:XFD28"/>
    </sheetView>
  </sheetViews>
  <sheetFormatPr defaultRowHeight="22.5" customHeight="1" x14ac:dyDescent="0.25"/>
  <cols>
    <col min="1" max="1" width="8.7109375" style="1" bestFit="1" customWidth="1"/>
    <col min="2" max="2" width="9.85546875" style="2" bestFit="1" customWidth="1"/>
    <col min="3" max="3" width="15.140625" style="2" bestFit="1" customWidth="1"/>
    <col min="4" max="4" width="43.140625" style="1" bestFit="1" customWidth="1"/>
    <col min="5" max="5" width="7.140625" style="1" bestFit="1" customWidth="1"/>
    <col min="6" max="7" width="6.85546875" style="1" bestFit="1" customWidth="1"/>
    <col min="8" max="8" width="7.140625" style="1" bestFit="1" customWidth="1"/>
    <col min="9" max="10" width="6.85546875" style="1" bestFit="1" customWidth="1"/>
    <col min="11" max="11" width="7.140625" style="1" bestFit="1" customWidth="1"/>
    <col min="12" max="13" width="6.85546875" style="1" bestFit="1" customWidth="1"/>
    <col min="14" max="14" width="7.140625" style="1" bestFit="1" customWidth="1"/>
    <col min="15" max="16" width="6.85546875" style="1" bestFit="1" customWidth="1"/>
    <col min="17" max="17" width="7.140625" style="1" bestFit="1" customWidth="1"/>
    <col min="18" max="19" width="6.85546875" style="1" bestFit="1" customWidth="1"/>
    <col min="20" max="20" width="7.140625" style="1" bestFit="1" customWidth="1"/>
    <col min="21" max="22" width="6.85546875" style="1" bestFit="1" customWidth="1"/>
    <col min="23" max="23" width="7.140625" style="1" bestFit="1" customWidth="1"/>
    <col min="24" max="25" width="6.85546875" style="1" bestFit="1" customWidth="1"/>
    <col min="26" max="26" width="7.140625" style="1" bestFit="1" customWidth="1"/>
    <col min="27" max="28" width="6.85546875" style="1" bestFit="1" customWidth="1"/>
    <col min="29" max="29" width="7.140625" style="1" bestFit="1" customWidth="1"/>
    <col min="30" max="31" width="6.85546875" style="1" bestFit="1" customWidth="1"/>
    <col min="32" max="32" width="7.140625" style="1" bestFit="1" customWidth="1"/>
    <col min="33" max="34" width="6.85546875" style="1" bestFit="1" customWidth="1"/>
    <col min="35" max="35" width="7.140625" style="48" bestFit="1" customWidth="1"/>
    <col min="36" max="37" width="6.85546875" style="1" bestFit="1" customWidth="1"/>
    <col min="38" max="38" width="7.140625" style="1" bestFit="1" customWidth="1"/>
    <col min="39" max="40" width="6.85546875" style="1" bestFit="1" customWidth="1"/>
    <col min="41" max="41" width="7.140625" style="1" bestFit="1" customWidth="1"/>
    <col min="42" max="43" width="6.85546875" style="1" bestFit="1" customWidth="1"/>
    <col min="44" max="47" width="7.140625" style="1" bestFit="1" customWidth="1"/>
    <col min="48" max="48" width="8.42578125" style="1" bestFit="1" customWidth="1"/>
    <col min="49" max="49" width="8" style="1" bestFit="1" customWidth="1"/>
    <col min="50" max="52" width="4.5703125" style="1" bestFit="1" customWidth="1"/>
    <col min="53" max="53" width="5.5703125" style="3" bestFit="1" customWidth="1"/>
    <col min="54" max="54" width="4.5703125" style="1" bestFit="1" customWidth="1"/>
    <col min="55" max="55" width="5.5703125" style="1" bestFit="1" customWidth="1"/>
    <col min="56" max="56" width="4.5703125" style="1" bestFit="1" customWidth="1"/>
    <col min="57" max="57" width="5.5703125" style="1" bestFit="1" customWidth="1"/>
    <col min="58" max="58" width="4.5703125" style="1" bestFit="1" customWidth="1"/>
    <col min="59" max="59" width="5.5703125" style="1" bestFit="1" customWidth="1"/>
    <col min="60" max="60" width="7.7109375" style="1" bestFit="1" customWidth="1"/>
    <col min="61" max="61" width="5.5703125" style="1" bestFit="1" customWidth="1"/>
    <col min="62" max="62" width="9.140625" style="1" hidden="1" customWidth="1"/>
    <col min="63" max="63" width="12.5703125" style="4" hidden="1" customWidth="1"/>
    <col min="64" max="64" width="47.140625" style="4" hidden="1" customWidth="1"/>
    <col min="65" max="65" width="18.85546875" style="4" hidden="1" customWidth="1"/>
    <col min="66" max="66" width="41.85546875" style="4" hidden="1" customWidth="1"/>
    <col min="67" max="67" width="16.42578125" style="4" bestFit="1" customWidth="1"/>
    <col min="68" max="68" width="16.42578125" style="4" customWidth="1"/>
    <col min="69" max="69" width="8.85546875" style="4" bestFit="1" customWidth="1"/>
    <col min="70" max="16384" width="9.140625" style="1"/>
  </cols>
  <sheetData>
    <row r="1" spans="1:69" customFormat="1" ht="35.25" x14ac:dyDescent="0.25">
      <c r="A1" s="102" t="s">
        <v>13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102"/>
      <c r="BO1" s="102"/>
      <c r="BP1" s="102"/>
      <c r="BQ1" s="102"/>
    </row>
    <row r="2" spans="1:69" customFormat="1" ht="21.75" customHeight="1" x14ac:dyDescent="0.25">
      <c r="A2" s="103" t="s">
        <v>65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</row>
    <row r="3" spans="1:69" customFormat="1" ht="26.25" x14ac:dyDescent="0.25">
      <c r="A3" s="104" t="s">
        <v>1741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</row>
    <row r="4" spans="1:69" s="23" customFormat="1" ht="26.25" customHeight="1" x14ac:dyDescent="0.25">
      <c r="A4" s="20"/>
      <c r="B4" s="20"/>
      <c r="C4" s="20"/>
      <c r="D4" s="21" t="s">
        <v>5</v>
      </c>
      <c r="E4" s="40">
        <f>MAX(E7:E78)</f>
        <v>95</v>
      </c>
      <c r="F4" s="40">
        <f>MAX(F7:F78)</f>
        <v>5</v>
      </c>
      <c r="G4" s="40"/>
      <c r="H4" s="40">
        <f>MAX(H7:H78)</f>
        <v>92</v>
      </c>
      <c r="I4" s="40">
        <f>MAX(I7:I78)</f>
        <v>5</v>
      </c>
      <c r="J4" s="40"/>
      <c r="K4" s="40">
        <f>MAX(K7:K78)</f>
        <v>77</v>
      </c>
      <c r="L4" s="40">
        <f>MAX(L7:L78)</f>
        <v>4</v>
      </c>
      <c r="M4" s="40"/>
      <c r="N4" s="40">
        <f>MAX(N7:N78)</f>
        <v>63</v>
      </c>
      <c r="O4" s="40">
        <f>MAX(O7:O78)</f>
        <v>5</v>
      </c>
      <c r="P4" s="40"/>
      <c r="Q4" s="40">
        <f>MAX(Q7:Q78)</f>
        <v>99</v>
      </c>
      <c r="R4" s="40">
        <f>MAX(R7:R78)</f>
        <v>5</v>
      </c>
      <c r="S4" s="40"/>
      <c r="T4" s="40">
        <f>MAX(T7:T78)</f>
        <v>98</v>
      </c>
      <c r="U4" s="40">
        <f>MAX(U7:U78)</f>
        <v>5</v>
      </c>
      <c r="V4" s="40"/>
      <c r="W4" s="40">
        <f>MAX(W7:W78)</f>
        <v>96</v>
      </c>
      <c r="X4" s="40">
        <f>MAX(X7:X78)</f>
        <v>5</v>
      </c>
      <c r="Y4" s="40"/>
      <c r="Z4" s="40">
        <f>MAX(Z7:Z78)</f>
        <v>50</v>
      </c>
      <c r="AA4" s="40">
        <f>MAX(AA7:AA78)</f>
        <v>5</v>
      </c>
      <c r="AB4" s="40"/>
      <c r="AC4" s="40">
        <f>MAX(AC7:AC78)</f>
        <v>87</v>
      </c>
      <c r="AD4" s="40">
        <f>MAX(AD7:AD78)</f>
        <v>5</v>
      </c>
      <c r="AE4" s="40"/>
      <c r="AF4" s="40">
        <f>MAX(AF7:AF78)</f>
        <v>86</v>
      </c>
      <c r="AG4" s="40">
        <f>MAX(AG7:AG78)</f>
        <v>5</v>
      </c>
      <c r="AH4" s="40"/>
      <c r="AI4" s="40">
        <f>MAX(AI7:AI78)</f>
        <v>97</v>
      </c>
      <c r="AJ4" s="40">
        <f>MAX(AJ7:AJ78)</f>
        <v>5</v>
      </c>
      <c r="AK4" s="40"/>
      <c r="AL4" s="40">
        <f>MAX(AL7:AL78)</f>
        <v>98</v>
      </c>
      <c r="AM4" s="40">
        <f>MAX(AM7:AM78)</f>
        <v>5</v>
      </c>
      <c r="AN4" s="40"/>
      <c r="AO4" s="40">
        <f>MAX(AO7:AO78)</f>
        <v>47</v>
      </c>
      <c r="AP4" s="40">
        <f>MAX(AP7:AP78)</f>
        <v>5</v>
      </c>
      <c r="AQ4" s="40"/>
      <c r="AR4" s="105" t="s">
        <v>3</v>
      </c>
      <c r="AS4" s="105"/>
      <c r="AT4" s="105"/>
      <c r="AU4" s="105"/>
      <c r="AV4" s="105"/>
      <c r="AW4" s="105"/>
      <c r="AX4" s="106" t="s">
        <v>25</v>
      </c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K4" s="24"/>
      <c r="BL4" s="24"/>
      <c r="BM4" s="24"/>
      <c r="BN4" s="24"/>
      <c r="BO4" s="96" t="s">
        <v>46</v>
      </c>
      <c r="BP4" s="97"/>
      <c r="BQ4" s="98"/>
    </row>
    <row r="5" spans="1:69" s="23" customFormat="1" ht="22.5" customHeight="1" x14ac:dyDescent="0.25">
      <c r="A5" s="20"/>
      <c r="B5" s="20"/>
      <c r="C5" s="20"/>
      <c r="D5" s="32" t="s">
        <v>6</v>
      </c>
      <c r="E5" s="32">
        <v>100</v>
      </c>
      <c r="F5" s="32"/>
      <c r="G5" s="32"/>
      <c r="H5" s="32">
        <v>100</v>
      </c>
      <c r="I5" s="32"/>
      <c r="J5" s="32"/>
      <c r="K5" s="32">
        <v>100</v>
      </c>
      <c r="L5" s="32"/>
      <c r="M5" s="32"/>
      <c r="N5" s="32">
        <v>70</v>
      </c>
      <c r="O5" s="32"/>
      <c r="P5" s="32"/>
      <c r="Q5" s="32">
        <v>100</v>
      </c>
      <c r="R5" s="32"/>
      <c r="S5" s="32"/>
      <c r="T5" s="32">
        <v>100</v>
      </c>
      <c r="U5" s="32"/>
      <c r="V5" s="32"/>
      <c r="W5" s="32">
        <v>100</v>
      </c>
      <c r="X5" s="32"/>
      <c r="Y5" s="32"/>
      <c r="Z5" s="32">
        <v>50</v>
      </c>
      <c r="AA5" s="21"/>
      <c r="AB5" s="21"/>
      <c r="AC5" s="32">
        <v>100</v>
      </c>
      <c r="AD5" s="32"/>
      <c r="AE5" s="32"/>
      <c r="AF5" s="32">
        <v>100</v>
      </c>
      <c r="AG5" s="32"/>
      <c r="AH5" s="32"/>
      <c r="AI5" s="32">
        <v>100</v>
      </c>
      <c r="AJ5" s="32"/>
      <c r="AK5" s="32"/>
      <c r="AL5" s="32">
        <v>100</v>
      </c>
      <c r="AM5" s="32"/>
      <c r="AN5" s="32"/>
      <c r="AO5" s="32">
        <v>50</v>
      </c>
      <c r="AP5" s="32"/>
      <c r="AQ5" s="32"/>
      <c r="AR5" s="107"/>
      <c r="AS5" s="107"/>
      <c r="AT5" s="107"/>
      <c r="AU5" s="107"/>
      <c r="AV5" s="107"/>
      <c r="AW5" s="107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K5" s="24"/>
      <c r="BL5" s="24"/>
      <c r="BM5" s="24"/>
      <c r="BN5" s="24"/>
      <c r="BO5" s="109"/>
      <c r="BP5" s="110"/>
      <c r="BQ5" s="111"/>
    </row>
    <row r="6" spans="1:69" s="29" customFormat="1" ht="96" x14ac:dyDescent="0.25">
      <c r="A6" s="35" t="s">
        <v>12</v>
      </c>
      <c r="B6" s="36" t="s">
        <v>4</v>
      </c>
      <c r="C6" s="36" t="s">
        <v>22</v>
      </c>
      <c r="D6" s="36" t="s">
        <v>15</v>
      </c>
      <c r="E6" s="35" t="s">
        <v>66</v>
      </c>
      <c r="F6" s="66" t="s">
        <v>11</v>
      </c>
      <c r="G6" s="66" t="s">
        <v>9</v>
      </c>
      <c r="H6" s="35" t="s">
        <v>67</v>
      </c>
      <c r="I6" s="66" t="s">
        <v>11</v>
      </c>
      <c r="J6" s="66" t="s">
        <v>9</v>
      </c>
      <c r="K6" s="35" t="s">
        <v>14</v>
      </c>
      <c r="L6" s="66" t="s">
        <v>11</v>
      </c>
      <c r="M6" s="66" t="s">
        <v>9</v>
      </c>
      <c r="N6" s="35" t="s">
        <v>68</v>
      </c>
      <c r="O6" s="66" t="s">
        <v>11</v>
      </c>
      <c r="P6" s="66" t="s">
        <v>9</v>
      </c>
      <c r="Q6" s="35" t="s">
        <v>21</v>
      </c>
      <c r="R6" s="66" t="s">
        <v>11</v>
      </c>
      <c r="S6" s="66" t="s">
        <v>9</v>
      </c>
      <c r="T6" s="35" t="s">
        <v>7</v>
      </c>
      <c r="U6" s="66" t="s">
        <v>11</v>
      </c>
      <c r="V6" s="66" t="s">
        <v>9</v>
      </c>
      <c r="W6" s="35" t="s">
        <v>45</v>
      </c>
      <c r="X6" s="66" t="s">
        <v>11</v>
      </c>
      <c r="Y6" s="66" t="s">
        <v>9</v>
      </c>
      <c r="Z6" s="35" t="s">
        <v>41</v>
      </c>
      <c r="AA6" s="62" t="s">
        <v>11</v>
      </c>
      <c r="AB6" s="62" t="s">
        <v>9</v>
      </c>
      <c r="AC6" s="35" t="s">
        <v>69</v>
      </c>
      <c r="AD6" s="66" t="s">
        <v>11</v>
      </c>
      <c r="AE6" s="66" t="s">
        <v>9</v>
      </c>
      <c r="AF6" s="35" t="s">
        <v>70</v>
      </c>
      <c r="AG6" s="66" t="s">
        <v>11</v>
      </c>
      <c r="AH6" s="66" t="s">
        <v>9</v>
      </c>
      <c r="AI6" s="35" t="s">
        <v>71</v>
      </c>
      <c r="AJ6" s="66" t="s">
        <v>11</v>
      </c>
      <c r="AK6" s="66" t="s">
        <v>9</v>
      </c>
      <c r="AL6" s="35" t="s">
        <v>19</v>
      </c>
      <c r="AM6" s="66" t="s">
        <v>11</v>
      </c>
      <c r="AN6" s="66" t="s">
        <v>9</v>
      </c>
      <c r="AO6" s="35" t="s">
        <v>72</v>
      </c>
      <c r="AP6" s="66" t="s">
        <v>11</v>
      </c>
      <c r="AQ6" s="66" t="s">
        <v>9</v>
      </c>
      <c r="AR6" s="35" t="s">
        <v>8</v>
      </c>
      <c r="AS6" s="35" t="s">
        <v>0</v>
      </c>
      <c r="AT6" s="35" t="s">
        <v>9</v>
      </c>
      <c r="AU6" s="35" t="s">
        <v>1</v>
      </c>
      <c r="AV6" s="35" t="s">
        <v>2</v>
      </c>
      <c r="AW6" s="65" t="s">
        <v>10</v>
      </c>
      <c r="AX6" s="67" t="s">
        <v>23</v>
      </c>
      <c r="AY6" s="67" t="s">
        <v>42</v>
      </c>
      <c r="AZ6" s="67" t="s">
        <v>24</v>
      </c>
      <c r="BA6" s="67" t="s">
        <v>43</v>
      </c>
      <c r="BB6" s="67" t="s">
        <v>62</v>
      </c>
      <c r="BC6" s="67" t="s">
        <v>63</v>
      </c>
      <c r="BD6" s="67" t="s">
        <v>26</v>
      </c>
      <c r="BE6" s="67" t="s">
        <v>28</v>
      </c>
      <c r="BF6" s="67" t="s">
        <v>29</v>
      </c>
      <c r="BG6" s="67" t="s">
        <v>44</v>
      </c>
      <c r="BH6" s="67" t="s">
        <v>454</v>
      </c>
      <c r="BI6" s="67" t="s">
        <v>64</v>
      </c>
      <c r="BJ6" s="19"/>
      <c r="BK6" s="18" t="s">
        <v>30</v>
      </c>
      <c r="BL6" s="18" t="s">
        <v>31</v>
      </c>
      <c r="BM6" s="18" t="s">
        <v>32</v>
      </c>
      <c r="BN6" s="18" t="s">
        <v>33</v>
      </c>
      <c r="BO6" s="31" t="s">
        <v>35</v>
      </c>
      <c r="BP6" s="31" t="s">
        <v>35</v>
      </c>
      <c r="BQ6" s="31" t="s">
        <v>36</v>
      </c>
    </row>
    <row r="7" spans="1:69" s="39" customFormat="1" ht="19.5" customHeight="1" x14ac:dyDescent="0.25">
      <c r="A7" s="6">
        <v>1</v>
      </c>
      <c r="B7" s="9" t="s">
        <v>820</v>
      </c>
      <c r="C7" s="9" t="s">
        <v>964</v>
      </c>
      <c r="D7" s="9" t="s">
        <v>892</v>
      </c>
      <c r="E7" s="31">
        <v>95</v>
      </c>
      <c r="F7" s="21">
        <f>IF(E7&lt;=32,0,IF(E7&lt;=39,1,IF(E7&lt;=49,2,IF(E7&lt;=59,3,IF(E7&lt;=69,3.5,IF(E7&lt;=79,4,IF(E7&lt;=100,5)))))))</f>
        <v>5</v>
      </c>
      <c r="G7" s="21" t="str">
        <f>IF(E7&lt;=32,"F",IF(E7&lt;=39,"D",IF(E7&lt;=49,"C",IF(E7&lt;=59,"B",IF(E7&lt;=69,"A-",IF(E7&lt;=79,"A",IF(E7&lt;=100,"A+")))))))</f>
        <v>A+</v>
      </c>
      <c r="H7" s="31">
        <v>90</v>
      </c>
      <c r="I7" s="21">
        <f>IF(H7&lt;=32,0,IF(H7&lt;=39,1,IF(H7&lt;=49,2,IF(H7&lt;=59,3,IF(H7&lt;=69,3.5,IF(H7&lt;=79,4,IF(H7&lt;=100,5)))))))</f>
        <v>5</v>
      </c>
      <c r="J7" s="21" t="str">
        <f>IF(H7&lt;=32,"F",IF(H7&lt;=39,"D",IF(H7&lt;=49,"C",IF(H7&lt;=59,"B",IF(H7&lt;=69,"A-",IF(H7&lt;=79,"A",IF(H7&lt;=100,"A+")))))))</f>
        <v>A+</v>
      </c>
      <c r="K7" s="31">
        <v>64</v>
      </c>
      <c r="L7" s="21">
        <f>IF(K7&lt;=32,0,IF(K7&lt;=39,1,IF(K7&lt;=49,2,IF(K7&lt;=59,3,IF(K7&lt;=69,3.5,IF(K7&lt;=79,4,IF(K7&lt;=100,5)))))))</f>
        <v>3.5</v>
      </c>
      <c r="M7" s="21" t="str">
        <f>IF(K7&lt;=32,"F",IF(K7&lt;=39,"D",IF(K7&lt;=49,"C",IF(K7&lt;=59,"B",IF(K7&lt;=69,"A-",IF(K7&lt;=79,"A",IF(K7&lt;=100,"A+")))))))</f>
        <v>A-</v>
      </c>
      <c r="N7" s="31">
        <v>60</v>
      </c>
      <c r="O7" s="21">
        <f>IF(N7&lt;=22.4,0,IF(N7&lt;=27.3,1,IF(N7&lt;=34.3,2,IF(N7&lt;=41.3,3,IF(N7&lt;=48.3,3.5,IF(N7&lt;=55.3,4,IF(N7&lt;=70,5)))))))</f>
        <v>5</v>
      </c>
      <c r="P7" s="21" t="str">
        <f>IF(N7&lt;=22.4,"F",IF(N7&lt;=27.3,"D",IF(N7&lt;=34.3,"C",IF(N7&lt;=41.3,"B",IF(N7&lt;=48.3,"A-",IF(N7&lt;=55.3,"A",IF(N7&lt;=70,"A+")))))))</f>
        <v>A+</v>
      </c>
      <c r="Q7" s="31">
        <v>86</v>
      </c>
      <c r="R7" s="21">
        <f>IF(Q7&lt;=32,0,IF(Q7&lt;=39,1,IF(Q7&lt;=49,2,IF(Q7&lt;=59,3,IF(Q7&lt;=69,3.5,IF(Q7&lt;=79,4,IF(Q7&lt;=100,5)))))))</f>
        <v>5</v>
      </c>
      <c r="S7" s="21" t="str">
        <f>IF(Q7&lt;=32,"F",IF(Q7&lt;=39,"D",IF(Q7&lt;=49,"C",IF(Q7&lt;=59,"B",IF(Q7&lt;=69,"A-",IF(Q7&lt;=79,"A",IF(Q7&lt;=100,"A+")))))))</f>
        <v>A+</v>
      </c>
      <c r="T7" s="31">
        <v>98</v>
      </c>
      <c r="U7" s="21">
        <f>IF(T7&lt;=32,0,IF(T7&lt;=39,1,IF(T7&lt;=49,2,IF(T7&lt;=59,3,IF(T7&lt;=69,3.5,IF(T7&lt;=79,4,IF(T7&lt;=100,5)))))))</f>
        <v>5</v>
      </c>
      <c r="V7" s="21" t="str">
        <f>IF(T7&lt;=32,"F",IF(T7&lt;=39,"D",IF(T7&lt;=49,"C",IF(T7&lt;=59,"B",IF(T7&lt;=69,"A-",IF(T7&lt;=79,"A",IF(T7&lt;=100,"A+")))))))</f>
        <v>A+</v>
      </c>
      <c r="W7" s="31">
        <v>96</v>
      </c>
      <c r="X7" s="21">
        <f>IF(W7&lt;=32,0,IF(W7&lt;=39,1,IF(W7&lt;=49,2,IF(W7&lt;=59,3,IF(W7&lt;=69,3.5,IF(W7&lt;=79,4,IF(W7&lt;=100,5)))))))</f>
        <v>5</v>
      </c>
      <c r="Y7" s="21" t="str">
        <f>IF(W7&lt;=32,"F",IF(W7&lt;=39,"D",IF(W7&lt;=49,"C",IF(W7&lt;=59,"B",IF(W7&lt;=69,"A-",IF(W7&lt;=79,"A",IF(W7&lt;=100,"A+")))))))</f>
        <v>A+</v>
      </c>
      <c r="Z7" s="31">
        <v>48</v>
      </c>
      <c r="AA7" s="21">
        <f>IF(Z7&lt;=16,0,IF(Z7&lt;=19.5,1,IF(Z7&lt;=24.5,2,IF(Z7&lt;=29.5,3,IF(Z7&lt;=34.5,3.5,IF(Z7&lt;=39.5,4,IF(Z7&lt;=50,5)))))))</f>
        <v>5</v>
      </c>
      <c r="AB7" s="21" t="str">
        <f>IF(Z7&lt;=16,"F",IF(Z7&lt;=19.5,"D",IF(Z7&lt;=24.5,"C",IF(Z7&lt;=29.5,"B",IF(Z7&lt;=34.5,"A-",IF(Z7&lt;=39.5,"A",IF(Z7&lt;=50,"A+")))))))</f>
        <v>A+</v>
      </c>
      <c r="AC7" s="31">
        <v>87</v>
      </c>
      <c r="AD7" s="21">
        <f>IF(AC7&lt;=32,0,IF(AC7&lt;=39,1,IF(AC7&lt;=49,2,IF(AC7&lt;=59,3,IF(AC7&lt;=69,3.5,IF(AC7&lt;=79,4,IF(AC7&lt;=100,5)))))))</f>
        <v>5</v>
      </c>
      <c r="AE7" s="21" t="str">
        <f>IF(AC7&lt;=32,"F",IF(AC7&lt;=39,"D",IF(AC7&lt;=49,"C",IF(AC7&lt;=59,"B",IF(AC7&lt;=69,"A-",IF(AC7&lt;=79,"A",IF(AC7&lt;=100,"A+")))))))</f>
        <v>A+</v>
      </c>
      <c r="AF7" s="31">
        <v>85</v>
      </c>
      <c r="AG7" s="21">
        <f>IF(AF7&lt;=32,0,IF(AF7&lt;=39,1,IF(AF7&lt;=49,2,IF(AF7&lt;=59,3,IF(AF7&lt;=69,3.5,IF(AF7&lt;=79,4,IF(AF7&lt;=100,5)))))))</f>
        <v>5</v>
      </c>
      <c r="AH7" s="21" t="str">
        <f>IF(AF7&lt;=32,"F",IF(AF7&lt;=39,"D",IF(AF7&lt;=49,"C",IF(AF7&lt;=59,"B",IF(AF7&lt;=69,"A-",IF(AF7&lt;=79,"A",IF(AF7&lt;=100,"A+")))))))</f>
        <v>A+</v>
      </c>
      <c r="AI7" s="47">
        <v>96</v>
      </c>
      <c r="AJ7" s="21">
        <f>IF(AI7&lt;=32,0,IF(AI7&lt;=39,1,IF(AI7&lt;=49,2,IF(AI7&lt;=59,3,IF(AI7&lt;=69,3.5,IF(AI7&lt;=79,4,IF(AI7&lt;=100,5)))))))</f>
        <v>5</v>
      </c>
      <c r="AK7" s="21" t="str">
        <f>IF(AI7&lt;=32,"F",IF(AI7&lt;=39,"D",IF(AI7&lt;=49,"C",IF(AI7&lt;=59,"B",IF(AI7&lt;=69,"A-",IF(AI7&lt;=79,"A",IF(AI7&lt;=100,"A+")))))))</f>
        <v>A+</v>
      </c>
      <c r="AL7" s="31">
        <v>98</v>
      </c>
      <c r="AM7" s="21">
        <f>IF(AL7&lt;=32,0,IF(AL7&lt;=39,1,IF(AL7&lt;=49,2,IF(AL7&lt;=59,3,IF(AL7&lt;=69,3.5,IF(AL7&lt;=79,4,IF(AL7&lt;=100,5)))))))</f>
        <v>5</v>
      </c>
      <c r="AN7" s="21" t="str">
        <f>IF(AL7&lt;=32,"F",IF(AL7&lt;=39,"D",IF(AL7&lt;=49,"C",IF(AL7&lt;=59,"B",IF(AL7&lt;=69,"A-",IF(AL7&lt;=79,"A",IF(AL7&lt;=100,"A+")))))))</f>
        <v>A+</v>
      </c>
      <c r="AO7" s="31">
        <v>47</v>
      </c>
      <c r="AP7" s="21">
        <f>IF(AO7&lt;=16,0,IF(AO7&lt;=19.5,1,IF(AO7&lt;=24.5,2,IF(AO7&lt;=29.5,3,IF(AO7&lt;=34.5,3.5,IF(AO7&lt;=39.5,4,IF(AO7&lt;=50,5)))))))</f>
        <v>5</v>
      </c>
      <c r="AQ7" s="21" t="str">
        <f>IF(AO7&lt;=16,"F",IF(AO7&lt;=19.5,"D",IF(AO7&lt;=24.5,"C",IF(AO7&lt;=29.5,"B",IF(AO7&lt;=34.5,"A-",IF(AO7&lt;=39.5,"A",IF(AO7&lt;=50,"A+")))))))</f>
        <v>A+</v>
      </c>
      <c r="AR7" s="40">
        <f>E7+H7+K7+N7+Q7+T7+W7+Z7+AC7+AF7+AI7+AL7+AO7</f>
        <v>1050</v>
      </c>
      <c r="AS7" s="41">
        <f>IF(OR(F7=0,I7=0,L7=0,O7=0,R7=0,U7=0,X7=0,AA7=0,AD7=0,AG7=0,AJ7=0,AM7=0,AP7=0,),0,F7+I7+L7+O7+R7+U7+X7+AA7+AD7+AG7+AJ7+AM7+AP7)/13</f>
        <v>4.884615384615385</v>
      </c>
      <c r="AT7" s="41" t="str">
        <f>IF(AS7&gt;=5,"A+",IF(AS7&gt;=4,"A",IF(AS7&gt;=3.5,"A-",IF(AS7&gt;=3,"B",IF(AS7&gt;=2,"C",IF(AS7&gt;=1,"D","F"))))))</f>
        <v>A</v>
      </c>
      <c r="AU7" s="21">
        <v>1</v>
      </c>
      <c r="AV7" s="21" t="str">
        <f>IF(AS7=0,"FAIL","PASS")</f>
        <v>PASS</v>
      </c>
      <c r="AW7" s="21">
        <f>COUNTIF(E7:AQ7,"F")</f>
        <v>0</v>
      </c>
      <c r="AX7" s="16">
        <v>1</v>
      </c>
      <c r="AY7" s="16"/>
      <c r="AZ7" s="12">
        <v>1</v>
      </c>
      <c r="BA7" s="12">
        <v>100</v>
      </c>
      <c r="BB7" s="16">
        <v>1</v>
      </c>
      <c r="BC7" s="16">
        <v>100</v>
      </c>
      <c r="BD7" s="12">
        <v>2</v>
      </c>
      <c r="BE7" s="12">
        <v>100</v>
      </c>
      <c r="BF7" s="16">
        <v>1</v>
      </c>
      <c r="BG7" s="16">
        <v>96</v>
      </c>
      <c r="BH7" s="12">
        <f>AU7</f>
        <v>1</v>
      </c>
      <c r="BI7" s="37">
        <v>95</v>
      </c>
      <c r="BJ7" s="17"/>
      <c r="BK7" s="18">
        <v>2306002</v>
      </c>
      <c r="BL7" s="18" t="s">
        <v>16</v>
      </c>
      <c r="BM7" s="18" t="s">
        <v>37</v>
      </c>
      <c r="BN7" s="18" t="s">
        <v>39</v>
      </c>
      <c r="BO7" s="9" t="s">
        <v>1632</v>
      </c>
      <c r="BP7" s="9" t="s">
        <v>1632</v>
      </c>
      <c r="BQ7" s="42" t="s">
        <v>40</v>
      </c>
    </row>
    <row r="8" spans="1:69" s="5" customFormat="1" ht="22.5" customHeight="1" x14ac:dyDescent="0.25">
      <c r="A8" s="6">
        <v>2</v>
      </c>
      <c r="B8" s="9" t="s">
        <v>823</v>
      </c>
      <c r="C8" s="9" t="s">
        <v>967</v>
      </c>
      <c r="D8" s="9" t="s">
        <v>895</v>
      </c>
      <c r="E8" s="31">
        <v>86</v>
      </c>
      <c r="F8" s="21">
        <f>IF(E8&lt;=32,0,IF(E8&lt;=39,1,IF(E8&lt;=49,2,IF(E8&lt;=59,3,IF(E8&lt;=69,3.5,IF(E8&lt;=79,4,IF(E8&lt;=100,5)))))))</f>
        <v>5</v>
      </c>
      <c r="G8" s="21" t="str">
        <f>IF(E8&lt;=32,"F",IF(E8&lt;=39,"D",IF(E8&lt;=49,"C",IF(E8&lt;=59,"B",IF(E8&lt;=69,"A-",IF(E8&lt;=79,"A",IF(E8&lt;=100,"A+")))))))</f>
        <v>A+</v>
      </c>
      <c r="H8" s="31">
        <v>77</v>
      </c>
      <c r="I8" s="21">
        <f>IF(H8&lt;=32,0,IF(H8&lt;=39,1,IF(H8&lt;=49,2,IF(H8&lt;=59,3,IF(H8&lt;=69,3.5,IF(H8&lt;=79,4,IF(H8&lt;=100,5)))))))</f>
        <v>4</v>
      </c>
      <c r="J8" s="21" t="str">
        <f>IF(H8&lt;=32,"F",IF(H8&lt;=39,"D",IF(H8&lt;=49,"C",IF(H8&lt;=59,"B",IF(H8&lt;=69,"A-",IF(H8&lt;=79,"A",IF(H8&lt;=100,"A+")))))))</f>
        <v>A</v>
      </c>
      <c r="K8" s="31">
        <v>77</v>
      </c>
      <c r="L8" s="21">
        <f>IF(K8&lt;=32,0,IF(K8&lt;=39,1,IF(K8&lt;=49,2,IF(K8&lt;=59,3,IF(K8&lt;=69,3.5,IF(K8&lt;=79,4,IF(K8&lt;=100,5)))))))</f>
        <v>4</v>
      </c>
      <c r="M8" s="21" t="str">
        <f>IF(K8&lt;=32,"F",IF(K8&lt;=39,"D",IF(K8&lt;=49,"C",IF(K8&lt;=59,"B",IF(K8&lt;=69,"A-",IF(K8&lt;=79,"A",IF(K8&lt;=100,"A+")))))))</f>
        <v>A</v>
      </c>
      <c r="N8" s="31">
        <v>63</v>
      </c>
      <c r="O8" s="21">
        <f>IF(N8&lt;=22.4,0,IF(N8&lt;=27.3,1,IF(N8&lt;=34.3,2,IF(N8&lt;=41.3,3,IF(N8&lt;=48.3,3.5,IF(N8&lt;=55.3,4,IF(N8&lt;=70,5)))))))</f>
        <v>5</v>
      </c>
      <c r="P8" s="21" t="str">
        <f>IF(N8&lt;=22.4,"F",IF(N8&lt;=27.3,"D",IF(N8&lt;=34.3,"C",IF(N8&lt;=41.3,"B",IF(N8&lt;=48.3,"A-",IF(N8&lt;=55.3,"A",IF(N8&lt;=70,"A+")))))))</f>
        <v>A+</v>
      </c>
      <c r="Q8" s="31">
        <v>96</v>
      </c>
      <c r="R8" s="21">
        <f>IF(Q8&lt;=32,0,IF(Q8&lt;=39,1,IF(Q8&lt;=49,2,IF(Q8&lt;=59,3,IF(Q8&lt;=69,3.5,IF(Q8&lt;=79,4,IF(Q8&lt;=100,5)))))))</f>
        <v>5</v>
      </c>
      <c r="S8" s="21" t="str">
        <f>IF(Q8&lt;=32,"F",IF(Q8&lt;=39,"D",IF(Q8&lt;=49,"C",IF(Q8&lt;=59,"B",IF(Q8&lt;=69,"A-",IF(Q8&lt;=79,"A",IF(Q8&lt;=100,"A+")))))))</f>
        <v>A+</v>
      </c>
      <c r="T8" s="31">
        <v>97</v>
      </c>
      <c r="U8" s="21">
        <f>IF(T8&lt;=32,0,IF(T8&lt;=39,1,IF(T8&lt;=49,2,IF(T8&lt;=59,3,IF(T8&lt;=69,3.5,IF(T8&lt;=79,4,IF(T8&lt;=100,5)))))))</f>
        <v>5</v>
      </c>
      <c r="V8" s="21" t="str">
        <f>IF(T8&lt;=32,"F",IF(T8&lt;=39,"D",IF(T8&lt;=49,"C",IF(T8&lt;=59,"B",IF(T8&lt;=69,"A-",IF(T8&lt;=79,"A",IF(T8&lt;=100,"A+")))))))</f>
        <v>A+</v>
      </c>
      <c r="W8" s="31">
        <v>95</v>
      </c>
      <c r="X8" s="21">
        <f>IF(W8&lt;=32,0,IF(W8&lt;=39,1,IF(W8&lt;=49,2,IF(W8&lt;=59,3,IF(W8&lt;=69,3.5,IF(W8&lt;=79,4,IF(W8&lt;=100,5)))))))</f>
        <v>5</v>
      </c>
      <c r="Y8" s="21" t="str">
        <f>IF(W8&lt;=32,"F",IF(W8&lt;=39,"D",IF(W8&lt;=49,"C",IF(W8&lt;=59,"B",IF(W8&lt;=69,"A-",IF(W8&lt;=79,"A",IF(W8&lt;=100,"A+")))))))</f>
        <v>A+</v>
      </c>
      <c r="Z8" s="31">
        <v>47</v>
      </c>
      <c r="AA8" s="21">
        <f>IF(Z8&lt;=16,0,IF(Z8&lt;=19.5,1,IF(Z8&lt;=24.5,2,IF(Z8&lt;=29.5,3,IF(Z8&lt;=34.5,3.5,IF(Z8&lt;=39.5,4,IF(Z8&lt;=50,5)))))))</f>
        <v>5</v>
      </c>
      <c r="AB8" s="21" t="str">
        <f>IF(Z8&lt;=16,"F",IF(Z8&lt;=19.5,"D",IF(Z8&lt;=24.5,"C",IF(Z8&lt;=29.5,"B",IF(Z8&lt;=34.5,"A-",IF(Z8&lt;=39.5,"A",IF(Z8&lt;=50,"A+")))))))</f>
        <v>A+</v>
      </c>
      <c r="AC8" s="31">
        <v>83</v>
      </c>
      <c r="AD8" s="21">
        <f>IF(AC8&lt;=32,0,IF(AC8&lt;=39,1,IF(AC8&lt;=49,2,IF(AC8&lt;=59,3,IF(AC8&lt;=69,3.5,IF(AC8&lt;=79,4,IF(AC8&lt;=100,5)))))))</f>
        <v>5</v>
      </c>
      <c r="AE8" s="21" t="str">
        <f>IF(AC8&lt;=32,"F",IF(AC8&lt;=39,"D",IF(AC8&lt;=49,"C",IF(AC8&lt;=59,"B",IF(AC8&lt;=69,"A-",IF(AC8&lt;=79,"A",IF(AC8&lt;=100,"A+")))))))</f>
        <v>A+</v>
      </c>
      <c r="AF8" s="31">
        <v>85</v>
      </c>
      <c r="AG8" s="21">
        <f>IF(AF8&lt;=32,0,IF(AF8&lt;=39,1,IF(AF8&lt;=49,2,IF(AF8&lt;=59,3,IF(AF8&lt;=69,3.5,IF(AF8&lt;=79,4,IF(AF8&lt;=100,5)))))))</f>
        <v>5</v>
      </c>
      <c r="AH8" s="21" t="str">
        <f>IF(AF8&lt;=32,"F",IF(AF8&lt;=39,"D",IF(AF8&lt;=49,"C",IF(AF8&lt;=59,"B",IF(AF8&lt;=69,"A-",IF(AF8&lt;=79,"A",IF(AF8&lt;=100,"A+")))))))</f>
        <v>A+</v>
      </c>
      <c r="AI8" s="47">
        <v>84</v>
      </c>
      <c r="AJ8" s="21">
        <f>IF(AI8&lt;=32,0,IF(AI8&lt;=39,1,IF(AI8&lt;=49,2,IF(AI8&lt;=59,3,IF(AI8&lt;=69,3.5,IF(AI8&lt;=79,4,IF(AI8&lt;=100,5)))))))</f>
        <v>5</v>
      </c>
      <c r="AK8" s="21" t="str">
        <f>IF(AI8&lt;=32,"F",IF(AI8&lt;=39,"D",IF(AI8&lt;=49,"C",IF(AI8&lt;=59,"B",IF(AI8&lt;=69,"A-",IF(AI8&lt;=79,"A",IF(AI8&lt;=100,"A+")))))))</f>
        <v>A+</v>
      </c>
      <c r="AL8" s="31">
        <v>86</v>
      </c>
      <c r="AM8" s="21">
        <f>IF(AL8&lt;=32,0,IF(AL8&lt;=39,1,IF(AL8&lt;=49,2,IF(AL8&lt;=59,3,IF(AL8&lt;=69,3.5,IF(AL8&lt;=79,4,IF(AL8&lt;=100,5)))))))</f>
        <v>5</v>
      </c>
      <c r="AN8" s="21" t="str">
        <f>IF(AL8&lt;=32,"F",IF(AL8&lt;=39,"D",IF(AL8&lt;=49,"C",IF(AL8&lt;=59,"B",IF(AL8&lt;=69,"A-",IF(AL8&lt;=79,"A",IF(AL8&lt;=100,"A+")))))))</f>
        <v>A+</v>
      </c>
      <c r="AO8" s="31">
        <v>45</v>
      </c>
      <c r="AP8" s="21">
        <f>IF(AO8&lt;=16,0,IF(AO8&lt;=19.5,1,IF(AO8&lt;=24.5,2,IF(AO8&lt;=29.5,3,IF(AO8&lt;=34.5,3.5,IF(AO8&lt;=39.5,4,IF(AO8&lt;=50,5)))))))</f>
        <v>5</v>
      </c>
      <c r="AQ8" s="21" t="str">
        <f>IF(AO8&lt;=16,"F",IF(AO8&lt;=19.5,"D",IF(AO8&lt;=24.5,"C",IF(AO8&lt;=29.5,"B",IF(AO8&lt;=34.5,"A-",IF(AO8&lt;=39.5,"A",IF(AO8&lt;=50,"A+")))))))</f>
        <v>A+</v>
      </c>
      <c r="AR8" s="40">
        <f>E8+H8+K8+N8+Q8+T8+W8+Z8+AC8+AF8+AI8+AL8+AO8</f>
        <v>1021</v>
      </c>
      <c r="AS8" s="41">
        <f>IF(OR(F8=0,I8=0,L8=0,O8=0,R8=0,U8=0,X8=0,AA8=0,AD8=0,AG8=0,AJ8=0,AM8=0,AP8=0,),0,F8+I8+L8+O8+R8+U8+X8+AA8+AD8+AG8+AJ8+AM8+AP8)/13</f>
        <v>4.8461538461538458</v>
      </c>
      <c r="AT8" s="41" t="str">
        <f>IF(AS8&gt;=5,"A+",IF(AS8&gt;=4,"A",IF(AS8&gt;=3.5,"A-",IF(AS8&gt;=3,"B",IF(AS8&gt;=2,"C",IF(AS8&gt;=1,"D","F"))))))</f>
        <v>A</v>
      </c>
      <c r="AU8" s="21">
        <v>2</v>
      </c>
      <c r="AV8" s="21" t="str">
        <f>IF(AS8=0,"FAIL","PASS")</f>
        <v>PASS</v>
      </c>
      <c r="AW8" s="21">
        <f>COUNTIF(E8:AQ8,"F")</f>
        <v>0</v>
      </c>
      <c r="AX8" s="64">
        <v>4</v>
      </c>
      <c r="AY8" s="64"/>
      <c r="AZ8" s="10">
        <v>11</v>
      </c>
      <c r="BA8" s="10">
        <v>95</v>
      </c>
      <c r="BB8" s="64">
        <v>5</v>
      </c>
      <c r="BC8" s="64">
        <v>95</v>
      </c>
      <c r="BD8" s="10">
        <v>3</v>
      </c>
      <c r="BE8" s="10">
        <v>100</v>
      </c>
      <c r="BF8" s="64">
        <v>2</v>
      </c>
      <c r="BG8" s="68">
        <v>92</v>
      </c>
      <c r="BH8" s="12">
        <f>AU8</f>
        <v>2</v>
      </c>
      <c r="BI8" s="49">
        <v>85</v>
      </c>
      <c r="BJ8" s="10"/>
      <c r="BK8" s="18"/>
      <c r="BL8" s="18"/>
      <c r="BM8" s="18"/>
      <c r="BN8" s="18"/>
      <c r="BO8" s="9" t="s">
        <v>1635</v>
      </c>
      <c r="BP8" s="9" t="s">
        <v>1705</v>
      </c>
      <c r="BQ8" s="42" t="s">
        <v>38</v>
      </c>
    </row>
    <row r="9" spans="1:69" s="5" customFormat="1" ht="22.5" customHeight="1" x14ac:dyDescent="0.25">
      <c r="A9" s="6">
        <v>3</v>
      </c>
      <c r="B9" s="9" t="s">
        <v>870</v>
      </c>
      <c r="C9" s="9" t="s">
        <v>1014</v>
      </c>
      <c r="D9" s="9" t="s">
        <v>942</v>
      </c>
      <c r="E9" s="31">
        <v>83</v>
      </c>
      <c r="F9" s="21">
        <f>IF(E9&lt;=32,0,IF(E9&lt;=39,1,IF(E9&lt;=49,2,IF(E9&lt;=59,3,IF(E9&lt;=69,3.5,IF(E9&lt;=79,4,IF(E9&lt;=100,5)))))))</f>
        <v>5</v>
      </c>
      <c r="G9" s="21" t="str">
        <f>IF(E9&lt;=32,"F",IF(E9&lt;=39,"D",IF(E9&lt;=49,"C",IF(E9&lt;=59,"B",IF(E9&lt;=69,"A-",IF(E9&lt;=79,"A",IF(E9&lt;=100,"A+")))))))</f>
        <v>A+</v>
      </c>
      <c r="H9" s="31">
        <v>88</v>
      </c>
      <c r="I9" s="21">
        <f>IF(H9&lt;=32,0,IF(H9&lt;=39,1,IF(H9&lt;=49,2,IF(H9&lt;=59,3,IF(H9&lt;=69,3.5,IF(H9&lt;=79,4,IF(H9&lt;=100,5)))))))</f>
        <v>5</v>
      </c>
      <c r="J9" s="21" t="str">
        <f>IF(H9&lt;=32,"F",IF(H9&lt;=39,"D",IF(H9&lt;=49,"C",IF(H9&lt;=59,"B",IF(H9&lt;=69,"A-",IF(H9&lt;=79,"A",IF(H9&lt;=100,"A+")))))))</f>
        <v>A+</v>
      </c>
      <c r="K9" s="31">
        <v>62</v>
      </c>
      <c r="L9" s="21">
        <f>IF(K9&lt;=32,0,IF(K9&lt;=39,1,IF(K9&lt;=49,2,IF(K9&lt;=59,3,IF(K9&lt;=69,3.5,IF(K9&lt;=79,4,IF(K9&lt;=100,5)))))))</f>
        <v>3.5</v>
      </c>
      <c r="M9" s="21" t="str">
        <f>IF(K9&lt;=32,"F",IF(K9&lt;=39,"D",IF(K9&lt;=49,"C",IF(K9&lt;=59,"B",IF(K9&lt;=69,"A-",IF(K9&lt;=79,"A",IF(K9&lt;=100,"A+")))))))</f>
        <v>A-</v>
      </c>
      <c r="N9" s="31">
        <v>63</v>
      </c>
      <c r="O9" s="21">
        <f>IF(N9&lt;=22.4,0,IF(N9&lt;=27.3,1,IF(N9&lt;=34.3,2,IF(N9&lt;=41.3,3,IF(N9&lt;=48.3,3.5,IF(N9&lt;=55.3,4,IF(N9&lt;=70,5)))))))</f>
        <v>5</v>
      </c>
      <c r="P9" s="21" t="str">
        <f>IF(N9&lt;=22.4,"F",IF(N9&lt;=27.3,"D",IF(N9&lt;=34.3,"C",IF(N9&lt;=41.3,"B",IF(N9&lt;=48.3,"A-",IF(N9&lt;=55.3,"A",IF(N9&lt;=70,"A+")))))))</f>
        <v>A+</v>
      </c>
      <c r="Q9" s="31">
        <v>96</v>
      </c>
      <c r="R9" s="21">
        <f>IF(Q9&lt;=32,0,IF(Q9&lt;=39,1,IF(Q9&lt;=49,2,IF(Q9&lt;=59,3,IF(Q9&lt;=69,3.5,IF(Q9&lt;=79,4,IF(Q9&lt;=100,5)))))))</f>
        <v>5</v>
      </c>
      <c r="S9" s="21" t="str">
        <f>IF(Q9&lt;=32,"F",IF(Q9&lt;=39,"D",IF(Q9&lt;=49,"C",IF(Q9&lt;=59,"B",IF(Q9&lt;=69,"A-",IF(Q9&lt;=79,"A",IF(Q9&lt;=100,"A+")))))))</f>
        <v>A+</v>
      </c>
      <c r="T9" s="31">
        <v>96</v>
      </c>
      <c r="U9" s="21">
        <f>IF(T9&lt;=32,0,IF(T9&lt;=39,1,IF(T9&lt;=49,2,IF(T9&lt;=59,3,IF(T9&lt;=69,3.5,IF(T9&lt;=79,4,IF(T9&lt;=100,5)))))))</f>
        <v>5</v>
      </c>
      <c r="V9" s="21" t="str">
        <f>IF(T9&lt;=32,"F",IF(T9&lt;=39,"D",IF(T9&lt;=49,"C",IF(T9&lt;=59,"B",IF(T9&lt;=69,"A-",IF(T9&lt;=79,"A",IF(T9&lt;=100,"A+")))))))</f>
        <v>A+</v>
      </c>
      <c r="W9" s="31">
        <v>84</v>
      </c>
      <c r="X9" s="21">
        <f>IF(W9&lt;=32,0,IF(W9&lt;=39,1,IF(W9&lt;=49,2,IF(W9&lt;=59,3,IF(W9&lt;=69,3.5,IF(W9&lt;=79,4,IF(W9&lt;=100,5)))))))</f>
        <v>5</v>
      </c>
      <c r="Y9" s="21" t="str">
        <f>IF(W9&lt;=32,"F",IF(W9&lt;=39,"D",IF(W9&lt;=49,"C",IF(W9&lt;=59,"B",IF(W9&lt;=69,"A-",IF(W9&lt;=79,"A",IF(W9&lt;=100,"A+")))))))</f>
        <v>A+</v>
      </c>
      <c r="Z9" s="31">
        <v>50</v>
      </c>
      <c r="AA9" s="21">
        <f>IF(Z9&lt;=16,0,IF(Z9&lt;=19.5,1,IF(Z9&lt;=24.5,2,IF(Z9&lt;=29.5,3,IF(Z9&lt;=34.5,3.5,IF(Z9&lt;=39.5,4,IF(Z9&lt;=50,5)))))))</f>
        <v>5</v>
      </c>
      <c r="AB9" s="21" t="str">
        <f>IF(Z9&lt;=16,"F",IF(Z9&lt;=19.5,"D",IF(Z9&lt;=24.5,"C",IF(Z9&lt;=29.5,"B",IF(Z9&lt;=34.5,"A-",IF(Z9&lt;=39.5,"A",IF(Z9&lt;=50,"A+")))))))</f>
        <v>A+</v>
      </c>
      <c r="AC9" s="31">
        <v>86</v>
      </c>
      <c r="AD9" s="21">
        <f>IF(AC9&lt;=32,0,IF(AC9&lt;=39,1,IF(AC9&lt;=49,2,IF(AC9&lt;=59,3,IF(AC9&lt;=69,3.5,IF(AC9&lt;=79,4,IF(AC9&lt;=100,5)))))))</f>
        <v>5</v>
      </c>
      <c r="AE9" s="21" t="str">
        <f>IF(AC9&lt;=32,"F",IF(AC9&lt;=39,"D",IF(AC9&lt;=49,"C",IF(AC9&lt;=59,"B",IF(AC9&lt;=69,"A-",IF(AC9&lt;=79,"A",IF(AC9&lt;=100,"A+")))))))</f>
        <v>A+</v>
      </c>
      <c r="AF9" s="31">
        <v>85</v>
      </c>
      <c r="AG9" s="21">
        <f>IF(AF9&lt;=32,0,IF(AF9&lt;=39,1,IF(AF9&lt;=49,2,IF(AF9&lt;=59,3,IF(AF9&lt;=69,3.5,IF(AF9&lt;=79,4,IF(AF9&lt;=100,5)))))))</f>
        <v>5</v>
      </c>
      <c r="AH9" s="21" t="str">
        <f>IF(AF9&lt;=32,"F",IF(AF9&lt;=39,"D",IF(AF9&lt;=49,"C",IF(AF9&lt;=59,"B",IF(AF9&lt;=69,"A-",IF(AF9&lt;=79,"A",IF(AF9&lt;=100,"A+")))))))</f>
        <v>A+</v>
      </c>
      <c r="AI9" s="47">
        <v>97</v>
      </c>
      <c r="AJ9" s="21">
        <f>IF(AI9&lt;=32,0,IF(AI9&lt;=39,1,IF(AI9&lt;=49,2,IF(AI9&lt;=59,3,IF(AI9&lt;=69,3.5,IF(AI9&lt;=79,4,IF(AI9&lt;=100,5)))))))</f>
        <v>5</v>
      </c>
      <c r="AK9" s="21" t="str">
        <f>IF(AI9&lt;=32,"F",IF(AI9&lt;=39,"D",IF(AI9&lt;=49,"C",IF(AI9&lt;=59,"B",IF(AI9&lt;=69,"A-",IF(AI9&lt;=79,"A",IF(AI9&lt;=100,"A+")))))))</f>
        <v>A+</v>
      </c>
      <c r="AL9" s="31">
        <v>88</v>
      </c>
      <c r="AM9" s="21">
        <f>IF(AL9&lt;=32,0,IF(AL9&lt;=39,1,IF(AL9&lt;=49,2,IF(AL9&lt;=59,3,IF(AL9&lt;=69,3.5,IF(AL9&lt;=79,4,IF(AL9&lt;=100,5)))))))</f>
        <v>5</v>
      </c>
      <c r="AN9" s="21" t="str">
        <f>IF(AL9&lt;=32,"F",IF(AL9&lt;=39,"D",IF(AL9&lt;=49,"C",IF(AL9&lt;=59,"B",IF(AL9&lt;=69,"A-",IF(AL9&lt;=79,"A",IF(AL9&lt;=100,"A+")))))))</f>
        <v>A+</v>
      </c>
      <c r="AO9" s="31">
        <v>35</v>
      </c>
      <c r="AP9" s="21">
        <f>IF(AO9&lt;=16,0,IF(AO9&lt;=19.5,1,IF(AO9&lt;=24.5,2,IF(AO9&lt;=29.5,3,IF(AO9&lt;=34.5,3.5,IF(AO9&lt;=39.5,4,IF(AO9&lt;=50,5)))))))</f>
        <v>4</v>
      </c>
      <c r="AQ9" s="21" t="str">
        <f>IF(AO9&lt;=16,"F",IF(AO9&lt;=19.5,"D",IF(AO9&lt;=24.5,"C",IF(AO9&lt;=29.5,"B",IF(AO9&lt;=34.5,"A-",IF(AO9&lt;=39.5,"A",IF(AO9&lt;=50,"A+")))))))</f>
        <v>A</v>
      </c>
      <c r="AR9" s="40">
        <f>E9+H9+K9+N9+Q9+T9+W9+Z9+AC9+AF9+AI9+AL9+AO9</f>
        <v>1013</v>
      </c>
      <c r="AS9" s="41">
        <f>IF(OR(F9=0,I9=0,L9=0,O9=0,R9=0,U9=0,X9=0,AA9=0,AD9=0,AG9=0,AJ9=0,AM9=0,AP9=0,),0,F9+I9+L9+O9+R9+U9+X9+AA9+AD9+AG9+AJ9+AM9+AP9)/13</f>
        <v>4.8076923076923075</v>
      </c>
      <c r="AT9" s="41" t="str">
        <f>IF(AS9&gt;=5,"A+",IF(AS9&gt;=4,"A",IF(AS9&gt;=3.5,"A-",IF(AS9&gt;=3,"B",IF(AS9&gt;=2,"C",IF(AS9&gt;=1,"D","F"))))))</f>
        <v>A</v>
      </c>
      <c r="AU9" s="21">
        <v>3</v>
      </c>
      <c r="AV9" s="21" t="str">
        <f>IF(AS9=0,"FAIL","PASS")</f>
        <v>PASS</v>
      </c>
      <c r="AW9" s="21">
        <f>COUNTIF(E9:AQ9,"F")</f>
        <v>0</v>
      </c>
      <c r="AX9" s="64">
        <v>3</v>
      </c>
      <c r="AY9" s="64"/>
      <c r="AZ9" s="10">
        <v>5</v>
      </c>
      <c r="BA9" s="10">
        <v>85</v>
      </c>
      <c r="BB9" s="64">
        <v>4</v>
      </c>
      <c r="BC9" s="64">
        <v>95</v>
      </c>
      <c r="BD9" s="10">
        <v>1</v>
      </c>
      <c r="BE9" s="10">
        <v>88</v>
      </c>
      <c r="BF9" s="64">
        <v>5</v>
      </c>
      <c r="BG9" s="68">
        <v>85</v>
      </c>
      <c r="BH9" s="12">
        <f>AU9</f>
        <v>3</v>
      </c>
      <c r="BI9" s="49">
        <v>66</v>
      </c>
      <c r="BJ9" s="10"/>
      <c r="BK9" s="18"/>
      <c r="BL9" s="18"/>
      <c r="BM9" s="18"/>
      <c r="BN9" s="18"/>
      <c r="BO9" s="9" t="s">
        <v>1681</v>
      </c>
      <c r="BP9" s="9" t="s">
        <v>1681</v>
      </c>
      <c r="BQ9" s="42" t="s">
        <v>40</v>
      </c>
    </row>
    <row r="10" spans="1:69" s="5" customFormat="1" ht="22.5" customHeight="1" x14ac:dyDescent="0.25">
      <c r="A10" s="6">
        <v>4</v>
      </c>
      <c r="B10" s="9" t="s">
        <v>826</v>
      </c>
      <c r="C10" s="9" t="s">
        <v>970</v>
      </c>
      <c r="D10" s="9" t="s">
        <v>898</v>
      </c>
      <c r="E10" s="31">
        <v>93</v>
      </c>
      <c r="F10" s="21">
        <f>IF(E10&lt;=32,0,IF(E10&lt;=39,1,IF(E10&lt;=49,2,IF(E10&lt;=59,3,IF(E10&lt;=69,3.5,IF(E10&lt;=79,4,IF(E10&lt;=100,5)))))))</f>
        <v>5</v>
      </c>
      <c r="G10" s="21" t="str">
        <f>IF(E10&lt;=32,"F",IF(E10&lt;=39,"D",IF(E10&lt;=49,"C",IF(E10&lt;=59,"B",IF(E10&lt;=69,"A-",IF(E10&lt;=79,"A",IF(E10&lt;=100,"A+")))))))</f>
        <v>A+</v>
      </c>
      <c r="H10" s="31">
        <v>92</v>
      </c>
      <c r="I10" s="21">
        <f>IF(H10&lt;=32,0,IF(H10&lt;=39,1,IF(H10&lt;=49,2,IF(H10&lt;=59,3,IF(H10&lt;=69,3.5,IF(H10&lt;=79,4,IF(H10&lt;=100,5)))))))</f>
        <v>5</v>
      </c>
      <c r="J10" s="21" t="str">
        <f>IF(H10&lt;=32,"F",IF(H10&lt;=39,"D",IF(H10&lt;=49,"C",IF(H10&lt;=59,"B",IF(H10&lt;=69,"A-",IF(H10&lt;=79,"A",IF(H10&lt;=100,"A+")))))))</f>
        <v>A+</v>
      </c>
      <c r="K10" s="31">
        <v>47</v>
      </c>
      <c r="L10" s="21">
        <f>IF(K10&lt;=32,0,IF(K10&lt;=39,1,IF(K10&lt;=49,2,IF(K10&lt;=59,3,IF(K10&lt;=69,3.5,IF(K10&lt;=79,4,IF(K10&lt;=100,5)))))))</f>
        <v>2</v>
      </c>
      <c r="M10" s="21" t="str">
        <f>IF(K10&lt;=32,"F",IF(K10&lt;=39,"D",IF(K10&lt;=49,"C",IF(K10&lt;=59,"B",IF(K10&lt;=69,"A-",IF(K10&lt;=79,"A",IF(K10&lt;=100,"A+")))))))</f>
        <v>C</v>
      </c>
      <c r="N10" s="31">
        <v>40</v>
      </c>
      <c r="O10" s="21">
        <f>IF(N10&lt;=22.4,0,IF(N10&lt;=27.3,1,IF(N10&lt;=34.3,2,IF(N10&lt;=41.3,3,IF(N10&lt;=48.3,3.5,IF(N10&lt;=55.3,4,IF(N10&lt;=70,5)))))))</f>
        <v>3</v>
      </c>
      <c r="P10" s="21" t="str">
        <f>IF(N10&lt;=22.4,"F",IF(N10&lt;=27.3,"D",IF(N10&lt;=34.3,"C",IF(N10&lt;=41.3,"B",IF(N10&lt;=48.3,"A-",IF(N10&lt;=55.3,"A",IF(N10&lt;=70,"A+")))))))</f>
        <v>B</v>
      </c>
      <c r="Q10" s="31">
        <v>93</v>
      </c>
      <c r="R10" s="21">
        <f>IF(Q10&lt;=32,0,IF(Q10&lt;=39,1,IF(Q10&lt;=49,2,IF(Q10&lt;=59,3,IF(Q10&lt;=69,3.5,IF(Q10&lt;=79,4,IF(Q10&lt;=100,5)))))))</f>
        <v>5</v>
      </c>
      <c r="S10" s="21" t="str">
        <f>IF(Q10&lt;=32,"F",IF(Q10&lt;=39,"D",IF(Q10&lt;=49,"C",IF(Q10&lt;=59,"B",IF(Q10&lt;=69,"A-",IF(Q10&lt;=79,"A",IF(Q10&lt;=100,"A+")))))))</f>
        <v>A+</v>
      </c>
      <c r="T10" s="31">
        <v>92</v>
      </c>
      <c r="U10" s="21">
        <f>IF(T10&lt;=32,0,IF(T10&lt;=39,1,IF(T10&lt;=49,2,IF(T10&lt;=59,3,IF(T10&lt;=69,3.5,IF(T10&lt;=79,4,IF(T10&lt;=100,5)))))))</f>
        <v>5</v>
      </c>
      <c r="V10" s="21" t="str">
        <f>IF(T10&lt;=32,"F",IF(T10&lt;=39,"D",IF(T10&lt;=49,"C",IF(T10&lt;=59,"B",IF(T10&lt;=69,"A-",IF(T10&lt;=79,"A",IF(T10&lt;=100,"A+")))))))</f>
        <v>A+</v>
      </c>
      <c r="W10" s="31">
        <v>84</v>
      </c>
      <c r="X10" s="21">
        <f>IF(W10&lt;=32,0,IF(W10&lt;=39,1,IF(W10&lt;=49,2,IF(W10&lt;=59,3,IF(W10&lt;=69,3.5,IF(W10&lt;=79,4,IF(W10&lt;=100,5)))))))</f>
        <v>5</v>
      </c>
      <c r="Y10" s="21" t="str">
        <f>IF(W10&lt;=32,"F",IF(W10&lt;=39,"D",IF(W10&lt;=49,"C",IF(W10&lt;=59,"B",IF(W10&lt;=69,"A-",IF(W10&lt;=79,"A",IF(W10&lt;=100,"A+")))))))</f>
        <v>A+</v>
      </c>
      <c r="Z10" s="31">
        <v>49</v>
      </c>
      <c r="AA10" s="21">
        <f>IF(Z10&lt;=16,0,IF(Z10&lt;=19.5,1,IF(Z10&lt;=24.5,2,IF(Z10&lt;=29.5,3,IF(Z10&lt;=34.5,3.5,IF(Z10&lt;=39.5,4,IF(Z10&lt;=50,5)))))))</f>
        <v>5</v>
      </c>
      <c r="AB10" s="21" t="str">
        <f>IF(Z10&lt;=16,"F",IF(Z10&lt;=19.5,"D",IF(Z10&lt;=24.5,"C",IF(Z10&lt;=29.5,"B",IF(Z10&lt;=34.5,"A-",IF(Z10&lt;=39.5,"A",IF(Z10&lt;=50,"A+")))))))</f>
        <v>A+</v>
      </c>
      <c r="AC10" s="31">
        <v>81</v>
      </c>
      <c r="AD10" s="21">
        <f>IF(AC10&lt;=32,0,IF(AC10&lt;=39,1,IF(AC10&lt;=49,2,IF(AC10&lt;=59,3,IF(AC10&lt;=69,3.5,IF(AC10&lt;=79,4,IF(AC10&lt;=100,5)))))))</f>
        <v>5</v>
      </c>
      <c r="AE10" s="21" t="str">
        <f>IF(AC10&lt;=32,"F",IF(AC10&lt;=39,"D",IF(AC10&lt;=49,"C",IF(AC10&lt;=59,"B",IF(AC10&lt;=69,"A-",IF(AC10&lt;=79,"A",IF(AC10&lt;=100,"A+")))))))</f>
        <v>A+</v>
      </c>
      <c r="AF10" s="31">
        <v>81</v>
      </c>
      <c r="AG10" s="21">
        <f>IF(AF10&lt;=32,0,IF(AF10&lt;=39,1,IF(AF10&lt;=49,2,IF(AF10&lt;=59,3,IF(AF10&lt;=69,3.5,IF(AF10&lt;=79,4,IF(AF10&lt;=100,5)))))))</f>
        <v>5</v>
      </c>
      <c r="AH10" s="21" t="str">
        <f>IF(AF10&lt;=32,"F",IF(AF10&lt;=39,"D",IF(AF10&lt;=49,"C",IF(AF10&lt;=59,"B",IF(AF10&lt;=69,"A-",IF(AF10&lt;=79,"A",IF(AF10&lt;=100,"A+")))))))</f>
        <v>A+</v>
      </c>
      <c r="AI10" s="47">
        <v>93</v>
      </c>
      <c r="AJ10" s="21">
        <f>IF(AI10&lt;=32,0,IF(AI10&lt;=39,1,IF(AI10&lt;=49,2,IF(AI10&lt;=59,3,IF(AI10&lt;=69,3.5,IF(AI10&lt;=79,4,IF(AI10&lt;=100,5)))))))</f>
        <v>5</v>
      </c>
      <c r="AK10" s="21" t="str">
        <f>IF(AI10&lt;=32,"F",IF(AI10&lt;=39,"D",IF(AI10&lt;=49,"C",IF(AI10&lt;=59,"B",IF(AI10&lt;=69,"A-",IF(AI10&lt;=79,"A",IF(AI10&lt;=100,"A+")))))))</f>
        <v>A+</v>
      </c>
      <c r="AL10" s="31">
        <v>94</v>
      </c>
      <c r="AM10" s="21">
        <f>IF(AL10&lt;=32,0,IF(AL10&lt;=39,1,IF(AL10&lt;=49,2,IF(AL10&lt;=59,3,IF(AL10&lt;=69,3.5,IF(AL10&lt;=79,4,IF(AL10&lt;=100,5)))))))</f>
        <v>5</v>
      </c>
      <c r="AN10" s="21" t="str">
        <f>IF(AL10&lt;=32,"F",IF(AL10&lt;=39,"D",IF(AL10&lt;=49,"C",IF(AL10&lt;=59,"B",IF(AL10&lt;=69,"A-",IF(AL10&lt;=79,"A",IF(AL10&lt;=100,"A+")))))))</f>
        <v>A+</v>
      </c>
      <c r="AO10" s="31">
        <v>45</v>
      </c>
      <c r="AP10" s="21">
        <f>IF(AO10&lt;=16,0,IF(AO10&lt;=19.5,1,IF(AO10&lt;=24.5,2,IF(AO10&lt;=29.5,3,IF(AO10&lt;=34.5,3.5,IF(AO10&lt;=39.5,4,IF(AO10&lt;=50,5)))))))</f>
        <v>5</v>
      </c>
      <c r="AQ10" s="21" t="str">
        <f>IF(AO10&lt;=16,"F",IF(AO10&lt;=19.5,"D",IF(AO10&lt;=24.5,"C",IF(AO10&lt;=29.5,"B",IF(AO10&lt;=34.5,"A-",IF(AO10&lt;=39.5,"A",IF(AO10&lt;=50,"A+")))))))</f>
        <v>A+</v>
      </c>
      <c r="AR10" s="40">
        <f>E10+H10+K10+N10+Q10+T10+W10+Z10+AC10+AF10+AI10+AL10+AO10</f>
        <v>984</v>
      </c>
      <c r="AS10" s="41">
        <f>IF(OR(F10=0,I10=0,L10=0,O10=0,R10=0,U10=0,X10=0,AA10=0,AD10=0,AG10=0,AJ10=0,AM10=0,AP10=0,),0,F10+I10+L10+O10+R10+U10+X10+AA10+AD10+AG10+AJ10+AM10+AP10)/13</f>
        <v>4.615384615384615</v>
      </c>
      <c r="AT10" s="41" t="str">
        <f>IF(AS10&gt;=5,"A+",IF(AS10&gt;=4,"A",IF(AS10&gt;=3.5,"A-",IF(AS10&gt;=3,"B",IF(AS10&gt;=2,"C",IF(AS10&gt;=1,"D","F"))))))</f>
        <v>A</v>
      </c>
      <c r="AU10" s="21">
        <v>4</v>
      </c>
      <c r="AV10" s="21" t="str">
        <f>IF(AS10=0,"FAIL","PASS")</f>
        <v>PASS</v>
      </c>
      <c r="AW10" s="21">
        <f>COUNTIF(E10:AQ10,"F")</f>
        <v>0</v>
      </c>
      <c r="AX10" s="64">
        <v>2</v>
      </c>
      <c r="AY10" s="64"/>
      <c r="AZ10" s="10">
        <v>15</v>
      </c>
      <c r="BA10" s="10">
        <v>100</v>
      </c>
      <c r="BB10" s="64">
        <v>10</v>
      </c>
      <c r="BC10" s="64">
        <v>100</v>
      </c>
      <c r="BD10" s="10">
        <v>10</v>
      </c>
      <c r="BE10" s="10">
        <v>82</v>
      </c>
      <c r="BF10" s="64">
        <v>3</v>
      </c>
      <c r="BG10" s="68">
        <v>88</v>
      </c>
      <c r="BH10" s="12">
        <f>AU10</f>
        <v>4</v>
      </c>
      <c r="BI10" s="49">
        <v>85</v>
      </c>
      <c r="BJ10" s="10"/>
      <c r="BK10" s="18"/>
      <c r="BL10" s="18"/>
      <c r="BM10" s="18"/>
      <c r="BN10" s="18"/>
      <c r="BO10" s="9" t="s">
        <v>1638</v>
      </c>
      <c r="BP10" s="9" t="s">
        <v>1638</v>
      </c>
      <c r="BQ10" s="42" t="s">
        <v>40</v>
      </c>
    </row>
    <row r="11" spans="1:69" s="5" customFormat="1" ht="22.5" customHeight="1" x14ac:dyDescent="0.25">
      <c r="A11" s="6">
        <v>5</v>
      </c>
      <c r="B11" s="9" t="s">
        <v>827</v>
      </c>
      <c r="C11" s="9" t="s">
        <v>971</v>
      </c>
      <c r="D11" s="9" t="s">
        <v>899</v>
      </c>
      <c r="E11" s="31">
        <v>70</v>
      </c>
      <c r="F11" s="21">
        <f>IF(E11&lt;=32,0,IF(E11&lt;=39,1,IF(E11&lt;=49,2,IF(E11&lt;=59,3,IF(E11&lt;=69,3.5,IF(E11&lt;=79,4,IF(E11&lt;=100,5)))))))</f>
        <v>4</v>
      </c>
      <c r="G11" s="21" t="str">
        <f>IF(E11&lt;=32,"F",IF(E11&lt;=39,"D",IF(E11&lt;=49,"C",IF(E11&lt;=59,"B",IF(E11&lt;=69,"A-",IF(E11&lt;=79,"A",IF(E11&lt;=100,"A+")))))))</f>
        <v>A</v>
      </c>
      <c r="H11" s="31">
        <v>80</v>
      </c>
      <c r="I11" s="21">
        <f>IF(H11&lt;=32,0,IF(H11&lt;=39,1,IF(H11&lt;=49,2,IF(H11&lt;=59,3,IF(H11&lt;=69,3.5,IF(H11&lt;=79,4,IF(H11&lt;=100,5)))))))</f>
        <v>5</v>
      </c>
      <c r="J11" s="21" t="str">
        <f>IF(H11&lt;=32,"F",IF(H11&lt;=39,"D",IF(H11&lt;=49,"C",IF(H11&lt;=59,"B",IF(H11&lt;=69,"A-",IF(H11&lt;=79,"A",IF(H11&lt;=100,"A+")))))))</f>
        <v>A+</v>
      </c>
      <c r="K11" s="31">
        <v>60</v>
      </c>
      <c r="L11" s="21">
        <f>IF(K11&lt;=32,0,IF(K11&lt;=39,1,IF(K11&lt;=49,2,IF(K11&lt;=59,3,IF(K11&lt;=69,3.5,IF(K11&lt;=79,4,IF(K11&lt;=100,5)))))))</f>
        <v>3.5</v>
      </c>
      <c r="M11" s="21" t="str">
        <f>IF(K11&lt;=32,"F",IF(K11&lt;=39,"D",IF(K11&lt;=49,"C",IF(K11&lt;=59,"B",IF(K11&lt;=69,"A-",IF(K11&lt;=79,"A",IF(K11&lt;=100,"A+")))))))</f>
        <v>A-</v>
      </c>
      <c r="N11" s="31">
        <v>37</v>
      </c>
      <c r="O11" s="21">
        <f>IF(N11&lt;=22.4,0,IF(N11&lt;=27.3,1,IF(N11&lt;=34.3,2,IF(N11&lt;=41.3,3,IF(N11&lt;=48.3,3.5,IF(N11&lt;=55.3,4,IF(N11&lt;=70,5)))))))</f>
        <v>3</v>
      </c>
      <c r="P11" s="21" t="str">
        <f>IF(N11&lt;=22.4,"F",IF(N11&lt;=27.3,"D",IF(N11&lt;=34.3,"C",IF(N11&lt;=41.3,"B",IF(N11&lt;=48.3,"A-",IF(N11&lt;=55.3,"A",IF(N11&lt;=70,"A+")))))))</f>
        <v>B</v>
      </c>
      <c r="Q11" s="31">
        <v>88</v>
      </c>
      <c r="R11" s="21">
        <f>IF(Q11&lt;=32,0,IF(Q11&lt;=39,1,IF(Q11&lt;=49,2,IF(Q11&lt;=59,3,IF(Q11&lt;=69,3.5,IF(Q11&lt;=79,4,IF(Q11&lt;=100,5)))))))</f>
        <v>5</v>
      </c>
      <c r="S11" s="21" t="str">
        <f>IF(Q11&lt;=32,"F",IF(Q11&lt;=39,"D",IF(Q11&lt;=49,"C",IF(Q11&lt;=59,"B",IF(Q11&lt;=69,"A-",IF(Q11&lt;=79,"A",IF(Q11&lt;=100,"A+")))))))</f>
        <v>A+</v>
      </c>
      <c r="T11" s="31">
        <v>90</v>
      </c>
      <c r="U11" s="21">
        <f>IF(T11&lt;=32,0,IF(T11&lt;=39,1,IF(T11&lt;=49,2,IF(T11&lt;=59,3,IF(T11&lt;=69,3.5,IF(T11&lt;=79,4,IF(T11&lt;=100,5)))))))</f>
        <v>5</v>
      </c>
      <c r="V11" s="21" t="str">
        <f>IF(T11&lt;=32,"F",IF(T11&lt;=39,"D",IF(T11&lt;=49,"C",IF(T11&lt;=59,"B",IF(T11&lt;=69,"A-",IF(T11&lt;=79,"A",IF(T11&lt;=100,"A+")))))))</f>
        <v>A+</v>
      </c>
      <c r="W11" s="31">
        <v>83</v>
      </c>
      <c r="X11" s="21">
        <f>IF(W11&lt;=32,0,IF(W11&lt;=39,1,IF(W11&lt;=49,2,IF(W11&lt;=59,3,IF(W11&lt;=69,3.5,IF(W11&lt;=79,4,IF(W11&lt;=100,5)))))))</f>
        <v>5</v>
      </c>
      <c r="Y11" s="21" t="str">
        <f>IF(W11&lt;=32,"F",IF(W11&lt;=39,"D",IF(W11&lt;=49,"C",IF(W11&lt;=59,"B",IF(W11&lt;=69,"A-",IF(W11&lt;=79,"A",IF(W11&lt;=100,"A+")))))))</f>
        <v>A+</v>
      </c>
      <c r="Z11" s="31">
        <v>49</v>
      </c>
      <c r="AA11" s="21">
        <f>IF(Z11&lt;=16,0,IF(Z11&lt;=19.5,1,IF(Z11&lt;=24.5,2,IF(Z11&lt;=29.5,3,IF(Z11&lt;=34.5,3.5,IF(Z11&lt;=39.5,4,IF(Z11&lt;=50,5)))))))</f>
        <v>5</v>
      </c>
      <c r="AB11" s="21" t="str">
        <f>IF(Z11&lt;=16,"F",IF(Z11&lt;=19.5,"D",IF(Z11&lt;=24.5,"C",IF(Z11&lt;=29.5,"B",IF(Z11&lt;=34.5,"A-",IF(Z11&lt;=39.5,"A",IF(Z11&lt;=50,"A+")))))))</f>
        <v>A+</v>
      </c>
      <c r="AC11" s="31">
        <v>80</v>
      </c>
      <c r="AD11" s="21">
        <f>IF(AC11&lt;=32,0,IF(AC11&lt;=39,1,IF(AC11&lt;=49,2,IF(AC11&lt;=59,3,IF(AC11&lt;=69,3.5,IF(AC11&lt;=79,4,IF(AC11&lt;=100,5)))))))</f>
        <v>5</v>
      </c>
      <c r="AE11" s="21" t="str">
        <f>IF(AC11&lt;=32,"F",IF(AC11&lt;=39,"D",IF(AC11&lt;=49,"C",IF(AC11&lt;=59,"B",IF(AC11&lt;=69,"A-",IF(AC11&lt;=79,"A",IF(AC11&lt;=100,"A+")))))))</f>
        <v>A+</v>
      </c>
      <c r="AF11" s="31">
        <v>83</v>
      </c>
      <c r="AG11" s="21">
        <f>IF(AF11&lt;=32,0,IF(AF11&lt;=39,1,IF(AF11&lt;=49,2,IF(AF11&lt;=59,3,IF(AF11&lt;=69,3.5,IF(AF11&lt;=79,4,IF(AF11&lt;=100,5)))))))</f>
        <v>5</v>
      </c>
      <c r="AH11" s="21" t="str">
        <f>IF(AF11&lt;=32,"F",IF(AF11&lt;=39,"D",IF(AF11&lt;=49,"C",IF(AF11&lt;=59,"B",IF(AF11&lt;=69,"A-",IF(AF11&lt;=79,"A",IF(AF11&lt;=100,"A+")))))))</f>
        <v>A+</v>
      </c>
      <c r="AI11" s="47">
        <v>87</v>
      </c>
      <c r="AJ11" s="21">
        <f>IF(AI11&lt;=32,0,IF(AI11&lt;=39,1,IF(AI11&lt;=49,2,IF(AI11&lt;=59,3,IF(AI11&lt;=69,3.5,IF(AI11&lt;=79,4,IF(AI11&lt;=100,5)))))))</f>
        <v>5</v>
      </c>
      <c r="AK11" s="21" t="str">
        <f>IF(AI11&lt;=32,"F",IF(AI11&lt;=39,"D",IF(AI11&lt;=49,"C",IF(AI11&lt;=59,"B",IF(AI11&lt;=69,"A-",IF(AI11&lt;=79,"A",IF(AI11&lt;=100,"A+")))))))</f>
        <v>A+</v>
      </c>
      <c r="AL11" s="31">
        <v>89</v>
      </c>
      <c r="AM11" s="21">
        <f>IF(AL11&lt;=32,0,IF(AL11&lt;=39,1,IF(AL11&lt;=49,2,IF(AL11&lt;=59,3,IF(AL11&lt;=69,3.5,IF(AL11&lt;=79,4,IF(AL11&lt;=100,5)))))))</f>
        <v>5</v>
      </c>
      <c r="AN11" s="21" t="str">
        <f>IF(AL11&lt;=32,"F",IF(AL11&lt;=39,"D",IF(AL11&lt;=49,"C",IF(AL11&lt;=59,"B",IF(AL11&lt;=69,"A-",IF(AL11&lt;=79,"A",IF(AL11&lt;=100,"A+")))))))</f>
        <v>A+</v>
      </c>
      <c r="AO11" s="31">
        <v>35</v>
      </c>
      <c r="AP11" s="21">
        <f>IF(AO11&lt;=16,0,IF(AO11&lt;=19.5,1,IF(AO11&lt;=24.5,2,IF(AO11&lt;=29.5,3,IF(AO11&lt;=34.5,3.5,IF(AO11&lt;=39.5,4,IF(AO11&lt;=50,5)))))))</f>
        <v>4</v>
      </c>
      <c r="AQ11" s="21" t="str">
        <f>IF(AO11&lt;=16,"F",IF(AO11&lt;=19.5,"D",IF(AO11&lt;=24.5,"C",IF(AO11&lt;=29.5,"B",IF(AO11&lt;=34.5,"A-",IF(AO11&lt;=39.5,"A",IF(AO11&lt;=50,"A+")))))))</f>
        <v>A</v>
      </c>
      <c r="AR11" s="40">
        <f>E11+H11+K11+N11+Q11+T11+W11+Z11+AC11+AF11+AI11+AL11+AO11</f>
        <v>931</v>
      </c>
      <c r="AS11" s="41">
        <f>IF(OR(F11=0,I11=0,L11=0,O11=0,R11=0,U11=0,X11=0,AA11=0,AD11=0,AG11=0,AJ11=0,AM11=0,AP11=0,),0,F11+I11+L11+O11+R11+U11+X11+AA11+AD11+AG11+AJ11+AM11+AP11)/13</f>
        <v>4.5769230769230766</v>
      </c>
      <c r="AT11" s="41" t="str">
        <f>IF(AS11&gt;=5,"A+",IF(AS11&gt;=4,"A",IF(AS11&gt;=3.5,"A-",IF(AS11&gt;=3,"B",IF(AS11&gt;=2,"C",IF(AS11&gt;=1,"D","F"))))))</f>
        <v>A</v>
      </c>
      <c r="AU11" s="21">
        <v>5</v>
      </c>
      <c r="AV11" s="21" t="str">
        <f>IF(AS11=0,"FAIL","PASS")</f>
        <v>PASS</v>
      </c>
      <c r="AW11" s="21">
        <f>COUNTIF(E11:AQ11,"F")</f>
        <v>0</v>
      </c>
      <c r="AX11" s="64">
        <v>25</v>
      </c>
      <c r="AY11" s="64"/>
      <c r="AZ11" s="10">
        <v>13</v>
      </c>
      <c r="BA11" s="10">
        <v>95</v>
      </c>
      <c r="BB11" s="64">
        <v>7</v>
      </c>
      <c r="BC11" s="64">
        <v>90</v>
      </c>
      <c r="BD11" s="10">
        <v>7</v>
      </c>
      <c r="BE11" s="10">
        <v>100</v>
      </c>
      <c r="BF11" s="64">
        <v>8</v>
      </c>
      <c r="BG11" s="68">
        <v>100</v>
      </c>
      <c r="BH11" s="12">
        <f>AU11</f>
        <v>5</v>
      </c>
      <c r="BI11" s="49">
        <v>90</v>
      </c>
      <c r="BJ11" s="10"/>
      <c r="BK11" s="18"/>
      <c r="BL11" s="18"/>
      <c r="BM11" s="18"/>
      <c r="BN11" s="18"/>
      <c r="BO11" s="9" t="s">
        <v>1639</v>
      </c>
      <c r="BP11" s="9" t="s">
        <v>1639</v>
      </c>
      <c r="BQ11" s="42" t="s">
        <v>40</v>
      </c>
    </row>
    <row r="12" spans="1:69" s="5" customFormat="1" ht="22.5" customHeight="1" x14ac:dyDescent="0.25">
      <c r="A12" s="6">
        <v>6</v>
      </c>
      <c r="B12" s="9" t="s">
        <v>822</v>
      </c>
      <c r="C12" s="9" t="s">
        <v>966</v>
      </c>
      <c r="D12" s="9" t="s">
        <v>894</v>
      </c>
      <c r="E12" s="31">
        <v>78</v>
      </c>
      <c r="F12" s="21">
        <f>IF(E12&lt;=32,0,IF(E12&lt;=39,1,IF(E12&lt;=49,2,IF(E12&lt;=59,3,IF(E12&lt;=69,3.5,IF(E12&lt;=79,4,IF(E12&lt;=100,5)))))))</f>
        <v>4</v>
      </c>
      <c r="G12" s="21" t="str">
        <f>IF(E12&lt;=32,"F",IF(E12&lt;=39,"D",IF(E12&lt;=49,"C",IF(E12&lt;=59,"B",IF(E12&lt;=69,"A-",IF(E12&lt;=79,"A",IF(E12&lt;=100,"A+")))))))</f>
        <v>A</v>
      </c>
      <c r="H12" s="31">
        <v>82</v>
      </c>
      <c r="I12" s="21">
        <f>IF(H12&lt;=32,0,IF(H12&lt;=39,1,IF(H12&lt;=49,2,IF(H12&lt;=59,3,IF(H12&lt;=69,3.5,IF(H12&lt;=79,4,IF(H12&lt;=100,5)))))))</f>
        <v>5</v>
      </c>
      <c r="J12" s="21" t="str">
        <f>IF(H12&lt;=32,"F",IF(H12&lt;=39,"D",IF(H12&lt;=49,"C",IF(H12&lt;=59,"B",IF(H12&lt;=69,"A-",IF(H12&lt;=79,"A",IF(H12&lt;=100,"A+")))))))</f>
        <v>A+</v>
      </c>
      <c r="K12" s="31">
        <v>56</v>
      </c>
      <c r="L12" s="21">
        <f>IF(K12&lt;=32,0,IF(K12&lt;=39,1,IF(K12&lt;=49,2,IF(K12&lt;=59,3,IF(K12&lt;=69,3.5,IF(K12&lt;=79,4,IF(K12&lt;=100,5)))))))</f>
        <v>3</v>
      </c>
      <c r="M12" s="21" t="str">
        <f>IF(K12&lt;=32,"F",IF(K12&lt;=39,"D",IF(K12&lt;=49,"C",IF(K12&lt;=59,"B",IF(K12&lt;=69,"A-",IF(K12&lt;=79,"A",IF(K12&lt;=100,"A+")))))))</f>
        <v>B</v>
      </c>
      <c r="N12" s="31">
        <v>26</v>
      </c>
      <c r="O12" s="21">
        <f>IF(N12&lt;=22.4,0,IF(N12&lt;=27.3,1,IF(N12&lt;=34.3,2,IF(N12&lt;=41.3,3,IF(N12&lt;=48.3,3.5,IF(N12&lt;=55.3,4,IF(N12&lt;=70,5)))))))</f>
        <v>1</v>
      </c>
      <c r="P12" s="21" t="str">
        <f>IF(N12&lt;=22.4,"F",IF(N12&lt;=27.3,"D",IF(N12&lt;=34.3,"C",IF(N12&lt;=41.3,"B",IF(N12&lt;=48.3,"A-",IF(N12&lt;=55.3,"A",IF(N12&lt;=70,"A+")))))))</f>
        <v>D</v>
      </c>
      <c r="Q12" s="31">
        <v>85</v>
      </c>
      <c r="R12" s="21">
        <f>IF(Q12&lt;=32,0,IF(Q12&lt;=39,1,IF(Q12&lt;=49,2,IF(Q12&lt;=59,3,IF(Q12&lt;=69,3.5,IF(Q12&lt;=79,4,IF(Q12&lt;=100,5)))))))</f>
        <v>5</v>
      </c>
      <c r="S12" s="21" t="str">
        <f>IF(Q12&lt;=32,"F",IF(Q12&lt;=39,"D",IF(Q12&lt;=49,"C",IF(Q12&lt;=59,"B",IF(Q12&lt;=69,"A-",IF(Q12&lt;=79,"A",IF(Q12&lt;=100,"A+")))))))</f>
        <v>A+</v>
      </c>
      <c r="T12" s="31">
        <v>94</v>
      </c>
      <c r="U12" s="21">
        <f>IF(T12&lt;=32,0,IF(T12&lt;=39,1,IF(T12&lt;=49,2,IF(T12&lt;=59,3,IF(T12&lt;=69,3.5,IF(T12&lt;=79,4,IF(T12&lt;=100,5)))))))</f>
        <v>5</v>
      </c>
      <c r="V12" s="21" t="str">
        <f>IF(T12&lt;=32,"F",IF(T12&lt;=39,"D",IF(T12&lt;=49,"C",IF(T12&lt;=59,"B",IF(T12&lt;=69,"A-",IF(T12&lt;=79,"A",IF(T12&lt;=100,"A+")))))))</f>
        <v>A+</v>
      </c>
      <c r="W12" s="31">
        <v>87</v>
      </c>
      <c r="X12" s="21">
        <f>IF(W12&lt;=32,0,IF(W12&lt;=39,1,IF(W12&lt;=49,2,IF(W12&lt;=59,3,IF(W12&lt;=69,3.5,IF(W12&lt;=79,4,IF(W12&lt;=100,5)))))))</f>
        <v>5</v>
      </c>
      <c r="Y12" s="21" t="str">
        <f>IF(W12&lt;=32,"F",IF(W12&lt;=39,"D",IF(W12&lt;=49,"C",IF(W12&lt;=59,"B",IF(W12&lt;=69,"A-",IF(W12&lt;=79,"A",IF(W12&lt;=100,"A+")))))))</f>
        <v>A+</v>
      </c>
      <c r="Z12" s="31">
        <v>49</v>
      </c>
      <c r="AA12" s="21">
        <f>IF(Z12&lt;=16,0,IF(Z12&lt;=19.5,1,IF(Z12&lt;=24.5,2,IF(Z12&lt;=29.5,3,IF(Z12&lt;=34.5,3.5,IF(Z12&lt;=39.5,4,IF(Z12&lt;=50,5)))))))</f>
        <v>5</v>
      </c>
      <c r="AB12" s="21" t="str">
        <f>IF(Z12&lt;=16,"F",IF(Z12&lt;=19.5,"D",IF(Z12&lt;=24.5,"C",IF(Z12&lt;=29.5,"B",IF(Z12&lt;=34.5,"A-",IF(Z12&lt;=39.5,"A",IF(Z12&lt;=50,"A+")))))))</f>
        <v>A+</v>
      </c>
      <c r="AC12" s="31">
        <v>84</v>
      </c>
      <c r="AD12" s="21">
        <f>IF(AC12&lt;=32,0,IF(AC12&lt;=39,1,IF(AC12&lt;=49,2,IF(AC12&lt;=59,3,IF(AC12&lt;=69,3.5,IF(AC12&lt;=79,4,IF(AC12&lt;=100,5)))))))</f>
        <v>5</v>
      </c>
      <c r="AE12" s="21" t="str">
        <f>IF(AC12&lt;=32,"F",IF(AC12&lt;=39,"D",IF(AC12&lt;=49,"C",IF(AC12&lt;=59,"B",IF(AC12&lt;=69,"A-",IF(AC12&lt;=79,"A",IF(AC12&lt;=100,"A+")))))))</f>
        <v>A+</v>
      </c>
      <c r="AF12" s="31">
        <v>84</v>
      </c>
      <c r="AG12" s="21">
        <f>IF(AF12&lt;=32,0,IF(AF12&lt;=39,1,IF(AF12&lt;=49,2,IF(AF12&lt;=59,3,IF(AF12&lt;=69,3.5,IF(AF12&lt;=79,4,IF(AF12&lt;=100,5)))))))</f>
        <v>5</v>
      </c>
      <c r="AH12" s="21" t="str">
        <f>IF(AF12&lt;=32,"F",IF(AF12&lt;=39,"D",IF(AF12&lt;=49,"C",IF(AF12&lt;=59,"B",IF(AF12&lt;=69,"A-",IF(AF12&lt;=79,"A",IF(AF12&lt;=100,"A+")))))))</f>
        <v>A+</v>
      </c>
      <c r="AI12" s="47">
        <v>80</v>
      </c>
      <c r="AJ12" s="21">
        <f>IF(AI12&lt;=32,0,IF(AI12&lt;=39,1,IF(AI12&lt;=49,2,IF(AI12&lt;=59,3,IF(AI12&lt;=69,3.5,IF(AI12&lt;=79,4,IF(AI12&lt;=100,5)))))))</f>
        <v>5</v>
      </c>
      <c r="AK12" s="21" t="str">
        <f>IF(AI12&lt;=32,"F",IF(AI12&lt;=39,"D",IF(AI12&lt;=49,"C",IF(AI12&lt;=59,"B",IF(AI12&lt;=69,"A-",IF(AI12&lt;=79,"A",IF(AI12&lt;=100,"A+")))))))</f>
        <v>A+</v>
      </c>
      <c r="AL12" s="31">
        <v>96</v>
      </c>
      <c r="AM12" s="21">
        <f>IF(AL12&lt;=32,0,IF(AL12&lt;=39,1,IF(AL12&lt;=49,2,IF(AL12&lt;=59,3,IF(AL12&lt;=69,3.5,IF(AL12&lt;=79,4,IF(AL12&lt;=100,5)))))))</f>
        <v>5</v>
      </c>
      <c r="AN12" s="21" t="str">
        <f>IF(AL12&lt;=32,"F",IF(AL12&lt;=39,"D",IF(AL12&lt;=49,"C",IF(AL12&lt;=59,"B",IF(AL12&lt;=69,"A-",IF(AL12&lt;=79,"A",IF(AL12&lt;=100,"A+")))))))</f>
        <v>A+</v>
      </c>
      <c r="AO12" s="31">
        <v>25</v>
      </c>
      <c r="AP12" s="21">
        <f>IF(AO12&lt;=16,0,IF(AO12&lt;=19.5,1,IF(AO12&lt;=24.5,2,IF(AO12&lt;=29.5,3,IF(AO12&lt;=34.5,3.5,IF(AO12&lt;=39.5,4,IF(AO12&lt;=50,5)))))))</f>
        <v>3</v>
      </c>
      <c r="AQ12" s="21" t="str">
        <f>IF(AO12&lt;=16,"F",IF(AO12&lt;=19.5,"D",IF(AO12&lt;=24.5,"C",IF(AO12&lt;=29.5,"B",IF(AO12&lt;=34.5,"A-",IF(AO12&lt;=39.5,"A",IF(AO12&lt;=50,"A+")))))))</f>
        <v>B</v>
      </c>
      <c r="AR12" s="40">
        <f>E12+H12+K12+N12+Q12+T12+W12+Z12+AC12+AF12+AI12+AL12+AO12</f>
        <v>926</v>
      </c>
      <c r="AS12" s="41">
        <f>IF(OR(F12=0,I12=0,L12=0,O12=0,R12=0,U12=0,X12=0,AA12=0,AD12=0,AG12=0,AJ12=0,AM12=0,AP12=0,),0,F12+I12+L12+O12+R12+U12+X12+AA12+AD12+AG12+AJ12+AM12+AP12)/13</f>
        <v>4.3076923076923075</v>
      </c>
      <c r="AT12" s="41" t="str">
        <f>IF(AS12&gt;=5,"A+",IF(AS12&gt;=4,"A",IF(AS12&gt;=3.5,"A-",IF(AS12&gt;=3,"B",IF(AS12&gt;=2,"C",IF(AS12&gt;=1,"D","F"))))))</f>
        <v>A</v>
      </c>
      <c r="AU12" s="21">
        <v>6</v>
      </c>
      <c r="AV12" s="21" t="str">
        <f>IF(AS12=0,"FAIL","PASS")</f>
        <v>PASS</v>
      </c>
      <c r="AW12" s="21">
        <f>COUNTIF(E12:AQ12,"F")</f>
        <v>0</v>
      </c>
      <c r="AX12" s="64">
        <v>6</v>
      </c>
      <c r="AY12" s="64"/>
      <c r="AZ12" s="10">
        <v>2</v>
      </c>
      <c r="BA12" s="10">
        <v>85</v>
      </c>
      <c r="BB12" s="64">
        <v>8</v>
      </c>
      <c r="BC12" s="64">
        <v>90</v>
      </c>
      <c r="BD12" s="10">
        <v>16</v>
      </c>
      <c r="BE12" s="10">
        <v>82</v>
      </c>
      <c r="BF12" s="64">
        <v>14</v>
      </c>
      <c r="BG12" s="68">
        <v>77</v>
      </c>
      <c r="BH12" s="12">
        <f>AU12</f>
        <v>6</v>
      </c>
      <c r="BI12" s="49">
        <v>100</v>
      </c>
      <c r="BJ12" s="10"/>
      <c r="BK12" s="18"/>
      <c r="BL12" s="18"/>
      <c r="BM12" s="18"/>
      <c r="BN12" s="18"/>
      <c r="BO12" s="9" t="s">
        <v>1634</v>
      </c>
      <c r="BP12" s="9" t="s">
        <v>1704</v>
      </c>
      <c r="BQ12" s="42" t="s">
        <v>40</v>
      </c>
    </row>
    <row r="13" spans="1:69" s="5" customFormat="1" ht="22.5" customHeight="1" x14ac:dyDescent="0.25">
      <c r="A13" s="6">
        <v>7</v>
      </c>
      <c r="B13" s="9" t="s">
        <v>824</v>
      </c>
      <c r="C13" s="9" t="s">
        <v>968</v>
      </c>
      <c r="D13" s="9" t="s">
        <v>896</v>
      </c>
      <c r="E13" s="31">
        <v>87</v>
      </c>
      <c r="F13" s="21">
        <f>IF(E13&lt;=32,0,IF(E13&lt;=39,1,IF(E13&lt;=49,2,IF(E13&lt;=59,3,IF(E13&lt;=69,3.5,IF(E13&lt;=79,4,IF(E13&lt;=100,5)))))))</f>
        <v>5</v>
      </c>
      <c r="G13" s="21" t="str">
        <f>IF(E13&lt;=32,"F",IF(E13&lt;=39,"D",IF(E13&lt;=49,"C",IF(E13&lt;=59,"B",IF(E13&lt;=69,"A-",IF(E13&lt;=79,"A",IF(E13&lt;=100,"A+")))))))</f>
        <v>A+</v>
      </c>
      <c r="H13" s="31">
        <v>74</v>
      </c>
      <c r="I13" s="21">
        <f>IF(H13&lt;=32,0,IF(H13&lt;=39,1,IF(H13&lt;=49,2,IF(H13&lt;=59,3,IF(H13&lt;=69,3.5,IF(H13&lt;=79,4,IF(H13&lt;=100,5)))))))</f>
        <v>4</v>
      </c>
      <c r="J13" s="21" t="str">
        <f>IF(H13&lt;=32,"F",IF(H13&lt;=39,"D",IF(H13&lt;=49,"C",IF(H13&lt;=59,"B",IF(H13&lt;=69,"A-",IF(H13&lt;=79,"A",IF(H13&lt;=100,"A+")))))))</f>
        <v>A</v>
      </c>
      <c r="K13" s="31">
        <v>66</v>
      </c>
      <c r="L13" s="21">
        <f>IF(K13&lt;=32,0,IF(K13&lt;=39,1,IF(K13&lt;=49,2,IF(K13&lt;=59,3,IF(K13&lt;=69,3.5,IF(K13&lt;=79,4,IF(K13&lt;=100,5)))))))</f>
        <v>3.5</v>
      </c>
      <c r="M13" s="21" t="str">
        <f>IF(K13&lt;=32,"F",IF(K13&lt;=39,"D",IF(K13&lt;=49,"C",IF(K13&lt;=59,"B",IF(K13&lt;=69,"A-",IF(K13&lt;=79,"A",IF(K13&lt;=100,"A+")))))))</f>
        <v>A-</v>
      </c>
      <c r="N13" s="31">
        <v>32</v>
      </c>
      <c r="O13" s="21">
        <f>IF(N13&lt;=22.4,0,IF(N13&lt;=27.3,1,IF(N13&lt;=34.3,2,IF(N13&lt;=41.3,3,IF(N13&lt;=48.3,3.5,IF(N13&lt;=55.3,4,IF(N13&lt;=70,5)))))))</f>
        <v>2</v>
      </c>
      <c r="P13" s="21" t="str">
        <f>IF(N13&lt;=22.4,"F",IF(N13&lt;=27.3,"D",IF(N13&lt;=34.3,"C",IF(N13&lt;=41.3,"B",IF(N13&lt;=48.3,"A-",IF(N13&lt;=55.3,"A",IF(N13&lt;=70,"A+")))))))</f>
        <v>C</v>
      </c>
      <c r="Q13" s="31">
        <v>77</v>
      </c>
      <c r="R13" s="21">
        <f>IF(Q13&lt;=32,0,IF(Q13&lt;=39,1,IF(Q13&lt;=49,2,IF(Q13&lt;=59,3,IF(Q13&lt;=69,3.5,IF(Q13&lt;=79,4,IF(Q13&lt;=100,5)))))))</f>
        <v>4</v>
      </c>
      <c r="S13" s="21" t="str">
        <f>IF(Q13&lt;=32,"F",IF(Q13&lt;=39,"D",IF(Q13&lt;=49,"C",IF(Q13&lt;=59,"B",IF(Q13&lt;=69,"A-",IF(Q13&lt;=79,"A",IF(Q13&lt;=100,"A+")))))))</f>
        <v>A</v>
      </c>
      <c r="T13" s="31">
        <v>83</v>
      </c>
      <c r="U13" s="21">
        <f>IF(T13&lt;=32,0,IF(T13&lt;=39,1,IF(T13&lt;=49,2,IF(T13&lt;=59,3,IF(T13&lt;=69,3.5,IF(T13&lt;=79,4,IF(T13&lt;=100,5)))))))</f>
        <v>5</v>
      </c>
      <c r="V13" s="21" t="str">
        <f>IF(T13&lt;=32,"F",IF(T13&lt;=39,"D",IF(T13&lt;=49,"C",IF(T13&lt;=59,"B",IF(T13&lt;=69,"A-",IF(T13&lt;=79,"A",IF(T13&lt;=100,"A+")))))))</f>
        <v>A+</v>
      </c>
      <c r="W13" s="31">
        <v>87</v>
      </c>
      <c r="X13" s="21">
        <f>IF(W13&lt;=32,0,IF(W13&lt;=39,1,IF(W13&lt;=49,2,IF(W13&lt;=59,3,IF(W13&lt;=69,3.5,IF(W13&lt;=79,4,IF(W13&lt;=100,5)))))))</f>
        <v>5</v>
      </c>
      <c r="Y13" s="21" t="str">
        <f>IF(W13&lt;=32,"F",IF(W13&lt;=39,"D",IF(W13&lt;=49,"C",IF(W13&lt;=59,"B",IF(W13&lt;=69,"A-",IF(W13&lt;=79,"A",IF(W13&lt;=100,"A+")))))))</f>
        <v>A+</v>
      </c>
      <c r="Z13" s="31">
        <v>46</v>
      </c>
      <c r="AA13" s="21">
        <f>IF(Z13&lt;=16,0,IF(Z13&lt;=19.5,1,IF(Z13&lt;=24.5,2,IF(Z13&lt;=29.5,3,IF(Z13&lt;=34.5,3.5,IF(Z13&lt;=39.5,4,IF(Z13&lt;=50,5)))))))</f>
        <v>5</v>
      </c>
      <c r="AB13" s="21" t="str">
        <f>IF(Z13&lt;=16,"F",IF(Z13&lt;=19.5,"D",IF(Z13&lt;=24.5,"C",IF(Z13&lt;=29.5,"B",IF(Z13&lt;=34.5,"A-",IF(Z13&lt;=39.5,"A",IF(Z13&lt;=50,"A+")))))))</f>
        <v>A+</v>
      </c>
      <c r="AC13" s="31">
        <v>86</v>
      </c>
      <c r="AD13" s="21">
        <f>IF(AC13&lt;=32,0,IF(AC13&lt;=39,1,IF(AC13&lt;=49,2,IF(AC13&lt;=59,3,IF(AC13&lt;=69,3.5,IF(AC13&lt;=79,4,IF(AC13&lt;=100,5)))))))</f>
        <v>5</v>
      </c>
      <c r="AE13" s="21" t="str">
        <f>IF(AC13&lt;=32,"F",IF(AC13&lt;=39,"D",IF(AC13&lt;=49,"C",IF(AC13&lt;=59,"B",IF(AC13&lt;=69,"A-",IF(AC13&lt;=79,"A",IF(AC13&lt;=100,"A+")))))))</f>
        <v>A+</v>
      </c>
      <c r="AF13" s="31">
        <v>82</v>
      </c>
      <c r="AG13" s="21">
        <f>IF(AF13&lt;=32,0,IF(AF13&lt;=39,1,IF(AF13&lt;=49,2,IF(AF13&lt;=59,3,IF(AF13&lt;=69,3.5,IF(AF13&lt;=79,4,IF(AF13&lt;=100,5)))))))</f>
        <v>5</v>
      </c>
      <c r="AH13" s="21" t="str">
        <f>IF(AF13&lt;=32,"F",IF(AF13&lt;=39,"D",IF(AF13&lt;=49,"C",IF(AF13&lt;=59,"B",IF(AF13&lt;=69,"A-",IF(AF13&lt;=79,"A",IF(AF13&lt;=100,"A+")))))))</f>
        <v>A+</v>
      </c>
      <c r="AI13" s="47">
        <v>81</v>
      </c>
      <c r="AJ13" s="21">
        <f>IF(AI13&lt;=32,0,IF(AI13&lt;=39,1,IF(AI13&lt;=49,2,IF(AI13&lt;=59,3,IF(AI13&lt;=69,3.5,IF(AI13&lt;=79,4,IF(AI13&lt;=100,5)))))))</f>
        <v>5</v>
      </c>
      <c r="AK13" s="21" t="str">
        <f>IF(AI13&lt;=32,"F",IF(AI13&lt;=39,"D",IF(AI13&lt;=49,"C",IF(AI13&lt;=59,"B",IF(AI13&lt;=69,"A-",IF(AI13&lt;=79,"A",IF(AI13&lt;=100,"A+")))))))</f>
        <v>A+</v>
      </c>
      <c r="AL13" s="31">
        <v>78</v>
      </c>
      <c r="AM13" s="21">
        <f>IF(AL13&lt;=32,0,IF(AL13&lt;=39,1,IF(AL13&lt;=49,2,IF(AL13&lt;=59,3,IF(AL13&lt;=69,3.5,IF(AL13&lt;=79,4,IF(AL13&lt;=100,5)))))))</f>
        <v>4</v>
      </c>
      <c r="AN13" s="21" t="str">
        <f>IF(AL13&lt;=32,"F",IF(AL13&lt;=39,"D",IF(AL13&lt;=49,"C",IF(AL13&lt;=59,"B",IF(AL13&lt;=69,"A-",IF(AL13&lt;=79,"A",IF(AL13&lt;=100,"A+")))))))</f>
        <v>A</v>
      </c>
      <c r="AO13" s="31">
        <v>30</v>
      </c>
      <c r="AP13" s="21">
        <f>IF(AO13&lt;=16,0,IF(AO13&lt;=19.5,1,IF(AO13&lt;=24.5,2,IF(AO13&lt;=29.5,3,IF(AO13&lt;=34.5,3.5,IF(AO13&lt;=39.5,4,IF(AO13&lt;=50,5)))))))</f>
        <v>3.5</v>
      </c>
      <c r="AQ13" s="21" t="str">
        <f>IF(AO13&lt;=16,"F",IF(AO13&lt;=19.5,"D",IF(AO13&lt;=24.5,"C",IF(AO13&lt;=29.5,"B",IF(AO13&lt;=34.5,"A-",IF(AO13&lt;=39.5,"A",IF(AO13&lt;=50,"A+")))))))</f>
        <v>A-</v>
      </c>
      <c r="AR13" s="40">
        <f>E13+H13+K13+N13+Q13+T13+W13+Z13+AC13+AF13+AI13+AL13+AO13</f>
        <v>909</v>
      </c>
      <c r="AS13" s="41">
        <f>IF(OR(F13=0,I13=0,L13=0,O13=0,R13=0,U13=0,X13=0,AA13=0,AD13=0,AG13=0,AJ13=0,AM13=0,AP13=0,),0,F13+I13+L13+O13+R13+U13+X13+AA13+AD13+AG13+AJ13+AM13+AP13)/13</f>
        <v>4.3076923076923075</v>
      </c>
      <c r="AT13" s="41" t="str">
        <f>IF(AS13&gt;=5,"A+",IF(AS13&gt;=4,"A",IF(AS13&gt;=3.5,"A-",IF(AS13&gt;=3,"B",IF(AS13&gt;=2,"C",IF(AS13&gt;=1,"D","F"))))))</f>
        <v>A</v>
      </c>
      <c r="AU13" s="21">
        <v>7</v>
      </c>
      <c r="AV13" s="21" t="str">
        <f>IF(AS13=0,"FAIL","PASS")</f>
        <v>PASS</v>
      </c>
      <c r="AW13" s="21">
        <f>COUNTIF(E13:AQ13,"F")</f>
        <v>0</v>
      </c>
      <c r="AX13" s="64">
        <v>9</v>
      </c>
      <c r="AY13" s="64"/>
      <c r="AZ13" s="10">
        <v>18</v>
      </c>
      <c r="BA13" s="10">
        <v>66</v>
      </c>
      <c r="BB13" s="64">
        <v>19</v>
      </c>
      <c r="BC13" s="64">
        <v>90</v>
      </c>
      <c r="BD13" s="10">
        <v>11</v>
      </c>
      <c r="BE13" s="10">
        <v>100</v>
      </c>
      <c r="BF13" s="64">
        <v>13</v>
      </c>
      <c r="BG13" s="68">
        <v>96</v>
      </c>
      <c r="BH13" s="12">
        <f>AU13</f>
        <v>7</v>
      </c>
      <c r="BI13" s="49">
        <v>100</v>
      </c>
      <c r="BJ13" s="10"/>
      <c r="BK13" s="18"/>
      <c r="BL13" s="18"/>
      <c r="BM13" s="18"/>
      <c r="BN13" s="18"/>
      <c r="BO13" s="9" t="s">
        <v>1636</v>
      </c>
      <c r="BP13" s="9" t="s">
        <v>1706</v>
      </c>
      <c r="BQ13" s="42" t="s">
        <v>38</v>
      </c>
    </row>
    <row r="14" spans="1:69" s="5" customFormat="1" ht="22.5" customHeight="1" x14ac:dyDescent="0.25">
      <c r="A14" s="6">
        <v>8</v>
      </c>
      <c r="B14" s="9" t="s">
        <v>881</v>
      </c>
      <c r="C14" s="9" t="s">
        <v>1025</v>
      </c>
      <c r="D14" s="9" t="s">
        <v>953</v>
      </c>
      <c r="E14" s="31">
        <v>80</v>
      </c>
      <c r="F14" s="21">
        <f>IF(E14&lt;=32,0,IF(E14&lt;=39,1,IF(E14&lt;=49,2,IF(E14&lt;=59,3,IF(E14&lt;=69,3.5,IF(E14&lt;=79,4,IF(E14&lt;=100,5)))))))</f>
        <v>5</v>
      </c>
      <c r="G14" s="21" t="str">
        <f>IF(E14&lt;=32,"F",IF(E14&lt;=39,"D",IF(E14&lt;=49,"C",IF(E14&lt;=59,"B",IF(E14&lt;=69,"A-",IF(E14&lt;=79,"A",IF(E14&lt;=100,"A+")))))))</f>
        <v>A+</v>
      </c>
      <c r="H14" s="31">
        <v>82</v>
      </c>
      <c r="I14" s="21">
        <f>IF(H14&lt;=32,0,IF(H14&lt;=39,1,IF(H14&lt;=49,2,IF(H14&lt;=59,3,IF(H14&lt;=69,3.5,IF(H14&lt;=79,4,IF(H14&lt;=100,5)))))))</f>
        <v>5</v>
      </c>
      <c r="J14" s="21" t="str">
        <f>IF(H14&lt;=32,"F",IF(H14&lt;=39,"D",IF(H14&lt;=49,"C",IF(H14&lt;=59,"B",IF(H14&lt;=69,"A-",IF(H14&lt;=79,"A",IF(H14&lt;=100,"A+")))))))</f>
        <v>A+</v>
      </c>
      <c r="K14" s="31">
        <v>47</v>
      </c>
      <c r="L14" s="21">
        <f>IF(K14&lt;=32,0,IF(K14&lt;=39,1,IF(K14&lt;=49,2,IF(K14&lt;=59,3,IF(K14&lt;=69,3.5,IF(K14&lt;=79,4,IF(K14&lt;=100,5)))))))</f>
        <v>2</v>
      </c>
      <c r="M14" s="21" t="str">
        <f>IF(K14&lt;=32,"F",IF(K14&lt;=39,"D",IF(K14&lt;=49,"C",IF(K14&lt;=59,"B",IF(K14&lt;=69,"A-",IF(K14&lt;=79,"A",IF(K14&lt;=100,"A+")))))))</f>
        <v>C</v>
      </c>
      <c r="N14" s="31">
        <v>37</v>
      </c>
      <c r="O14" s="21">
        <f>IF(N14&lt;=22.4,0,IF(N14&lt;=27.3,1,IF(N14&lt;=34.3,2,IF(N14&lt;=41.3,3,IF(N14&lt;=48.3,3.5,IF(N14&lt;=55.3,4,IF(N14&lt;=70,5)))))))</f>
        <v>3</v>
      </c>
      <c r="P14" s="21" t="str">
        <f>IF(N14&lt;=22.4,"F",IF(N14&lt;=27.3,"D",IF(N14&lt;=34.3,"C",IF(N14&lt;=41.3,"B",IF(N14&lt;=48.3,"A-",IF(N14&lt;=55.3,"A",IF(N14&lt;=70,"A+")))))))</f>
        <v>B</v>
      </c>
      <c r="Q14" s="31">
        <v>79</v>
      </c>
      <c r="R14" s="21">
        <f>IF(Q14&lt;=32,0,IF(Q14&lt;=39,1,IF(Q14&lt;=49,2,IF(Q14&lt;=59,3,IF(Q14&lt;=69,3.5,IF(Q14&lt;=79,4,IF(Q14&lt;=100,5)))))))</f>
        <v>4</v>
      </c>
      <c r="S14" s="21" t="str">
        <f>IF(Q14&lt;=32,"F",IF(Q14&lt;=39,"D",IF(Q14&lt;=49,"C",IF(Q14&lt;=59,"B",IF(Q14&lt;=69,"A-",IF(Q14&lt;=79,"A",IF(Q14&lt;=100,"A+")))))))</f>
        <v>A</v>
      </c>
      <c r="T14" s="31">
        <v>75</v>
      </c>
      <c r="U14" s="21">
        <f>IF(T14&lt;=32,0,IF(T14&lt;=39,1,IF(T14&lt;=49,2,IF(T14&lt;=59,3,IF(T14&lt;=69,3.5,IF(T14&lt;=79,4,IF(T14&lt;=100,5)))))))</f>
        <v>4</v>
      </c>
      <c r="V14" s="21" t="str">
        <f>IF(T14&lt;=32,"F",IF(T14&lt;=39,"D",IF(T14&lt;=49,"C",IF(T14&lt;=59,"B",IF(T14&lt;=69,"A-",IF(T14&lt;=79,"A",IF(T14&lt;=100,"A+")))))))</f>
        <v>A</v>
      </c>
      <c r="W14" s="31">
        <v>82</v>
      </c>
      <c r="X14" s="21">
        <f>IF(W14&lt;=32,0,IF(W14&lt;=39,1,IF(W14&lt;=49,2,IF(W14&lt;=59,3,IF(W14&lt;=69,3.5,IF(W14&lt;=79,4,IF(W14&lt;=100,5)))))))</f>
        <v>5</v>
      </c>
      <c r="Y14" s="21" t="str">
        <f>IF(W14&lt;=32,"F",IF(W14&lt;=39,"D",IF(W14&lt;=49,"C",IF(W14&lt;=59,"B",IF(W14&lt;=69,"A-",IF(W14&lt;=79,"A",IF(W14&lt;=100,"A+")))))))</f>
        <v>A+</v>
      </c>
      <c r="Z14" s="31">
        <v>40</v>
      </c>
      <c r="AA14" s="21">
        <f>IF(Z14&lt;=16,0,IF(Z14&lt;=19.5,1,IF(Z14&lt;=24.5,2,IF(Z14&lt;=29.5,3,IF(Z14&lt;=34.5,3.5,IF(Z14&lt;=39.5,4,IF(Z14&lt;=50,5)))))))</f>
        <v>5</v>
      </c>
      <c r="AB14" s="21" t="str">
        <f>IF(Z14&lt;=16,"F",IF(Z14&lt;=19.5,"D",IF(Z14&lt;=24.5,"C",IF(Z14&lt;=29.5,"B",IF(Z14&lt;=34.5,"A-",IF(Z14&lt;=39.5,"A",IF(Z14&lt;=50,"A+")))))))</f>
        <v>A+</v>
      </c>
      <c r="AC14" s="31">
        <v>83</v>
      </c>
      <c r="AD14" s="21">
        <f>IF(AC14&lt;=32,0,IF(AC14&lt;=39,1,IF(AC14&lt;=49,2,IF(AC14&lt;=59,3,IF(AC14&lt;=69,3.5,IF(AC14&lt;=79,4,IF(AC14&lt;=100,5)))))))</f>
        <v>5</v>
      </c>
      <c r="AE14" s="21" t="str">
        <f>IF(AC14&lt;=32,"F",IF(AC14&lt;=39,"D",IF(AC14&lt;=49,"C",IF(AC14&lt;=59,"B",IF(AC14&lt;=69,"A-",IF(AC14&lt;=79,"A",IF(AC14&lt;=100,"A+")))))))</f>
        <v>A+</v>
      </c>
      <c r="AF14" s="31">
        <v>83</v>
      </c>
      <c r="AG14" s="21">
        <f>IF(AF14&lt;=32,0,IF(AF14&lt;=39,1,IF(AF14&lt;=49,2,IF(AF14&lt;=59,3,IF(AF14&lt;=69,3.5,IF(AF14&lt;=79,4,IF(AF14&lt;=100,5)))))))</f>
        <v>5</v>
      </c>
      <c r="AH14" s="21" t="str">
        <f>IF(AF14&lt;=32,"F",IF(AF14&lt;=39,"D",IF(AF14&lt;=49,"C",IF(AF14&lt;=59,"B",IF(AF14&lt;=69,"A-",IF(AF14&lt;=79,"A",IF(AF14&lt;=100,"A+")))))))</f>
        <v>A+</v>
      </c>
      <c r="AI14" s="47">
        <v>78</v>
      </c>
      <c r="AJ14" s="21">
        <f>IF(AI14&lt;=32,0,IF(AI14&lt;=39,1,IF(AI14&lt;=49,2,IF(AI14&lt;=59,3,IF(AI14&lt;=69,3.5,IF(AI14&lt;=79,4,IF(AI14&lt;=100,5)))))))</f>
        <v>4</v>
      </c>
      <c r="AK14" s="21" t="str">
        <f>IF(AI14&lt;=32,"F",IF(AI14&lt;=39,"D",IF(AI14&lt;=49,"C",IF(AI14&lt;=59,"B",IF(AI14&lt;=69,"A-",IF(AI14&lt;=79,"A",IF(AI14&lt;=100,"A+")))))))</f>
        <v>A</v>
      </c>
      <c r="AL14" s="31">
        <v>70</v>
      </c>
      <c r="AM14" s="21">
        <f>IF(AL14&lt;=32,0,IF(AL14&lt;=39,1,IF(AL14&lt;=49,2,IF(AL14&lt;=59,3,IF(AL14&lt;=69,3.5,IF(AL14&lt;=79,4,IF(AL14&lt;=100,5)))))))</f>
        <v>4</v>
      </c>
      <c r="AN14" s="21" t="str">
        <f>IF(AL14&lt;=32,"F",IF(AL14&lt;=39,"D",IF(AL14&lt;=49,"C",IF(AL14&lt;=59,"B",IF(AL14&lt;=69,"A-",IF(AL14&lt;=79,"A",IF(AL14&lt;=100,"A+")))))))</f>
        <v>A</v>
      </c>
      <c r="AO14" s="31">
        <v>46</v>
      </c>
      <c r="AP14" s="21">
        <f>IF(AO14&lt;=16,0,IF(AO14&lt;=19.5,1,IF(AO14&lt;=24.5,2,IF(AO14&lt;=29.5,3,IF(AO14&lt;=34.5,3.5,IF(AO14&lt;=39.5,4,IF(AO14&lt;=50,5)))))))</f>
        <v>5</v>
      </c>
      <c r="AQ14" s="21" t="str">
        <f>IF(AO14&lt;=16,"F",IF(AO14&lt;=19.5,"D",IF(AO14&lt;=24.5,"C",IF(AO14&lt;=29.5,"B",IF(AO14&lt;=34.5,"A-",IF(AO14&lt;=39.5,"A",IF(AO14&lt;=50,"A+")))))))</f>
        <v>A+</v>
      </c>
      <c r="AR14" s="40">
        <f>E14+H14+K14+N14+Q14+T14+W14+Z14+AC14+AF14+AI14+AL14+AO14</f>
        <v>882</v>
      </c>
      <c r="AS14" s="41">
        <f>IF(OR(F14=0,I14=0,L14=0,O14=0,R14=0,U14=0,X14=0,AA14=0,AD14=0,AG14=0,AJ14=0,AM14=0,AP14=0,),0,F14+I14+L14+O14+R14+U14+X14+AA14+AD14+AG14+AJ14+AM14+AP14)/13</f>
        <v>4.3076923076923075</v>
      </c>
      <c r="AT14" s="41" t="str">
        <f>IF(AS14&gt;=5,"A+",IF(AS14&gt;=4,"A",IF(AS14&gt;=3.5,"A-",IF(AS14&gt;=3,"B",IF(AS14&gt;=2,"C",IF(AS14&gt;=1,"D","F"))))))</f>
        <v>A</v>
      </c>
      <c r="AU14" s="21">
        <v>8</v>
      </c>
      <c r="AV14" s="21" t="str">
        <f>IF(AS14=0,"FAIL","PASS")</f>
        <v>PASS</v>
      </c>
      <c r="AW14" s="21">
        <f>COUNTIF(E14:AQ14,"F")</f>
        <v>0</v>
      </c>
      <c r="AX14" s="64">
        <v>39</v>
      </c>
      <c r="AY14" s="64"/>
      <c r="AZ14" s="10">
        <v>32</v>
      </c>
      <c r="BA14" s="10">
        <v>80</v>
      </c>
      <c r="BB14" s="64">
        <v>22</v>
      </c>
      <c r="BC14" s="64">
        <v>95</v>
      </c>
      <c r="BD14" s="10">
        <v>19</v>
      </c>
      <c r="BE14" s="10">
        <v>100</v>
      </c>
      <c r="BF14" s="64">
        <v>15</v>
      </c>
      <c r="BG14" s="68">
        <v>88</v>
      </c>
      <c r="BH14" s="12">
        <f>AU14</f>
        <v>8</v>
      </c>
      <c r="BI14" s="49">
        <v>90</v>
      </c>
      <c r="BJ14" s="10"/>
      <c r="BK14" s="18"/>
      <c r="BL14" s="18"/>
      <c r="BM14" s="18"/>
      <c r="BN14" s="18"/>
      <c r="BO14" s="9" t="s">
        <v>1692</v>
      </c>
      <c r="BP14" s="9" t="s">
        <v>1692</v>
      </c>
      <c r="BQ14" s="42" t="s">
        <v>38</v>
      </c>
    </row>
    <row r="15" spans="1:69" s="5" customFormat="1" ht="22.5" customHeight="1" x14ac:dyDescent="0.25">
      <c r="A15" s="6">
        <v>9</v>
      </c>
      <c r="B15" s="9" t="s">
        <v>841</v>
      </c>
      <c r="C15" s="9" t="s">
        <v>985</v>
      </c>
      <c r="D15" s="9" t="s">
        <v>913</v>
      </c>
      <c r="E15" s="31">
        <v>76</v>
      </c>
      <c r="F15" s="21">
        <f>IF(E15&lt;=32,0,IF(E15&lt;=39,1,IF(E15&lt;=49,2,IF(E15&lt;=59,3,IF(E15&lt;=69,3.5,IF(E15&lt;=79,4,IF(E15&lt;=100,5)))))))</f>
        <v>4</v>
      </c>
      <c r="G15" s="21" t="str">
        <f>IF(E15&lt;=32,"F",IF(E15&lt;=39,"D",IF(E15&lt;=49,"C",IF(E15&lt;=59,"B",IF(E15&lt;=69,"A-",IF(E15&lt;=79,"A",IF(E15&lt;=100,"A+")))))))</f>
        <v>A</v>
      </c>
      <c r="H15" s="31">
        <v>82</v>
      </c>
      <c r="I15" s="21">
        <f>IF(H15&lt;=32,0,IF(H15&lt;=39,1,IF(H15&lt;=49,2,IF(H15&lt;=59,3,IF(H15&lt;=69,3.5,IF(H15&lt;=79,4,IF(H15&lt;=100,5)))))))</f>
        <v>5</v>
      </c>
      <c r="J15" s="21" t="str">
        <f>IF(H15&lt;=32,"F",IF(H15&lt;=39,"D",IF(H15&lt;=49,"C",IF(H15&lt;=59,"B",IF(H15&lt;=69,"A-",IF(H15&lt;=79,"A",IF(H15&lt;=100,"A+")))))))</f>
        <v>A+</v>
      </c>
      <c r="K15" s="31">
        <v>46</v>
      </c>
      <c r="L15" s="21">
        <f>IF(K15&lt;=32,0,IF(K15&lt;=39,1,IF(K15&lt;=49,2,IF(K15&lt;=59,3,IF(K15&lt;=69,3.5,IF(K15&lt;=79,4,IF(K15&lt;=100,5)))))))</f>
        <v>2</v>
      </c>
      <c r="M15" s="21" t="str">
        <f>IF(K15&lt;=32,"F",IF(K15&lt;=39,"D",IF(K15&lt;=49,"C",IF(K15&lt;=59,"B",IF(K15&lt;=69,"A-",IF(K15&lt;=79,"A",IF(K15&lt;=100,"A+")))))))</f>
        <v>C</v>
      </c>
      <c r="N15" s="31">
        <v>30</v>
      </c>
      <c r="O15" s="21">
        <f>IF(N15&lt;=22.4,0,IF(N15&lt;=27.3,1,IF(N15&lt;=34.3,2,IF(N15&lt;=41.3,3,IF(N15&lt;=48.3,3.5,IF(N15&lt;=55.3,4,IF(N15&lt;=70,5)))))))</f>
        <v>2</v>
      </c>
      <c r="P15" s="21" t="str">
        <f>IF(N15&lt;=22.4,"F",IF(N15&lt;=27.3,"D",IF(N15&lt;=34.3,"C",IF(N15&lt;=41.3,"B",IF(N15&lt;=48.3,"A-",IF(N15&lt;=55.3,"A",IF(N15&lt;=70,"A+")))))))</f>
        <v>C</v>
      </c>
      <c r="Q15" s="31">
        <v>92</v>
      </c>
      <c r="R15" s="21">
        <f>IF(Q15&lt;=32,0,IF(Q15&lt;=39,1,IF(Q15&lt;=49,2,IF(Q15&lt;=59,3,IF(Q15&lt;=69,3.5,IF(Q15&lt;=79,4,IF(Q15&lt;=100,5)))))))</f>
        <v>5</v>
      </c>
      <c r="S15" s="21" t="str">
        <f>IF(Q15&lt;=32,"F",IF(Q15&lt;=39,"D",IF(Q15&lt;=49,"C",IF(Q15&lt;=59,"B",IF(Q15&lt;=69,"A-",IF(Q15&lt;=79,"A",IF(Q15&lt;=100,"A+")))))))</f>
        <v>A+</v>
      </c>
      <c r="T15" s="31">
        <v>73</v>
      </c>
      <c r="U15" s="21">
        <f>IF(T15&lt;=32,0,IF(T15&lt;=39,1,IF(T15&lt;=49,2,IF(T15&lt;=59,3,IF(T15&lt;=69,3.5,IF(T15&lt;=79,4,IF(T15&lt;=100,5)))))))</f>
        <v>4</v>
      </c>
      <c r="V15" s="21" t="str">
        <f>IF(T15&lt;=32,"F",IF(T15&lt;=39,"D",IF(T15&lt;=49,"C",IF(T15&lt;=59,"B",IF(T15&lt;=69,"A-",IF(T15&lt;=79,"A",IF(T15&lt;=100,"A+")))))))</f>
        <v>A</v>
      </c>
      <c r="W15" s="31">
        <v>81</v>
      </c>
      <c r="X15" s="21">
        <f>IF(W15&lt;=32,0,IF(W15&lt;=39,1,IF(W15&lt;=49,2,IF(W15&lt;=59,3,IF(W15&lt;=69,3.5,IF(W15&lt;=79,4,IF(W15&lt;=100,5)))))))</f>
        <v>5</v>
      </c>
      <c r="Y15" s="21" t="str">
        <f>IF(W15&lt;=32,"F",IF(W15&lt;=39,"D",IF(W15&lt;=49,"C",IF(W15&lt;=59,"B",IF(W15&lt;=69,"A-",IF(W15&lt;=79,"A",IF(W15&lt;=100,"A+")))))))</f>
        <v>A+</v>
      </c>
      <c r="Z15" s="31">
        <v>46</v>
      </c>
      <c r="AA15" s="21">
        <f>IF(Z15&lt;=16,0,IF(Z15&lt;=19.5,1,IF(Z15&lt;=24.5,2,IF(Z15&lt;=29.5,3,IF(Z15&lt;=34.5,3.5,IF(Z15&lt;=39.5,4,IF(Z15&lt;=50,5)))))))</f>
        <v>5</v>
      </c>
      <c r="AB15" s="21" t="str">
        <f>IF(Z15&lt;=16,"F",IF(Z15&lt;=19.5,"D",IF(Z15&lt;=24.5,"C",IF(Z15&lt;=29.5,"B",IF(Z15&lt;=34.5,"A-",IF(Z15&lt;=39.5,"A",IF(Z15&lt;=50,"A+")))))))</f>
        <v>A+</v>
      </c>
      <c r="AC15" s="31">
        <v>83</v>
      </c>
      <c r="AD15" s="21">
        <f>IF(AC15&lt;=32,0,IF(AC15&lt;=39,1,IF(AC15&lt;=49,2,IF(AC15&lt;=59,3,IF(AC15&lt;=69,3.5,IF(AC15&lt;=79,4,IF(AC15&lt;=100,5)))))))</f>
        <v>5</v>
      </c>
      <c r="AE15" s="21" t="str">
        <f>IF(AC15&lt;=32,"F",IF(AC15&lt;=39,"D",IF(AC15&lt;=49,"C",IF(AC15&lt;=59,"B",IF(AC15&lt;=69,"A-",IF(AC15&lt;=79,"A",IF(AC15&lt;=100,"A+")))))))</f>
        <v>A+</v>
      </c>
      <c r="AF15" s="31">
        <v>84</v>
      </c>
      <c r="AG15" s="21">
        <f>IF(AF15&lt;=32,0,IF(AF15&lt;=39,1,IF(AF15&lt;=49,2,IF(AF15&lt;=59,3,IF(AF15&lt;=69,3.5,IF(AF15&lt;=79,4,IF(AF15&lt;=100,5)))))))</f>
        <v>5</v>
      </c>
      <c r="AH15" s="21" t="str">
        <f>IF(AF15&lt;=32,"F",IF(AF15&lt;=39,"D",IF(AF15&lt;=49,"C",IF(AF15&lt;=59,"B",IF(AF15&lt;=69,"A-",IF(AF15&lt;=79,"A",IF(AF15&lt;=100,"A+")))))))</f>
        <v>A+</v>
      </c>
      <c r="AI15" s="47">
        <v>77</v>
      </c>
      <c r="AJ15" s="21">
        <f>IF(AI15&lt;=32,0,IF(AI15&lt;=39,1,IF(AI15&lt;=49,2,IF(AI15&lt;=59,3,IF(AI15&lt;=69,3.5,IF(AI15&lt;=79,4,IF(AI15&lt;=100,5)))))))</f>
        <v>4</v>
      </c>
      <c r="AK15" s="21" t="str">
        <f>IF(AI15&lt;=32,"F",IF(AI15&lt;=39,"D",IF(AI15&lt;=49,"C",IF(AI15&lt;=59,"B",IF(AI15&lt;=69,"A-",IF(AI15&lt;=79,"A",IF(AI15&lt;=100,"A+")))))))</f>
        <v>A</v>
      </c>
      <c r="AL15" s="31">
        <v>85</v>
      </c>
      <c r="AM15" s="21">
        <f>IF(AL15&lt;=32,0,IF(AL15&lt;=39,1,IF(AL15&lt;=49,2,IF(AL15&lt;=59,3,IF(AL15&lt;=69,3.5,IF(AL15&lt;=79,4,IF(AL15&lt;=100,5)))))))</f>
        <v>5</v>
      </c>
      <c r="AN15" s="21" t="str">
        <f>IF(AL15&lt;=32,"F",IF(AL15&lt;=39,"D",IF(AL15&lt;=49,"C",IF(AL15&lt;=59,"B",IF(AL15&lt;=69,"A-",IF(AL15&lt;=79,"A",IF(AL15&lt;=100,"A+")))))))</f>
        <v>A+</v>
      </c>
      <c r="AO15" s="31">
        <v>25</v>
      </c>
      <c r="AP15" s="21">
        <f>IF(AO15&lt;=16,0,IF(AO15&lt;=19.5,1,IF(AO15&lt;=24.5,2,IF(AO15&lt;=29.5,3,IF(AO15&lt;=34.5,3.5,IF(AO15&lt;=39.5,4,IF(AO15&lt;=50,5)))))))</f>
        <v>3</v>
      </c>
      <c r="AQ15" s="21" t="str">
        <f>IF(AO15&lt;=16,"F",IF(AO15&lt;=19.5,"D",IF(AO15&lt;=24.5,"C",IF(AO15&lt;=29.5,"B",IF(AO15&lt;=34.5,"A-",IF(AO15&lt;=39.5,"A",IF(AO15&lt;=50,"A+")))))))</f>
        <v>B</v>
      </c>
      <c r="AR15" s="40">
        <f>E15+H15+K15+N15+Q15+T15+W15+Z15+AC15+AF15+AI15+AL15+AO15</f>
        <v>880</v>
      </c>
      <c r="AS15" s="41">
        <f>IF(OR(F15=0,I15=0,L15=0,O15=0,R15=0,U15=0,X15=0,AA15=0,AD15=0,AG15=0,AJ15=0,AM15=0,AP15=0,),0,F15+I15+L15+O15+R15+U15+X15+AA15+AD15+AG15+AJ15+AM15+AP15)/13</f>
        <v>4.1538461538461542</v>
      </c>
      <c r="AT15" s="41" t="str">
        <f>IF(AS15&gt;=5,"A+",IF(AS15&gt;=4,"A",IF(AS15&gt;=3.5,"A-",IF(AS15&gt;=3,"B",IF(AS15&gt;=2,"C",IF(AS15&gt;=1,"D","F"))))))</f>
        <v>A</v>
      </c>
      <c r="AU15" s="21">
        <v>9</v>
      </c>
      <c r="AV15" s="21" t="str">
        <f>IF(AS15=0,"FAIL","PASS")</f>
        <v>PASS</v>
      </c>
      <c r="AW15" s="21">
        <f>COUNTIF(E15:AQ15,"F")</f>
        <v>0</v>
      </c>
      <c r="AX15" s="64">
        <v>7</v>
      </c>
      <c r="AY15" s="64"/>
      <c r="AZ15" s="10">
        <v>6</v>
      </c>
      <c r="BA15" s="10">
        <v>100</v>
      </c>
      <c r="BB15" s="64">
        <v>12</v>
      </c>
      <c r="BC15" s="64">
        <v>100</v>
      </c>
      <c r="BD15" s="10">
        <v>37</v>
      </c>
      <c r="BE15" s="10">
        <v>100</v>
      </c>
      <c r="BF15" s="64">
        <v>20</v>
      </c>
      <c r="BG15" s="68">
        <v>96</v>
      </c>
      <c r="BH15" s="12">
        <f>AU15</f>
        <v>9</v>
      </c>
      <c r="BI15" s="49">
        <v>100</v>
      </c>
      <c r="BJ15" s="10"/>
      <c r="BK15" s="18"/>
      <c r="BL15" s="18"/>
      <c r="BM15" s="18"/>
      <c r="BN15" s="18"/>
      <c r="BO15" s="9" t="s">
        <v>1653</v>
      </c>
      <c r="BP15" s="9" t="s">
        <v>1712</v>
      </c>
      <c r="BQ15" s="42" t="s">
        <v>38</v>
      </c>
    </row>
    <row r="16" spans="1:69" s="5" customFormat="1" ht="22.5" customHeight="1" x14ac:dyDescent="0.25">
      <c r="A16" s="6">
        <v>10</v>
      </c>
      <c r="B16" s="9" t="s">
        <v>825</v>
      </c>
      <c r="C16" s="9" t="s">
        <v>969</v>
      </c>
      <c r="D16" s="9" t="s">
        <v>897</v>
      </c>
      <c r="E16" s="31">
        <v>79</v>
      </c>
      <c r="F16" s="21">
        <f>IF(E16&lt;=32,0,IF(E16&lt;=39,1,IF(E16&lt;=49,2,IF(E16&lt;=59,3,IF(E16&lt;=69,3.5,IF(E16&lt;=79,4,IF(E16&lt;=100,5)))))))</f>
        <v>4</v>
      </c>
      <c r="G16" s="21" t="str">
        <f>IF(E16&lt;=32,"F",IF(E16&lt;=39,"D",IF(E16&lt;=49,"C",IF(E16&lt;=59,"B",IF(E16&lt;=69,"A-",IF(E16&lt;=79,"A",IF(E16&lt;=100,"A+")))))))</f>
        <v>A</v>
      </c>
      <c r="H16" s="31">
        <v>74</v>
      </c>
      <c r="I16" s="21">
        <f>IF(H16&lt;=32,0,IF(H16&lt;=39,1,IF(H16&lt;=49,2,IF(H16&lt;=59,3,IF(H16&lt;=69,3.5,IF(H16&lt;=79,4,IF(H16&lt;=100,5)))))))</f>
        <v>4</v>
      </c>
      <c r="J16" s="21" t="str">
        <f>IF(H16&lt;=32,"F",IF(H16&lt;=39,"D",IF(H16&lt;=49,"C",IF(H16&lt;=59,"B",IF(H16&lt;=69,"A-",IF(H16&lt;=79,"A",IF(H16&lt;=100,"A+")))))))</f>
        <v>A</v>
      </c>
      <c r="K16" s="31">
        <v>60</v>
      </c>
      <c r="L16" s="21">
        <f>IF(K16&lt;=32,0,IF(K16&lt;=39,1,IF(K16&lt;=49,2,IF(K16&lt;=59,3,IF(K16&lt;=69,3.5,IF(K16&lt;=79,4,IF(K16&lt;=100,5)))))))</f>
        <v>3.5</v>
      </c>
      <c r="M16" s="21" t="str">
        <f>IF(K16&lt;=32,"F",IF(K16&lt;=39,"D",IF(K16&lt;=49,"C",IF(K16&lt;=59,"B",IF(K16&lt;=69,"A-",IF(K16&lt;=79,"A",IF(K16&lt;=100,"A+")))))))</f>
        <v>A-</v>
      </c>
      <c r="N16" s="31">
        <v>24</v>
      </c>
      <c r="O16" s="21">
        <f>IF(N16&lt;=22.4,0,IF(N16&lt;=27.3,1,IF(N16&lt;=34.3,2,IF(N16&lt;=41.3,3,IF(N16&lt;=48.3,3.5,IF(N16&lt;=55.3,4,IF(N16&lt;=70,5)))))))</f>
        <v>1</v>
      </c>
      <c r="P16" s="21" t="str">
        <f>IF(N16&lt;=22.4,"F",IF(N16&lt;=27.3,"D",IF(N16&lt;=34.3,"C",IF(N16&lt;=41.3,"B",IF(N16&lt;=48.3,"A-",IF(N16&lt;=55.3,"A",IF(N16&lt;=70,"A+")))))))</f>
        <v>D</v>
      </c>
      <c r="Q16" s="31">
        <v>73</v>
      </c>
      <c r="R16" s="21">
        <f>IF(Q16&lt;=32,0,IF(Q16&lt;=39,1,IF(Q16&lt;=49,2,IF(Q16&lt;=59,3,IF(Q16&lt;=69,3.5,IF(Q16&lt;=79,4,IF(Q16&lt;=100,5)))))))</f>
        <v>4</v>
      </c>
      <c r="S16" s="21" t="str">
        <f>IF(Q16&lt;=32,"F",IF(Q16&lt;=39,"D",IF(Q16&lt;=49,"C",IF(Q16&lt;=59,"B",IF(Q16&lt;=69,"A-",IF(Q16&lt;=79,"A",IF(Q16&lt;=100,"A+")))))))</f>
        <v>A</v>
      </c>
      <c r="T16" s="31">
        <v>82</v>
      </c>
      <c r="U16" s="21">
        <f>IF(T16&lt;=32,0,IF(T16&lt;=39,1,IF(T16&lt;=49,2,IF(T16&lt;=59,3,IF(T16&lt;=69,3.5,IF(T16&lt;=79,4,IF(T16&lt;=100,5)))))))</f>
        <v>5</v>
      </c>
      <c r="V16" s="21" t="str">
        <f>IF(T16&lt;=32,"F",IF(T16&lt;=39,"D",IF(T16&lt;=49,"C",IF(T16&lt;=59,"B",IF(T16&lt;=69,"A-",IF(T16&lt;=79,"A",IF(T16&lt;=100,"A+")))))))</f>
        <v>A+</v>
      </c>
      <c r="W16" s="31">
        <v>72</v>
      </c>
      <c r="X16" s="21">
        <f>IF(W16&lt;=32,0,IF(W16&lt;=39,1,IF(W16&lt;=49,2,IF(W16&lt;=59,3,IF(W16&lt;=69,3.5,IF(W16&lt;=79,4,IF(W16&lt;=100,5)))))))</f>
        <v>4</v>
      </c>
      <c r="Y16" s="21" t="str">
        <f>IF(W16&lt;=32,"F",IF(W16&lt;=39,"D",IF(W16&lt;=49,"C",IF(W16&lt;=59,"B",IF(W16&lt;=69,"A-",IF(W16&lt;=79,"A",IF(W16&lt;=100,"A+")))))))</f>
        <v>A</v>
      </c>
      <c r="Z16" s="31">
        <v>42</v>
      </c>
      <c r="AA16" s="21">
        <f>IF(Z16&lt;=16,0,IF(Z16&lt;=19.5,1,IF(Z16&lt;=24.5,2,IF(Z16&lt;=29.5,3,IF(Z16&lt;=34.5,3.5,IF(Z16&lt;=39.5,4,IF(Z16&lt;=50,5)))))))</f>
        <v>5</v>
      </c>
      <c r="AB16" s="21" t="str">
        <f>IF(Z16&lt;=16,"F",IF(Z16&lt;=19.5,"D",IF(Z16&lt;=24.5,"C",IF(Z16&lt;=29.5,"B",IF(Z16&lt;=34.5,"A-",IF(Z16&lt;=39.5,"A",IF(Z16&lt;=50,"A+")))))))</f>
        <v>A+</v>
      </c>
      <c r="AC16" s="31">
        <v>82</v>
      </c>
      <c r="AD16" s="21">
        <f>IF(AC16&lt;=32,0,IF(AC16&lt;=39,1,IF(AC16&lt;=49,2,IF(AC16&lt;=59,3,IF(AC16&lt;=69,3.5,IF(AC16&lt;=79,4,IF(AC16&lt;=100,5)))))))</f>
        <v>5</v>
      </c>
      <c r="AE16" s="21" t="str">
        <f>IF(AC16&lt;=32,"F",IF(AC16&lt;=39,"D",IF(AC16&lt;=49,"C",IF(AC16&lt;=59,"B",IF(AC16&lt;=69,"A-",IF(AC16&lt;=79,"A",IF(AC16&lt;=100,"A+")))))))</f>
        <v>A+</v>
      </c>
      <c r="AF16" s="31">
        <v>80</v>
      </c>
      <c r="AG16" s="21">
        <f>IF(AF16&lt;=32,0,IF(AF16&lt;=39,1,IF(AF16&lt;=49,2,IF(AF16&lt;=59,3,IF(AF16&lt;=69,3.5,IF(AF16&lt;=79,4,IF(AF16&lt;=100,5)))))))</f>
        <v>5</v>
      </c>
      <c r="AH16" s="21" t="str">
        <f>IF(AF16&lt;=32,"F",IF(AF16&lt;=39,"D",IF(AF16&lt;=49,"C",IF(AF16&lt;=59,"B",IF(AF16&lt;=69,"A-",IF(AF16&lt;=79,"A",IF(AF16&lt;=100,"A+")))))))</f>
        <v>A+</v>
      </c>
      <c r="AI16" s="47">
        <v>67</v>
      </c>
      <c r="AJ16" s="21">
        <f>IF(AI16&lt;=32,0,IF(AI16&lt;=39,1,IF(AI16&lt;=49,2,IF(AI16&lt;=59,3,IF(AI16&lt;=69,3.5,IF(AI16&lt;=79,4,IF(AI16&lt;=100,5)))))))</f>
        <v>3.5</v>
      </c>
      <c r="AK16" s="21" t="str">
        <f>IF(AI16&lt;=32,"F",IF(AI16&lt;=39,"D",IF(AI16&lt;=49,"C",IF(AI16&lt;=59,"B",IF(AI16&lt;=69,"A-",IF(AI16&lt;=79,"A",IF(AI16&lt;=100,"A+")))))))</f>
        <v>A-</v>
      </c>
      <c r="AL16" s="31">
        <v>81</v>
      </c>
      <c r="AM16" s="21">
        <f>IF(AL16&lt;=32,0,IF(AL16&lt;=39,1,IF(AL16&lt;=49,2,IF(AL16&lt;=59,3,IF(AL16&lt;=69,3.5,IF(AL16&lt;=79,4,IF(AL16&lt;=100,5)))))))</f>
        <v>5</v>
      </c>
      <c r="AN16" s="21" t="str">
        <f>IF(AL16&lt;=32,"F",IF(AL16&lt;=39,"D",IF(AL16&lt;=49,"C",IF(AL16&lt;=59,"B",IF(AL16&lt;=69,"A-",IF(AL16&lt;=79,"A",IF(AL16&lt;=100,"A+")))))))</f>
        <v>A+</v>
      </c>
      <c r="AO16" s="31">
        <v>45</v>
      </c>
      <c r="AP16" s="21">
        <f>IF(AO16&lt;=16,0,IF(AO16&lt;=19.5,1,IF(AO16&lt;=24.5,2,IF(AO16&lt;=29.5,3,IF(AO16&lt;=34.5,3.5,IF(AO16&lt;=39.5,4,IF(AO16&lt;=50,5)))))))</f>
        <v>5</v>
      </c>
      <c r="AQ16" s="21" t="str">
        <f>IF(AO16&lt;=16,"F",IF(AO16&lt;=19.5,"D",IF(AO16&lt;=24.5,"C",IF(AO16&lt;=29.5,"B",IF(AO16&lt;=34.5,"A-",IF(AO16&lt;=39.5,"A",IF(AO16&lt;=50,"A+")))))))</f>
        <v>A+</v>
      </c>
      <c r="AR16" s="40">
        <f>E16+H16+K16+N16+Q16+T16+W16+Z16+AC16+AF16+AI16+AL16+AO16</f>
        <v>861</v>
      </c>
      <c r="AS16" s="41">
        <f>IF(OR(F16=0,I16=0,L16=0,O16=0,R16=0,U16=0,X16=0,AA16=0,AD16=0,AG16=0,AJ16=0,AM16=0,AP16=0,),0,F16+I16+L16+O16+R16+U16+X16+AA16+AD16+AG16+AJ16+AM16+AP16)/13</f>
        <v>4.1538461538461542</v>
      </c>
      <c r="AT16" s="41" t="str">
        <f>IF(AS16&gt;=5,"A+",IF(AS16&gt;=4,"A",IF(AS16&gt;=3.5,"A-",IF(AS16&gt;=3,"B",IF(AS16&gt;=2,"C",IF(AS16&gt;=1,"D","F"))))))</f>
        <v>A</v>
      </c>
      <c r="AU16" s="21">
        <v>10</v>
      </c>
      <c r="AV16" s="21" t="str">
        <f>IF(AS16=0,"FAIL","PASS")</f>
        <v>PASS</v>
      </c>
      <c r="AW16" s="21">
        <f>COUNTIF(E16:AQ16,"F")</f>
        <v>0</v>
      </c>
      <c r="AX16" s="64">
        <v>16</v>
      </c>
      <c r="AY16" s="64"/>
      <c r="AZ16" s="10">
        <v>7</v>
      </c>
      <c r="BA16" s="10">
        <v>100</v>
      </c>
      <c r="BB16" s="64">
        <v>11</v>
      </c>
      <c r="BC16" s="64">
        <v>95</v>
      </c>
      <c r="BD16" s="10">
        <v>8</v>
      </c>
      <c r="BE16" s="10">
        <v>94</v>
      </c>
      <c r="BF16" s="64">
        <v>7</v>
      </c>
      <c r="BG16" s="68">
        <v>88</v>
      </c>
      <c r="BH16" s="12">
        <f>AU16</f>
        <v>10</v>
      </c>
      <c r="BI16" s="49">
        <v>80</v>
      </c>
      <c r="BJ16" s="10"/>
      <c r="BK16" s="18"/>
      <c r="BL16" s="18"/>
      <c r="BM16" s="18"/>
      <c r="BN16" s="18"/>
      <c r="BO16" s="9" t="s">
        <v>1637</v>
      </c>
      <c r="BP16" s="9" t="s">
        <v>1637</v>
      </c>
      <c r="BQ16" s="42" t="s">
        <v>38</v>
      </c>
    </row>
    <row r="17" spans="1:69" s="5" customFormat="1" ht="22.5" customHeight="1" x14ac:dyDescent="0.25">
      <c r="A17" s="6">
        <v>11</v>
      </c>
      <c r="B17" s="9" t="s">
        <v>821</v>
      </c>
      <c r="C17" s="9" t="s">
        <v>965</v>
      </c>
      <c r="D17" s="9" t="s">
        <v>893</v>
      </c>
      <c r="E17" s="31">
        <v>77</v>
      </c>
      <c r="F17" s="21">
        <f>IF(E17&lt;=32,0,IF(E17&lt;=39,1,IF(E17&lt;=49,2,IF(E17&lt;=59,3,IF(E17&lt;=69,3.5,IF(E17&lt;=79,4,IF(E17&lt;=100,5)))))))</f>
        <v>4</v>
      </c>
      <c r="G17" s="21" t="str">
        <f>IF(E17&lt;=32,"F",IF(E17&lt;=39,"D",IF(E17&lt;=49,"C",IF(E17&lt;=59,"B",IF(E17&lt;=69,"A-",IF(E17&lt;=79,"A",IF(E17&lt;=100,"A+")))))))</f>
        <v>A</v>
      </c>
      <c r="H17" s="31">
        <v>89</v>
      </c>
      <c r="I17" s="21">
        <f>IF(H17&lt;=32,0,IF(H17&lt;=39,1,IF(H17&lt;=49,2,IF(H17&lt;=59,3,IF(H17&lt;=69,3.5,IF(H17&lt;=79,4,IF(H17&lt;=100,5)))))))</f>
        <v>5</v>
      </c>
      <c r="J17" s="21" t="str">
        <f>IF(H17&lt;=32,"F",IF(H17&lt;=39,"D",IF(H17&lt;=49,"C",IF(H17&lt;=59,"B",IF(H17&lt;=69,"A-",IF(H17&lt;=79,"A",IF(H17&lt;=100,"A+")))))))</f>
        <v>A+</v>
      </c>
      <c r="K17" s="31">
        <v>70</v>
      </c>
      <c r="L17" s="21">
        <f>IF(K17&lt;=32,0,IF(K17&lt;=39,1,IF(K17&lt;=49,2,IF(K17&lt;=59,3,IF(K17&lt;=69,3.5,IF(K17&lt;=79,4,IF(K17&lt;=100,5)))))))</f>
        <v>4</v>
      </c>
      <c r="M17" s="21" t="str">
        <f>IF(K17&lt;=32,"F",IF(K17&lt;=39,"D",IF(K17&lt;=49,"C",IF(K17&lt;=59,"B",IF(K17&lt;=69,"A-",IF(K17&lt;=79,"A",IF(K17&lt;=100,"A+")))))))</f>
        <v>A</v>
      </c>
      <c r="N17" s="31">
        <v>30</v>
      </c>
      <c r="O17" s="21">
        <f>IF(N17&lt;=22.4,0,IF(N17&lt;=27.3,1,IF(N17&lt;=34.3,2,IF(N17&lt;=41.3,3,IF(N17&lt;=48.3,3.5,IF(N17&lt;=55.3,4,IF(N17&lt;=70,5)))))))</f>
        <v>2</v>
      </c>
      <c r="P17" s="21" t="str">
        <f>IF(N17&lt;=22.4,"F",IF(N17&lt;=27.3,"D",IF(N17&lt;=34.3,"C",IF(N17&lt;=41.3,"B",IF(N17&lt;=48.3,"A-",IF(N17&lt;=55.3,"A",IF(N17&lt;=70,"A+")))))))</f>
        <v>C</v>
      </c>
      <c r="Q17" s="31">
        <v>97</v>
      </c>
      <c r="R17" s="21">
        <f>IF(Q17&lt;=32,0,IF(Q17&lt;=39,1,IF(Q17&lt;=49,2,IF(Q17&lt;=59,3,IF(Q17&lt;=69,3.5,IF(Q17&lt;=79,4,IF(Q17&lt;=100,5)))))))</f>
        <v>5</v>
      </c>
      <c r="S17" s="21" t="str">
        <f>IF(Q17&lt;=32,"F",IF(Q17&lt;=39,"D",IF(Q17&lt;=49,"C",IF(Q17&lt;=59,"B",IF(Q17&lt;=69,"A-",IF(Q17&lt;=79,"A",IF(Q17&lt;=100,"A+")))))))</f>
        <v>A+</v>
      </c>
      <c r="T17" s="31">
        <v>90</v>
      </c>
      <c r="U17" s="21">
        <f>IF(T17&lt;=32,0,IF(T17&lt;=39,1,IF(T17&lt;=49,2,IF(T17&lt;=59,3,IF(T17&lt;=69,3.5,IF(T17&lt;=79,4,IF(T17&lt;=100,5)))))))</f>
        <v>5</v>
      </c>
      <c r="V17" s="21" t="str">
        <f>IF(T17&lt;=32,"F",IF(T17&lt;=39,"D",IF(T17&lt;=49,"C",IF(T17&lt;=59,"B",IF(T17&lt;=69,"A-",IF(T17&lt;=79,"A",IF(T17&lt;=100,"A+")))))))</f>
        <v>A+</v>
      </c>
      <c r="W17" s="31">
        <v>91</v>
      </c>
      <c r="X17" s="21">
        <f>IF(W17&lt;=32,0,IF(W17&lt;=39,1,IF(W17&lt;=49,2,IF(W17&lt;=59,3,IF(W17&lt;=69,3.5,IF(W17&lt;=79,4,IF(W17&lt;=100,5)))))))</f>
        <v>5</v>
      </c>
      <c r="Y17" s="21" t="str">
        <f>IF(W17&lt;=32,"F",IF(W17&lt;=39,"D",IF(W17&lt;=49,"C",IF(W17&lt;=59,"B",IF(W17&lt;=69,"A-",IF(W17&lt;=79,"A",IF(W17&lt;=100,"A+")))))))</f>
        <v>A+</v>
      </c>
      <c r="Z17" s="31">
        <v>49</v>
      </c>
      <c r="AA17" s="21">
        <f>IF(Z17&lt;=16,0,IF(Z17&lt;=19.5,1,IF(Z17&lt;=24.5,2,IF(Z17&lt;=29.5,3,IF(Z17&lt;=34.5,3.5,IF(Z17&lt;=39.5,4,IF(Z17&lt;=50,5)))))))</f>
        <v>5</v>
      </c>
      <c r="AB17" s="21" t="str">
        <f>IF(Z17&lt;=16,"F",IF(Z17&lt;=19.5,"D",IF(Z17&lt;=24.5,"C",IF(Z17&lt;=29.5,"B",IF(Z17&lt;=34.5,"A-",IF(Z17&lt;=39.5,"A",IF(Z17&lt;=50,"A+")))))))</f>
        <v>A+</v>
      </c>
      <c r="AC17" s="31">
        <v>85</v>
      </c>
      <c r="AD17" s="21">
        <f>IF(AC17&lt;=32,0,IF(AC17&lt;=39,1,IF(AC17&lt;=49,2,IF(AC17&lt;=59,3,IF(AC17&lt;=69,3.5,IF(AC17&lt;=79,4,IF(AC17&lt;=100,5)))))))</f>
        <v>5</v>
      </c>
      <c r="AE17" s="21" t="str">
        <f>IF(AC17&lt;=32,"F",IF(AC17&lt;=39,"D",IF(AC17&lt;=49,"C",IF(AC17&lt;=59,"B",IF(AC17&lt;=69,"A-",IF(AC17&lt;=79,"A",IF(AC17&lt;=100,"A+")))))))</f>
        <v>A+</v>
      </c>
      <c r="AF17" s="31">
        <v>82</v>
      </c>
      <c r="AG17" s="21">
        <f>IF(AF17&lt;=32,0,IF(AF17&lt;=39,1,IF(AF17&lt;=49,2,IF(AF17&lt;=59,3,IF(AF17&lt;=69,3.5,IF(AF17&lt;=79,4,IF(AF17&lt;=100,5)))))))</f>
        <v>5</v>
      </c>
      <c r="AH17" s="21" t="str">
        <f>IF(AF17&lt;=32,"F",IF(AF17&lt;=39,"D",IF(AF17&lt;=49,"C",IF(AF17&lt;=59,"B",IF(AF17&lt;=69,"A-",IF(AF17&lt;=79,"A",IF(AF17&lt;=100,"A+")))))))</f>
        <v>A+</v>
      </c>
      <c r="AI17" s="47">
        <v>57</v>
      </c>
      <c r="AJ17" s="21">
        <f>IF(AI17&lt;=32,0,IF(AI17&lt;=39,1,IF(AI17&lt;=49,2,IF(AI17&lt;=59,3,IF(AI17&lt;=69,3.5,IF(AI17&lt;=79,4,IF(AI17&lt;=100,5)))))))</f>
        <v>3</v>
      </c>
      <c r="AK17" s="21" t="str">
        <f>IF(AI17&lt;=32,"F",IF(AI17&lt;=39,"D",IF(AI17&lt;=49,"C",IF(AI17&lt;=59,"B",IF(AI17&lt;=69,"A-",IF(AI17&lt;=79,"A",IF(AI17&lt;=100,"A+")))))))</f>
        <v>B</v>
      </c>
      <c r="AL17" s="31">
        <v>68</v>
      </c>
      <c r="AM17" s="21">
        <f>IF(AL17&lt;=32,0,IF(AL17&lt;=39,1,IF(AL17&lt;=49,2,IF(AL17&lt;=59,3,IF(AL17&lt;=69,3.5,IF(AL17&lt;=79,4,IF(AL17&lt;=100,5)))))))</f>
        <v>3.5</v>
      </c>
      <c r="AN17" s="21" t="str">
        <f>IF(AL17&lt;=32,"F",IF(AL17&lt;=39,"D",IF(AL17&lt;=49,"C",IF(AL17&lt;=59,"B",IF(AL17&lt;=69,"A-",IF(AL17&lt;=79,"A",IF(AL17&lt;=100,"A+")))))))</f>
        <v>A-</v>
      </c>
      <c r="AO17" s="31">
        <v>22</v>
      </c>
      <c r="AP17" s="21">
        <f>IF(AO17&lt;=16,0,IF(AO17&lt;=19.5,1,IF(AO17&lt;=24.5,2,IF(AO17&lt;=29.5,3,IF(AO17&lt;=34.5,3.5,IF(AO17&lt;=39.5,4,IF(AO17&lt;=50,5)))))))</f>
        <v>2</v>
      </c>
      <c r="AQ17" s="21" t="str">
        <f>IF(AO17&lt;=16,"F",IF(AO17&lt;=19.5,"D",IF(AO17&lt;=24.5,"C",IF(AO17&lt;=29.5,"B",IF(AO17&lt;=34.5,"A-",IF(AO17&lt;=39.5,"A",IF(AO17&lt;=50,"A+")))))))</f>
        <v>C</v>
      </c>
      <c r="AR17" s="40">
        <f>E17+H17+K17+N17+Q17+T17+W17+Z17+AC17+AF17+AI17+AL17+AO17</f>
        <v>907</v>
      </c>
      <c r="AS17" s="41">
        <f>IF(OR(F17=0,I17=0,L17=0,O17=0,R17=0,U17=0,X17=0,AA17=0,AD17=0,AG17=0,AJ17=0,AM17=0,AP17=0,),0,F17+I17+L17+O17+R17+U17+X17+AA17+AD17+AG17+AJ17+AM17+AP17)/13</f>
        <v>4.115384615384615</v>
      </c>
      <c r="AT17" s="41" t="str">
        <f>IF(AS17&gt;=5,"A+",IF(AS17&gt;=4,"A",IF(AS17&gt;=3.5,"A-",IF(AS17&gt;=3,"B",IF(AS17&gt;=2,"C",IF(AS17&gt;=1,"D","F"))))))</f>
        <v>A</v>
      </c>
      <c r="AU17" s="21">
        <v>11</v>
      </c>
      <c r="AV17" s="21" t="str">
        <f>IF(AS17=0,"FAIL","PASS")</f>
        <v>PASS</v>
      </c>
      <c r="AW17" s="21">
        <f>COUNTIF(E17:AQ17,"F")</f>
        <v>0</v>
      </c>
      <c r="AX17" s="64">
        <v>5</v>
      </c>
      <c r="AY17" s="64"/>
      <c r="AZ17" s="10">
        <v>3</v>
      </c>
      <c r="BA17" s="10">
        <v>100</v>
      </c>
      <c r="BB17" s="64">
        <v>2</v>
      </c>
      <c r="BC17" s="64">
        <v>100</v>
      </c>
      <c r="BD17" s="10">
        <v>4</v>
      </c>
      <c r="BE17" s="10">
        <v>94</v>
      </c>
      <c r="BF17" s="64">
        <v>4</v>
      </c>
      <c r="BG17" s="68">
        <v>100</v>
      </c>
      <c r="BH17" s="12">
        <f>AU17</f>
        <v>11</v>
      </c>
      <c r="BI17" s="49">
        <v>85</v>
      </c>
      <c r="BJ17" s="10"/>
      <c r="BK17" s="18"/>
      <c r="BL17" s="18"/>
      <c r="BM17" s="18"/>
      <c r="BN17" s="18"/>
      <c r="BO17" s="9" t="s">
        <v>1633</v>
      </c>
      <c r="BP17" s="9" t="s">
        <v>1703</v>
      </c>
      <c r="BQ17" s="42" t="s">
        <v>40</v>
      </c>
    </row>
    <row r="18" spans="1:69" s="5" customFormat="1" ht="22.5" customHeight="1" x14ac:dyDescent="0.25">
      <c r="A18" s="6">
        <v>12</v>
      </c>
      <c r="B18" s="9" t="s">
        <v>872</v>
      </c>
      <c r="C18" s="9" t="s">
        <v>1016</v>
      </c>
      <c r="D18" s="9" t="s">
        <v>944</v>
      </c>
      <c r="E18" s="31">
        <v>73</v>
      </c>
      <c r="F18" s="21">
        <f>IF(E18&lt;=32,0,IF(E18&lt;=39,1,IF(E18&lt;=49,2,IF(E18&lt;=59,3,IF(E18&lt;=69,3.5,IF(E18&lt;=79,4,IF(E18&lt;=100,5)))))))</f>
        <v>4</v>
      </c>
      <c r="G18" s="21" t="str">
        <f>IF(E18&lt;=32,"F",IF(E18&lt;=39,"D",IF(E18&lt;=49,"C",IF(E18&lt;=59,"B",IF(E18&lt;=69,"A-",IF(E18&lt;=79,"A",IF(E18&lt;=100,"A+")))))))</f>
        <v>A</v>
      </c>
      <c r="H18" s="31">
        <v>88</v>
      </c>
      <c r="I18" s="21">
        <f>IF(H18&lt;=32,0,IF(H18&lt;=39,1,IF(H18&lt;=49,2,IF(H18&lt;=59,3,IF(H18&lt;=69,3.5,IF(H18&lt;=79,4,IF(H18&lt;=100,5)))))))</f>
        <v>5</v>
      </c>
      <c r="J18" s="21" t="str">
        <f>IF(H18&lt;=32,"F",IF(H18&lt;=39,"D",IF(H18&lt;=49,"C",IF(H18&lt;=59,"B",IF(H18&lt;=69,"A-",IF(H18&lt;=79,"A",IF(H18&lt;=100,"A+")))))))</f>
        <v>A+</v>
      </c>
      <c r="K18" s="31">
        <v>65</v>
      </c>
      <c r="L18" s="21">
        <f>IF(K18&lt;=32,0,IF(K18&lt;=39,1,IF(K18&lt;=49,2,IF(K18&lt;=59,3,IF(K18&lt;=69,3.5,IF(K18&lt;=79,4,IF(K18&lt;=100,5)))))))</f>
        <v>3.5</v>
      </c>
      <c r="M18" s="21" t="str">
        <f>IF(K18&lt;=32,"F",IF(K18&lt;=39,"D",IF(K18&lt;=49,"C",IF(K18&lt;=59,"B",IF(K18&lt;=69,"A-",IF(K18&lt;=79,"A",IF(K18&lt;=100,"A+")))))))</f>
        <v>A-</v>
      </c>
      <c r="N18" s="31">
        <v>34</v>
      </c>
      <c r="O18" s="21">
        <f>IF(N18&lt;=22.4,0,IF(N18&lt;=27.3,1,IF(N18&lt;=34.3,2,IF(N18&lt;=41.3,3,IF(N18&lt;=48.3,3.5,IF(N18&lt;=55.3,4,IF(N18&lt;=70,5)))))))</f>
        <v>2</v>
      </c>
      <c r="P18" s="21" t="str">
        <f>IF(N18&lt;=22.4,"F",IF(N18&lt;=27.3,"D",IF(N18&lt;=34.3,"C",IF(N18&lt;=41.3,"B",IF(N18&lt;=48.3,"A-",IF(N18&lt;=55.3,"A",IF(N18&lt;=70,"A+")))))))</f>
        <v>C</v>
      </c>
      <c r="Q18" s="31">
        <v>79</v>
      </c>
      <c r="R18" s="21">
        <f>IF(Q18&lt;=32,0,IF(Q18&lt;=39,1,IF(Q18&lt;=49,2,IF(Q18&lt;=59,3,IF(Q18&lt;=69,3.5,IF(Q18&lt;=79,4,IF(Q18&lt;=100,5)))))))</f>
        <v>4</v>
      </c>
      <c r="S18" s="21" t="str">
        <f>IF(Q18&lt;=32,"F",IF(Q18&lt;=39,"D",IF(Q18&lt;=49,"C",IF(Q18&lt;=59,"B",IF(Q18&lt;=69,"A-",IF(Q18&lt;=79,"A",IF(Q18&lt;=100,"A+")))))))</f>
        <v>A</v>
      </c>
      <c r="T18" s="31">
        <v>90</v>
      </c>
      <c r="U18" s="21">
        <f>IF(T18&lt;=32,0,IF(T18&lt;=39,1,IF(T18&lt;=49,2,IF(T18&lt;=59,3,IF(T18&lt;=69,3.5,IF(T18&lt;=79,4,IF(T18&lt;=100,5)))))))</f>
        <v>5</v>
      </c>
      <c r="V18" s="21" t="str">
        <f>IF(T18&lt;=32,"F",IF(T18&lt;=39,"D",IF(T18&lt;=49,"C",IF(T18&lt;=59,"B",IF(T18&lt;=69,"A-",IF(T18&lt;=79,"A",IF(T18&lt;=100,"A+")))))))</f>
        <v>A+</v>
      </c>
      <c r="W18" s="31">
        <v>71</v>
      </c>
      <c r="X18" s="21">
        <f>IF(W18&lt;=32,0,IF(W18&lt;=39,1,IF(W18&lt;=49,2,IF(W18&lt;=59,3,IF(W18&lt;=69,3.5,IF(W18&lt;=79,4,IF(W18&lt;=100,5)))))))</f>
        <v>4</v>
      </c>
      <c r="Y18" s="21" t="str">
        <f>IF(W18&lt;=32,"F",IF(W18&lt;=39,"D",IF(W18&lt;=49,"C",IF(W18&lt;=59,"B",IF(W18&lt;=69,"A-",IF(W18&lt;=79,"A",IF(W18&lt;=100,"A+")))))))</f>
        <v>A</v>
      </c>
      <c r="Z18" s="31">
        <v>48</v>
      </c>
      <c r="AA18" s="21">
        <f>IF(Z18&lt;=16,0,IF(Z18&lt;=19.5,1,IF(Z18&lt;=24.5,2,IF(Z18&lt;=29.5,3,IF(Z18&lt;=34.5,3.5,IF(Z18&lt;=39.5,4,IF(Z18&lt;=50,5)))))))</f>
        <v>5</v>
      </c>
      <c r="AB18" s="21" t="str">
        <f>IF(Z18&lt;=16,"F",IF(Z18&lt;=19.5,"D",IF(Z18&lt;=24.5,"C",IF(Z18&lt;=29.5,"B",IF(Z18&lt;=34.5,"A-",IF(Z18&lt;=39.5,"A",IF(Z18&lt;=50,"A+")))))))</f>
        <v>A+</v>
      </c>
      <c r="AC18" s="31">
        <v>83</v>
      </c>
      <c r="AD18" s="21">
        <f>IF(AC18&lt;=32,0,IF(AC18&lt;=39,1,IF(AC18&lt;=49,2,IF(AC18&lt;=59,3,IF(AC18&lt;=69,3.5,IF(AC18&lt;=79,4,IF(AC18&lt;=100,5)))))))</f>
        <v>5</v>
      </c>
      <c r="AE18" s="21" t="str">
        <f>IF(AC18&lt;=32,"F",IF(AC18&lt;=39,"D",IF(AC18&lt;=49,"C",IF(AC18&lt;=59,"B",IF(AC18&lt;=69,"A-",IF(AC18&lt;=79,"A",IF(AC18&lt;=100,"A+")))))))</f>
        <v>A+</v>
      </c>
      <c r="AF18" s="31">
        <v>83</v>
      </c>
      <c r="AG18" s="21">
        <f>IF(AF18&lt;=32,0,IF(AF18&lt;=39,1,IF(AF18&lt;=49,2,IF(AF18&lt;=59,3,IF(AF18&lt;=69,3.5,IF(AF18&lt;=79,4,IF(AF18&lt;=100,5)))))))</f>
        <v>5</v>
      </c>
      <c r="AH18" s="21" t="str">
        <f>IF(AF18&lt;=32,"F",IF(AF18&lt;=39,"D",IF(AF18&lt;=49,"C",IF(AF18&lt;=59,"B",IF(AF18&lt;=69,"A-",IF(AF18&lt;=79,"A",IF(AF18&lt;=100,"A+")))))))</f>
        <v>A+</v>
      </c>
      <c r="AI18" s="47">
        <v>70</v>
      </c>
      <c r="AJ18" s="21">
        <f>IF(AI18&lt;=32,0,IF(AI18&lt;=39,1,IF(AI18&lt;=49,2,IF(AI18&lt;=59,3,IF(AI18&lt;=69,3.5,IF(AI18&lt;=79,4,IF(AI18&lt;=100,5)))))))</f>
        <v>4</v>
      </c>
      <c r="AK18" s="21" t="str">
        <f>IF(AI18&lt;=32,"F",IF(AI18&lt;=39,"D",IF(AI18&lt;=49,"C",IF(AI18&lt;=59,"B",IF(AI18&lt;=69,"A-",IF(AI18&lt;=79,"A",IF(AI18&lt;=100,"A+")))))))</f>
        <v>A</v>
      </c>
      <c r="AL18" s="31">
        <v>42</v>
      </c>
      <c r="AM18" s="21">
        <f>IF(AL18&lt;=32,0,IF(AL18&lt;=39,1,IF(AL18&lt;=49,2,IF(AL18&lt;=59,3,IF(AL18&lt;=69,3.5,IF(AL18&lt;=79,4,IF(AL18&lt;=100,5)))))))</f>
        <v>2</v>
      </c>
      <c r="AN18" s="21" t="str">
        <f>IF(AL18&lt;=32,"F",IF(AL18&lt;=39,"D",IF(AL18&lt;=49,"C",IF(AL18&lt;=59,"B",IF(AL18&lt;=69,"A-",IF(AL18&lt;=79,"A",IF(AL18&lt;=100,"A+")))))))</f>
        <v>C</v>
      </c>
      <c r="AO18" s="31">
        <v>41</v>
      </c>
      <c r="AP18" s="21">
        <f>IF(AO18&lt;=16,0,IF(AO18&lt;=19.5,1,IF(AO18&lt;=24.5,2,IF(AO18&lt;=29.5,3,IF(AO18&lt;=34.5,3.5,IF(AO18&lt;=39.5,4,IF(AO18&lt;=50,5)))))))</f>
        <v>5</v>
      </c>
      <c r="AQ18" s="21" t="str">
        <f>IF(AO18&lt;=16,"F",IF(AO18&lt;=19.5,"D",IF(AO18&lt;=24.5,"C",IF(AO18&lt;=29.5,"B",IF(AO18&lt;=34.5,"A-",IF(AO18&lt;=39.5,"A",IF(AO18&lt;=50,"A+")))))))</f>
        <v>A+</v>
      </c>
      <c r="AR18" s="40">
        <f>E18+H18+K18+N18+Q18+T18+W18+Z18+AC18+AF18+AI18+AL18+AO18</f>
        <v>867</v>
      </c>
      <c r="AS18" s="41">
        <f>IF(OR(F18=0,I18=0,L18=0,O18=0,R18=0,U18=0,X18=0,AA18=0,AD18=0,AG18=0,AJ18=0,AM18=0,AP18=0,),0,F18+I18+L18+O18+R18+U18+X18+AA18+AD18+AG18+AJ18+AM18+AP18)/13</f>
        <v>4.115384615384615</v>
      </c>
      <c r="AT18" s="41" t="str">
        <f>IF(AS18&gt;=5,"A+",IF(AS18&gt;=4,"A",IF(AS18&gt;=3.5,"A-",IF(AS18&gt;=3,"B",IF(AS18&gt;=2,"C",IF(AS18&gt;=1,"D","F"))))))</f>
        <v>A</v>
      </c>
      <c r="AU18" s="21">
        <v>12</v>
      </c>
      <c r="AV18" s="21" t="str">
        <f>IF(AS18=0,"FAIL","PASS")</f>
        <v>PASS</v>
      </c>
      <c r="AW18" s="21">
        <f>COUNTIF(E18:AQ18,"F")</f>
        <v>0</v>
      </c>
      <c r="AX18" s="64">
        <v>35</v>
      </c>
      <c r="AY18" s="64"/>
      <c r="AZ18" s="10">
        <v>29</v>
      </c>
      <c r="BA18" s="10">
        <v>95</v>
      </c>
      <c r="BB18" s="64">
        <v>40</v>
      </c>
      <c r="BC18" s="64">
        <v>81</v>
      </c>
      <c r="BD18" s="10">
        <v>6</v>
      </c>
      <c r="BE18" s="10">
        <v>82</v>
      </c>
      <c r="BF18" s="64">
        <v>21</v>
      </c>
      <c r="BG18" s="68">
        <v>77</v>
      </c>
      <c r="BH18" s="12">
        <f>AU18</f>
        <v>12</v>
      </c>
      <c r="BI18" s="49">
        <v>90</v>
      </c>
      <c r="BJ18" s="10"/>
      <c r="BK18" s="18"/>
      <c r="BL18" s="18"/>
      <c r="BM18" s="18"/>
      <c r="BN18" s="18"/>
      <c r="BO18" s="9" t="s">
        <v>1683</v>
      </c>
      <c r="BP18" s="9" t="s">
        <v>1728</v>
      </c>
      <c r="BQ18" s="42" t="s">
        <v>40</v>
      </c>
    </row>
    <row r="19" spans="1:69" s="5" customFormat="1" ht="22.5" customHeight="1" x14ac:dyDescent="0.25">
      <c r="A19" s="6">
        <v>13</v>
      </c>
      <c r="B19" s="9" t="s">
        <v>829</v>
      </c>
      <c r="C19" s="9" t="s">
        <v>973</v>
      </c>
      <c r="D19" s="9" t="s">
        <v>901</v>
      </c>
      <c r="E19" s="31">
        <v>71</v>
      </c>
      <c r="F19" s="21">
        <f>IF(E19&lt;=32,0,IF(E19&lt;=39,1,IF(E19&lt;=49,2,IF(E19&lt;=59,3,IF(E19&lt;=69,3.5,IF(E19&lt;=79,4,IF(E19&lt;=100,5)))))))</f>
        <v>4</v>
      </c>
      <c r="G19" s="21" t="str">
        <f>IF(E19&lt;=32,"F",IF(E19&lt;=39,"D",IF(E19&lt;=49,"C",IF(E19&lt;=59,"B",IF(E19&lt;=69,"A-",IF(E19&lt;=79,"A",IF(E19&lt;=100,"A+")))))))</f>
        <v>A</v>
      </c>
      <c r="H19" s="31">
        <v>73</v>
      </c>
      <c r="I19" s="21">
        <f>IF(H19&lt;=32,0,IF(H19&lt;=39,1,IF(H19&lt;=49,2,IF(H19&lt;=59,3,IF(H19&lt;=69,3.5,IF(H19&lt;=79,4,IF(H19&lt;=100,5)))))))</f>
        <v>4</v>
      </c>
      <c r="J19" s="21" t="str">
        <f>IF(H19&lt;=32,"F",IF(H19&lt;=39,"D",IF(H19&lt;=49,"C",IF(H19&lt;=59,"B",IF(H19&lt;=69,"A-",IF(H19&lt;=79,"A",IF(H19&lt;=100,"A+")))))))</f>
        <v>A</v>
      </c>
      <c r="K19" s="31">
        <v>57</v>
      </c>
      <c r="L19" s="21">
        <f>IF(K19&lt;=32,0,IF(K19&lt;=39,1,IF(K19&lt;=49,2,IF(K19&lt;=59,3,IF(K19&lt;=69,3.5,IF(K19&lt;=79,4,IF(K19&lt;=100,5)))))))</f>
        <v>3</v>
      </c>
      <c r="M19" s="21" t="str">
        <f>IF(K19&lt;=32,"F",IF(K19&lt;=39,"D",IF(K19&lt;=49,"C",IF(K19&lt;=59,"B",IF(K19&lt;=69,"A-",IF(K19&lt;=79,"A",IF(K19&lt;=100,"A+")))))))</f>
        <v>B</v>
      </c>
      <c r="N19" s="31">
        <v>28</v>
      </c>
      <c r="O19" s="21">
        <f>IF(N19&lt;=22.4,0,IF(N19&lt;=27.3,1,IF(N19&lt;=34.3,2,IF(N19&lt;=41.3,3,IF(N19&lt;=48.3,3.5,IF(N19&lt;=55.3,4,IF(N19&lt;=70,5)))))))</f>
        <v>2</v>
      </c>
      <c r="P19" s="21" t="str">
        <f>IF(N19&lt;=22.4,"F",IF(N19&lt;=27.3,"D",IF(N19&lt;=34.3,"C",IF(N19&lt;=41.3,"B",IF(N19&lt;=48.3,"A-",IF(N19&lt;=55.3,"A",IF(N19&lt;=70,"A+")))))))</f>
        <v>C</v>
      </c>
      <c r="Q19" s="31">
        <v>76</v>
      </c>
      <c r="R19" s="21">
        <f>IF(Q19&lt;=32,0,IF(Q19&lt;=39,1,IF(Q19&lt;=49,2,IF(Q19&lt;=59,3,IF(Q19&lt;=69,3.5,IF(Q19&lt;=79,4,IF(Q19&lt;=100,5)))))))</f>
        <v>4</v>
      </c>
      <c r="S19" s="21" t="str">
        <f>IF(Q19&lt;=32,"F",IF(Q19&lt;=39,"D",IF(Q19&lt;=49,"C",IF(Q19&lt;=59,"B",IF(Q19&lt;=69,"A-",IF(Q19&lt;=79,"A",IF(Q19&lt;=100,"A+")))))))</f>
        <v>A</v>
      </c>
      <c r="T19" s="31">
        <v>84</v>
      </c>
      <c r="U19" s="21">
        <f>IF(T19&lt;=32,0,IF(T19&lt;=39,1,IF(T19&lt;=49,2,IF(T19&lt;=59,3,IF(T19&lt;=69,3.5,IF(T19&lt;=79,4,IF(T19&lt;=100,5)))))))</f>
        <v>5</v>
      </c>
      <c r="V19" s="21" t="str">
        <f>IF(T19&lt;=32,"F",IF(T19&lt;=39,"D",IF(T19&lt;=49,"C",IF(T19&lt;=59,"B",IF(T19&lt;=69,"A-",IF(T19&lt;=79,"A",IF(T19&lt;=100,"A+")))))))</f>
        <v>A+</v>
      </c>
      <c r="W19" s="31">
        <v>84</v>
      </c>
      <c r="X19" s="21">
        <f>IF(W19&lt;=32,0,IF(W19&lt;=39,1,IF(W19&lt;=49,2,IF(W19&lt;=59,3,IF(W19&lt;=69,3.5,IF(W19&lt;=79,4,IF(W19&lt;=100,5)))))))</f>
        <v>5</v>
      </c>
      <c r="Y19" s="21" t="str">
        <f>IF(W19&lt;=32,"F",IF(W19&lt;=39,"D",IF(W19&lt;=49,"C",IF(W19&lt;=59,"B",IF(W19&lt;=69,"A-",IF(W19&lt;=79,"A",IF(W19&lt;=100,"A+")))))))</f>
        <v>A+</v>
      </c>
      <c r="Z19" s="31">
        <v>48</v>
      </c>
      <c r="AA19" s="21">
        <f>IF(Z19&lt;=16,0,IF(Z19&lt;=19.5,1,IF(Z19&lt;=24.5,2,IF(Z19&lt;=29.5,3,IF(Z19&lt;=34.5,3.5,IF(Z19&lt;=39.5,4,IF(Z19&lt;=50,5)))))))</f>
        <v>5</v>
      </c>
      <c r="AB19" s="21" t="str">
        <f>IF(Z19&lt;=16,"F",IF(Z19&lt;=19.5,"D",IF(Z19&lt;=24.5,"C",IF(Z19&lt;=29.5,"B",IF(Z19&lt;=34.5,"A-",IF(Z19&lt;=39.5,"A",IF(Z19&lt;=50,"A+")))))))</f>
        <v>A+</v>
      </c>
      <c r="AC19" s="31">
        <v>84</v>
      </c>
      <c r="AD19" s="21">
        <f>IF(AC19&lt;=32,0,IF(AC19&lt;=39,1,IF(AC19&lt;=49,2,IF(AC19&lt;=59,3,IF(AC19&lt;=69,3.5,IF(AC19&lt;=79,4,IF(AC19&lt;=100,5)))))))</f>
        <v>5</v>
      </c>
      <c r="AE19" s="21" t="str">
        <f>IF(AC19&lt;=32,"F",IF(AC19&lt;=39,"D",IF(AC19&lt;=49,"C",IF(AC19&lt;=59,"B",IF(AC19&lt;=69,"A-",IF(AC19&lt;=79,"A",IF(AC19&lt;=100,"A+")))))))</f>
        <v>A+</v>
      </c>
      <c r="AF19" s="31">
        <v>80</v>
      </c>
      <c r="AG19" s="21">
        <f>IF(AF19&lt;=32,0,IF(AF19&lt;=39,1,IF(AF19&lt;=49,2,IF(AF19&lt;=59,3,IF(AF19&lt;=69,3.5,IF(AF19&lt;=79,4,IF(AF19&lt;=100,5)))))))</f>
        <v>5</v>
      </c>
      <c r="AH19" s="21" t="str">
        <f>IF(AF19&lt;=32,"F",IF(AF19&lt;=39,"D",IF(AF19&lt;=49,"C",IF(AF19&lt;=59,"B",IF(AF19&lt;=69,"A-",IF(AF19&lt;=79,"A",IF(AF19&lt;=100,"A+")))))))</f>
        <v>A+</v>
      </c>
      <c r="AI19" s="47">
        <v>72</v>
      </c>
      <c r="AJ19" s="21">
        <f>IF(AI19&lt;=32,0,IF(AI19&lt;=39,1,IF(AI19&lt;=49,2,IF(AI19&lt;=59,3,IF(AI19&lt;=69,3.5,IF(AI19&lt;=79,4,IF(AI19&lt;=100,5)))))))</f>
        <v>4</v>
      </c>
      <c r="AK19" s="21" t="str">
        <f>IF(AI19&lt;=32,"F",IF(AI19&lt;=39,"D",IF(AI19&lt;=49,"C",IF(AI19&lt;=59,"B",IF(AI19&lt;=69,"A-",IF(AI19&lt;=79,"A",IF(AI19&lt;=100,"A+")))))))</f>
        <v>A</v>
      </c>
      <c r="AL19" s="31">
        <v>78</v>
      </c>
      <c r="AM19" s="21">
        <f>IF(AL19&lt;=32,0,IF(AL19&lt;=39,1,IF(AL19&lt;=49,2,IF(AL19&lt;=59,3,IF(AL19&lt;=69,3.5,IF(AL19&lt;=79,4,IF(AL19&lt;=100,5)))))))</f>
        <v>4</v>
      </c>
      <c r="AN19" s="21" t="str">
        <f>IF(AL19&lt;=32,"F",IF(AL19&lt;=39,"D",IF(AL19&lt;=49,"C",IF(AL19&lt;=59,"B",IF(AL19&lt;=69,"A-",IF(AL19&lt;=79,"A",IF(AL19&lt;=100,"A+")))))))</f>
        <v>A</v>
      </c>
      <c r="AO19" s="31">
        <v>30</v>
      </c>
      <c r="AP19" s="21">
        <f>IF(AO19&lt;=16,0,IF(AO19&lt;=19.5,1,IF(AO19&lt;=24.5,2,IF(AO19&lt;=29.5,3,IF(AO19&lt;=34.5,3.5,IF(AO19&lt;=39.5,4,IF(AO19&lt;=50,5)))))))</f>
        <v>3.5</v>
      </c>
      <c r="AQ19" s="21" t="str">
        <f>IF(AO19&lt;=16,"F",IF(AO19&lt;=19.5,"D",IF(AO19&lt;=24.5,"C",IF(AO19&lt;=29.5,"B",IF(AO19&lt;=34.5,"A-",IF(AO19&lt;=39.5,"A",IF(AO19&lt;=50,"A+")))))))</f>
        <v>A-</v>
      </c>
      <c r="AR19" s="40">
        <f>E19+H19+K19+N19+Q19+T19+W19+Z19+AC19+AF19+AI19+AL19+AO19</f>
        <v>865</v>
      </c>
      <c r="AS19" s="41">
        <f>IF(OR(F19=0,I19=0,L19=0,O19=0,R19=0,U19=0,X19=0,AA19=0,AD19=0,AG19=0,AJ19=0,AM19=0,AP19=0,),0,F19+I19+L19+O19+R19+U19+X19+AA19+AD19+AG19+AJ19+AM19+AP19)/13</f>
        <v>4.115384615384615</v>
      </c>
      <c r="AT19" s="41" t="str">
        <f>IF(AS19&gt;=5,"A+",IF(AS19&gt;=4,"A",IF(AS19&gt;=3.5,"A-",IF(AS19&gt;=3,"B",IF(AS19&gt;=2,"C",IF(AS19&gt;=1,"D","F"))))))</f>
        <v>A</v>
      </c>
      <c r="AU19" s="21">
        <v>13</v>
      </c>
      <c r="AV19" s="21" t="str">
        <f>IF(AS19=0,"FAIL","PASS")</f>
        <v>PASS</v>
      </c>
      <c r="AW19" s="21">
        <f>COUNTIF(E19:AQ19,"F")</f>
        <v>0</v>
      </c>
      <c r="AX19" s="64">
        <v>27</v>
      </c>
      <c r="AY19" s="64"/>
      <c r="AZ19" s="10">
        <v>14</v>
      </c>
      <c r="BA19" s="10">
        <v>90</v>
      </c>
      <c r="BB19" s="64">
        <v>13</v>
      </c>
      <c r="BC19" s="64">
        <v>100</v>
      </c>
      <c r="BD19" s="10">
        <v>25</v>
      </c>
      <c r="BE19" s="10">
        <v>88</v>
      </c>
      <c r="BF19" s="64">
        <v>33</v>
      </c>
      <c r="BG19" s="68">
        <v>88</v>
      </c>
      <c r="BH19" s="12">
        <f>AU19</f>
        <v>13</v>
      </c>
      <c r="BI19" s="49">
        <v>95</v>
      </c>
      <c r="BJ19" s="10"/>
      <c r="BK19" s="18"/>
      <c r="BL19" s="18"/>
      <c r="BM19" s="18"/>
      <c r="BN19" s="18"/>
      <c r="BO19" s="9" t="s">
        <v>1641</v>
      </c>
      <c r="BP19" s="9" t="s">
        <v>1707</v>
      </c>
      <c r="BQ19" s="42" t="s">
        <v>38</v>
      </c>
    </row>
    <row r="20" spans="1:69" s="5" customFormat="1" ht="22.5" customHeight="1" x14ac:dyDescent="0.25">
      <c r="A20" s="6">
        <v>14</v>
      </c>
      <c r="B20" s="9" t="s">
        <v>865</v>
      </c>
      <c r="C20" s="9" t="s">
        <v>1009</v>
      </c>
      <c r="D20" s="9" t="s">
        <v>937</v>
      </c>
      <c r="E20" s="31">
        <v>82</v>
      </c>
      <c r="F20" s="21">
        <f>IF(E20&lt;=32,0,IF(E20&lt;=39,1,IF(E20&lt;=49,2,IF(E20&lt;=59,3,IF(E20&lt;=69,3.5,IF(E20&lt;=79,4,IF(E20&lt;=100,5)))))))</f>
        <v>5</v>
      </c>
      <c r="G20" s="21" t="str">
        <f>IF(E20&lt;=32,"F",IF(E20&lt;=39,"D",IF(E20&lt;=49,"C",IF(E20&lt;=59,"B",IF(E20&lt;=69,"A-",IF(E20&lt;=79,"A",IF(E20&lt;=100,"A+")))))))</f>
        <v>A+</v>
      </c>
      <c r="H20" s="31">
        <v>72</v>
      </c>
      <c r="I20" s="21">
        <f>IF(H20&lt;=32,0,IF(H20&lt;=39,1,IF(H20&lt;=49,2,IF(H20&lt;=59,3,IF(H20&lt;=69,3.5,IF(H20&lt;=79,4,IF(H20&lt;=100,5)))))))</f>
        <v>4</v>
      </c>
      <c r="J20" s="21" t="str">
        <f>IF(H20&lt;=32,"F",IF(H20&lt;=39,"D",IF(H20&lt;=49,"C",IF(H20&lt;=59,"B",IF(H20&lt;=69,"A-",IF(H20&lt;=79,"A",IF(H20&lt;=100,"A+")))))))</f>
        <v>A</v>
      </c>
      <c r="K20" s="31">
        <v>51</v>
      </c>
      <c r="L20" s="21">
        <f>IF(K20&lt;=32,0,IF(K20&lt;=39,1,IF(K20&lt;=49,2,IF(K20&lt;=59,3,IF(K20&lt;=69,3.5,IF(K20&lt;=79,4,IF(K20&lt;=100,5)))))))</f>
        <v>3</v>
      </c>
      <c r="M20" s="21" t="str">
        <f>IF(K20&lt;=32,"F",IF(K20&lt;=39,"D",IF(K20&lt;=49,"C",IF(K20&lt;=59,"B",IF(K20&lt;=69,"A-",IF(K20&lt;=79,"A",IF(K20&lt;=100,"A+")))))))</f>
        <v>B</v>
      </c>
      <c r="N20" s="31">
        <v>32</v>
      </c>
      <c r="O20" s="21">
        <f>IF(N20&lt;=22.4,0,IF(N20&lt;=27.3,1,IF(N20&lt;=34.3,2,IF(N20&lt;=41.3,3,IF(N20&lt;=48.3,3.5,IF(N20&lt;=55.3,4,IF(N20&lt;=70,5)))))))</f>
        <v>2</v>
      </c>
      <c r="P20" s="21" t="str">
        <f>IF(N20&lt;=22.4,"F",IF(N20&lt;=27.3,"D",IF(N20&lt;=34.3,"C",IF(N20&lt;=41.3,"B",IF(N20&lt;=48.3,"A-",IF(N20&lt;=55.3,"A",IF(N20&lt;=70,"A+")))))))</f>
        <v>C</v>
      </c>
      <c r="Q20" s="31">
        <v>73</v>
      </c>
      <c r="R20" s="21">
        <f>IF(Q20&lt;=32,0,IF(Q20&lt;=39,1,IF(Q20&lt;=49,2,IF(Q20&lt;=59,3,IF(Q20&lt;=69,3.5,IF(Q20&lt;=79,4,IF(Q20&lt;=100,5)))))))</f>
        <v>4</v>
      </c>
      <c r="S20" s="21" t="str">
        <f>IF(Q20&lt;=32,"F",IF(Q20&lt;=39,"D",IF(Q20&lt;=49,"C",IF(Q20&lt;=59,"B",IF(Q20&lt;=69,"A-",IF(Q20&lt;=79,"A",IF(Q20&lt;=100,"A+")))))))</f>
        <v>A</v>
      </c>
      <c r="T20" s="31">
        <v>90</v>
      </c>
      <c r="U20" s="21">
        <f>IF(T20&lt;=32,0,IF(T20&lt;=39,1,IF(T20&lt;=49,2,IF(T20&lt;=59,3,IF(T20&lt;=69,3.5,IF(T20&lt;=79,4,IF(T20&lt;=100,5)))))))</f>
        <v>5</v>
      </c>
      <c r="V20" s="21" t="str">
        <f>IF(T20&lt;=32,"F",IF(T20&lt;=39,"D",IF(T20&lt;=49,"C",IF(T20&lt;=59,"B",IF(T20&lt;=69,"A-",IF(T20&lt;=79,"A",IF(T20&lt;=100,"A+")))))))</f>
        <v>A+</v>
      </c>
      <c r="W20" s="31">
        <v>84</v>
      </c>
      <c r="X20" s="21">
        <f>IF(W20&lt;=32,0,IF(W20&lt;=39,1,IF(W20&lt;=49,2,IF(W20&lt;=59,3,IF(W20&lt;=69,3.5,IF(W20&lt;=79,4,IF(W20&lt;=100,5)))))))</f>
        <v>5</v>
      </c>
      <c r="Y20" s="21" t="str">
        <f>IF(W20&lt;=32,"F",IF(W20&lt;=39,"D",IF(W20&lt;=49,"C",IF(W20&lt;=59,"B",IF(W20&lt;=69,"A-",IF(W20&lt;=79,"A",IF(W20&lt;=100,"A+")))))))</f>
        <v>A+</v>
      </c>
      <c r="Z20" s="31">
        <v>46</v>
      </c>
      <c r="AA20" s="21">
        <f>IF(Z20&lt;=16,0,IF(Z20&lt;=19.5,1,IF(Z20&lt;=24.5,2,IF(Z20&lt;=29.5,3,IF(Z20&lt;=34.5,3.5,IF(Z20&lt;=39.5,4,IF(Z20&lt;=50,5)))))))</f>
        <v>5</v>
      </c>
      <c r="AB20" s="21" t="str">
        <f>IF(Z20&lt;=16,"F",IF(Z20&lt;=19.5,"D",IF(Z20&lt;=24.5,"C",IF(Z20&lt;=29.5,"B",IF(Z20&lt;=34.5,"A-",IF(Z20&lt;=39.5,"A",IF(Z20&lt;=50,"A+")))))))</f>
        <v>A+</v>
      </c>
      <c r="AC20" s="31">
        <v>85</v>
      </c>
      <c r="AD20" s="21">
        <f>IF(AC20&lt;=32,0,IF(AC20&lt;=39,1,IF(AC20&lt;=49,2,IF(AC20&lt;=59,3,IF(AC20&lt;=69,3.5,IF(AC20&lt;=79,4,IF(AC20&lt;=100,5)))))))</f>
        <v>5</v>
      </c>
      <c r="AE20" s="21" t="str">
        <f>IF(AC20&lt;=32,"F",IF(AC20&lt;=39,"D",IF(AC20&lt;=49,"C",IF(AC20&lt;=59,"B",IF(AC20&lt;=69,"A-",IF(AC20&lt;=79,"A",IF(AC20&lt;=100,"A+")))))))</f>
        <v>A+</v>
      </c>
      <c r="AF20" s="31">
        <v>85</v>
      </c>
      <c r="AG20" s="21">
        <f>IF(AF20&lt;=32,0,IF(AF20&lt;=39,1,IF(AF20&lt;=49,2,IF(AF20&lt;=59,3,IF(AF20&lt;=69,3.5,IF(AF20&lt;=79,4,IF(AF20&lt;=100,5)))))))</f>
        <v>5</v>
      </c>
      <c r="AH20" s="21" t="str">
        <f>IF(AF20&lt;=32,"F",IF(AF20&lt;=39,"D",IF(AF20&lt;=49,"C",IF(AF20&lt;=59,"B",IF(AF20&lt;=69,"A-",IF(AF20&lt;=79,"A",IF(AF20&lt;=100,"A+")))))))</f>
        <v>A+</v>
      </c>
      <c r="AI20" s="47">
        <v>68</v>
      </c>
      <c r="AJ20" s="21">
        <f>IF(AI20&lt;=32,0,IF(AI20&lt;=39,1,IF(AI20&lt;=49,2,IF(AI20&lt;=59,3,IF(AI20&lt;=69,3.5,IF(AI20&lt;=79,4,IF(AI20&lt;=100,5)))))))</f>
        <v>3.5</v>
      </c>
      <c r="AK20" s="21" t="str">
        <f>IF(AI20&lt;=32,"F",IF(AI20&lt;=39,"D",IF(AI20&lt;=49,"C",IF(AI20&lt;=59,"B",IF(AI20&lt;=69,"A-",IF(AI20&lt;=79,"A",IF(AI20&lt;=100,"A+")))))))</f>
        <v>A-</v>
      </c>
      <c r="AL20" s="31">
        <v>76</v>
      </c>
      <c r="AM20" s="21">
        <f>IF(AL20&lt;=32,0,IF(AL20&lt;=39,1,IF(AL20&lt;=49,2,IF(AL20&lt;=59,3,IF(AL20&lt;=69,3.5,IF(AL20&lt;=79,4,IF(AL20&lt;=100,5)))))))</f>
        <v>4</v>
      </c>
      <c r="AN20" s="21" t="str">
        <f>IF(AL20&lt;=32,"F",IF(AL20&lt;=39,"D",IF(AL20&lt;=49,"C",IF(AL20&lt;=59,"B",IF(AL20&lt;=69,"A-",IF(AL20&lt;=79,"A",IF(AL20&lt;=100,"A+")))))))</f>
        <v>A</v>
      </c>
      <c r="AO20" s="31">
        <v>22</v>
      </c>
      <c r="AP20" s="21">
        <f>IF(AO20&lt;=16,0,IF(AO20&lt;=19.5,1,IF(AO20&lt;=24.5,2,IF(AO20&lt;=29.5,3,IF(AO20&lt;=34.5,3.5,IF(AO20&lt;=39.5,4,IF(AO20&lt;=50,5)))))))</f>
        <v>2</v>
      </c>
      <c r="AQ20" s="21" t="str">
        <f>IF(AO20&lt;=16,"F",IF(AO20&lt;=19.5,"D",IF(AO20&lt;=24.5,"C",IF(AO20&lt;=29.5,"B",IF(AO20&lt;=34.5,"A-",IF(AO20&lt;=39.5,"A",IF(AO20&lt;=50,"A+")))))))</f>
        <v>C</v>
      </c>
      <c r="AR20" s="40">
        <f>E20+H20+K20+N20+Q20+T20+W20+Z20+AC20+AF20+AI20+AL20+AO20</f>
        <v>866</v>
      </c>
      <c r="AS20" s="41">
        <f>IF(OR(F20=0,I20=0,L20=0,O20=0,R20=0,U20=0,X20=0,AA20=0,AD20=0,AG20=0,AJ20=0,AM20=0,AP20=0,),0,F20+I20+L20+O20+R20+U20+X20+AA20+AD20+AG20+AJ20+AM20+AP20)/13</f>
        <v>4.0384615384615383</v>
      </c>
      <c r="AT20" s="41" t="str">
        <f>IF(AS20&gt;=5,"A+",IF(AS20&gt;=4,"A",IF(AS20&gt;=3.5,"A-",IF(AS20&gt;=3,"B",IF(AS20&gt;=2,"C",IF(AS20&gt;=1,"D","F"))))))</f>
        <v>A</v>
      </c>
      <c r="AU20" s="21">
        <v>14</v>
      </c>
      <c r="AV20" s="21" t="str">
        <f>IF(AS20=0,"FAIL","PASS")</f>
        <v>PASS</v>
      </c>
      <c r="AW20" s="21">
        <f>COUNTIF(E20:AQ20,"F")</f>
        <v>0</v>
      </c>
      <c r="AX20" s="64">
        <v>43</v>
      </c>
      <c r="AY20" s="64"/>
      <c r="AZ20" s="10">
        <v>10</v>
      </c>
      <c r="BA20" s="10">
        <v>90</v>
      </c>
      <c r="BB20" s="64">
        <v>17</v>
      </c>
      <c r="BC20" s="64">
        <v>95</v>
      </c>
      <c r="BD20" s="10">
        <v>5</v>
      </c>
      <c r="BE20" s="10">
        <v>82</v>
      </c>
      <c r="BF20" s="64">
        <v>6</v>
      </c>
      <c r="BG20" s="68">
        <v>100</v>
      </c>
      <c r="BH20" s="12">
        <f>AU20</f>
        <v>14</v>
      </c>
      <c r="BI20" s="49">
        <v>90</v>
      </c>
      <c r="BJ20" s="10"/>
      <c r="BK20" s="18"/>
      <c r="BL20" s="18"/>
      <c r="BM20" s="18"/>
      <c r="BN20" s="18"/>
      <c r="BO20" s="9" t="s">
        <v>1676</v>
      </c>
      <c r="BP20" s="9" t="s">
        <v>1725</v>
      </c>
      <c r="BQ20" s="42" t="s">
        <v>40</v>
      </c>
    </row>
    <row r="21" spans="1:69" s="5" customFormat="1" ht="22.5" customHeight="1" x14ac:dyDescent="0.25">
      <c r="A21" s="6">
        <v>15</v>
      </c>
      <c r="B21" s="9" t="s">
        <v>878</v>
      </c>
      <c r="C21" s="9" t="s">
        <v>1022</v>
      </c>
      <c r="D21" s="9" t="s">
        <v>950</v>
      </c>
      <c r="E21" s="31">
        <v>75</v>
      </c>
      <c r="F21" s="21">
        <f>IF(E21&lt;=32,0,IF(E21&lt;=39,1,IF(E21&lt;=49,2,IF(E21&lt;=59,3,IF(E21&lt;=69,3.5,IF(E21&lt;=79,4,IF(E21&lt;=100,5)))))))</f>
        <v>4</v>
      </c>
      <c r="G21" s="21" t="str">
        <f>IF(E21&lt;=32,"F",IF(E21&lt;=39,"D",IF(E21&lt;=49,"C",IF(E21&lt;=59,"B",IF(E21&lt;=69,"A-",IF(E21&lt;=79,"A",IF(E21&lt;=100,"A+")))))))</f>
        <v>A</v>
      </c>
      <c r="H21" s="31">
        <v>77</v>
      </c>
      <c r="I21" s="21">
        <f>IF(H21&lt;=32,0,IF(H21&lt;=39,1,IF(H21&lt;=49,2,IF(H21&lt;=59,3,IF(H21&lt;=69,3.5,IF(H21&lt;=79,4,IF(H21&lt;=100,5)))))))</f>
        <v>4</v>
      </c>
      <c r="J21" s="21" t="str">
        <f>IF(H21&lt;=32,"F",IF(H21&lt;=39,"D",IF(H21&lt;=49,"C",IF(H21&lt;=59,"B",IF(H21&lt;=69,"A-",IF(H21&lt;=79,"A",IF(H21&lt;=100,"A+")))))))</f>
        <v>A</v>
      </c>
      <c r="K21" s="31">
        <v>55</v>
      </c>
      <c r="L21" s="21">
        <f>IF(K21&lt;=32,0,IF(K21&lt;=39,1,IF(K21&lt;=49,2,IF(K21&lt;=59,3,IF(K21&lt;=69,3.5,IF(K21&lt;=79,4,IF(K21&lt;=100,5)))))))</f>
        <v>3</v>
      </c>
      <c r="M21" s="21" t="str">
        <f>IF(K21&lt;=32,"F",IF(K21&lt;=39,"D",IF(K21&lt;=49,"C",IF(K21&lt;=59,"B",IF(K21&lt;=69,"A-",IF(K21&lt;=79,"A",IF(K21&lt;=100,"A+")))))))</f>
        <v>B</v>
      </c>
      <c r="N21" s="31">
        <v>29</v>
      </c>
      <c r="O21" s="21">
        <f>IF(N21&lt;=22.4,0,IF(N21&lt;=27.3,1,IF(N21&lt;=34.3,2,IF(N21&lt;=41.3,3,IF(N21&lt;=48.3,3.5,IF(N21&lt;=55.3,4,IF(N21&lt;=70,5)))))))</f>
        <v>2</v>
      </c>
      <c r="P21" s="21" t="str">
        <f>IF(N21&lt;=22.4,"F",IF(N21&lt;=27.3,"D",IF(N21&lt;=34.3,"C",IF(N21&lt;=41.3,"B",IF(N21&lt;=48.3,"A-",IF(N21&lt;=55.3,"A",IF(N21&lt;=70,"A+")))))))</f>
        <v>C</v>
      </c>
      <c r="Q21" s="31">
        <v>66</v>
      </c>
      <c r="R21" s="21">
        <f>IF(Q21&lt;=32,0,IF(Q21&lt;=39,1,IF(Q21&lt;=49,2,IF(Q21&lt;=59,3,IF(Q21&lt;=69,3.5,IF(Q21&lt;=79,4,IF(Q21&lt;=100,5)))))))</f>
        <v>3.5</v>
      </c>
      <c r="S21" s="21" t="str">
        <f>IF(Q21&lt;=32,"F",IF(Q21&lt;=39,"D",IF(Q21&lt;=49,"C",IF(Q21&lt;=59,"B",IF(Q21&lt;=69,"A-",IF(Q21&lt;=79,"A",IF(Q21&lt;=100,"A+")))))))</f>
        <v>A-</v>
      </c>
      <c r="T21" s="31">
        <v>76</v>
      </c>
      <c r="U21" s="21">
        <f>IF(T21&lt;=32,0,IF(T21&lt;=39,1,IF(T21&lt;=49,2,IF(T21&lt;=59,3,IF(T21&lt;=69,3.5,IF(T21&lt;=79,4,IF(T21&lt;=100,5)))))))</f>
        <v>4</v>
      </c>
      <c r="V21" s="21" t="str">
        <f>IF(T21&lt;=32,"F",IF(T21&lt;=39,"D",IF(T21&lt;=49,"C",IF(T21&lt;=59,"B",IF(T21&lt;=69,"A-",IF(T21&lt;=79,"A",IF(T21&lt;=100,"A+")))))))</f>
        <v>A</v>
      </c>
      <c r="W21" s="31">
        <v>70</v>
      </c>
      <c r="X21" s="21">
        <f>IF(W21&lt;=32,0,IF(W21&lt;=39,1,IF(W21&lt;=49,2,IF(W21&lt;=59,3,IF(W21&lt;=69,3.5,IF(W21&lt;=79,4,IF(W21&lt;=100,5)))))))</f>
        <v>4</v>
      </c>
      <c r="Y21" s="21" t="str">
        <f>IF(W21&lt;=32,"F",IF(W21&lt;=39,"D",IF(W21&lt;=49,"C",IF(W21&lt;=59,"B",IF(W21&lt;=69,"A-",IF(W21&lt;=79,"A",IF(W21&lt;=100,"A+")))))))</f>
        <v>A</v>
      </c>
      <c r="Z21" s="31">
        <v>46</v>
      </c>
      <c r="AA21" s="21">
        <f>IF(Z21&lt;=16,0,IF(Z21&lt;=19.5,1,IF(Z21&lt;=24.5,2,IF(Z21&lt;=29.5,3,IF(Z21&lt;=34.5,3.5,IF(Z21&lt;=39.5,4,IF(Z21&lt;=50,5)))))))</f>
        <v>5</v>
      </c>
      <c r="AB21" s="21" t="str">
        <f>IF(Z21&lt;=16,"F",IF(Z21&lt;=19.5,"D",IF(Z21&lt;=24.5,"C",IF(Z21&lt;=29.5,"B",IF(Z21&lt;=34.5,"A-",IF(Z21&lt;=39.5,"A",IF(Z21&lt;=50,"A+")))))))</f>
        <v>A+</v>
      </c>
      <c r="AC21" s="31">
        <v>80</v>
      </c>
      <c r="AD21" s="21">
        <f>IF(AC21&lt;=32,0,IF(AC21&lt;=39,1,IF(AC21&lt;=49,2,IF(AC21&lt;=59,3,IF(AC21&lt;=69,3.5,IF(AC21&lt;=79,4,IF(AC21&lt;=100,5)))))))</f>
        <v>5</v>
      </c>
      <c r="AE21" s="21" t="str">
        <f>IF(AC21&lt;=32,"F",IF(AC21&lt;=39,"D",IF(AC21&lt;=49,"C",IF(AC21&lt;=59,"B",IF(AC21&lt;=69,"A-",IF(AC21&lt;=79,"A",IF(AC21&lt;=100,"A+")))))))</f>
        <v>A+</v>
      </c>
      <c r="AF21" s="31">
        <v>80</v>
      </c>
      <c r="AG21" s="21">
        <f>IF(AF21&lt;=32,0,IF(AF21&lt;=39,1,IF(AF21&lt;=49,2,IF(AF21&lt;=59,3,IF(AF21&lt;=69,3.5,IF(AF21&lt;=79,4,IF(AF21&lt;=100,5)))))))</f>
        <v>5</v>
      </c>
      <c r="AH21" s="21" t="str">
        <f>IF(AF21&lt;=32,"F",IF(AF21&lt;=39,"D",IF(AF21&lt;=49,"C",IF(AF21&lt;=59,"B",IF(AF21&lt;=69,"A-",IF(AF21&lt;=79,"A",IF(AF21&lt;=100,"A+")))))))</f>
        <v>A+</v>
      </c>
      <c r="AI21" s="47">
        <v>73</v>
      </c>
      <c r="AJ21" s="21">
        <f>IF(AI21&lt;=32,0,IF(AI21&lt;=39,1,IF(AI21&lt;=49,2,IF(AI21&lt;=59,3,IF(AI21&lt;=69,3.5,IF(AI21&lt;=79,4,IF(AI21&lt;=100,5)))))))</f>
        <v>4</v>
      </c>
      <c r="AK21" s="21" t="str">
        <f>IF(AI21&lt;=32,"F",IF(AI21&lt;=39,"D",IF(AI21&lt;=49,"C",IF(AI21&lt;=59,"B",IF(AI21&lt;=69,"A-",IF(AI21&lt;=79,"A",IF(AI21&lt;=100,"A+")))))))</f>
        <v>A</v>
      </c>
      <c r="AL21" s="31">
        <v>72</v>
      </c>
      <c r="AM21" s="21">
        <f>IF(AL21&lt;=32,0,IF(AL21&lt;=39,1,IF(AL21&lt;=49,2,IF(AL21&lt;=59,3,IF(AL21&lt;=69,3.5,IF(AL21&lt;=79,4,IF(AL21&lt;=100,5)))))))</f>
        <v>4</v>
      </c>
      <c r="AN21" s="21" t="str">
        <f>IF(AL21&lt;=32,"F",IF(AL21&lt;=39,"D",IF(AL21&lt;=49,"C",IF(AL21&lt;=59,"B",IF(AL21&lt;=69,"A-",IF(AL21&lt;=79,"A",IF(AL21&lt;=100,"A+")))))))</f>
        <v>A</v>
      </c>
      <c r="AO21" s="31">
        <v>45</v>
      </c>
      <c r="AP21" s="21">
        <f>IF(AO21&lt;=16,0,IF(AO21&lt;=19.5,1,IF(AO21&lt;=24.5,2,IF(AO21&lt;=29.5,3,IF(AO21&lt;=34.5,3.5,IF(AO21&lt;=39.5,4,IF(AO21&lt;=50,5)))))))</f>
        <v>5</v>
      </c>
      <c r="AQ21" s="21" t="str">
        <f>IF(AO21&lt;=16,"F",IF(AO21&lt;=19.5,"D",IF(AO21&lt;=24.5,"C",IF(AO21&lt;=29.5,"B",IF(AO21&lt;=34.5,"A-",IF(AO21&lt;=39.5,"A",IF(AO21&lt;=50,"A+")))))))</f>
        <v>A+</v>
      </c>
      <c r="AR21" s="40">
        <f>E21+H21+K21+N21+Q21+T21+W21+Z21+AC21+AF21+AI21+AL21+AO21</f>
        <v>844</v>
      </c>
      <c r="AS21" s="41">
        <f>IF(OR(F21=0,I21=0,L21=0,O21=0,R21=0,U21=0,X21=0,AA21=0,AD21=0,AG21=0,AJ21=0,AM21=0,AP21=0,),0,F21+I21+L21+O21+R21+U21+X21+AA21+AD21+AG21+AJ21+AM21+AP21)/13</f>
        <v>4.0384615384615383</v>
      </c>
      <c r="AT21" s="41" t="str">
        <f>IF(AS21&gt;=5,"A+",IF(AS21&gt;=4,"A",IF(AS21&gt;=3.5,"A-",IF(AS21&gt;=3,"B",IF(AS21&gt;=2,"C",IF(AS21&gt;=1,"D","F"))))))</f>
        <v>A</v>
      </c>
      <c r="AU21" s="21">
        <v>15</v>
      </c>
      <c r="AV21" s="21" t="str">
        <f>IF(AS21=0,"FAIL","PASS")</f>
        <v>PASS</v>
      </c>
      <c r="AW21" s="21">
        <f>COUNTIF(E21:AQ21,"F")</f>
        <v>0</v>
      </c>
      <c r="AX21" s="64">
        <v>21</v>
      </c>
      <c r="AY21" s="64"/>
      <c r="AZ21" s="10">
        <v>4</v>
      </c>
      <c r="BA21" s="10">
        <v>100</v>
      </c>
      <c r="BB21" s="64">
        <v>3</v>
      </c>
      <c r="BC21" s="64">
        <v>90</v>
      </c>
      <c r="BD21" s="10">
        <v>70</v>
      </c>
      <c r="BE21" s="10">
        <v>58</v>
      </c>
      <c r="BF21" s="64">
        <v>12</v>
      </c>
      <c r="BG21" s="68">
        <v>96</v>
      </c>
      <c r="BH21" s="12">
        <f>AU21</f>
        <v>15</v>
      </c>
      <c r="BI21" s="49">
        <v>100</v>
      </c>
      <c r="BJ21" s="10"/>
      <c r="BK21" s="18"/>
      <c r="BL21" s="18"/>
      <c r="BM21" s="18"/>
      <c r="BN21" s="18"/>
      <c r="BO21" s="9" t="s">
        <v>1689</v>
      </c>
      <c r="BP21" s="9" t="s">
        <v>1732</v>
      </c>
      <c r="BQ21" s="42" t="s">
        <v>40</v>
      </c>
    </row>
    <row r="22" spans="1:69" s="5" customFormat="1" ht="22.5" customHeight="1" x14ac:dyDescent="0.25">
      <c r="A22" s="6">
        <v>16</v>
      </c>
      <c r="B22" s="9" t="s">
        <v>866</v>
      </c>
      <c r="C22" s="9" t="s">
        <v>1010</v>
      </c>
      <c r="D22" s="9" t="s">
        <v>938</v>
      </c>
      <c r="E22" s="31">
        <v>73</v>
      </c>
      <c r="F22" s="21">
        <f>IF(E22&lt;=32,0,IF(E22&lt;=39,1,IF(E22&lt;=49,2,IF(E22&lt;=59,3,IF(E22&lt;=69,3.5,IF(E22&lt;=79,4,IF(E22&lt;=100,5)))))))</f>
        <v>4</v>
      </c>
      <c r="G22" s="21" t="str">
        <f>IF(E22&lt;=32,"F",IF(E22&lt;=39,"D",IF(E22&lt;=49,"C",IF(E22&lt;=59,"B",IF(E22&lt;=69,"A-",IF(E22&lt;=79,"A",IF(E22&lt;=100,"A+")))))))</f>
        <v>A</v>
      </c>
      <c r="H22" s="31">
        <v>74</v>
      </c>
      <c r="I22" s="21">
        <f>IF(H22&lt;=32,0,IF(H22&lt;=39,1,IF(H22&lt;=49,2,IF(H22&lt;=59,3,IF(H22&lt;=69,3.5,IF(H22&lt;=79,4,IF(H22&lt;=100,5)))))))</f>
        <v>4</v>
      </c>
      <c r="J22" s="21" t="str">
        <f>IF(H22&lt;=32,"F",IF(H22&lt;=39,"D",IF(H22&lt;=49,"C",IF(H22&lt;=59,"B",IF(H22&lt;=69,"A-",IF(H22&lt;=79,"A",IF(H22&lt;=100,"A+")))))))</f>
        <v>A</v>
      </c>
      <c r="K22" s="31">
        <v>50</v>
      </c>
      <c r="L22" s="21">
        <f>IF(K22&lt;=32,0,IF(K22&lt;=39,1,IF(K22&lt;=49,2,IF(K22&lt;=59,3,IF(K22&lt;=69,3.5,IF(K22&lt;=79,4,IF(K22&lt;=100,5)))))))</f>
        <v>3</v>
      </c>
      <c r="M22" s="21" t="str">
        <f>IF(K22&lt;=32,"F",IF(K22&lt;=39,"D",IF(K22&lt;=49,"C",IF(K22&lt;=59,"B",IF(K22&lt;=69,"A-",IF(K22&lt;=79,"A",IF(K22&lt;=100,"A+")))))))</f>
        <v>B</v>
      </c>
      <c r="N22" s="31">
        <v>26</v>
      </c>
      <c r="O22" s="21">
        <f>IF(N22&lt;=22.4,0,IF(N22&lt;=27.3,1,IF(N22&lt;=34.3,2,IF(N22&lt;=41.3,3,IF(N22&lt;=48.3,3.5,IF(N22&lt;=55.3,4,IF(N22&lt;=70,5)))))))</f>
        <v>1</v>
      </c>
      <c r="P22" s="21" t="str">
        <f>IF(N22&lt;=22.4,"F",IF(N22&lt;=27.3,"D",IF(N22&lt;=34.3,"C",IF(N22&lt;=41.3,"B",IF(N22&lt;=48.3,"A-",IF(N22&lt;=55.3,"A",IF(N22&lt;=70,"A+")))))))</f>
        <v>D</v>
      </c>
      <c r="Q22" s="31">
        <v>72</v>
      </c>
      <c r="R22" s="21">
        <f>IF(Q22&lt;=32,0,IF(Q22&lt;=39,1,IF(Q22&lt;=49,2,IF(Q22&lt;=59,3,IF(Q22&lt;=69,3.5,IF(Q22&lt;=79,4,IF(Q22&lt;=100,5)))))))</f>
        <v>4</v>
      </c>
      <c r="S22" s="21" t="str">
        <f>IF(Q22&lt;=32,"F",IF(Q22&lt;=39,"D",IF(Q22&lt;=49,"C",IF(Q22&lt;=59,"B",IF(Q22&lt;=69,"A-",IF(Q22&lt;=79,"A",IF(Q22&lt;=100,"A+")))))))</f>
        <v>A</v>
      </c>
      <c r="T22" s="31">
        <v>64</v>
      </c>
      <c r="U22" s="21">
        <f>IF(T22&lt;=32,0,IF(T22&lt;=39,1,IF(T22&lt;=49,2,IF(T22&lt;=59,3,IF(T22&lt;=69,3.5,IF(T22&lt;=79,4,IF(T22&lt;=100,5)))))))</f>
        <v>3.5</v>
      </c>
      <c r="V22" s="21" t="str">
        <f>IF(T22&lt;=32,"F",IF(T22&lt;=39,"D",IF(T22&lt;=49,"C",IF(T22&lt;=59,"B",IF(T22&lt;=69,"A-",IF(T22&lt;=79,"A",IF(T22&lt;=100,"A+")))))))</f>
        <v>A-</v>
      </c>
      <c r="W22" s="31">
        <v>74</v>
      </c>
      <c r="X22" s="21">
        <f>IF(W22&lt;=32,0,IF(W22&lt;=39,1,IF(W22&lt;=49,2,IF(W22&lt;=59,3,IF(W22&lt;=69,3.5,IF(W22&lt;=79,4,IF(W22&lt;=100,5)))))))</f>
        <v>4</v>
      </c>
      <c r="Y22" s="21" t="str">
        <f>IF(W22&lt;=32,"F",IF(W22&lt;=39,"D",IF(W22&lt;=49,"C",IF(W22&lt;=59,"B",IF(W22&lt;=69,"A-",IF(W22&lt;=79,"A",IF(W22&lt;=100,"A+")))))))</f>
        <v>A</v>
      </c>
      <c r="Z22" s="31">
        <v>44</v>
      </c>
      <c r="AA22" s="21">
        <f>IF(Z22&lt;=16,0,IF(Z22&lt;=19.5,1,IF(Z22&lt;=24.5,2,IF(Z22&lt;=29.5,3,IF(Z22&lt;=34.5,3.5,IF(Z22&lt;=39.5,4,IF(Z22&lt;=50,5)))))))</f>
        <v>5</v>
      </c>
      <c r="AB22" s="21" t="str">
        <f>IF(Z22&lt;=16,"F",IF(Z22&lt;=19.5,"D",IF(Z22&lt;=24.5,"C",IF(Z22&lt;=29.5,"B",IF(Z22&lt;=34.5,"A-",IF(Z22&lt;=39.5,"A",IF(Z22&lt;=50,"A+")))))))</f>
        <v>A+</v>
      </c>
      <c r="AC22" s="31">
        <v>80</v>
      </c>
      <c r="AD22" s="21">
        <f>IF(AC22&lt;=32,0,IF(AC22&lt;=39,1,IF(AC22&lt;=49,2,IF(AC22&lt;=59,3,IF(AC22&lt;=69,3.5,IF(AC22&lt;=79,4,IF(AC22&lt;=100,5)))))))</f>
        <v>5</v>
      </c>
      <c r="AE22" s="21" t="str">
        <f>IF(AC22&lt;=32,"F",IF(AC22&lt;=39,"D",IF(AC22&lt;=49,"C",IF(AC22&lt;=59,"B",IF(AC22&lt;=69,"A-",IF(AC22&lt;=79,"A",IF(AC22&lt;=100,"A+")))))))</f>
        <v>A+</v>
      </c>
      <c r="AF22" s="31">
        <v>80</v>
      </c>
      <c r="AG22" s="21">
        <f>IF(AF22&lt;=32,0,IF(AF22&lt;=39,1,IF(AF22&lt;=49,2,IF(AF22&lt;=59,3,IF(AF22&lt;=69,3.5,IF(AF22&lt;=79,4,IF(AF22&lt;=100,5)))))))</f>
        <v>5</v>
      </c>
      <c r="AH22" s="21" t="str">
        <f>IF(AF22&lt;=32,"F",IF(AF22&lt;=39,"D",IF(AF22&lt;=49,"C",IF(AF22&lt;=59,"B",IF(AF22&lt;=69,"A-",IF(AF22&lt;=79,"A",IF(AF22&lt;=100,"A+")))))))</f>
        <v>A+</v>
      </c>
      <c r="AI22" s="47">
        <v>77</v>
      </c>
      <c r="AJ22" s="21">
        <f>IF(AI22&lt;=32,0,IF(AI22&lt;=39,1,IF(AI22&lt;=49,2,IF(AI22&lt;=59,3,IF(AI22&lt;=69,3.5,IF(AI22&lt;=79,4,IF(AI22&lt;=100,5)))))))</f>
        <v>4</v>
      </c>
      <c r="AK22" s="21" t="str">
        <f>IF(AI22&lt;=32,"F",IF(AI22&lt;=39,"D",IF(AI22&lt;=49,"C",IF(AI22&lt;=59,"B",IF(AI22&lt;=69,"A-",IF(AI22&lt;=79,"A",IF(AI22&lt;=100,"A+")))))))</f>
        <v>A</v>
      </c>
      <c r="AL22" s="31">
        <v>77</v>
      </c>
      <c r="AM22" s="21">
        <f>IF(AL22&lt;=32,0,IF(AL22&lt;=39,1,IF(AL22&lt;=49,2,IF(AL22&lt;=59,3,IF(AL22&lt;=69,3.5,IF(AL22&lt;=79,4,IF(AL22&lt;=100,5)))))))</f>
        <v>4</v>
      </c>
      <c r="AN22" s="21" t="str">
        <f>IF(AL22&lt;=32,"F",IF(AL22&lt;=39,"D",IF(AL22&lt;=49,"C",IF(AL22&lt;=59,"B",IF(AL22&lt;=69,"A-",IF(AL22&lt;=79,"A",IF(AL22&lt;=100,"A+")))))))</f>
        <v>A</v>
      </c>
      <c r="AO22" s="31">
        <v>30</v>
      </c>
      <c r="AP22" s="21">
        <f>IF(AO22&lt;=16,0,IF(AO22&lt;=19.5,1,IF(AO22&lt;=24.5,2,IF(AO22&lt;=29.5,3,IF(AO22&lt;=34.5,3.5,IF(AO22&lt;=39.5,4,IF(AO22&lt;=50,5)))))))</f>
        <v>3.5</v>
      </c>
      <c r="AQ22" s="21" t="str">
        <f>IF(AO22&lt;=16,"F",IF(AO22&lt;=19.5,"D",IF(AO22&lt;=24.5,"C",IF(AO22&lt;=29.5,"B",IF(AO22&lt;=34.5,"A-",IF(AO22&lt;=39.5,"A",IF(AO22&lt;=50,"A+")))))))</f>
        <v>A-</v>
      </c>
      <c r="AR22" s="40">
        <f>E22+H22+K22+N22+Q22+T22+W22+Z22+AC22+AF22+AI22+AL22+AO22</f>
        <v>821</v>
      </c>
      <c r="AS22" s="41">
        <f>IF(OR(F22=0,I22=0,L22=0,O22=0,R22=0,U22=0,X22=0,AA22=0,AD22=0,AG22=0,AJ22=0,AM22=0,AP22=0,),0,F22+I22+L22+O22+R22+U22+X22+AA22+AD22+AG22+AJ22+AM22+AP22)/13</f>
        <v>3.8461538461538463</v>
      </c>
      <c r="AT22" s="41" t="str">
        <f>IF(AS22&gt;=5,"A+",IF(AS22&gt;=4,"A",IF(AS22&gt;=3.5,"A-",IF(AS22&gt;=3,"B",IF(AS22&gt;=2,"C",IF(AS22&gt;=1,"D","F"))))))</f>
        <v>A-</v>
      </c>
      <c r="AU22" s="21">
        <v>16</v>
      </c>
      <c r="AV22" s="21" t="str">
        <f>IF(AS22=0,"FAIL","PASS")</f>
        <v>PASS</v>
      </c>
      <c r="AW22" s="21">
        <f>COUNTIF(E22:AQ22,"F")</f>
        <v>0</v>
      </c>
      <c r="AX22" s="64">
        <v>14</v>
      </c>
      <c r="AY22" s="64"/>
      <c r="AZ22" s="10">
        <v>12</v>
      </c>
      <c r="BA22" s="10">
        <v>100</v>
      </c>
      <c r="BB22" s="64">
        <v>15</v>
      </c>
      <c r="BC22" s="64">
        <v>100</v>
      </c>
      <c r="BD22" s="10">
        <v>14</v>
      </c>
      <c r="BE22" s="10">
        <v>88</v>
      </c>
      <c r="BF22" s="64">
        <v>9</v>
      </c>
      <c r="BG22" s="68">
        <v>88</v>
      </c>
      <c r="BH22" s="12">
        <f>AU22</f>
        <v>16</v>
      </c>
      <c r="BI22" s="49">
        <v>85</v>
      </c>
      <c r="BJ22" s="10"/>
      <c r="BK22" s="18"/>
      <c r="BL22" s="18"/>
      <c r="BM22" s="18"/>
      <c r="BN22" s="18"/>
      <c r="BO22" s="9" t="s">
        <v>1677</v>
      </c>
      <c r="BP22" s="9" t="s">
        <v>1677</v>
      </c>
      <c r="BQ22" s="42" t="s">
        <v>38</v>
      </c>
    </row>
    <row r="23" spans="1:69" s="5" customFormat="1" ht="22.5" customHeight="1" x14ac:dyDescent="0.25">
      <c r="A23" s="6">
        <v>17</v>
      </c>
      <c r="B23" s="9" t="s">
        <v>830</v>
      </c>
      <c r="C23" s="9" t="s">
        <v>974</v>
      </c>
      <c r="D23" s="9" t="s">
        <v>902</v>
      </c>
      <c r="E23" s="31">
        <v>63</v>
      </c>
      <c r="F23" s="21">
        <f>IF(E23&lt;=32,0,IF(E23&lt;=39,1,IF(E23&lt;=49,2,IF(E23&lt;=59,3,IF(E23&lt;=69,3.5,IF(E23&lt;=79,4,IF(E23&lt;=100,5)))))))</f>
        <v>3.5</v>
      </c>
      <c r="G23" s="21" t="str">
        <f>IF(E23&lt;=32,"F",IF(E23&lt;=39,"D",IF(E23&lt;=49,"C",IF(E23&lt;=59,"B",IF(E23&lt;=69,"A-",IF(E23&lt;=79,"A",IF(E23&lt;=100,"A+")))))))</f>
        <v>A-</v>
      </c>
      <c r="H23" s="31">
        <v>77</v>
      </c>
      <c r="I23" s="21">
        <f>IF(H23&lt;=32,0,IF(H23&lt;=39,1,IF(H23&lt;=49,2,IF(H23&lt;=59,3,IF(H23&lt;=69,3.5,IF(H23&lt;=79,4,IF(H23&lt;=100,5)))))))</f>
        <v>4</v>
      </c>
      <c r="J23" s="21" t="str">
        <f>IF(H23&lt;=32,"F",IF(H23&lt;=39,"D",IF(H23&lt;=49,"C",IF(H23&lt;=59,"B",IF(H23&lt;=69,"A-",IF(H23&lt;=79,"A",IF(H23&lt;=100,"A+")))))))</f>
        <v>A</v>
      </c>
      <c r="K23" s="31">
        <v>38</v>
      </c>
      <c r="L23" s="21">
        <f>IF(K23&lt;=32,0,IF(K23&lt;=39,1,IF(K23&lt;=49,2,IF(K23&lt;=59,3,IF(K23&lt;=69,3.5,IF(K23&lt;=79,4,IF(K23&lt;=100,5)))))))</f>
        <v>1</v>
      </c>
      <c r="M23" s="21" t="str">
        <f>IF(K23&lt;=32,"F",IF(K23&lt;=39,"D",IF(K23&lt;=49,"C",IF(K23&lt;=59,"B",IF(K23&lt;=69,"A-",IF(K23&lt;=79,"A",IF(K23&lt;=100,"A+")))))))</f>
        <v>D</v>
      </c>
      <c r="N23" s="31">
        <v>23</v>
      </c>
      <c r="O23" s="21">
        <f>IF(N23&lt;=22.4,0,IF(N23&lt;=27.3,1,IF(N23&lt;=34.3,2,IF(N23&lt;=41.3,3,IF(N23&lt;=48.3,3.5,IF(N23&lt;=55.3,4,IF(N23&lt;=70,5)))))))</f>
        <v>1</v>
      </c>
      <c r="P23" s="21" t="str">
        <f>IF(N23&lt;=22.4,"F",IF(N23&lt;=27.3,"D",IF(N23&lt;=34.3,"C",IF(N23&lt;=41.3,"B",IF(N23&lt;=48.3,"A-",IF(N23&lt;=55.3,"A",IF(N23&lt;=70,"A+")))))))</f>
        <v>D</v>
      </c>
      <c r="Q23" s="31">
        <v>78</v>
      </c>
      <c r="R23" s="21">
        <f>IF(Q23&lt;=32,0,IF(Q23&lt;=39,1,IF(Q23&lt;=49,2,IF(Q23&lt;=59,3,IF(Q23&lt;=69,3.5,IF(Q23&lt;=79,4,IF(Q23&lt;=100,5)))))))</f>
        <v>4</v>
      </c>
      <c r="S23" s="21" t="str">
        <f>IF(Q23&lt;=32,"F",IF(Q23&lt;=39,"D",IF(Q23&lt;=49,"C",IF(Q23&lt;=59,"B",IF(Q23&lt;=69,"A-",IF(Q23&lt;=79,"A",IF(Q23&lt;=100,"A+")))))))</f>
        <v>A</v>
      </c>
      <c r="T23" s="31">
        <v>91</v>
      </c>
      <c r="U23" s="21">
        <f>IF(T23&lt;=32,0,IF(T23&lt;=39,1,IF(T23&lt;=49,2,IF(T23&lt;=59,3,IF(T23&lt;=69,3.5,IF(T23&lt;=79,4,IF(T23&lt;=100,5)))))))</f>
        <v>5</v>
      </c>
      <c r="V23" s="21" t="str">
        <f>IF(T23&lt;=32,"F",IF(T23&lt;=39,"D",IF(T23&lt;=49,"C",IF(T23&lt;=59,"B",IF(T23&lt;=69,"A-",IF(T23&lt;=79,"A",IF(T23&lt;=100,"A+")))))))</f>
        <v>A+</v>
      </c>
      <c r="W23" s="31">
        <v>77</v>
      </c>
      <c r="X23" s="21">
        <f>IF(W23&lt;=32,0,IF(W23&lt;=39,1,IF(W23&lt;=49,2,IF(W23&lt;=59,3,IF(W23&lt;=69,3.5,IF(W23&lt;=79,4,IF(W23&lt;=100,5)))))))</f>
        <v>4</v>
      </c>
      <c r="Y23" s="21" t="str">
        <f>IF(W23&lt;=32,"F",IF(W23&lt;=39,"D",IF(W23&lt;=49,"C",IF(W23&lt;=59,"B",IF(W23&lt;=69,"A-",IF(W23&lt;=79,"A",IF(W23&lt;=100,"A+")))))))</f>
        <v>A</v>
      </c>
      <c r="Z23" s="31">
        <v>47</v>
      </c>
      <c r="AA23" s="21">
        <f>IF(Z23&lt;=16,0,IF(Z23&lt;=19.5,1,IF(Z23&lt;=24.5,2,IF(Z23&lt;=29.5,3,IF(Z23&lt;=34.5,3.5,IF(Z23&lt;=39.5,4,IF(Z23&lt;=50,5)))))))</f>
        <v>5</v>
      </c>
      <c r="AB23" s="21" t="str">
        <f>IF(Z23&lt;=16,"F",IF(Z23&lt;=19.5,"D",IF(Z23&lt;=24.5,"C",IF(Z23&lt;=29.5,"B",IF(Z23&lt;=34.5,"A-",IF(Z23&lt;=39.5,"A",IF(Z23&lt;=50,"A+")))))))</f>
        <v>A+</v>
      </c>
      <c r="AC23" s="31">
        <v>83</v>
      </c>
      <c r="AD23" s="21">
        <f>IF(AC23&lt;=32,0,IF(AC23&lt;=39,1,IF(AC23&lt;=49,2,IF(AC23&lt;=59,3,IF(AC23&lt;=69,3.5,IF(AC23&lt;=79,4,IF(AC23&lt;=100,5)))))))</f>
        <v>5</v>
      </c>
      <c r="AE23" s="21" t="str">
        <f>IF(AC23&lt;=32,"F",IF(AC23&lt;=39,"D",IF(AC23&lt;=49,"C",IF(AC23&lt;=59,"B",IF(AC23&lt;=69,"A-",IF(AC23&lt;=79,"A",IF(AC23&lt;=100,"A+")))))))</f>
        <v>A+</v>
      </c>
      <c r="AF23" s="31">
        <v>82</v>
      </c>
      <c r="AG23" s="21">
        <f>IF(AF23&lt;=32,0,IF(AF23&lt;=39,1,IF(AF23&lt;=49,2,IF(AF23&lt;=59,3,IF(AF23&lt;=69,3.5,IF(AF23&lt;=79,4,IF(AF23&lt;=100,5)))))))</f>
        <v>5</v>
      </c>
      <c r="AH23" s="21" t="str">
        <f>IF(AF23&lt;=32,"F",IF(AF23&lt;=39,"D",IF(AF23&lt;=49,"C",IF(AF23&lt;=59,"B",IF(AF23&lt;=69,"A-",IF(AF23&lt;=79,"A",IF(AF23&lt;=100,"A+")))))))</f>
        <v>A+</v>
      </c>
      <c r="AI23" s="47">
        <v>63</v>
      </c>
      <c r="AJ23" s="21">
        <f>IF(AI23&lt;=32,0,IF(AI23&lt;=39,1,IF(AI23&lt;=49,2,IF(AI23&lt;=59,3,IF(AI23&lt;=69,3.5,IF(AI23&lt;=79,4,IF(AI23&lt;=100,5)))))))</f>
        <v>3.5</v>
      </c>
      <c r="AK23" s="21" t="str">
        <f>IF(AI23&lt;=32,"F",IF(AI23&lt;=39,"D",IF(AI23&lt;=49,"C",IF(AI23&lt;=59,"B",IF(AI23&lt;=69,"A-",IF(AI23&lt;=79,"A",IF(AI23&lt;=100,"A+")))))))</f>
        <v>A-</v>
      </c>
      <c r="AL23" s="31">
        <v>87</v>
      </c>
      <c r="AM23" s="21">
        <f>IF(AL23&lt;=32,0,IF(AL23&lt;=39,1,IF(AL23&lt;=49,2,IF(AL23&lt;=59,3,IF(AL23&lt;=69,3.5,IF(AL23&lt;=79,4,IF(AL23&lt;=100,5)))))))</f>
        <v>5</v>
      </c>
      <c r="AN23" s="21" t="str">
        <f>IF(AL23&lt;=32,"F",IF(AL23&lt;=39,"D",IF(AL23&lt;=49,"C",IF(AL23&lt;=59,"B",IF(AL23&lt;=69,"A-",IF(AL23&lt;=79,"A",IF(AL23&lt;=100,"A+")))))))</f>
        <v>A+</v>
      </c>
      <c r="AO23" s="31">
        <v>32</v>
      </c>
      <c r="AP23" s="21">
        <f>IF(AO23&lt;=16,0,IF(AO23&lt;=19.5,1,IF(AO23&lt;=24.5,2,IF(AO23&lt;=29.5,3,IF(AO23&lt;=34.5,3.5,IF(AO23&lt;=39.5,4,IF(AO23&lt;=50,5)))))))</f>
        <v>3.5</v>
      </c>
      <c r="AQ23" s="21" t="str">
        <f>IF(AO23&lt;=16,"F",IF(AO23&lt;=19.5,"D",IF(AO23&lt;=24.5,"C",IF(AO23&lt;=29.5,"B",IF(AO23&lt;=34.5,"A-",IF(AO23&lt;=39.5,"A",IF(AO23&lt;=50,"A+")))))))</f>
        <v>A-</v>
      </c>
      <c r="AR23" s="40">
        <f>E23+H23+K23+N23+Q23+T23+W23+Z23+AC23+AF23+AI23+AL23+AO23</f>
        <v>841</v>
      </c>
      <c r="AS23" s="41">
        <f>IF(OR(F23=0,I23=0,L23=0,O23=0,R23=0,U23=0,X23=0,AA23=0,AD23=0,AG23=0,AJ23=0,AM23=0,AP23=0,),0,F23+I23+L23+O23+R23+U23+X23+AA23+AD23+AG23+AJ23+AM23+AP23)/13</f>
        <v>3.8076923076923075</v>
      </c>
      <c r="AT23" s="41" t="str">
        <f>IF(AS23&gt;=5,"A+",IF(AS23&gt;=4,"A",IF(AS23&gt;=3.5,"A-",IF(AS23&gt;=3,"B",IF(AS23&gt;=2,"C",IF(AS23&gt;=1,"D","F"))))))</f>
        <v>A-</v>
      </c>
      <c r="AU23" s="21">
        <v>17</v>
      </c>
      <c r="AV23" s="21" t="str">
        <f>IF(AS23=0,"FAIL","PASS")</f>
        <v>PASS</v>
      </c>
      <c r="AW23" s="21">
        <f>COUNTIF(E23:AQ23,"F")</f>
        <v>0</v>
      </c>
      <c r="AX23" s="64">
        <v>11</v>
      </c>
      <c r="AY23" s="64"/>
      <c r="AZ23" s="10">
        <v>25</v>
      </c>
      <c r="BA23" s="10">
        <v>100</v>
      </c>
      <c r="BB23" s="64">
        <v>14</v>
      </c>
      <c r="BC23" s="64">
        <v>90</v>
      </c>
      <c r="BD23" s="10">
        <v>15</v>
      </c>
      <c r="BE23" s="10">
        <v>82</v>
      </c>
      <c r="BF23" s="64">
        <v>11</v>
      </c>
      <c r="BG23" s="68">
        <v>81</v>
      </c>
      <c r="BH23" s="12">
        <f>AU23</f>
        <v>17</v>
      </c>
      <c r="BI23" s="49">
        <v>95</v>
      </c>
      <c r="BJ23" s="10"/>
      <c r="BK23" s="18"/>
      <c r="BL23" s="18"/>
      <c r="BM23" s="18"/>
      <c r="BN23" s="18"/>
      <c r="BO23" s="9" t="s">
        <v>1642</v>
      </c>
      <c r="BP23" s="9" t="s">
        <v>1708</v>
      </c>
      <c r="BQ23" s="42" t="s">
        <v>40</v>
      </c>
    </row>
    <row r="24" spans="1:69" s="5" customFormat="1" ht="22.5" customHeight="1" x14ac:dyDescent="0.25">
      <c r="A24" s="6">
        <v>18</v>
      </c>
      <c r="B24" s="9" t="s">
        <v>836</v>
      </c>
      <c r="C24" s="9" t="s">
        <v>980</v>
      </c>
      <c r="D24" s="9" t="s">
        <v>908</v>
      </c>
      <c r="E24" s="31">
        <v>56</v>
      </c>
      <c r="F24" s="21">
        <f>IF(E24&lt;=32,0,IF(E24&lt;=39,1,IF(E24&lt;=49,2,IF(E24&lt;=59,3,IF(E24&lt;=69,3.5,IF(E24&lt;=79,4,IF(E24&lt;=100,5)))))))</f>
        <v>3</v>
      </c>
      <c r="G24" s="21" t="str">
        <f>IF(E24&lt;=32,"F",IF(E24&lt;=39,"D",IF(E24&lt;=49,"C",IF(E24&lt;=59,"B",IF(E24&lt;=69,"A-",IF(E24&lt;=79,"A",IF(E24&lt;=100,"A+")))))))</f>
        <v>B</v>
      </c>
      <c r="H24" s="31">
        <v>71</v>
      </c>
      <c r="I24" s="21">
        <f>IF(H24&lt;=32,0,IF(H24&lt;=39,1,IF(H24&lt;=49,2,IF(H24&lt;=59,3,IF(H24&lt;=69,3.5,IF(H24&lt;=79,4,IF(H24&lt;=100,5)))))))</f>
        <v>4</v>
      </c>
      <c r="J24" s="21" t="str">
        <f>IF(H24&lt;=32,"F",IF(H24&lt;=39,"D",IF(H24&lt;=49,"C",IF(H24&lt;=59,"B",IF(H24&lt;=69,"A-",IF(H24&lt;=79,"A",IF(H24&lt;=100,"A+")))))))</f>
        <v>A</v>
      </c>
      <c r="K24" s="31">
        <v>51</v>
      </c>
      <c r="L24" s="21">
        <f>IF(K24&lt;=32,0,IF(K24&lt;=39,1,IF(K24&lt;=49,2,IF(K24&lt;=59,3,IF(K24&lt;=69,3.5,IF(K24&lt;=79,4,IF(K24&lt;=100,5)))))))</f>
        <v>3</v>
      </c>
      <c r="M24" s="21" t="str">
        <f>IF(K24&lt;=32,"F",IF(K24&lt;=39,"D",IF(K24&lt;=49,"C",IF(K24&lt;=59,"B",IF(K24&lt;=69,"A-",IF(K24&lt;=79,"A",IF(K24&lt;=100,"A+")))))))</f>
        <v>B</v>
      </c>
      <c r="N24" s="31">
        <v>29</v>
      </c>
      <c r="O24" s="21">
        <f>IF(N24&lt;=22.4,0,IF(N24&lt;=27.3,1,IF(N24&lt;=34.3,2,IF(N24&lt;=41.3,3,IF(N24&lt;=48.3,3.5,IF(N24&lt;=55.3,4,IF(N24&lt;=70,5)))))))</f>
        <v>2</v>
      </c>
      <c r="P24" s="21" t="str">
        <f>IF(N24&lt;=22.4,"F",IF(N24&lt;=27.3,"D",IF(N24&lt;=34.3,"C",IF(N24&lt;=41.3,"B",IF(N24&lt;=48.3,"A-",IF(N24&lt;=55.3,"A",IF(N24&lt;=70,"A+")))))))</f>
        <v>C</v>
      </c>
      <c r="Q24" s="31">
        <v>65</v>
      </c>
      <c r="R24" s="21">
        <f>IF(Q24&lt;=32,0,IF(Q24&lt;=39,1,IF(Q24&lt;=49,2,IF(Q24&lt;=59,3,IF(Q24&lt;=69,3.5,IF(Q24&lt;=79,4,IF(Q24&lt;=100,5)))))))</f>
        <v>3.5</v>
      </c>
      <c r="S24" s="21" t="str">
        <f>IF(Q24&lt;=32,"F",IF(Q24&lt;=39,"D",IF(Q24&lt;=49,"C",IF(Q24&lt;=59,"B",IF(Q24&lt;=69,"A-",IF(Q24&lt;=79,"A",IF(Q24&lt;=100,"A+")))))))</f>
        <v>A-</v>
      </c>
      <c r="T24" s="31">
        <v>62</v>
      </c>
      <c r="U24" s="21">
        <f>IF(T24&lt;=32,0,IF(T24&lt;=39,1,IF(T24&lt;=49,2,IF(T24&lt;=59,3,IF(T24&lt;=69,3.5,IF(T24&lt;=79,4,IF(T24&lt;=100,5)))))))</f>
        <v>3.5</v>
      </c>
      <c r="V24" s="21" t="str">
        <f>IF(T24&lt;=32,"F",IF(T24&lt;=39,"D",IF(T24&lt;=49,"C",IF(T24&lt;=59,"B",IF(T24&lt;=69,"A-",IF(T24&lt;=79,"A",IF(T24&lt;=100,"A+")))))))</f>
        <v>A-</v>
      </c>
      <c r="W24" s="31">
        <v>63</v>
      </c>
      <c r="X24" s="21">
        <f>IF(W24&lt;=32,0,IF(W24&lt;=39,1,IF(W24&lt;=49,2,IF(W24&lt;=59,3,IF(W24&lt;=69,3.5,IF(W24&lt;=79,4,IF(W24&lt;=100,5)))))))</f>
        <v>3.5</v>
      </c>
      <c r="Y24" s="21" t="str">
        <f>IF(W24&lt;=32,"F",IF(W24&lt;=39,"D",IF(W24&lt;=49,"C",IF(W24&lt;=59,"B",IF(W24&lt;=69,"A-",IF(W24&lt;=79,"A",IF(W24&lt;=100,"A+")))))))</f>
        <v>A-</v>
      </c>
      <c r="Z24" s="31">
        <v>43</v>
      </c>
      <c r="AA24" s="21">
        <f>IF(Z24&lt;=16,0,IF(Z24&lt;=19.5,1,IF(Z24&lt;=24.5,2,IF(Z24&lt;=29.5,3,IF(Z24&lt;=34.5,3.5,IF(Z24&lt;=39.5,4,IF(Z24&lt;=50,5)))))))</f>
        <v>5</v>
      </c>
      <c r="AB24" s="21" t="str">
        <f>IF(Z24&lt;=16,"F",IF(Z24&lt;=19.5,"D",IF(Z24&lt;=24.5,"C",IF(Z24&lt;=29.5,"B",IF(Z24&lt;=34.5,"A-",IF(Z24&lt;=39.5,"A",IF(Z24&lt;=50,"A+")))))))</f>
        <v>A+</v>
      </c>
      <c r="AC24" s="31">
        <v>83</v>
      </c>
      <c r="AD24" s="21">
        <f>IF(AC24&lt;=32,0,IF(AC24&lt;=39,1,IF(AC24&lt;=49,2,IF(AC24&lt;=59,3,IF(AC24&lt;=69,3.5,IF(AC24&lt;=79,4,IF(AC24&lt;=100,5)))))))</f>
        <v>5</v>
      </c>
      <c r="AE24" s="21" t="str">
        <f>IF(AC24&lt;=32,"F",IF(AC24&lt;=39,"D",IF(AC24&lt;=49,"C",IF(AC24&lt;=59,"B",IF(AC24&lt;=69,"A-",IF(AC24&lt;=79,"A",IF(AC24&lt;=100,"A+")))))))</f>
        <v>A+</v>
      </c>
      <c r="AF24" s="31">
        <v>84</v>
      </c>
      <c r="AG24" s="21">
        <f>IF(AF24&lt;=32,0,IF(AF24&lt;=39,1,IF(AF24&lt;=49,2,IF(AF24&lt;=59,3,IF(AF24&lt;=69,3.5,IF(AF24&lt;=79,4,IF(AF24&lt;=100,5)))))))</f>
        <v>5</v>
      </c>
      <c r="AH24" s="21" t="str">
        <f>IF(AF24&lt;=32,"F",IF(AF24&lt;=39,"D",IF(AF24&lt;=49,"C",IF(AF24&lt;=59,"B",IF(AF24&lt;=69,"A-",IF(AF24&lt;=79,"A",IF(AF24&lt;=100,"A+")))))))</f>
        <v>A+</v>
      </c>
      <c r="AI24" s="47">
        <v>58</v>
      </c>
      <c r="AJ24" s="21">
        <f>IF(AI24&lt;=32,0,IF(AI24&lt;=39,1,IF(AI24&lt;=49,2,IF(AI24&lt;=59,3,IF(AI24&lt;=69,3.5,IF(AI24&lt;=79,4,IF(AI24&lt;=100,5)))))))</f>
        <v>3</v>
      </c>
      <c r="AK24" s="21" t="str">
        <f>IF(AI24&lt;=32,"F",IF(AI24&lt;=39,"D",IF(AI24&lt;=49,"C",IF(AI24&lt;=59,"B",IF(AI24&lt;=69,"A-",IF(AI24&lt;=79,"A",IF(AI24&lt;=100,"A+")))))))</f>
        <v>B</v>
      </c>
      <c r="AL24" s="31">
        <v>90</v>
      </c>
      <c r="AM24" s="21">
        <f>IF(AL24&lt;=32,0,IF(AL24&lt;=39,1,IF(AL24&lt;=49,2,IF(AL24&lt;=59,3,IF(AL24&lt;=69,3.5,IF(AL24&lt;=79,4,IF(AL24&lt;=100,5)))))))</f>
        <v>5</v>
      </c>
      <c r="AN24" s="21" t="str">
        <f>IF(AL24&lt;=32,"F",IF(AL24&lt;=39,"D",IF(AL24&lt;=49,"C",IF(AL24&lt;=59,"B",IF(AL24&lt;=69,"A-",IF(AL24&lt;=79,"A",IF(AL24&lt;=100,"A+")))))))</f>
        <v>A+</v>
      </c>
      <c r="AO24" s="31">
        <v>30</v>
      </c>
      <c r="AP24" s="21">
        <f>IF(AO24&lt;=16,0,IF(AO24&lt;=19.5,1,IF(AO24&lt;=24.5,2,IF(AO24&lt;=29.5,3,IF(AO24&lt;=34.5,3.5,IF(AO24&lt;=39.5,4,IF(AO24&lt;=50,5)))))))</f>
        <v>3.5</v>
      </c>
      <c r="AQ24" s="21" t="str">
        <f>IF(AO24&lt;=16,"F",IF(AO24&lt;=19.5,"D",IF(AO24&lt;=24.5,"C",IF(AO24&lt;=29.5,"B",IF(AO24&lt;=34.5,"A-",IF(AO24&lt;=39.5,"A",IF(AO24&lt;=50,"A+")))))))</f>
        <v>A-</v>
      </c>
      <c r="AR24" s="40">
        <f>E24+H24+K24+N24+Q24+T24+W24+Z24+AC24+AF24+AI24+AL24+AO24</f>
        <v>785</v>
      </c>
      <c r="AS24" s="41">
        <f>IF(OR(F24=0,I24=0,L24=0,O24=0,R24=0,U24=0,X24=0,AA24=0,AD24=0,AG24=0,AJ24=0,AM24=0,AP24=0,),0,F24+I24+L24+O24+R24+U24+X24+AA24+AD24+AG24+AJ24+AM24+AP24)/13</f>
        <v>3.7692307692307692</v>
      </c>
      <c r="AT24" s="41" t="str">
        <f>IF(AS24&gt;=5,"A+",IF(AS24&gt;=4,"A",IF(AS24&gt;=3.5,"A-",IF(AS24&gt;=3,"B",IF(AS24&gt;=2,"C",IF(AS24&gt;=1,"D","F"))))))</f>
        <v>A-</v>
      </c>
      <c r="AU24" s="21">
        <v>18</v>
      </c>
      <c r="AV24" s="21" t="str">
        <f>IF(AS24=0,"FAIL","PASS")</f>
        <v>PASS</v>
      </c>
      <c r="AW24" s="21">
        <f>COUNTIF(E24:AQ24,"F")</f>
        <v>0</v>
      </c>
      <c r="AX24" s="64">
        <v>31</v>
      </c>
      <c r="AY24" s="64"/>
      <c r="AZ24" s="10">
        <v>8</v>
      </c>
      <c r="BA24" s="10">
        <v>100</v>
      </c>
      <c r="BB24" s="64">
        <v>39</v>
      </c>
      <c r="BC24" s="64">
        <v>100</v>
      </c>
      <c r="BD24" s="10">
        <v>18</v>
      </c>
      <c r="BE24" s="10">
        <v>94</v>
      </c>
      <c r="BF24" s="64">
        <v>25</v>
      </c>
      <c r="BG24" s="68">
        <v>96</v>
      </c>
      <c r="BH24" s="12">
        <f>AU24</f>
        <v>18</v>
      </c>
      <c r="BI24" s="49">
        <v>95</v>
      </c>
      <c r="BJ24" s="10"/>
      <c r="BK24" s="18"/>
      <c r="BL24" s="18"/>
      <c r="BM24" s="18"/>
      <c r="BN24" s="18"/>
      <c r="BO24" s="9" t="s">
        <v>1648</v>
      </c>
      <c r="BP24" s="9" t="s">
        <v>1648</v>
      </c>
      <c r="BQ24" s="42" t="s">
        <v>40</v>
      </c>
    </row>
    <row r="25" spans="1:69" s="5" customFormat="1" ht="22.5" customHeight="1" x14ac:dyDescent="0.25">
      <c r="A25" s="6">
        <v>19</v>
      </c>
      <c r="B25" s="9" t="s">
        <v>876</v>
      </c>
      <c r="C25" s="9" t="s">
        <v>1020</v>
      </c>
      <c r="D25" s="9" t="s">
        <v>948</v>
      </c>
      <c r="E25" s="31">
        <v>64</v>
      </c>
      <c r="F25" s="21">
        <f>IF(E25&lt;=32,0,IF(E25&lt;=39,1,IF(E25&lt;=49,2,IF(E25&lt;=59,3,IF(E25&lt;=69,3.5,IF(E25&lt;=79,4,IF(E25&lt;=100,5)))))))</f>
        <v>3.5</v>
      </c>
      <c r="G25" s="21" t="str">
        <f>IF(E25&lt;=32,"F",IF(E25&lt;=39,"D",IF(E25&lt;=49,"C",IF(E25&lt;=59,"B",IF(E25&lt;=69,"A-",IF(E25&lt;=79,"A",IF(E25&lt;=100,"A+")))))))</f>
        <v>A-</v>
      </c>
      <c r="H25" s="31">
        <v>55</v>
      </c>
      <c r="I25" s="21">
        <f>IF(H25&lt;=32,0,IF(H25&lt;=39,1,IF(H25&lt;=49,2,IF(H25&lt;=59,3,IF(H25&lt;=69,3.5,IF(H25&lt;=79,4,IF(H25&lt;=100,5)))))))</f>
        <v>3</v>
      </c>
      <c r="J25" s="21" t="str">
        <f>IF(H25&lt;=32,"F",IF(H25&lt;=39,"D",IF(H25&lt;=49,"C",IF(H25&lt;=59,"B",IF(H25&lt;=69,"A-",IF(H25&lt;=79,"A",IF(H25&lt;=100,"A+")))))))</f>
        <v>B</v>
      </c>
      <c r="K25" s="31">
        <v>70</v>
      </c>
      <c r="L25" s="21">
        <f>IF(K25&lt;=32,0,IF(K25&lt;=39,1,IF(K25&lt;=49,2,IF(K25&lt;=59,3,IF(K25&lt;=69,3.5,IF(K25&lt;=79,4,IF(K25&lt;=100,5)))))))</f>
        <v>4</v>
      </c>
      <c r="M25" s="21" t="str">
        <f>IF(K25&lt;=32,"F",IF(K25&lt;=39,"D",IF(K25&lt;=49,"C",IF(K25&lt;=59,"B",IF(K25&lt;=69,"A-",IF(K25&lt;=79,"A",IF(K25&lt;=100,"A+")))))))</f>
        <v>A</v>
      </c>
      <c r="N25" s="31">
        <v>34</v>
      </c>
      <c r="O25" s="21">
        <f>IF(N25&lt;=22.4,0,IF(N25&lt;=27.3,1,IF(N25&lt;=34.3,2,IF(N25&lt;=41.3,3,IF(N25&lt;=48.3,3.5,IF(N25&lt;=55.3,4,IF(N25&lt;=70,5)))))))</f>
        <v>2</v>
      </c>
      <c r="P25" s="21" t="str">
        <f>IF(N25&lt;=22.4,"F",IF(N25&lt;=27.3,"D",IF(N25&lt;=34.3,"C",IF(N25&lt;=41.3,"B",IF(N25&lt;=48.3,"A-",IF(N25&lt;=55.3,"A",IF(N25&lt;=70,"A+")))))))</f>
        <v>C</v>
      </c>
      <c r="Q25" s="31">
        <v>77</v>
      </c>
      <c r="R25" s="21">
        <f>IF(Q25&lt;=32,0,IF(Q25&lt;=39,1,IF(Q25&lt;=49,2,IF(Q25&lt;=59,3,IF(Q25&lt;=69,3.5,IF(Q25&lt;=79,4,IF(Q25&lt;=100,5)))))))</f>
        <v>4</v>
      </c>
      <c r="S25" s="21" t="str">
        <f>IF(Q25&lt;=32,"F",IF(Q25&lt;=39,"D",IF(Q25&lt;=49,"C",IF(Q25&lt;=59,"B",IF(Q25&lt;=69,"A-",IF(Q25&lt;=79,"A",IF(Q25&lt;=100,"A+")))))))</f>
        <v>A</v>
      </c>
      <c r="T25" s="31">
        <v>71</v>
      </c>
      <c r="U25" s="21">
        <f>IF(T25&lt;=32,0,IF(T25&lt;=39,1,IF(T25&lt;=49,2,IF(T25&lt;=59,3,IF(T25&lt;=69,3.5,IF(T25&lt;=79,4,IF(T25&lt;=100,5)))))))</f>
        <v>4</v>
      </c>
      <c r="V25" s="21" t="str">
        <f>IF(T25&lt;=32,"F",IF(T25&lt;=39,"D",IF(T25&lt;=49,"C",IF(T25&lt;=59,"B",IF(T25&lt;=69,"A-",IF(T25&lt;=79,"A",IF(T25&lt;=100,"A+")))))))</f>
        <v>A</v>
      </c>
      <c r="W25" s="31">
        <v>52</v>
      </c>
      <c r="X25" s="21">
        <f>IF(W25&lt;=32,0,IF(W25&lt;=39,1,IF(W25&lt;=49,2,IF(W25&lt;=59,3,IF(W25&lt;=69,3.5,IF(W25&lt;=79,4,IF(W25&lt;=100,5)))))))</f>
        <v>3</v>
      </c>
      <c r="Y25" s="21" t="str">
        <f>IF(W25&lt;=32,"F",IF(W25&lt;=39,"D",IF(W25&lt;=49,"C",IF(W25&lt;=59,"B",IF(W25&lt;=69,"A-",IF(W25&lt;=79,"A",IF(W25&lt;=100,"A+")))))))</f>
        <v>B</v>
      </c>
      <c r="Z25" s="31">
        <v>47</v>
      </c>
      <c r="AA25" s="21">
        <f>IF(Z25&lt;=16,0,IF(Z25&lt;=19.5,1,IF(Z25&lt;=24.5,2,IF(Z25&lt;=29.5,3,IF(Z25&lt;=34.5,3.5,IF(Z25&lt;=39.5,4,IF(Z25&lt;=50,5)))))))</f>
        <v>5</v>
      </c>
      <c r="AB25" s="21" t="str">
        <f>IF(Z25&lt;=16,"F",IF(Z25&lt;=19.5,"D",IF(Z25&lt;=24.5,"C",IF(Z25&lt;=29.5,"B",IF(Z25&lt;=34.5,"A-",IF(Z25&lt;=39.5,"A",IF(Z25&lt;=50,"A+")))))))</f>
        <v>A+</v>
      </c>
      <c r="AC25" s="31">
        <v>80</v>
      </c>
      <c r="AD25" s="21">
        <f>IF(AC25&lt;=32,0,IF(AC25&lt;=39,1,IF(AC25&lt;=49,2,IF(AC25&lt;=59,3,IF(AC25&lt;=69,3.5,IF(AC25&lt;=79,4,IF(AC25&lt;=100,5)))))))</f>
        <v>5</v>
      </c>
      <c r="AE25" s="21" t="str">
        <f>IF(AC25&lt;=32,"F",IF(AC25&lt;=39,"D",IF(AC25&lt;=49,"C",IF(AC25&lt;=59,"B",IF(AC25&lt;=69,"A-",IF(AC25&lt;=79,"A",IF(AC25&lt;=100,"A+")))))))</f>
        <v>A+</v>
      </c>
      <c r="AF25" s="31">
        <v>80</v>
      </c>
      <c r="AG25" s="21">
        <f>IF(AF25&lt;=32,0,IF(AF25&lt;=39,1,IF(AF25&lt;=49,2,IF(AF25&lt;=59,3,IF(AF25&lt;=69,3.5,IF(AF25&lt;=79,4,IF(AF25&lt;=100,5)))))))</f>
        <v>5</v>
      </c>
      <c r="AH25" s="21" t="str">
        <f>IF(AF25&lt;=32,"F",IF(AF25&lt;=39,"D",IF(AF25&lt;=49,"C",IF(AF25&lt;=59,"B",IF(AF25&lt;=69,"A-",IF(AF25&lt;=79,"A",IF(AF25&lt;=100,"A+")))))))</f>
        <v>A+</v>
      </c>
      <c r="AI25" s="47">
        <v>62</v>
      </c>
      <c r="AJ25" s="21">
        <f>IF(AI25&lt;=32,0,IF(AI25&lt;=39,1,IF(AI25&lt;=49,2,IF(AI25&lt;=59,3,IF(AI25&lt;=69,3.5,IF(AI25&lt;=79,4,IF(AI25&lt;=100,5)))))))</f>
        <v>3.5</v>
      </c>
      <c r="AK25" s="21" t="str">
        <f>IF(AI25&lt;=32,"F",IF(AI25&lt;=39,"D",IF(AI25&lt;=49,"C",IF(AI25&lt;=59,"B",IF(AI25&lt;=69,"A-",IF(AI25&lt;=79,"A",IF(AI25&lt;=100,"A+")))))))</f>
        <v>A-</v>
      </c>
      <c r="AL25" s="31">
        <v>45</v>
      </c>
      <c r="AM25" s="21">
        <f>IF(AL25&lt;=32,0,IF(AL25&lt;=39,1,IF(AL25&lt;=49,2,IF(AL25&lt;=59,3,IF(AL25&lt;=69,3.5,IF(AL25&lt;=79,4,IF(AL25&lt;=100,5)))))))</f>
        <v>2</v>
      </c>
      <c r="AN25" s="21" t="str">
        <f>IF(AL25&lt;=32,"F",IF(AL25&lt;=39,"D",IF(AL25&lt;=49,"C",IF(AL25&lt;=59,"B",IF(AL25&lt;=69,"A-",IF(AL25&lt;=79,"A",IF(AL25&lt;=100,"A+")))))))</f>
        <v>C</v>
      </c>
      <c r="AO25" s="31">
        <v>44</v>
      </c>
      <c r="AP25" s="21">
        <f>IF(AO25&lt;=16,0,IF(AO25&lt;=19.5,1,IF(AO25&lt;=24.5,2,IF(AO25&lt;=29.5,3,IF(AO25&lt;=34.5,3.5,IF(AO25&lt;=39.5,4,IF(AO25&lt;=50,5)))))))</f>
        <v>5</v>
      </c>
      <c r="AQ25" s="21" t="str">
        <f>IF(AO25&lt;=16,"F",IF(AO25&lt;=19.5,"D",IF(AO25&lt;=24.5,"C",IF(AO25&lt;=29.5,"B",IF(AO25&lt;=34.5,"A-",IF(AO25&lt;=39.5,"A",IF(AO25&lt;=50,"A+")))))))</f>
        <v>A+</v>
      </c>
      <c r="AR25" s="40">
        <f>E25+H25+K25+N25+Q25+T25+W25+Z25+AC25+AF25+AI25+AL25+AO25</f>
        <v>781</v>
      </c>
      <c r="AS25" s="41">
        <f>IF(OR(F25=0,I25=0,L25=0,O25=0,R25=0,U25=0,X25=0,AA25=0,AD25=0,AG25=0,AJ25=0,AM25=0,AP25=0,),0,F25+I25+L25+O25+R25+U25+X25+AA25+AD25+AG25+AJ25+AM25+AP25)/13</f>
        <v>3.7692307692307692</v>
      </c>
      <c r="AT25" s="41" t="str">
        <f>IF(AS25&gt;=5,"A+",IF(AS25&gt;=4,"A",IF(AS25&gt;=3.5,"A-",IF(AS25&gt;=3,"B",IF(AS25&gt;=2,"C",IF(AS25&gt;=1,"D","F"))))))</f>
        <v>A-</v>
      </c>
      <c r="AU25" s="21">
        <v>19</v>
      </c>
      <c r="AV25" s="21" t="str">
        <f>IF(AS25=0,"FAIL","PASS")</f>
        <v>PASS</v>
      </c>
      <c r="AW25" s="21">
        <f>COUNTIF(E25:AQ25,"F")</f>
        <v>0</v>
      </c>
      <c r="AX25" s="64">
        <v>47</v>
      </c>
      <c r="AY25" s="64"/>
      <c r="AZ25" s="10">
        <v>9</v>
      </c>
      <c r="BA25" s="10">
        <v>100</v>
      </c>
      <c r="BB25" s="64">
        <v>21</v>
      </c>
      <c r="BC25" s="64">
        <v>77</v>
      </c>
      <c r="BD25" s="10">
        <v>43</v>
      </c>
      <c r="BE25" s="10">
        <v>52</v>
      </c>
      <c r="BF25" s="64">
        <v>26</v>
      </c>
      <c r="BG25" s="68">
        <v>85</v>
      </c>
      <c r="BH25" s="12">
        <f>AU25</f>
        <v>19</v>
      </c>
      <c r="BI25" s="49">
        <v>90</v>
      </c>
      <c r="BJ25" s="10"/>
      <c r="BK25" s="18"/>
      <c r="BL25" s="18"/>
      <c r="BM25" s="18"/>
      <c r="BN25" s="18"/>
      <c r="BO25" s="9" t="s">
        <v>1687</v>
      </c>
      <c r="BP25" s="9" t="s">
        <v>1730</v>
      </c>
      <c r="BQ25" s="42" t="s">
        <v>40</v>
      </c>
    </row>
    <row r="26" spans="1:69" s="5" customFormat="1" ht="22.5" customHeight="1" x14ac:dyDescent="0.25">
      <c r="A26" s="6">
        <v>20</v>
      </c>
      <c r="B26" s="9" t="s">
        <v>831</v>
      </c>
      <c r="C26" s="9" t="s">
        <v>975</v>
      </c>
      <c r="D26" s="9" t="s">
        <v>903</v>
      </c>
      <c r="E26" s="31">
        <v>55</v>
      </c>
      <c r="F26" s="21">
        <f>IF(E26&lt;=32,0,IF(E26&lt;=39,1,IF(E26&lt;=49,2,IF(E26&lt;=59,3,IF(E26&lt;=69,3.5,IF(E26&lt;=79,4,IF(E26&lt;=100,5)))))))</f>
        <v>3</v>
      </c>
      <c r="G26" s="21" t="str">
        <f>IF(E26&lt;=32,"F",IF(E26&lt;=39,"D",IF(E26&lt;=49,"C",IF(E26&lt;=59,"B",IF(E26&lt;=69,"A-",IF(E26&lt;=79,"A",IF(E26&lt;=100,"A+")))))))</f>
        <v>B</v>
      </c>
      <c r="H26" s="31">
        <v>65</v>
      </c>
      <c r="I26" s="21">
        <f>IF(H26&lt;=32,0,IF(H26&lt;=39,1,IF(H26&lt;=49,2,IF(H26&lt;=59,3,IF(H26&lt;=69,3.5,IF(H26&lt;=79,4,IF(H26&lt;=100,5)))))))</f>
        <v>3.5</v>
      </c>
      <c r="J26" s="21" t="str">
        <f>IF(H26&lt;=32,"F",IF(H26&lt;=39,"D",IF(H26&lt;=49,"C",IF(H26&lt;=59,"B",IF(H26&lt;=69,"A-",IF(H26&lt;=79,"A",IF(H26&lt;=100,"A+")))))))</f>
        <v>A-</v>
      </c>
      <c r="K26" s="31">
        <v>54</v>
      </c>
      <c r="L26" s="21">
        <f>IF(K26&lt;=32,0,IF(K26&lt;=39,1,IF(K26&lt;=49,2,IF(K26&lt;=59,3,IF(K26&lt;=69,3.5,IF(K26&lt;=79,4,IF(K26&lt;=100,5)))))))</f>
        <v>3</v>
      </c>
      <c r="M26" s="21" t="str">
        <f>IF(K26&lt;=32,"F",IF(K26&lt;=39,"D",IF(K26&lt;=49,"C",IF(K26&lt;=59,"B",IF(K26&lt;=69,"A-",IF(K26&lt;=79,"A",IF(K26&lt;=100,"A+")))))))</f>
        <v>B</v>
      </c>
      <c r="N26" s="31">
        <v>23</v>
      </c>
      <c r="O26" s="21">
        <f>IF(N26&lt;=22.4,0,IF(N26&lt;=27.3,1,IF(N26&lt;=34.3,2,IF(N26&lt;=41.3,3,IF(N26&lt;=48.3,3.5,IF(N26&lt;=55.3,4,IF(N26&lt;=70,5)))))))</f>
        <v>1</v>
      </c>
      <c r="P26" s="21" t="str">
        <f>IF(N26&lt;=22.4,"F",IF(N26&lt;=27.3,"D",IF(N26&lt;=34.3,"C",IF(N26&lt;=41.3,"B",IF(N26&lt;=48.3,"A-",IF(N26&lt;=55.3,"A",IF(N26&lt;=70,"A+")))))))</f>
        <v>D</v>
      </c>
      <c r="Q26" s="31">
        <v>55</v>
      </c>
      <c r="R26" s="21">
        <f>IF(Q26&lt;=32,0,IF(Q26&lt;=39,1,IF(Q26&lt;=49,2,IF(Q26&lt;=59,3,IF(Q26&lt;=69,3.5,IF(Q26&lt;=79,4,IF(Q26&lt;=100,5)))))))</f>
        <v>3</v>
      </c>
      <c r="S26" s="21" t="str">
        <f>IF(Q26&lt;=32,"F",IF(Q26&lt;=39,"D",IF(Q26&lt;=49,"C",IF(Q26&lt;=59,"B",IF(Q26&lt;=69,"A-",IF(Q26&lt;=79,"A",IF(Q26&lt;=100,"A+")))))))</f>
        <v>B</v>
      </c>
      <c r="T26" s="31">
        <v>73</v>
      </c>
      <c r="U26" s="21">
        <f>IF(T26&lt;=32,0,IF(T26&lt;=39,1,IF(T26&lt;=49,2,IF(T26&lt;=59,3,IF(T26&lt;=69,3.5,IF(T26&lt;=79,4,IF(T26&lt;=100,5)))))))</f>
        <v>4</v>
      </c>
      <c r="V26" s="21" t="str">
        <f>IF(T26&lt;=32,"F",IF(T26&lt;=39,"D",IF(T26&lt;=49,"C",IF(T26&lt;=59,"B",IF(T26&lt;=69,"A-",IF(T26&lt;=79,"A",IF(T26&lt;=100,"A+")))))))</f>
        <v>A</v>
      </c>
      <c r="W26" s="31">
        <v>57</v>
      </c>
      <c r="X26" s="21">
        <f>IF(W26&lt;=32,0,IF(W26&lt;=39,1,IF(W26&lt;=49,2,IF(W26&lt;=59,3,IF(W26&lt;=69,3.5,IF(W26&lt;=79,4,IF(W26&lt;=100,5)))))))</f>
        <v>3</v>
      </c>
      <c r="Y26" s="21" t="str">
        <f>IF(W26&lt;=32,"F",IF(W26&lt;=39,"D",IF(W26&lt;=49,"C",IF(W26&lt;=59,"B",IF(W26&lt;=69,"A-",IF(W26&lt;=79,"A",IF(W26&lt;=100,"A+")))))))</f>
        <v>B</v>
      </c>
      <c r="Z26" s="31">
        <v>47</v>
      </c>
      <c r="AA26" s="21">
        <f>IF(Z26&lt;=16,0,IF(Z26&lt;=19.5,1,IF(Z26&lt;=24.5,2,IF(Z26&lt;=29.5,3,IF(Z26&lt;=34.5,3.5,IF(Z26&lt;=39.5,4,IF(Z26&lt;=50,5)))))))</f>
        <v>5</v>
      </c>
      <c r="AB26" s="21" t="str">
        <f>IF(Z26&lt;=16,"F",IF(Z26&lt;=19.5,"D",IF(Z26&lt;=24.5,"C",IF(Z26&lt;=29.5,"B",IF(Z26&lt;=34.5,"A-",IF(Z26&lt;=39.5,"A",IF(Z26&lt;=50,"A+")))))))</f>
        <v>A+</v>
      </c>
      <c r="AC26" s="31">
        <v>82</v>
      </c>
      <c r="AD26" s="21">
        <f>IF(AC26&lt;=32,0,IF(AC26&lt;=39,1,IF(AC26&lt;=49,2,IF(AC26&lt;=59,3,IF(AC26&lt;=69,3.5,IF(AC26&lt;=79,4,IF(AC26&lt;=100,5)))))))</f>
        <v>5</v>
      </c>
      <c r="AE26" s="21" t="str">
        <f>IF(AC26&lt;=32,"F",IF(AC26&lt;=39,"D",IF(AC26&lt;=49,"C",IF(AC26&lt;=59,"B",IF(AC26&lt;=69,"A-",IF(AC26&lt;=79,"A",IF(AC26&lt;=100,"A+")))))))</f>
        <v>A+</v>
      </c>
      <c r="AF26" s="31">
        <v>85</v>
      </c>
      <c r="AG26" s="21">
        <f>IF(AF26&lt;=32,0,IF(AF26&lt;=39,1,IF(AF26&lt;=49,2,IF(AF26&lt;=59,3,IF(AF26&lt;=69,3.5,IF(AF26&lt;=79,4,IF(AF26&lt;=100,5)))))))</f>
        <v>5</v>
      </c>
      <c r="AH26" s="21" t="str">
        <f>IF(AF26&lt;=32,"F",IF(AF26&lt;=39,"D",IF(AF26&lt;=49,"C",IF(AF26&lt;=59,"B",IF(AF26&lt;=69,"A-",IF(AF26&lt;=79,"A",IF(AF26&lt;=100,"A+")))))))</f>
        <v>A+</v>
      </c>
      <c r="AI26" s="47">
        <v>64</v>
      </c>
      <c r="AJ26" s="21">
        <f>IF(AI26&lt;=32,0,IF(AI26&lt;=39,1,IF(AI26&lt;=49,2,IF(AI26&lt;=59,3,IF(AI26&lt;=69,3.5,IF(AI26&lt;=79,4,IF(AI26&lt;=100,5)))))))</f>
        <v>3.5</v>
      </c>
      <c r="AK26" s="21" t="str">
        <f>IF(AI26&lt;=32,"F",IF(AI26&lt;=39,"D",IF(AI26&lt;=49,"C",IF(AI26&lt;=59,"B",IF(AI26&lt;=69,"A-",IF(AI26&lt;=79,"A",IF(AI26&lt;=100,"A+")))))))</f>
        <v>A-</v>
      </c>
      <c r="AL26" s="31">
        <v>80</v>
      </c>
      <c r="AM26" s="21">
        <f>IF(AL26&lt;=32,0,IF(AL26&lt;=39,1,IF(AL26&lt;=49,2,IF(AL26&lt;=59,3,IF(AL26&lt;=69,3.5,IF(AL26&lt;=79,4,IF(AL26&lt;=100,5)))))))</f>
        <v>5</v>
      </c>
      <c r="AN26" s="21" t="str">
        <f>IF(AL26&lt;=32,"F",IF(AL26&lt;=39,"D",IF(AL26&lt;=49,"C",IF(AL26&lt;=59,"B",IF(AL26&lt;=69,"A-",IF(AL26&lt;=79,"A",IF(AL26&lt;=100,"A+")))))))</f>
        <v>A+</v>
      </c>
      <c r="AO26" s="31">
        <v>40</v>
      </c>
      <c r="AP26" s="21">
        <f>IF(AO26&lt;=16,0,IF(AO26&lt;=19.5,1,IF(AO26&lt;=24.5,2,IF(AO26&lt;=29.5,3,IF(AO26&lt;=34.5,3.5,IF(AO26&lt;=39.5,4,IF(AO26&lt;=50,5)))))))</f>
        <v>5</v>
      </c>
      <c r="AQ26" s="21" t="str">
        <f>IF(AO26&lt;=16,"F",IF(AO26&lt;=19.5,"D",IF(AO26&lt;=24.5,"C",IF(AO26&lt;=29.5,"B",IF(AO26&lt;=34.5,"A-",IF(AO26&lt;=39.5,"A",IF(AO26&lt;=50,"A+")))))))</f>
        <v>A+</v>
      </c>
      <c r="AR26" s="40">
        <f>E26+H26+K26+N26+Q26+T26+W26+Z26+AC26+AF26+AI26+AL26+AO26</f>
        <v>780</v>
      </c>
      <c r="AS26" s="41">
        <f>IF(OR(F26=0,I26=0,L26=0,O26=0,R26=0,U26=0,X26=0,AA26=0,AD26=0,AG26=0,AJ26=0,AM26=0,AP26=0,),0,F26+I26+L26+O26+R26+U26+X26+AA26+AD26+AG26+AJ26+AM26+AP26)/13</f>
        <v>3.7692307692307692</v>
      </c>
      <c r="AT26" s="41" t="str">
        <f>IF(AS26&gt;=5,"A+",IF(AS26&gt;=4,"A",IF(AS26&gt;=3.5,"A-",IF(AS26&gt;=3,"B",IF(AS26&gt;=2,"C",IF(AS26&gt;=1,"D","F"))))))</f>
        <v>A-</v>
      </c>
      <c r="AU26" s="21">
        <v>20</v>
      </c>
      <c r="AV26" s="21" t="str">
        <f>IF(AS26=0,"FAIL","PASS")</f>
        <v>PASS</v>
      </c>
      <c r="AW26" s="21">
        <f>COUNTIF(E26:AQ26,"F")</f>
        <v>0</v>
      </c>
      <c r="AX26" s="64">
        <v>32</v>
      </c>
      <c r="AY26" s="64"/>
      <c r="AZ26" s="10">
        <v>41</v>
      </c>
      <c r="BA26" s="10">
        <v>90</v>
      </c>
      <c r="BB26" s="64">
        <v>20</v>
      </c>
      <c r="BC26" s="64">
        <v>90</v>
      </c>
      <c r="BD26" s="10">
        <v>24</v>
      </c>
      <c r="BE26" s="10">
        <v>76</v>
      </c>
      <c r="BF26" s="64">
        <v>31</v>
      </c>
      <c r="BG26" s="68">
        <v>85</v>
      </c>
      <c r="BH26" s="12">
        <f>AU26</f>
        <v>20</v>
      </c>
      <c r="BI26" s="49">
        <v>90</v>
      </c>
      <c r="BJ26" s="10"/>
      <c r="BK26" s="18"/>
      <c r="BL26" s="18"/>
      <c r="BM26" s="18"/>
      <c r="BN26" s="18"/>
      <c r="BO26" s="9" t="s">
        <v>1643</v>
      </c>
      <c r="BP26" s="9" t="s">
        <v>1643</v>
      </c>
      <c r="BQ26" s="42" t="s">
        <v>40</v>
      </c>
    </row>
    <row r="27" spans="1:69" s="5" customFormat="1" ht="22.5" customHeight="1" x14ac:dyDescent="0.25">
      <c r="A27" s="6">
        <v>21</v>
      </c>
      <c r="B27" s="9" t="s">
        <v>883</v>
      </c>
      <c r="C27" s="9" t="s">
        <v>1027</v>
      </c>
      <c r="D27" s="9" t="s">
        <v>955</v>
      </c>
      <c r="E27" s="31">
        <v>68</v>
      </c>
      <c r="F27" s="21">
        <f>IF(E27&lt;=32,0,IF(E27&lt;=39,1,IF(E27&lt;=49,2,IF(E27&lt;=59,3,IF(E27&lt;=69,3.5,IF(E27&lt;=79,4,IF(E27&lt;=100,5)))))))</f>
        <v>3.5</v>
      </c>
      <c r="G27" s="21" t="str">
        <f>IF(E27&lt;=32,"F",IF(E27&lt;=39,"D",IF(E27&lt;=49,"C",IF(E27&lt;=59,"B",IF(E27&lt;=69,"A-",IF(E27&lt;=79,"A",IF(E27&lt;=100,"A+")))))))</f>
        <v>A-</v>
      </c>
      <c r="H27" s="31">
        <v>77</v>
      </c>
      <c r="I27" s="21">
        <f>IF(H27&lt;=32,0,IF(H27&lt;=39,1,IF(H27&lt;=49,2,IF(H27&lt;=59,3,IF(H27&lt;=69,3.5,IF(H27&lt;=79,4,IF(H27&lt;=100,5)))))))</f>
        <v>4</v>
      </c>
      <c r="J27" s="21" t="str">
        <f>IF(H27&lt;=32,"F",IF(H27&lt;=39,"D",IF(H27&lt;=49,"C",IF(H27&lt;=59,"B",IF(H27&lt;=69,"A-",IF(H27&lt;=79,"A",IF(H27&lt;=100,"A+")))))))</f>
        <v>A</v>
      </c>
      <c r="K27" s="31">
        <v>46</v>
      </c>
      <c r="L27" s="21">
        <f>IF(K27&lt;=32,0,IF(K27&lt;=39,1,IF(K27&lt;=49,2,IF(K27&lt;=59,3,IF(K27&lt;=69,3.5,IF(K27&lt;=79,4,IF(K27&lt;=100,5)))))))</f>
        <v>2</v>
      </c>
      <c r="M27" s="21" t="str">
        <f>IF(K27&lt;=32,"F",IF(K27&lt;=39,"D",IF(K27&lt;=49,"C",IF(K27&lt;=59,"B",IF(K27&lt;=69,"A-",IF(K27&lt;=79,"A",IF(K27&lt;=100,"A+")))))))</f>
        <v>C</v>
      </c>
      <c r="N27" s="31">
        <v>26</v>
      </c>
      <c r="O27" s="21">
        <f>IF(N27&lt;=22.4,0,IF(N27&lt;=27.3,1,IF(N27&lt;=34.3,2,IF(N27&lt;=41.3,3,IF(N27&lt;=48.3,3.5,IF(N27&lt;=55.3,4,IF(N27&lt;=70,5)))))))</f>
        <v>1</v>
      </c>
      <c r="P27" s="21" t="str">
        <f>IF(N27&lt;=22.4,"F",IF(N27&lt;=27.3,"D",IF(N27&lt;=34.3,"C",IF(N27&lt;=41.3,"B",IF(N27&lt;=48.3,"A-",IF(N27&lt;=55.3,"A",IF(N27&lt;=70,"A+")))))))</f>
        <v>D</v>
      </c>
      <c r="Q27" s="31">
        <v>73</v>
      </c>
      <c r="R27" s="21">
        <f>IF(Q27&lt;=32,0,IF(Q27&lt;=39,1,IF(Q27&lt;=49,2,IF(Q27&lt;=59,3,IF(Q27&lt;=69,3.5,IF(Q27&lt;=79,4,IF(Q27&lt;=100,5)))))))</f>
        <v>4</v>
      </c>
      <c r="S27" s="21" t="str">
        <f>IF(Q27&lt;=32,"F",IF(Q27&lt;=39,"D",IF(Q27&lt;=49,"C",IF(Q27&lt;=59,"B",IF(Q27&lt;=69,"A-",IF(Q27&lt;=79,"A",IF(Q27&lt;=100,"A+")))))))</f>
        <v>A</v>
      </c>
      <c r="T27" s="31">
        <v>63</v>
      </c>
      <c r="U27" s="21">
        <f>IF(T27&lt;=32,0,IF(T27&lt;=39,1,IF(T27&lt;=49,2,IF(T27&lt;=59,3,IF(T27&lt;=69,3.5,IF(T27&lt;=79,4,IF(T27&lt;=100,5)))))))</f>
        <v>3.5</v>
      </c>
      <c r="V27" s="21" t="str">
        <f>IF(T27&lt;=32,"F",IF(T27&lt;=39,"D",IF(T27&lt;=49,"C",IF(T27&lt;=59,"B",IF(T27&lt;=69,"A-",IF(T27&lt;=79,"A",IF(T27&lt;=100,"A+")))))))</f>
        <v>A-</v>
      </c>
      <c r="W27" s="31">
        <v>78</v>
      </c>
      <c r="X27" s="21">
        <f>IF(W27&lt;=32,0,IF(W27&lt;=39,1,IF(W27&lt;=49,2,IF(W27&lt;=59,3,IF(W27&lt;=69,3.5,IF(W27&lt;=79,4,IF(W27&lt;=100,5)))))))</f>
        <v>4</v>
      </c>
      <c r="Y27" s="21" t="str">
        <f>IF(W27&lt;=32,"F",IF(W27&lt;=39,"D",IF(W27&lt;=49,"C",IF(W27&lt;=59,"B",IF(W27&lt;=69,"A-",IF(W27&lt;=79,"A",IF(W27&lt;=100,"A+")))))))</f>
        <v>A</v>
      </c>
      <c r="Z27" s="31">
        <v>41</v>
      </c>
      <c r="AA27" s="21">
        <f>IF(Z27&lt;=16,0,IF(Z27&lt;=19.5,1,IF(Z27&lt;=24.5,2,IF(Z27&lt;=29.5,3,IF(Z27&lt;=34.5,3.5,IF(Z27&lt;=39.5,4,IF(Z27&lt;=50,5)))))))</f>
        <v>5</v>
      </c>
      <c r="AB27" s="21" t="str">
        <f>IF(Z27&lt;=16,"F",IF(Z27&lt;=19.5,"D",IF(Z27&lt;=24.5,"C",IF(Z27&lt;=29.5,"B",IF(Z27&lt;=34.5,"A-",IF(Z27&lt;=39.5,"A",IF(Z27&lt;=50,"A+")))))))</f>
        <v>A+</v>
      </c>
      <c r="AC27" s="31">
        <v>84</v>
      </c>
      <c r="AD27" s="21">
        <f>IF(AC27&lt;=32,0,IF(AC27&lt;=39,1,IF(AC27&lt;=49,2,IF(AC27&lt;=59,3,IF(AC27&lt;=69,3.5,IF(AC27&lt;=79,4,IF(AC27&lt;=100,5)))))))</f>
        <v>5</v>
      </c>
      <c r="AE27" s="21" t="str">
        <f>IF(AC27&lt;=32,"F",IF(AC27&lt;=39,"D",IF(AC27&lt;=49,"C",IF(AC27&lt;=59,"B",IF(AC27&lt;=69,"A-",IF(AC27&lt;=79,"A",IF(AC27&lt;=100,"A+")))))))</f>
        <v>A+</v>
      </c>
      <c r="AF27" s="31">
        <v>80</v>
      </c>
      <c r="AG27" s="21">
        <f>IF(AF27&lt;=32,0,IF(AF27&lt;=39,1,IF(AF27&lt;=49,2,IF(AF27&lt;=59,3,IF(AF27&lt;=69,3.5,IF(AF27&lt;=79,4,IF(AF27&lt;=100,5)))))))</f>
        <v>5</v>
      </c>
      <c r="AH27" s="21" t="str">
        <f>IF(AF27&lt;=32,"F",IF(AF27&lt;=39,"D",IF(AF27&lt;=49,"C",IF(AF27&lt;=59,"B",IF(AF27&lt;=69,"A-",IF(AF27&lt;=79,"A",IF(AF27&lt;=100,"A+")))))))</f>
        <v>A+</v>
      </c>
      <c r="AI27" s="47">
        <v>72</v>
      </c>
      <c r="AJ27" s="21">
        <f>IF(AI27&lt;=32,0,IF(AI27&lt;=39,1,IF(AI27&lt;=49,2,IF(AI27&lt;=59,3,IF(AI27&lt;=69,3.5,IF(AI27&lt;=79,4,IF(AI27&lt;=100,5)))))))</f>
        <v>4</v>
      </c>
      <c r="AK27" s="21" t="str">
        <f>IF(AI27&lt;=32,"F",IF(AI27&lt;=39,"D",IF(AI27&lt;=49,"C",IF(AI27&lt;=59,"B",IF(AI27&lt;=69,"A-",IF(AI27&lt;=79,"A",IF(AI27&lt;=100,"A+")))))))</f>
        <v>A</v>
      </c>
      <c r="AL27" s="31">
        <v>76</v>
      </c>
      <c r="AM27" s="21">
        <f>IF(AL27&lt;=32,0,IF(AL27&lt;=39,1,IF(AL27&lt;=49,2,IF(AL27&lt;=59,3,IF(AL27&lt;=69,3.5,IF(AL27&lt;=79,4,IF(AL27&lt;=100,5)))))))</f>
        <v>4</v>
      </c>
      <c r="AN27" s="21" t="str">
        <f>IF(AL27&lt;=32,"F",IF(AL27&lt;=39,"D",IF(AL27&lt;=49,"C",IF(AL27&lt;=59,"B",IF(AL27&lt;=69,"A-",IF(AL27&lt;=79,"A",IF(AL27&lt;=100,"A+")))))))</f>
        <v>A</v>
      </c>
      <c r="AO27" s="31">
        <v>30</v>
      </c>
      <c r="AP27" s="21">
        <f>IF(AO27&lt;=16,0,IF(AO27&lt;=19.5,1,IF(AO27&lt;=24.5,2,IF(AO27&lt;=29.5,3,IF(AO27&lt;=34.5,3.5,IF(AO27&lt;=39.5,4,IF(AO27&lt;=50,5)))))))</f>
        <v>3.5</v>
      </c>
      <c r="AQ27" s="21" t="str">
        <f>IF(AO27&lt;=16,"F",IF(AO27&lt;=19.5,"D",IF(AO27&lt;=24.5,"C",IF(AO27&lt;=29.5,"B",IF(AO27&lt;=34.5,"A-",IF(AO27&lt;=39.5,"A",IF(AO27&lt;=50,"A+")))))))</f>
        <v>A-</v>
      </c>
      <c r="AR27" s="40">
        <f>E27+H27+K27+N27+Q27+T27+W27+Z27+AC27+AF27+AI27+AL27+AO27</f>
        <v>814</v>
      </c>
      <c r="AS27" s="41">
        <f>IF(OR(F27=0,I27=0,L27=0,O27=0,R27=0,U27=0,X27=0,AA27=0,AD27=0,AG27=0,AJ27=0,AM27=0,AP27=0,),0,F27+I27+L27+O27+R27+U27+X27+AA27+AD27+AG27+AJ27+AM27+AP27)/13</f>
        <v>3.7307692307692308</v>
      </c>
      <c r="AT27" s="41" t="str">
        <f>IF(AS27&gt;=5,"A+",IF(AS27&gt;=4,"A",IF(AS27&gt;=3.5,"A-",IF(AS27&gt;=3,"B",IF(AS27&gt;=2,"C",IF(AS27&gt;=1,"D","F"))))))</f>
        <v>A-</v>
      </c>
      <c r="AU27" s="21">
        <v>21</v>
      </c>
      <c r="AV27" s="21" t="str">
        <f>IF(AS27=0,"FAIL","PASS")</f>
        <v>PASS</v>
      </c>
      <c r="AW27" s="21">
        <f>COUNTIF(E27:AQ27,"F")</f>
        <v>0</v>
      </c>
      <c r="AX27" s="64">
        <v>36</v>
      </c>
      <c r="AY27" s="64"/>
      <c r="AZ27" s="10">
        <v>43</v>
      </c>
      <c r="BA27" s="10">
        <v>71</v>
      </c>
      <c r="BB27" s="64">
        <v>16</v>
      </c>
      <c r="BC27" s="64">
        <v>100</v>
      </c>
      <c r="BD27" s="10">
        <v>12</v>
      </c>
      <c r="BE27" s="10">
        <v>82</v>
      </c>
      <c r="BF27" s="64">
        <v>34</v>
      </c>
      <c r="BG27" s="68">
        <v>88</v>
      </c>
      <c r="BH27" s="12">
        <f>AU27</f>
        <v>21</v>
      </c>
      <c r="BI27" s="49">
        <v>66</v>
      </c>
      <c r="BJ27" s="10"/>
      <c r="BK27" s="18"/>
      <c r="BL27" s="18"/>
      <c r="BM27" s="18"/>
      <c r="BN27" s="18"/>
      <c r="BO27" s="9" t="s">
        <v>1694</v>
      </c>
      <c r="BP27" s="9" t="s">
        <v>1735</v>
      </c>
      <c r="BQ27" s="42" t="s">
        <v>38</v>
      </c>
    </row>
    <row r="28" spans="1:69" s="5" customFormat="1" ht="22.5" customHeight="1" x14ac:dyDescent="0.25">
      <c r="A28" s="6">
        <v>33</v>
      </c>
      <c r="B28" s="9" t="s">
        <v>887</v>
      </c>
      <c r="C28" s="9" t="s">
        <v>1031</v>
      </c>
      <c r="D28" s="9" t="s">
        <v>959</v>
      </c>
      <c r="E28" s="31">
        <v>52</v>
      </c>
      <c r="F28" s="21">
        <f>IF(E28&lt;=32,0,IF(E28&lt;=39,1,IF(E28&lt;=49,2,IF(E28&lt;=59,3,IF(E28&lt;=69,3.5,IF(E28&lt;=79,4,IF(E28&lt;=100,5)))))))</f>
        <v>3</v>
      </c>
      <c r="G28" s="21" t="str">
        <f>IF(E28&lt;=32,"F",IF(E28&lt;=39,"D",IF(E28&lt;=49,"C",IF(E28&lt;=59,"B",IF(E28&lt;=69,"A-",IF(E28&lt;=79,"A",IF(E28&lt;=100,"A+")))))))</f>
        <v>B</v>
      </c>
      <c r="H28" s="31">
        <v>65</v>
      </c>
      <c r="I28" s="21">
        <f>IF(H28&lt;=32,0,IF(H28&lt;=39,1,IF(H28&lt;=49,2,IF(H28&lt;=59,3,IF(H28&lt;=69,3.5,IF(H28&lt;=79,4,IF(H28&lt;=100,5)))))))</f>
        <v>3.5</v>
      </c>
      <c r="J28" s="21" t="str">
        <f>IF(H28&lt;=32,"F",IF(H28&lt;=39,"D",IF(H28&lt;=49,"C",IF(H28&lt;=59,"B",IF(H28&lt;=69,"A-",IF(H28&lt;=79,"A",IF(H28&lt;=100,"A+")))))))</f>
        <v>A-</v>
      </c>
      <c r="K28" s="31">
        <v>44</v>
      </c>
      <c r="L28" s="21">
        <f>IF(K28&lt;=32,0,IF(K28&lt;=39,1,IF(K28&lt;=49,2,IF(K28&lt;=59,3,IF(K28&lt;=69,3.5,IF(K28&lt;=79,4,IF(K28&lt;=100,5)))))))</f>
        <v>2</v>
      </c>
      <c r="M28" s="21" t="str">
        <f>IF(K28&lt;=32,"F",IF(K28&lt;=39,"D",IF(K28&lt;=49,"C",IF(K28&lt;=59,"B",IF(K28&lt;=69,"A-",IF(K28&lt;=79,"A",IF(K28&lt;=100,"A+")))))))</f>
        <v>C</v>
      </c>
      <c r="N28" s="31">
        <v>40</v>
      </c>
      <c r="O28" s="21">
        <f>IF(N28&lt;=22.4,0,IF(N28&lt;=27.3,1,IF(N28&lt;=34.3,2,IF(N28&lt;=41.3,3,IF(N28&lt;=48.3,3.5,IF(N28&lt;=55.3,4,IF(N28&lt;=70,5)))))))</f>
        <v>3</v>
      </c>
      <c r="P28" s="21" t="str">
        <f>IF(N28&lt;=22.4,"F",IF(N28&lt;=27.3,"D",IF(N28&lt;=34.3,"C",IF(N28&lt;=41.3,"B",IF(N28&lt;=48.3,"A-",IF(N28&lt;=55.3,"A",IF(N28&lt;=70,"A+")))))))</f>
        <v>B</v>
      </c>
      <c r="Q28" s="31">
        <v>59</v>
      </c>
      <c r="R28" s="21">
        <f>IF(Q28&lt;=32,0,IF(Q28&lt;=39,1,IF(Q28&lt;=49,2,IF(Q28&lt;=59,3,IF(Q28&lt;=69,3.5,IF(Q28&lt;=79,4,IF(Q28&lt;=100,5)))))))</f>
        <v>3</v>
      </c>
      <c r="S28" s="21" t="str">
        <f>IF(Q28&lt;=32,"F",IF(Q28&lt;=39,"D",IF(Q28&lt;=49,"C",IF(Q28&lt;=59,"B",IF(Q28&lt;=69,"A-",IF(Q28&lt;=79,"A",IF(Q28&lt;=100,"A+")))))))</f>
        <v>B</v>
      </c>
      <c r="T28" s="31">
        <v>65</v>
      </c>
      <c r="U28" s="21">
        <f>IF(T28&lt;=32,0,IF(T28&lt;=39,1,IF(T28&lt;=49,2,IF(T28&lt;=59,3,IF(T28&lt;=69,3.5,IF(T28&lt;=79,4,IF(T28&lt;=100,5)))))))</f>
        <v>3.5</v>
      </c>
      <c r="V28" s="21" t="str">
        <f>IF(T28&lt;=32,"F",IF(T28&lt;=39,"D",IF(T28&lt;=49,"C",IF(T28&lt;=59,"B",IF(T28&lt;=69,"A-",IF(T28&lt;=79,"A",IF(T28&lt;=100,"A+")))))))</f>
        <v>A-</v>
      </c>
      <c r="W28" s="31">
        <v>80</v>
      </c>
      <c r="X28" s="21">
        <f>IF(W28&lt;=32,0,IF(W28&lt;=39,1,IF(W28&lt;=49,2,IF(W28&lt;=59,3,IF(W28&lt;=69,3.5,IF(W28&lt;=79,4,IF(W28&lt;=100,5)))))))</f>
        <v>5</v>
      </c>
      <c r="Y28" s="21" t="str">
        <f>IF(W28&lt;=32,"F",IF(W28&lt;=39,"D",IF(W28&lt;=49,"C",IF(W28&lt;=59,"B",IF(W28&lt;=69,"A-",IF(W28&lt;=79,"A",IF(W28&lt;=100,"A+")))))))</f>
        <v>A+</v>
      </c>
      <c r="Z28" s="31">
        <v>37</v>
      </c>
      <c r="AA28" s="21">
        <f>IF(Z28&lt;=16,0,IF(Z28&lt;=19.5,1,IF(Z28&lt;=24.5,2,IF(Z28&lt;=29.5,3,IF(Z28&lt;=34.5,3.5,IF(Z28&lt;=39.5,4,IF(Z28&lt;=50,5)))))))</f>
        <v>4</v>
      </c>
      <c r="AB28" s="21" t="str">
        <f>IF(Z28&lt;=16,"F",IF(Z28&lt;=19.5,"D",IF(Z28&lt;=24.5,"C",IF(Z28&lt;=29.5,"B",IF(Z28&lt;=34.5,"A-",IF(Z28&lt;=39.5,"A",IF(Z28&lt;=50,"A+")))))))</f>
        <v>A</v>
      </c>
      <c r="AC28" s="31">
        <v>82</v>
      </c>
      <c r="AD28" s="21">
        <f>IF(AC28&lt;=32,0,IF(AC28&lt;=39,1,IF(AC28&lt;=49,2,IF(AC28&lt;=59,3,IF(AC28&lt;=69,3.5,IF(AC28&lt;=79,4,IF(AC28&lt;=100,5)))))))</f>
        <v>5</v>
      </c>
      <c r="AE28" s="21" t="str">
        <f>IF(AC28&lt;=32,"F",IF(AC28&lt;=39,"D",IF(AC28&lt;=49,"C",IF(AC28&lt;=59,"B",IF(AC28&lt;=69,"A-",IF(AC28&lt;=79,"A",IF(AC28&lt;=100,"A+")))))))</f>
        <v>A+</v>
      </c>
      <c r="AF28" s="31">
        <v>82</v>
      </c>
      <c r="AG28" s="21">
        <f>IF(AF28&lt;=32,0,IF(AF28&lt;=39,1,IF(AF28&lt;=49,2,IF(AF28&lt;=59,3,IF(AF28&lt;=69,3.5,IF(AF28&lt;=79,4,IF(AF28&lt;=100,5)))))))</f>
        <v>5</v>
      </c>
      <c r="AH28" s="21" t="str">
        <f>IF(AF28&lt;=32,"F",IF(AF28&lt;=39,"D",IF(AF28&lt;=49,"C",IF(AF28&lt;=59,"B",IF(AF28&lt;=69,"A-",IF(AF28&lt;=79,"A",IF(AF28&lt;=100,"A+")))))))</f>
        <v>A+</v>
      </c>
      <c r="AI28" s="47">
        <v>60</v>
      </c>
      <c r="AJ28" s="21">
        <f>IF(AI28&lt;=32,0,IF(AI28&lt;=39,1,IF(AI28&lt;=49,2,IF(AI28&lt;=59,3,IF(AI28&lt;=69,3.5,IF(AI28&lt;=79,4,IF(AI28&lt;=100,5)))))))</f>
        <v>3.5</v>
      </c>
      <c r="AK28" s="21" t="str">
        <f>IF(AI28&lt;=32,"F",IF(AI28&lt;=39,"D",IF(AI28&lt;=49,"C",IF(AI28&lt;=59,"B",IF(AI28&lt;=69,"A-",IF(AI28&lt;=79,"A",IF(AI28&lt;=100,"A+")))))))</f>
        <v>A-</v>
      </c>
      <c r="AL28" s="31">
        <v>67</v>
      </c>
      <c r="AM28" s="21">
        <f>IF(AL28&lt;=32,0,IF(AL28&lt;=39,1,IF(AL28&lt;=49,2,IF(AL28&lt;=59,3,IF(AL28&lt;=69,3.5,IF(AL28&lt;=79,4,IF(AL28&lt;=100,5)))))))</f>
        <v>3.5</v>
      </c>
      <c r="AN28" s="21" t="str">
        <f>IF(AL28&lt;=32,"F",IF(AL28&lt;=39,"D",IF(AL28&lt;=49,"C",IF(AL28&lt;=59,"B",IF(AL28&lt;=69,"A-",IF(AL28&lt;=79,"A",IF(AL28&lt;=100,"A+")))))))</f>
        <v>A-</v>
      </c>
      <c r="AO28" s="31">
        <v>27</v>
      </c>
      <c r="AP28" s="21">
        <f>IF(AO28&lt;=16,0,IF(AO28&lt;=19.5,1,IF(AO28&lt;=24.5,2,IF(AO28&lt;=29.5,3,IF(AO28&lt;=34.5,3.5,IF(AO28&lt;=39.5,4,IF(AO28&lt;=50,5)))))))</f>
        <v>3</v>
      </c>
      <c r="AQ28" s="21" t="str">
        <f>IF(AO28&lt;=16,"F",IF(AO28&lt;=19.5,"D",IF(AO28&lt;=24.5,"C",IF(AO28&lt;=29.5,"B",IF(AO28&lt;=34.5,"A-",IF(AO28&lt;=39.5,"A",IF(AO28&lt;=50,"A+")))))))</f>
        <v>B</v>
      </c>
      <c r="AR28" s="40">
        <f>E28+H28+K28+N28+Q28+T28+W28+Z28+AC28+AF28+AI28+AL28+AO28</f>
        <v>760</v>
      </c>
      <c r="AS28" s="41">
        <f>IF(OR(F28=0,I28=0,L28=0,O28=0,R28=0,U28=0,X28=0,AA28=0,AD28=0,AG28=0,AJ28=0,AM28=0,AP28=0,),0,F28+I28+L28+O28+R28+U28+X28+AA28+AD28+AG28+AJ28+AM28+AP28)/13</f>
        <v>3.6153846153846154</v>
      </c>
      <c r="AT28" s="41" t="str">
        <f>IF(AS28&gt;=5,"A+",IF(AS28&gt;=4,"A",IF(AS28&gt;=3.5,"A-",IF(AS28&gt;=3,"B",IF(AS28&gt;=2,"C",IF(AS28&gt;=1,"D","F"))))))</f>
        <v>A-</v>
      </c>
      <c r="AU28" s="21">
        <v>22</v>
      </c>
      <c r="AV28" s="21" t="str">
        <f>IF(AS28=0,"FAIL","PASS")</f>
        <v>PASS</v>
      </c>
      <c r="AW28" s="21">
        <f>COUNTIF(E28:AQ28,"F")</f>
        <v>0</v>
      </c>
      <c r="AX28" s="64">
        <v>61</v>
      </c>
      <c r="AY28" s="64"/>
      <c r="AZ28" s="10">
        <v>19</v>
      </c>
      <c r="BA28" s="10">
        <v>66</v>
      </c>
      <c r="BB28" s="64">
        <v>36</v>
      </c>
      <c r="BC28" s="64">
        <v>90</v>
      </c>
      <c r="BD28" s="10">
        <v>34</v>
      </c>
      <c r="BE28" s="10">
        <v>76</v>
      </c>
      <c r="BF28" s="64">
        <v>38</v>
      </c>
      <c r="BG28" s="68">
        <v>0</v>
      </c>
      <c r="BH28" s="12">
        <f>AU28</f>
        <v>22</v>
      </c>
      <c r="BI28" s="49">
        <v>0</v>
      </c>
      <c r="BJ28" s="10"/>
      <c r="BK28" s="18"/>
      <c r="BL28" s="18"/>
      <c r="BM28" s="18"/>
      <c r="BN28" s="18"/>
      <c r="BO28" s="9" t="s">
        <v>1698</v>
      </c>
      <c r="BP28" s="9" t="s">
        <v>1698</v>
      </c>
      <c r="BQ28" s="42" t="s">
        <v>38</v>
      </c>
    </row>
    <row r="29" spans="1:69" s="5" customFormat="1" ht="22.5" customHeight="1" x14ac:dyDescent="0.25">
      <c r="A29" s="6">
        <v>22</v>
      </c>
      <c r="B29" s="9" t="s">
        <v>828</v>
      </c>
      <c r="C29" s="9" t="s">
        <v>972</v>
      </c>
      <c r="D29" s="9" t="s">
        <v>900</v>
      </c>
      <c r="E29" s="31">
        <v>71</v>
      </c>
      <c r="F29" s="21">
        <f>IF(E29&lt;=32,0,IF(E29&lt;=39,1,IF(E29&lt;=49,2,IF(E29&lt;=59,3,IF(E29&lt;=69,3.5,IF(E29&lt;=79,4,IF(E29&lt;=100,5)))))))</f>
        <v>4</v>
      </c>
      <c r="G29" s="21" t="str">
        <f>IF(E29&lt;=32,"F",IF(E29&lt;=39,"D",IF(E29&lt;=49,"C",IF(E29&lt;=59,"B",IF(E29&lt;=69,"A-",IF(E29&lt;=79,"A",IF(E29&lt;=100,"A+")))))))</f>
        <v>A</v>
      </c>
      <c r="H29" s="31">
        <v>77</v>
      </c>
      <c r="I29" s="21">
        <f>IF(H29&lt;=32,0,IF(H29&lt;=39,1,IF(H29&lt;=49,2,IF(H29&lt;=59,3,IF(H29&lt;=69,3.5,IF(H29&lt;=79,4,IF(H29&lt;=100,5)))))))</f>
        <v>4</v>
      </c>
      <c r="J29" s="21" t="str">
        <f>IF(H29&lt;=32,"F",IF(H29&lt;=39,"D",IF(H29&lt;=49,"C",IF(H29&lt;=59,"B",IF(H29&lt;=69,"A-",IF(H29&lt;=79,"A",IF(H29&lt;=100,"A+")))))))</f>
        <v>A</v>
      </c>
      <c r="K29" s="31">
        <v>42</v>
      </c>
      <c r="L29" s="21">
        <f>IF(K29&lt;=32,0,IF(K29&lt;=39,1,IF(K29&lt;=49,2,IF(K29&lt;=59,3,IF(K29&lt;=69,3.5,IF(K29&lt;=79,4,IF(K29&lt;=100,5)))))))</f>
        <v>2</v>
      </c>
      <c r="M29" s="21" t="str">
        <f>IF(K29&lt;=32,"F",IF(K29&lt;=39,"D",IF(K29&lt;=49,"C",IF(K29&lt;=59,"B",IF(K29&lt;=69,"A-",IF(K29&lt;=79,"A",IF(K29&lt;=100,"A+")))))))</f>
        <v>C</v>
      </c>
      <c r="N29" s="31">
        <v>16</v>
      </c>
      <c r="O29" s="21">
        <f>IF(N29&lt;=22.4,0,IF(N29&lt;=27.3,1,IF(N29&lt;=34.3,2,IF(N29&lt;=41.3,3,IF(N29&lt;=48.3,3.5,IF(N29&lt;=55.3,4,IF(N29&lt;=70,5)))))))</f>
        <v>0</v>
      </c>
      <c r="P29" s="21" t="str">
        <f>IF(N29&lt;=22.4,"F",IF(N29&lt;=27.3,"D",IF(N29&lt;=34.3,"C",IF(N29&lt;=41.3,"B",IF(N29&lt;=48.3,"A-",IF(N29&lt;=55.3,"A",IF(N29&lt;=70,"A+")))))))</f>
        <v>F</v>
      </c>
      <c r="Q29" s="31">
        <v>68</v>
      </c>
      <c r="R29" s="21">
        <f>IF(Q29&lt;=32,0,IF(Q29&lt;=39,1,IF(Q29&lt;=49,2,IF(Q29&lt;=59,3,IF(Q29&lt;=69,3.5,IF(Q29&lt;=79,4,IF(Q29&lt;=100,5)))))))</f>
        <v>3.5</v>
      </c>
      <c r="S29" s="21" t="str">
        <f>IF(Q29&lt;=32,"F",IF(Q29&lt;=39,"D",IF(Q29&lt;=49,"C",IF(Q29&lt;=59,"B",IF(Q29&lt;=69,"A-",IF(Q29&lt;=79,"A",IF(Q29&lt;=100,"A+")))))))</f>
        <v>A-</v>
      </c>
      <c r="T29" s="31">
        <v>93</v>
      </c>
      <c r="U29" s="21">
        <f>IF(T29&lt;=32,0,IF(T29&lt;=39,1,IF(T29&lt;=49,2,IF(T29&lt;=59,3,IF(T29&lt;=69,3.5,IF(T29&lt;=79,4,IF(T29&lt;=100,5)))))))</f>
        <v>5</v>
      </c>
      <c r="V29" s="21" t="str">
        <f>IF(T29&lt;=32,"F",IF(T29&lt;=39,"D",IF(T29&lt;=49,"C",IF(T29&lt;=59,"B",IF(T29&lt;=69,"A-",IF(T29&lt;=79,"A",IF(T29&lt;=100,"A+")))))))</f>
        <v>A+</v>
      </c>
      <c r="W29" s="31">
        <v>88</v>
      </c>
      <c r="X29" s="21">
        <f>IF(W29&lt;=32,0,IF(W29&lt;=39,1,IF(W29&lt;=49,2,IF(W29&lt;=59,3,IF(W29&lt;=69,3.5,IF(W29&lt;=79,4,IF(W29&lt;=100,5)))))))</f>
        <v>5</v>
      </c>
      <c r="Y29" s="21" t="str">
        <f>IF(W29&lt;=32,"F",IF(W29&lt;=39,"D",IF(W29&lt;=49,"C",IF(W29&lt;=59,"B",IF(W29&lt;=69,"A-",IF(W29&lt;=79,"A",IF(W29&lt;=100,"A+")))))))</f>
        <v>A+</v>
      </c>
      <c r="Z29" s="31">
        <v>43</v>
      </c>
      <c r="AA29" s="21">
        <f>IF(Z29&lt;=16,0,IF(Z29&lt;=19.5,1,IF(Z29&lt;=24.5,2,IF(Z29&lt;=29.5,3,IF(Z29&lt;=34.5,3.5,IF(Z29&lt;=39.5,4,IF(Z29&lt;=50,5)))))))</f>
        <v>5</v>
      </c>
      <c r="AB29" s="21" t="str">
        <f>IF(Z29&lt;=16,"F",IF(Z29&lt;=19.5,"D",IF(Z29&lt;=24.5,"C",IF(Z29&lt;=29.5,"B",IF(Z29&lt;=34.5,"A-",IF(Z29&lt;=39.5,"A",IF(Z29&lt;=50,"A+")))))))</f>
        <v>A+</v>
      </c>
      <c r="AC29" s="31">
        <v>85</v>
      </c>
      <c r="AD29" s="21">
        <f>IF(AC29&lt;=32,0,IF(AC29&lt;=39,1,IF(AC29&lt;=49,2,IF(AC29&lt;=59,3,IF(AC29&lt;=69,3.5,IF(AC29&lt;=79,4,IF(AC29&lt;=100,5)))))))</f>
        <v>5</v>
      </c>
      <c r="AE29" s="21" t="str">
        <f>IF(AC29&lt;=32,"F",IF(AC29&lt;=39,"D",IF(AC29&lt;=49,"C",IF(AC29&lt;=59,"B",IF(AC29&lt;=69,"A-",IF(AC29&lt;=79,"A",IF(AC29&lt;=100,"A+")))))))</f>
        <v>A+</v>
      </c>
      <c r="AF29" s="31">
        <v>82</v>
      </c>
      <c r="AG29" s="21">
        <f>IF(AF29&lt;=32,0,IF(AF29&lt;=39,1,IF(AF29&lt;=49,2,IF(AF29&lt;=59,3,IF(AF29&lt;=69,3.5,IF(AF29&lt;=79,4,IF(AF29&lt;=100,5)))))))</f>
        <v>5</v>
      </c>
      <c r="AH29" s="21" t="str">
        <f>IF(AF29&lt;=32,"F",IF(AF29&lt;=39,"D",IF(AF29&lt;=49,"C",IF(AF29&lt;=59,"B",IF(AF29&lt;=69,"A-",IF(AF29&lt;=79,"A",IF(AF29&lt;=100,"A+")))))))</f>
        <v>A+</v>
      </c>
      <c r="AI29" s="47">
        <v>58</v>
      </c>
      <c r="AJ29" s="21">
        <f>IF(AI29&lt;=32,0,IF(AI29&lt;=39,1,IF(AI29&lt;=49,2,IF(AI29&lt;=59,3,IF(AI29&lt;=69,3.5,IF(AI29&lt;=79,4,IF(AI29&lt;=100,5)))))))</f>
        <v>3</v>
      </c>
      <c r="AK29" s="21" t="str">
        <f>IF(AI29&lt;=32,"F",IF(AI29&lt;=39,"D",IF(AI29&lt;=49,"C",IF(AI29&lt;=59,"B",IF(AI29&lt;=69,"A-",IF(AI29&lt;=79,"A",IF(AI29&lt;=100,"A+")))))))</f>
        <v>B</v>
      </c>
      <c r="AL29" s="31">
        <v>90</v>
      </c>
      <c r="AM29" s="21">
        <f>IF(AL29&lt;=32,0,IF(AL29&lt;=39,1,IF(AL29&lt;=49,2,IF(AL29&lt;=59,3,IF(AL29&lt;=69,3.5,IF(AL29&lt;=79,4,IF(AL29&lt;=100,5)))))))</f>
        <v>5</v>
      </c>
      <c r="AN29" s="21" t="str">
        <f>IF(AL29&lt;=32,"F",IF(AL29&lt;=39,"D",IF(AL29&lt;=49,"C",IF(AL29&lt;=59,"B",IF(AL29&lt;=69,"A-",IF(AL29&lt;=79,"A",IF(AL29&lt;=100,"A+")))))))</f>
        <v>A+</v>
      </c>
      <c r="AO29" s="31">
        <v>30</v>
      </c>
      <c r="AP29" s="21">
        <f>IF(AO29&lt;=16,0,IF(AO29&lt;=19.5,1,IF(AO29&lt;=24.5,2,IF(AO29&lt;=29.5,3,IF(AO29&lt;=34.5,3.5,IF(AO29&lt;=39.5,4,IF(AO29&lt;=50,5)))))))</f>
        <v>3.5</v>
      </c>
      <c r="AQ29" s="21" t="str">
        <f>IF(AO29&lt;=16,"F",IF(AO29&lt;=19.5,"D",IF(AO29&lt;=24.5,"C",IF(AO29&lt;=29.5,"B",IF(AO29&lt;=34.5,"A-",IF(AO29&lt;=39.5,"A",IF(AO29&lt;=50,"A+")))))))</f>
        <v>A-</v>
      </c>
      <c r="AR29" s="40">
        <f>E29+H29+K29+N29+Q29+T29+W29+Z29+AC29+AF29+AI29+AL29+AO29</f>
        <v>843</v>
      </c>
      <c r="AS29" s="41">
        <f>IF(OR(F29=0,I29=0,L29=0,O29=0,R29=0,U29=0,X29=0,AA29=0,AD29=0,AG29=0,AJ29=0,AM29=0,AP29=0,),0,F29+I29+L29+O29+R29+U29+X29+AA29+AD29+AG29+AJ29+AM29+AP29)/13</f>
        <v>0</v>
      </c>
      <c r="AT29" s="41" t="str">
        <f>IF(AS29&gt;=5,"A+",IF(AS29&gt;=4,"A",IF(AS29&gt;=3.5,"A-",IF(AS29&gt;=3,"B",IF(AS29&gt;=2,"C",IF(AS29&gt;=1,"D","F"))))))</f>
        <v>F</v>
      </c>
      <c r="AU29" s="21">
        <v>23</v>
      </c>
      <c r="AV29" s="21" t="str">
        <f>IF(AS29=0,"FAIL","PASS")</f>
        <v>FAIL</v>
      </c>
      <c r="AW29" s="21">
        <f>COUNTIF(E29:AQ29,"F")</f>
        <v>1</v>
      </c>
      <c r="AX29" s="64">
        <v>8</v>
      </c>
      <c r="AY29" s="64"/>
      <c r="AZ29" s="10">
        <v>23</v>
      </c>
      <c r="BA29" s="10">
        <v>100</v>
      </c>
      <c r="BB29" s="64">
        <v>9</v>
      </c>
      <c r="BC29" s="64">
        <v>100</v>
      </c>
      <c r="BD29" s="10">
        <v>17</v>
      </c>
      <c r="BE29" s="10">
        <v>100</v>
      </c>
      <c r="BF29" s="64">
        <v>18</v>
      </c>
      <c r="BG29" s="68">
        <v>100</v>
      </c>
      <c r="BH29" s="12">
        <f>AU29</f>
        <v>23</v>
      </c>
      <c r="BI29" s="49">
        <v>95</v>
      </c>
      <c r="BJ29" s="10"/>
      <c r="BK29" s="18"/>
      <c r="BL29" s="18"/>
      <c r="BM29" s="18"/>
      <c r="BN29" s="18"/>
      <c r="BO29" s="9" t="s">
        <v>1640</v>
      </c>
      <c r="BP29" s="9" t="s">
        <v>1640</v>
      </c>
      <c r="BQ29" s="42" t="s">
        <v>40</v>
      </c>
    </row>
    <row r="30" spans="1:69" s="5" customFormat="1" ht="22.5" customHeight="1" x14ac:dyDescent="0.25">
      <c r="A30" s="6">
        <v>23</v>
      </c>
      <c r="B30" s="9" t="s">
        <v>875</v>
      </c>
      <c r="C30" s="9" t="s">
        <v>1019</v>
      </c>
      <c r="D30" s="9" t="s">
        <v>947</v>
      </c>
      <c r="E30" s="31">
        <v>64</v>
      </c>
      <c r="F30" s="21">
        <f>IF(E30&lt;=32,0,IF(E30&lt;=39,1,IF(E30&lt;=49,2,IF(E30&lt;=59,3,IF(E30&lt;=69,3.5,IF(E30&lt;=79,4,IF(E30&lt;=100,5)))))))</f>
        <v>3.5</v>
      </c>
      <c r="G30" s="21" t="str">
        <f>IF(E30&lt;=32,"F",IF(E30&lt;=39,"D",IF(E30&lt;=49,"C",IF(E30&lt;=59,"B",IF(E30&lt;=69,"A-",IF(E30&lt;=79,"A",IF(E30&lt;=100,"A+")))))))</f>
        <v>A-</v>
      </c>
      <c r="H30" s="31">
        <v>68</v>
      </c>
      <c r="I30" s="21">
        <f>IF(H30&lt;=32,0,IF(H30&lt;=39,1,IF(H30&lt;=49,2,IF(H30&lt;=59,3,IF(H30&lt;=69,3.5,IF(H30&lt;=79,4,IF(H30&lt;=100,5)))))))</f>
        <v>3.5</v>
      </c>
      <c r="J30" s="21" t="str">
        <f>IF(H30&lt;=32,"F",IF(H30&lt;=39,"D",IF(H30&lt;=49,"C",IF(H30&lt;=59,"B",IF(H30&lt;=69,"A-",IF(H30&lt;=79,"A",IF(H30&lt;=100,"A+")))))))</f>
        <v>A-</v>
      </c>
      <c r="K30" s="31">
        <v>67</v>
      </c>
      <c r="L30" s="21">
        <f>IF(K30&lt;=32,0,IF(K30&lt;=39,1,IF(K30&lt;=49,2,IF(K30&lt;=59,3,IF(K30&lt;=69,3.5,IF(K30&lt;=79,4,IF(K30&lt;=100,5)))))))</f>
        <v>3.5</v>
      </c>
      <c r="M30" s="21" t="str">
        <f>IF(K30&lt;=32,"F",IF(K30&lt;=39,"D",IF(K30&lt;=49,"C",IF(K30&lt;=59,"B",IF(K30&lt;=69,"A-",IF(K30&lt;=79,"A",IF(K30&lt;=100,"A+")))))))</f>
        <v>A-</v>
      </c>
      <c r="N30" s="31">
        <v>35</v>
      </c>
      <c r="O30" s="21">
        <f>IF(N30&lt;=22.4,0,IF(N30&lt;=27.3,1,IF(N30&lt;=34.3,2,IF(N30&lt;=41.3,3,IF(N30&lt;=48.3,3.5,IF(N30&lt;=55.3,4,IF(N30&lt;=70,5)))))))</f>
        <v>3</v>
      </c>
      <c r="P30" s="21" t="str">
        <f>IF(N30&lt;=22.4,"F",IF(N30&lt;=27.3,"D",IF(N30&lt;=34.3,"C",IF(N30&lt;=41.3,"B",IF(N30&lt;=48.3,"A-",IF(N30&lt;=55.3,"A",IF(N30&lt;=70,"A+")))))))</f>
        <v>B</v>
      </c>
      <c r="Q30" s="31">
        <v>71</v>
      </c>
      <c r="R30" s="21">
        <f>IF(Q30&lt;=32,0,IF(Q30&lt;=39,1,IF(Q30&lt;=49,2,IF(Q30&lt;=59,3,IF(Q30&lt;=69,3.5,IF(Q30&lt;=79,4,IF(Q30&lt;=100,5)))))))</f>
        <v>4</v>
      </c>
      <c r="S30" s="21" t="str">
        <f>IF(Q30&lt;=32,"F",IF(Q30&lt;=39,"D",IF(Q30&lt;=49,"C",IF(Q30&lt;=59,"B",IF(Q30&lt;=69,"A-",IF(Q30&lt;=79,"A",IF(Q30&lt;=100,"A+")))))))</f>
        <v>A</v>
      </c>
      <c r="T30" s="31">
        <v>76</v>
      </c>
      <c r="U30" s="21">
        <f>IF(T30&lt;=32,0,IF(T30&lt;=39,1,IF(T30&lt;=49,2,IF(T30&lt;=59,3,IF(T30&lt;=69,3.5,IF(T30&lt;=79,4,IF(T30&lt;=100,5)))))))</f>
        <v>4</v>
      </c>
      <c r="V30" s="21" t="str">
        <f>IF(T30&lt;=32,"F",IF(T30&lt;=39,"D",IF(T30&lt;=49,"C",IF(T30&lt;=59,"B",IF(T30&lt;=69,"A-",IF(T30&lt;=79,"A",IF(T30&lt;=100,"A+")))))))</f>
        <v>A</v>
      </c>
      <c r="W30" s="31">
        <v>66</v>
      </c>
      <c r="X30" s="21">
        <f>IF(W30&lt;=32,0,IF(W30&lt;=39,1,IF(W30&lt;=49,2,IF(W30&lt;=59,3,IF(W30&lt;=69,3.5,IF(W30&lt;=79,4,IF(W30&lt;=100,5)))))))</f>
        <v>3.5</v>
      </c>
      <c r="Y30" s="21" t="str">
        <f>IF(W30&lt;=32,"F",IF(W30&lt;=39,"D",IF(W30&lt;=49,"C",IF(W30&lt;=59,"B",IF(W30&lt;=69,"A-",IF(W30&lt;=79,"A",IF(W30&lt;=100,"A+")))))))</f>
        <v>A-</v>
      </c>
      <c r="Z30" s="31">
        <v>47</v>
      </c>
      <c r="AA30" s="21">
        <f>IF(Z30&lt;=16,0,IF(Z30&lt;=19.5,1,IF(Z30&lt;=24.5,2,IF(Z30&lt;=29.5,3,IF(Z30&lt;=34.5,3.5,IF(Z30&lt;=39.5,4,IF(Z30&lt;=50,5)))))))</f>
        <v>5</v>
      </c>
      <c r="AB30" s="21" t="str">
        <f>IF(Z30&lt;=16,"F",IF(Z30&lt;=19.5,"D",IF(Z30&lt;=24.5,"C",IF(Z30&lt;=29.5,"B",IF(Z30&lt;=34.5,"A-",IF(Z30&lt;=39.5,"A",IF(Z30&lt;=50,"A+")))))))</f>
        <v>A+</v>
      </c>
      <c r="AC30" s="31">
        <v>83</v>
      </c>
      <c r="AD30" s="21">
        <f>IF(AC30&lt;=32,0,IF(AC30&lt;=39,1,IF(AC30&lt;=49,2,IF(AC30&lt;=59,3,IF(AC30&lt;=69,3.5,IF(AC30&lt;=79,4,IF(AC30&lt;=100,5)))))))</f>
        <v>5</v>
      </c>
      <c r="AE30" s="21" t="str">
        <f>IF(AC30&lt;=32,"F",IF(AC30&lt;=39,"D",IF(AC30&lt;=49,"C",IF(AC30&lt;=59,"B",IF(AC30&lt;=69,"A-",IF(AC30&lt;=79,"A",IF(AC30&lt;=100,"A+")))))))</f>
        <v>A+</v>
      </c>
      <c r="AF30" s="31">
        <v>83</v>
      </c>
      <c r="AG30" s="21">
        <f>IF(AF30&lt;=32,0,IF(AF30&lt;=39,1,IF(AF30&lt;=49,2,IF(AF30&lt;=59,3,IF(AF30&lt;=69,3.5,IF(AF30&lt;=79,4,IF(AF30&lt;=100,5)))))))</f>
        <v>5</v>
      </c>
      <c r="AH30" s="21" t="str">
        <f>IF(AF30&lt;=32,"F",IF(AF30&lt;=39,"D",IF(AF30&lt;=49,"C",IF(AF30&lt;=59,"B",IF(AF30&lt;=69,"A-",IF(AF30&lt;=79,"A",IF(AF30&lt;=100,"A+")))))))</f>
        <v>A+</v>
      </c>
      <c r="AI30" s="47">
        <v>76</v>
      </c>
      <c r="AJ30" s="21">
        <f>IF(AI30&lt;=32,0,IF(AI30&lt;=39,1,IF(AI30&lt;=49,2,IF(AI30&lt;=59,3,IF(AI30&lt;=69,3.5,IF(AI30&lt;=79,4,IF(AI30&lt;=100,5)))))))</f>
        <v>4</v>
      </c>
      <c r="AK30" s="21" t="str">
        <f>IF(AI30&lt;=32,"F",IF(AI30&lt;=39,"D",IF(AI30&lt;=49,"C",IF(AI30&lt;=59,"B",IF(AI30&lt;=69,"A-",IF(AI30&lt;=79,"A",IF(AI30&lt;=100,"A+")))))))</f>
        <v>A</v>
      </c>
      <c r="AL30" s="31">
        <v>74</v>
      </c>
      <c r="AM30" s="21">
        <f>IF(AL30&lt;=32,0,IF(AL30&lt;=39,1,IF(AL30&lt;=49,2,IF(AL30&lt;=59,3,IF(AL30&lt;=69,3.5,IF(AL30&lt;=79,4,IF(AL30&lt;=100,5)))))))</f>
        <v>4</v>
      </c>
      <c r="AN30" s="21" t="str">
        <f>IF(AL30&lt;=32,"F",IF(AL30&lt;=39,"D",IF(AL30&lt;=49,"C",IF(AL30&lt;=59,"B",IF(AL30&lt;=69,"A-",IF(AL30&lt;=79,"A",IF(AL30&lt;=100,"A+")))))))</f>
        <v>A</v>
      </c>
      <c r="AO30" s="31"/>
      <c r="AP30" s="21">
        <f>IF(AO30&lt;=16,0,IF(AO30&lt;=19.5,1,IF(AO30&lt;=24.5,2,IF(AO30&lt;=29.5,3,IF(AO30&lt;=34.5,3.5,IF(AO30&lt;=39.5,4,IF(AO30&lt;=50,5)))))))</f>
        <v>0</v>
      </c>
      <c r="AQ30" s="21" t="str">
        <f>IF(AO30&lt;=16,"F",IF(AO30&lt;=19.5,"D",IF(AO30&lt;=24.5,"C",IF(AO30&lt;=29.5,"B",IF(AO30&lt;=34.5,"A-",IF(AO30&lt;=39.5,"A",IF(AO30&lt;=50,"A+")))))))</f>
        <v>F</v>
      </c>
      <c r="AR30" s="40">
        <f>E30+H30+K30+N30+Q30+T30+W30+Z30+AC30+AF30+AI30+AL30+AO30</f>
        <v>810</v>
      </c>
      <c r="AS30" s="41">
        <f>IF(OR(F30=0,I30=0,L30=0,O30=0,R30=0,U30=0,X30=0,AA30=0,AD30=0,AG30=0,AJ30=0,AM30=0,AP30=0,),0,F30+I30+L30+O30+R30+U30+X30+AA30+AD30+AG30+AJ30+AM30+AP30)/13</f>
        <v>0</v>
      </c>
      <c r="AT30" s="41" t="str">
        <f>IF(AS30&gt;=5,"A+",IF(AS30&gt;=4,"A",IF(AS30&gt;=3.5,"A-",IF(AS30&gt;=3,"B",IF(AS30&gt;=2,"C",IF(AS30&gt;=1,"D","F"))))))</f>
        <v>F</v>
      </c>
      <c r="AU30" s="21">
        <v>24</v>
      </c>
      <c r="AV30" s="21" t="str">
        <f>IF(AS30=0,"FAIL","PASS")</f>
        <v>FAIL</v>
      </c>
      <c r="AW30" s="21">
        <f>COUNTIF(E30:AQ30,"F")</f>
        <v>1</v>
      </c>
      <c r="AX30" s="64">
        <v>18</v>
      </c>
      <c r="AY30" s="64"/>
      <c r="AZ30" s="10">
        <v>26</v>
      </c>
      <c r="BA30" s="10">
        <v>95</v>
      </c>
      <c r="BB30" s="64">
        <v>6</v>
      </c>
      <c r="BC30" s="64">
        <v>90</v>
      </c>
      <c r="BD30" s="10">
        <v>9</v>
      </c>
      <c r="BE30" s="10">
        <v>76</v>
      </c>
      <c r="BF30" s="64">
        <v>10</v>
      </c>
      <c r="BG30" s="68">
        <v>88</v>
      </c>
      <c r="BH30" s="12">
        <f>AU30</f>
        <v>24</v>
      </c>
      <c r="BI30" s="49">
        <v>80</v>
      </c>
      <c r="BJ30" s="10"/>
      <c r="BK30" s="18"/>
      <c r="BL30" s="18"/>
      <c r="BM30" s="18"/>
      <c r="BN30" s="18"/>
      <c r="BO30" s="9" t="s">
        <v>1686</v>
      </c>
      <c r="BP30" s="9" t="s">
        <v>1729</v>
      </c>
      <c r="BQ30" s="42" t="s">
        <v>40</v>
      </c>
    </row>
    <row r="31" spans="1:69" s="5" customFormat="1" ht="22.5" customHeight="1" x14ac:dyDescent="0.25">
      <c r="A31" s="6">
        <v>24</v>
      </c>
      <c r="B31" s="9" t="s">
        <v>842</v>
      </c>
      <c r="C31" s="9" t="s">
        <v>986</v>
      </c>
      <c r="D31" s="9" t="s">
        <v>914</v>
      </c>
      <c r="E31" s="31">
        <v>74</v>
      </c>
      <c r="F31" s="21">
        <f>IF(E31&lt;=32,0,IF(E31&lt;=39,1,IF(E31&lt;=49,2,IF(E31&lt;=59,3,IF(E31&lt;=69,3.5,IF(E31&lt;=79,4,IF(E31&lt;=100,5)))))))</f>
        <v>4</v>
      </c>
      <c r="G31" s="21" t="str">
        <f>IF(E31&lt;=32,"F",IF(E31&lt;=39,"D",IF(E31&lt;=49,"C",IF(E31&lt;=59,"B",IF(E31&lt;=69,"A-",IF(E31&lt;=79,"A",IF(E31&lt;=100,"A+")))))))</f>
        <v>A</v>
      </c>
      <c r="H31" s="31">
        <v>71</v>
      </c>
      <c r="I31" s="21">
        <f>IF(H31&lt;=32,0,IF(H31&lt;=39,1,IF(H31&lt;=49,2,IF(H31&lt;=59,3,IF(H31&lt;=69,3.5,IF(H31&lt;=79,4,IF(H31&lt;=100,5)))))))</f>
        <v>4</v>
      </c>
      <c r="J31" s="21" t="str">
        <f>IF(H31&lt;=32,"F",IF(H31&lt;=39,"D",IF(H31&lt;=49,"C",IF(H31&lt;=59,"B",IF(H31&lt;=69,"A-",IF(H31&lt;=79,"A",IF(H31&lt;=100,"A+")))))))</f>
        <v>A</v>
      </c>
      <c r="K31" s="31">
        <v>45</v>
      </c>
      <c r="L31" s="21">
        <f>IF(K31&lt;=32,0,IF(K31&lt;=39,1,IF(K31&lt;=49,2,IF(K31&lt;=59,3,IF(K31&lt;=69,3.5,IF(K31&lt;=79,4,IF(K31&lt;=100,5)))))))</f>
        <v>2</v>
      </c>
      <c r="M31" s="21" t="str">
        <f>IF(K31&lt;=32,"F",IF(K31&lt;=39,"D",IF(K31&lt;=49,"C",IF(K31&lt;=59,"B",IF(K31&lt;=69,"A-",IF(K31&lt;=79,"A",IF(K31&lt;=100,"A+")))))))</f>
        <v>C</v>
      </c>
      <c r="N31" s="31">
        <v>14</v>
      </c>
      <c r="O31" s="21">
        <f>IF(N31&lt;=22.4,0,IF(N31&lt;=27.3,1,IF(N31&lt;=34.3,2,IF(N31&lt;=41.3,3,IF(N31&lt;=48.3,3.5,IF(N31&lt;=55.3,4,IF(N31&lt;=70,5)))))))</f>
        <v>0</v>
      </c>
      <c r="P31" s="21" t="str">
        <f>IF(N31&lt;=22.4,"F",IF(N31&lt;=27.3,"D",IF(N31&lt;=34.3,"C",IF(N31&lt;=41.3,"B",IF(N31&lt;=48.3,"A-",IF(N31&lt;=55.3,"A",IF(N31&lt;=70,"A+")))))))</f>
        <v>F</v>
      </c>
      <c r="Q31" s="31">
        <v>58</v>
      </c>
      <c r="R31" s="21">
        <f>IF(Q31&lt;=32,0,IF(Q31&lt;=39,1,IF(Q31&lt;=49,2,IF(Q31&lt;=59,3,IF(Q31&lt;=69,3.5,IF(Q31&lt;=79,4,IF(Q31&lt;=100,5)))))))</f>
        <v>3</v>
      </c>
      <c r="S31" s="21" t="str">
        <f>IF(Q31&lt;=32,"F",IF(Q31&lt;=39,"D",IF(Q31&lt;=49,"C",IF(Q31&lt;=59,"B",IF(Q31&lt;=69,"A-",IF(Q31&lt;=79,"A",IF(Q31&lt;=100,"A+")))))))</f>
        <v>B</v>
      </c>
      <c r="T31" s="31">
        <v>80</v>
      </c>
      <c r="U31" s="21">
        <f>IF(T31&lt;=32,0,IF(T31&lt;=39,1,IF(T31&lt;=49,2,IF(T31&lt;=59,3,IF(T31&lt;=69,3.5,IF(T31&lt;=79,4,IF(T31&lt;=100,5)))))))</f>
        <v>5</v>
      </c>
      <c r="V31" s="21" t="str">
        <f>IF(T31&lt;=32,"F",IF(T31&lt;=39,"D",IF(T31&lt;=49,"C",IF(T31&lt;=59,"B",IF(T31&lt;=69,"A-",IF(T31&lt;=79,"A",IF(T31&lt;=100,"A+")))))))</f>
        <v>A+</v>
      </c>
      <c r="W31" s="31">
        <v>76</v>
      </c>
      <c r="X31" s="21">
        <f>IF(W31&lt;=32,0,IF(W31&lt;=39,1,IF(W31&lt;=49,2,IF(W31&lt;=59,3,IF(W31&lt;=69,3.5,IF(W31&lt;=79,4,IF(W31&lt;=100,5)))))))</f>
        <v>4</v>
      </c>
      <c r="Y31" s="21" t="str">
        <f>IF(W31&lt;=32,"F",IF(W31&lt;=39,"D",IF(W31&lt;=49,"C",IF(W31&lt;=59,"B",IF(W31&lt;=69,"A-",IF(W31&lt;=79,"A",IF(W31&lt;=100,"A+")))))))</f>
        <v>A</v>
      </c>
      <c r="Z31" s="31">
        <v>41</v>
      </c>
      <c r="AA31" s="21">
        <f>IF(Z31&lt;=16,0,IF(Z31&lt;=19.5,1,IF(Z31&lt;=24.5,2,IF(Z31&lt;=29.5,3,IF(Z31&lt;=34.5,3.5,IF(Z31&lt;=39.5,4,IF(Z31&lt;=50,5)))))))</f>
        <v>5</v>
      </c>
      <c r="AB31" s="21" t="str">
        <f>IF(Z31&lt;=16,"F",IF(Z31&lt;=19.5,"D",IF(Z31&lt;=24.5,"C",IF(Z31&lt;=29.5,"B",IF(Z31&lt;=34.5,"A-",IF(Z31&lt;=39.5,"A",IF(Z31&lt;=50,"A+")))))))</f>
        <v>A+</v>
      </c>
      <c r="AC31" s="31">
        <v>84</v>
      </c>
      <c r="AD31" s="21">
        <f>IF(AC31&lt;=32,0,IF(AC31&lt;=39,1,IF(AC31&lt;=49,2,IF(AC31&lt;=59,3,IF(AC31&lt;=69,3.5,IF(AC31&lt;=79,4,IF(AC31&lt;=100,5)))))))</f>
        <v>5</v>
      </c>
      <c r="AE31" s="21" t="str">
        <f>IF(AC31&lt;=32,"F",IF(AC31&lt;=39,"D",IF(AC31&lt;=49,"C",IF(AC31&lt;=59,"B",IF(AC31&lt;=69,"A-",IF(AC31&lt;=79,"A",IF(AC31&lt;=100,"A+")))))))</f>
        <v>A+</v>
      </c>
      <c r="AF31" s="31">
        <v>85</v>
      </c>
      <c r="AG31" s="21">
        <f>IF(AF31&lt;=32,0,IF(AF31&lt;=39,1,IF(AF31&lt;=49,2,IF(AF31&lt;=59,3,IF(AF31&lt;=69,3.5,IF(AF31&lt;=79,4,IF(AF31&lt;=100,5)))))))</f>
        <v>5</v>
      </c>
      <c r="AH31" s="21" t="str">
        <f>IF(AF31&lt;=32,"F",IF(AF31&lt;=39,"D",IF(AF31&lt;=49,"C",IF(AF31&lt;=59,"B",IF(AF31&lt;=69,"A-",IF(AF31&lt;=79,"A",IF(AF31&lt;=100,"A+")))))))</f>
        <v>A+</v>
      </c>
      <c r="AI31" s="47">
        <v>71</v>
      </c>
      <c r="AJ31" s="21">
        <f>IF(AI31&lt;=32,0,IF(AI31&lt;=39,1,IF(AI31&lt;=49,2,IF(AI31&lt;=59,3,IF(AI31&lt;=69,3.5,IF(AI31&lt;=79,4,IF(AI31&lt;=100,5)))))))</f>
        <v>4</v>
      </c>
      <c r="AK31" s="21" t="str">
        <f>IF(AI31&lt;=32,"F",IF(AI31&lt;=39,"D",IF(AI31&lt;=49,"C",IF(AI31&lt;=59,"B",IF(AI31&lt;=69,"A-",IF(AI31&lt;=79,"A",IF(AI31&lt;=100,"A+")))))))</f>
        <v>A</v>
      </c>
      <c r="AL31" s="31">
        <v>76</v>
      </c>
      <c r="AM31" s="21">
        <f>IF(AL31&lt;=32,0,IF(AL31&lt;=39,1,IF(AL31&lt;=49,2,IF(AL31&lt;=59,3,IF(AL31&lt;=69,3.5,IF(AL31&lt;=79,4,IF(AL31&lt;=100,5)))))))</f>
        <v>4</v>
      </c>
      <c r="AN31" s="21" t="str">
        <f>IF(AL31&lt;=32,"F",IF(AL31&lt;=39,"D",IF(AL31&lt;=49,"C",IF(AL31&lt;=59,"B",IF(AL31&lt;=69,"A-",IF(AL31&lt;=79,"A",IF(AL31&lt;=100,"A+")))))))</f>
        <v>A</v>
      </c>
      <c r="AO31" s="31">
        <v>32</v>
      </c>
      <c r="AP31" s="21">
        <f>IF(AO31&lt;=16,0,IF(AO31&lt;=19.5,1,IF(AO31&lt;=24.5,2,IF(AO31&lt;=29.5,3,IF(AO31&lt;=34.5,3.5,IF(AO31&lt;=39.5,4,IF(AO31&lt;=50,5)))))))</f>
        <v>3.5</v>
      </c>
      <c r="AQ31" s="21" t="str">
        <f>IF(AO31&lt;=16,"F",IF(AO31&lt;=19.5,"D",IF(AO31&lt;=24.5,"C",IF(AO31&lt;=29.5,"B",IF(AO31&lt;=34.5,"A-",IF(AO31&lt;=39.5,"A",IF(AO31&lt;=50,"A+")))))))</f>
        <v>A-</v>
      </c>
      <c r="AR31" s="40">
        <f>E31+H31+K31+N31+Q31+T31+W31+Z31+AC31+AF31+AI31+AL31+AO31</f>
        <v>807</v>
      </c>
      <c r="AS31" s="41">
        <f>IF(OR(F31=0,I31=0,L31=0,O31=0,R31=0,U31=0,X31=0,AA31=0,AD31=0,AG31=0,AJ31=0,AM31=0,AP31=0,),0,F31+I31+L31+O31+R31+U31+X31+AA31+AD31+AG31+AJ31+AM31+AP31)/13</f>
        <v>0</v>
      </c>
      <c r="AT31" s="41" t="str">
        <f>IF(AS31&gt;=5,"A+",IF(AS31&gt;=4,"A",IF(AS31&gt;=3.5,"A-",IF(AS31&gt;=3,"B",IF(AS31&gt;=2,"C",IF(AS31&gt;=1,"D","F"))))))</f>
        <v>F</v>
      </c>
      <c r="AU31" s="21">
        <v>25</v>
      </c>
      <c r="AV31" s="21" t="str">
        <f>IF(AS31=0,"FAIL","PASS")</f>
        <v>FAIL</v>
      </c>
      <c r="AW31" s="21">
        <f>COUNTIF(E31:AQ31,"F")</f>
        <v>1</v>
      </c>
      <c r="AX31" s="64">
        <v>13</v>
      </c>
      <c r="AY31" s="64"/>
      <c r="AZ31" s="10">
        <v>21</v>
      </c>
      <c r="BA31" s="10">
        <v>71</v>
      </c>
      <c r="BB31" s="64">
        <v>28</v>
      </c>
      <c r="BC31" s="64">
        <v>90</v>
      </c>
      <c r="BD31" s="10">
        <v>22</v>
      </c>
      <c r="BE31" s="10">
        <v>88</v>
      </c>
      <c r="BF31" s="64">
        <v>16</v>
      </c>
      <c r="BG31" s="68">
        <v>70</v>
      </c>
      <c r="BH31" s="12">
        <f>AU31</f>
        <v>25</v>
      </c>
      <c r="BI31" s="49">
        <v>76</v>
      </c>
      <c r="BJ31" s="10"/>
      <c r="BK31" s="18"/>
      <c r="BL31" s="18"/>
      <c r="BM31" s="18"/>
      <c r="BN31" s="18"/>
      <c r="BO31" s="9" t="s">
        <v>1537</v>
      </c>
      <c r="BP31" s="9" t="s">
        <v>1713</v>
      </c>
      <c r="BQ31" s="42" t="s">
        <v>38</v>
      </c>
    </row>
    <row r="32" spans="1:69" s="5" customFormat="1" ht="22.5" customHeight="1" x14ac:dyDescent="0.25">
      <c r="A32" s="6">
        <v>25</v>
      </c>
      <c r="B32" s="9" t="s">
        <v>884</v>
      </c>
      <c r="C32" s="9" t="s">
        <v>1028</v>
      </c>
      <c r="D32" s="9" t="s">
        <v>956</v>
      </c>
      <c r="E32" s="31">
        <v>70</v>
      </c>
      <c r="F32" s="21">
        <f>IF(E32&lt;=32,0,IF(E32&lt;=39,1,IF(E32&lt;=49,2,IF(E32&lt;=59,3,IF(E32&lt;=69,3.5,IF(E32&lt;=79,4,IF(E32&lt;=100,5)))))))</f>
        <v>4</v>
      </c>
      <c r="G32" s="21" t="str">
        <f>IF(E32&lt;=32,"F",IF(E32&lt;=39,"D",IF(E32&lt;=49,"C",IF(E32&lt;=59,"B",IF(E32&lt;=69,"A-",IF(E32&lt;=79,"A",IF(E32&lt;=100,"A+")))))))</f>
        <v>A</v>
      </c>
      <c r="H32" s="31">
        <v>51</v>
      </c>
      <c r="I32" s="21">
        <f>IF(H32&lt;=32,0,IF(H32&lt;=39,1,IF(H32&lt;=49,2,IF(H32&lt;=59,3,IF(H32&lt;=69,3.5,IF(H32&lt;=79,4,IF(H32&lt;=100,5)))))))</f>
        <v>3</v>
      </c>
      <c r="J32" s="21" t="str">
        <f>IF(H32&lt;=32,"F",IF(H32&lt;=39,"D",IF(H32&lt;=49,"C",IF(H32&lt;=59,"B",IF(H32&lt;=69,"A-",IF(H32&lt;=79,"A",IF(H32&lt;=100,"A+")))))))</f>
        <v>B</v>
      </c>
      <c r="K32" s="31">
        <v>58</v>
      </c>
      <c r="L32" s="21">
        <f>IF(K32&lt;=32,0,IF(K32&lt;=39,1,IF(K32&lt;=49,2,IF(K32&lt;=59,3,IF(K32&lt;=69,3.5,IF(K32&lt;=79,4,IF(K32&lt;=100,5)))))))</f>
        <v>3</v>
      </c>
      <c r="M32" s="21" t="str">
        <f>IF(K32&lt;=32,"F",IF(K32&lt;=39,"D",IF(K32&lt;=49,"C",IF(K32&lt;=59,"B",IF(K32&lt;=69,"A-",IF(K32&lt;=79,"A",IF(K32&lt;=100,"A+")))))))</f>
        <v>B</v>
      </c>
      <c r="N32" s="31">
        <v>17</v>
      </c>
      <c r="O32" s="21">
        <f>IF(N32&lt;=22.4,0,IF(N32&lt;=27.3,1,IF(N32&lt;=34.3,2,IF(N32&lt;=41.3,3,IF(N32&lt;=48.3,3.5,IF(N32&lt;=55.3,4,IF(N32&lt;=70,5)))))))</f>
        <v>0</v>
      </c>
      <c r="P32" s="21" t="str">
        <f>IF(N32&lt;=22.4,"F",IF(N32&lt;=27.3,"D",IF(N32&lt;=34.3,"C",IF(N32&lt;=41.3,"B",IF(N32&lt;=48.3,"A-",IF(N32&lt;=55.3,"A",IF(N32&lt;=70,"A+")))))))</f>
        <v>F</v>
      </c>
      <c r="Q32" s="31">
        <v>99</v>
      </c>
      <c r="R32" s="21">
        <f>IF(Q32&lt;=32,0,IF(Q32&lt;=39,1,IF(Q32&lt;=49,2,IF(Q32&lt;=59,3,IF(Q32&lt;=69,3.5,IF(Q32&lt;=79,4,IF(Q32&lt;=100,5)))))))</f>
        <v>5</v>
      </c>
      <c r="S32" s="21" t="str">
        <f>IF(Q32&lt;=32,"F",IF(Q32&lt;=39,"D",IF(Q32&lt;=49,"C",IF(Q32&lt;=59,"B",IF(Q32&lt;=69,"A-",IF(Q32&lt;=79,"A",IF(Q32&lt;=100,"A+")))))))</f>
        <v>A+</v>
      </c>
      <c r="T32" s="31">
        <v>83</v>
      </c>
      <c r="U32" s="21">
        <f>IF(T32&lt;=32,0,IF(T32&lt;=39,1,IF(T32&lt;=49,2,IF(T32&lt;=59,3,IF(T32&lt;=69,3.5,IF(T32&lt;=79,4,IF(T32&lt;=100,5)))))))</f>
        <v>5</v>
      </c>
      <c r="V32" s="21" t="str">
        <f>IF(T32&lt;=32,"F",IF(T32&lt;=39,"D",IF(T32&lt;=49,"C",IF(T32&lt;=59,"B",IF(T32&lt;=69,"A-",IF(T32&lt;=79,"A",IF(T32&lt;=100,"A+")))))))</f>
        <v>A+</v>
      </c>
      <c r="W32" s="31">
        <v>60</v>
      </c>
      <c r="X32" s="21">
        <f>IF(W32&lt;=32,0,IF(W32&lt;=39,1,IF(W32&lt;=49,2,IF(W32&lt;=59,3,IF(W32&lt;=69,3.5,IF(W32&lt;=79,4,IF(W32&lt;=100,5)))))))</f>
        <v>3.5</v>
      </c>
      <c r="Y32" s="21" t="str">
        <f>IF(W32&lt;=32,"F",IF(W32&lt;=39,"D",IF(W32&lt;=49,"C",IF(W32&lt;=59,"B",IF(W32&lt;=69,"A-",IF(W32&lt;=79,"A",IF(W32&lt;=100,"A+")))))))</f>
        <v>A-</v>
      </c>
      <c r="Z32" s="31">
        <v>45</v>
      </c>
      <c r="AA32" s="21">
        <f>IF(Z32&lt;=16,0,IF(Z32&lt;=19.5,1,IF(Z32&lt;=24.5,2,IF(Z32&lt;=29.5,3,IF(Z32&lt;=34.5,3.5,IF(Z32&lt;=39.5,4,IF(Z32&lt;=50,5)))))))</f>
        <v>5</v>
      </c>
      <c r="AB32" s="21" t="str">
        <f>IF(Z32&lt;=16,"F",IF(Z32&lt;=19.5,"D",IF(Z32&lt;=24.5,"C",IF(Z32&lt;=29.5,"B",IF(Z32&lt;=34.5,"A-",IF(Z32&lt;=39.5,"A",IF(Z32&lt;=50,"A+")))))))</f>
        <v>A+</v>
      </c>
      <c r="AC32" s="31">
        <v>80</v>
      </c>
      <c r="AD32" s="21">
        <f>IF(AC32&lt;=32,0,IF(AC32&lt;=39,1,IF(AC32&lt;=49,2,IF(AC32&lt;=59,3,IF(AC32&lt;=69,3.5,IF(AC32&lt;=79,4,IF(AC32&lt;=100,5)))))))</f>
        <v>5</v>
      </c>
      <c r="AE32" s="21" t="str">
        <f>IF(AC32&lt;=32,"F",IF(AC32&lt;=39,"D",IF(AC32&lt;=49,"C",IF(AC32&lt;=59,"B",IF(AC32&lt;=69,"A-",IF(AC32&lt;=79,"A",IF(AC32&lt;=100,"A+")))))))</f>
        <v>A+</v>
      </c>
      <c r="AF32" s="31">
        <v>83</v>
      </c>
      <c r="AG32" s="21">
        <f>IF(AF32&lt;=32,0,IF(AF32&lt;=39,1,IF(AF32&lt;=49,2,IF(AF32&lt;=59,3,IF(AF32&lt;=69,3.5,IF(AF32&lt;=79,4,IF(AF32&lt;=100,5)))))))</f>
        <v>5</v>
      </c>
      <c r="AH32" s="21" t="str">
        <f>IF(AF32&lt;=32,"F",IF(AF32&lt;=39,"D",IF(AF32&lt;=49,"C",IF(AF32&lt;=59,"B",IF(AF32&lt;=69,"A-",IF(AF32&lt;=79,"A",IF(AF32&lt;=100,"A+")))))))</f>
        <v>A+</v>
      </c>
      <c r="AI32" s="47">
        <v>59</v>
      </c>
      <c r="AJ32" s="21">
        <f>IF(AI32&lt;=32,0,IF(AI32&lt;=39,1,IF(AI32&lt;=49,2,IF(AI32&lt;=59,3,IF(AI32&lt;=69,3.5,IF(AI32&lt;=79,4,IF(AI32&lt;=100,5)))))))</f>
        <v>3</v>
      </c>
      <c r="AK32" s="21" t="str">
        <f>IF(AI32&lt;=32,"F",IF(AI32&lt;=39,"D",IF(AI32&lt;=49,"C",IF(AI32&lt;=59,"B",IF(AI32&lt;=69,"A-",IF(AI32&lt;=79,"A",IF(AI32&lt;=100,"A+")))))))</f>
        <v>B</v>
      </c>
      <c r="AL32" s="31">
        <v>64</v>
      </c>
      <c r="AM32" s="21">
        <f>IF(AL32&lt;=32,0,IF(AL32&lt;=39,1,IF(AL32&lt;=49,2,IF(AL32&lt;=59,3,IF(AL32&lt;=69,3.5,IF(AL32&lt;=79,4,IF(AL32&lt;=100,5)))))))</f>
        <v>3.5</v>
      </c>
      <c r="AN32" s="21" t="str">
        <f>IF(AL32&lt;=32,"F",IF(AL32&lt;=39,"D",IF(AL32&lt;=49,"C",IF(AL32&lt;=59,"B",IF(AL32&lt;=69,"A-",IF(AL32&lt;=79,"A",IF(AL32&lt;=100,"A+")))))))</f>
        <v>A-</v>
      </c>
      <c r="AO32" s="31">
        <v>32</v>
      </c>
      <c r="AP32" s="21">
        <f>IF(AO32&lt;=16,0,IF(AO32&lt;=19.5,1,IF(AO32&lt;=24.5,2,IF(AO32&lt;=29.5,3,IF(AO32&lt;=34.5,3.5,IF(AO32&lt;=39.5,4,IF(AO32&lt;=50,5)))))))</f>
        <v>3.5</v>
      </c>
      <c r="AQ32" s="21" t="str">
        <f>IF(AO32&lt;=16,"F",IF(AO32&lt;=19.5,"D",IF(AO32&lt;=24.5,"C",IF(AO32&lt;=29.5,"B",IF(AO32&lt;=34.5,"A-",IF(AO32&lt;=39.5,"A",IF(AO32&lt;=50,"A+")))))))</f>
        <v>A-</v>
      </c>
      <c r="AR32" s="40">
        <f>E32+H32+K32+N32+Q32+T32+W32+Z32+AC32+AF32+AI32+AL32+AO32</f>
        <v>801</v>
      </c>
      <c r="AS32" s="41">
        <f>IF(OR(F32=0,I32=0,L32=0,O32=0,R32=0,U32=0,X32=0,AA32=0,AD32=0,AG32=0,AJ32=0,AM32=0,AP32=0,),0,F32+I32+L32+O32+R32+U32+X32+AA32+AD32+AG32+AJ32+AM32+AP32)/13</f>
        <v>0</v>
      </c>
      <c r="AT32" s="41" t="str">
        <f>IF(AS32&gt;=5,"A+",IF(AS32&gt;=4,"A",IF(AS32&gt;=3.5,"A-",IF(AS32&gt;=3,"B",IF(AS32&gt;=2,"C",IF(AS32&gt;=1,"D","F"))))))</f>
        <v>F</v>
      </c>
      <c r="AU32" s="21">
        <v>26</v>
      </c>
      <c r="AV32" s="21" t="str">
        <f>IF(AS32=0,"FAIL","PASS")</f>
        <v>FAIL</v>
      </c>
      <c r="AW32" s="21">
        <f>COUNTIF(E32:AQ32,"F")</f>
        <v>1</v>
      </c>
      <c r="AX32" s="64"/>
      <c r="AY32" s="64"/>
      <c r="AZ32" s="10">
        <v>27</v>
      </c>
      <c r="BA32" s="10">
        <v>76</v>
      </c>
      <c r="BB32" s="64">
        <v>71</v>
      </c>
      <c r="BC32" s="64">
        <v>72</v>
      </c>
      <c r="BD32" s="10">
        <v>21</v>
      </c>
      <c r="BE32" s="10">
        <v>94</v>
      </c>
      <c r="BF32" s="64">
        <v>51</v>
      </c>
      <c r="BG32" s="68">
        <v>0</v>
      </c>
      <c r="BH32" s="12">
        <f>AU32</f>
        <v>26</v>
      </c>
      <c r="BI32" s="49">
        <v>0</v>
      </c>
      <c r="BJ32" s="10"/>
      <c r="BK32" s="18"/>
      <c r="BL32" s="18"/>
      <c r="BM32" s="18"/>
      <c r="BN32" s="18"/>
      <c r="BO32" s="9" t="s">
        <v>1695</v>
      </c>
      <c r="BP32" s="9" t="s">
        <v>1695</v>
      </c>
      <c r="BQ32" s="42" t="s">
        <v>40</v>
      </c>
    </row>
    <row r="33" spans="1:69" s="5" customFormat="1" ht="22.5" customHeight="1" x14ac:dyDescent="0.25">
      <c r="A33" s="6">
        <v>26</v>
      </c>
      <c r="B33" s="9" t="s">
        <v>834</v>
      </c>
      <c r="C33" s="9" t="s">
        <v>978</v>
      </c>
      <c r="D33" s="9" t="s">
        <v>906</v>
      </c>
      <c r="E33" s="31">
        <v>53</v>
      </c>
      <c r="F33" s="21">
        <f>IF(E33&lt;=32,0,IF(E33&lt;=39,1,IF(E33&lt;=49,2,IF(E33&lt;=59,3,IF(E33&lt;=69,3.5,IF(E33&lt;=79,4,IF(E33&lt;=100,5)))))))</f>
        <v>3</v>
      </c>
      <c r="G33" s="21" t="str">
        <f>IF(E33&lt;=32,"F",IF(E33&lt;=39,"D",IF(E33&lt;=49,"C",IF(E33&lt;=59,"B",IF(E33&lt;=69,"A-",IF(E33&lt;=79,"A",IF(E33&lt;=100,"A+")))))))</f>
        <v>B</v>
      </c>
      <c r="H33" s="31">
        <v>64</v>
      </c>
      <c r="I33" s="21">
        <f>IF(H33&lt;=32,0,IF(H33&lt;=39,1,IF(H33&lt;=49,2,IF(H33&lt;=59,3,IF(H33&lt;=69,3.5,IF(H33&lt;=79,4,IF(H33&lt;=100,5)))))))</f>
        <v>3.5</v>
      </c>
      <c r="J33" s="21" t="str">
        <f>IF(H33&lt;=32,"F",IF(H33&lt;=39,"D",IF(H33&lt;=49,"C",IF(H33&lt;=59,"B",IF(H33&lt;=69,"A-",IF(H33&lt;=79,"A",IF(H33&lt;=100,"A+")))))))</f>
        <v>A-</v>
      </c>
      <c r="K33" s="31">
        <v>44</v>
      </c>
      <c r="L33" s="21">
        <f>IF(K33&lt;=32,0,IF(K33&lt;=39,1,IF(K33&lt;=49,2,IF(K33&lt;=59,3,IF(K33&lt;=69,3.5,IF(K33&lt;=79,4,IF(K33&lt;=100,5)))))))</f>
        <v>2</v>
      </c>
      <c r="M33" s="21" t="str">
        <f>IF(K33&lt;=32,"F",IF(K33&lt;=39,"D",IF(K33&lt;=49,"C",IF(K33&lt;=59,"B",IF(K33&lt;=69,"A-",IF(K33&lt;=79,"A",IF(K33&lt;=100,"A+")))))))</f>
        <v>C</v>
      </c>
      <c r="N33" s="31">
        <v>21</v>
      </c>
      <c r="O33" s="21">
        <f>IF(N33&lt;=22.4,0,IF(N33&lt;=27.3,1,IF(N33&lt;=34.3,2,IF(N33&lt;=41.3,3,IF(N33&lt;=48.3,3.5,IF(N33&lt;=55.3,4,IF(N33&lt;=70,5)))))))</f>
        <v>0</v>
      </c>
      <c r="P33" s="21" t="str">
        <f>IF(N33&lt;=22.4,"F",IF(N33&lt;=27.3,"D",IF(N33&lt;=34.3,"C",IF(N33&lt;=41.3,"B",IF(N33&lt;=48.3,"A-",IF(N33&lt;=55.3,"A",IF(N33&lt;=70,"A+")))))))</f>
        <v>F</v>
      </c>
      <c r="Q33" s="31">
        <v>67</v>
      </c>
      <c r="R33" s="21">
        <f>IF(Q33&lt;=32,0,IF(Q33&lt;=39,1,IF(Q33&lt;=49,2,IF(Q33&lt;=59,3,IF(Q33&lt;=69,3.5,IF(Q33&lt;=79,4,IF(Q33&lt;=100,5)))))))</f>
        <v>3.5</v>
      </c>
      <c r="S33" s="21" t="str">
        <f>IF(Q33&lt;=32,"F",IF(Q33&lt;=39,"D",IF(Q33&lt;=49,"C",IF(Q33&lt;=59,"B",IF(Q33&lt;=69,"A-",IF(Q33&lt;=79,"A",IF(Q33&lt;=100,"A+")))))))</f>
        <v>A-</v>
      </c>
      <c r="T33" s="31">
        <v>72</v>
      </c>
      <c r="U33" s="21">
        <f>IF(T33&lt;=32,0,IF(T33&lt;=39,1,IF(T33&lt;=49,2,IF(T33&lt;=59,3,IF(T33&lt;=69,3.5,IF(T33&lt;=79,4,IF(T33&lt;=100,5)))))))</f>
        <v>4</v>
      </c>
      <c r="V33" s="21" t="str">
        <f>IF(T33&lt;=32,"F",IF(T33&lt;=39,"D",IF(T33&lt;=49,"C",IF(T33&lt;=59,"B",IF(T33&lt;=69,"A-",IF(T33&lt;=79,"A",IF(T33&lt;=100,"A+")))))))</f>
        <v>A</v>
      </c>
      <c r="W33" s="31">
        <v>60</v>
      </c>
      <c r="X33" s="21">
        <f>IF(W33&lt;=32,0,IF(W33&lt;=39,1,IF(W33&lt;=49,2,IF(W33&lt;=59,3,IF(W33&lt;=69,3.5,IF(W33&lt;=79,4,IF(W33&lt;=100,5)))))))</f>
        <v>3.5</v>
      </c>
      <c r="Y33" s="21" t="str">
        <f>IF(W33&lt;=32,"F",IF(W33&lt;=39,"D",IF(W33&lt;=49,"C",IF(W33&lt;=59,"B",IF(W33&lt;=69,"A-",IF(W33&lt;=79,"A",IF(W33&lt;=100,"A+")))))))</f>
        <v>A-</v>
      </c>
      <c r="Z33" s="31">
        <v>47</v>
      </c>
      <c r="AA33" s="21">
        <f>IF(Z33&lt;=16,0,IF(Z33&lt;=19.5,1,IF(Z33&lt;=24.5,2,IF(Z33&lt;=29.5,3,IF(Z33&lt;=34.5,3.5,IF(Z33&lt;=39.5,4,IF(Z33&lt;=50,5)))))))</f>
        <v>5</v>
      </c>
      <c r="AB33" s="21" t="str">
        <f>IF(Z33&lt;=16,"F",IF(Z33&lt;=19.5,"D",IF(Z33&lt;=24.5,"C",IF(Z33&lt;=29.5,"B",IF(Z33&lt;=34.5,"A-",IF(Z33&lt;=39.5,"A",IF(Z33&lt;=50,"A+")))))))</f>
        <v>A+</v>
      </c>
      <c r="AC33" s="31">
        <v>85</v>
      </c>
      <c r="AD33" s="21">
        <f>IF(AC33&lt;=32,0,IF(AC33&lt;=39,1,IF(AC33&lt;=49,2,IF(AC33&lt;=59,3,IF(AC33&lt;=69,3.5,IF(AC33&lt;=79,4,IF(AC33&lt;=100,5)))))))</f>
        <v>5</v>
      </c>
      <c r="AE33" s="21" t="str">
        <f>IF(AC33&lt;=32,"F",IF(AC33&lt;=39,"D",IF(AC33&lt;=49,"C",IF(AC33&lt;=59,"B",IF(AC33&lt;=69,"A-",IF(AC33&lt;=79,"A",IF(AC33&lt;=100,"A+")))))))</f>
        <v>A+</v>
      </c>
      <c r="AF33" s="31">
        <v>81</v>
      </c>
      <c r="AG33" s="21">
        <f>IF(AF33&lt;=32,0,IF(AF33&lt;=39,1,IF(AF33&lt;=49,2,IF(AF33&lt;=59,3,IF(AF33&lt;=69,3.5,IF(AF33&lt;=79,4,IF(AF33&lt;=100,5)))))))</f>
        <v>5</v>
      </c>
      <c r="AH33" s="21" t="str">
        <f>IF(AF33&lt;=32,"F",IF(AF33&lt;=39,"D",IF(AF33&lt;=49,"C",IF(AF33&lt;=59,"B",IF(AF33&lt;=69,"A-",IF(AF33&lt;=79,"A",IF(AF33&lt;=100,"A+")))))))</f>
        <v>A+</v>
      </c>
      <c r="AI33" s="47">
        <v>70</v>
      </c>
      <c r="AJ33" s="21">
        <f>IF(AI33&lt;=32,0,IF(AI33&lt;=39,1,IF(AI33&lt;=49,2,IF(AI33&lt;=59,3,IF(AI33&lt;=69,3.5,IF(AI33&lt;=79,4,IF(AI33&lt;=100,5)))))))</f>
        <v>4</v>
      </c>
      <c r="AK33" s="21" t="str">
        <f>IF(AI33&lt;=32,"F",IF(AI33&lt;=39,"D",IF(AI33&lt;=49,"C",IF(AI33&lt;=59,"B",IF(AI33&lt;=69,"A-",IF(AI33&lt;=79,"A",IF(AI33&lt;=100,"A+")))))))</f>
        <v>A</v>
      </c>
      <c r="AL33" s="31">
        <v>82</v>
      </c>
      <c r="AM33" s="21">
        <f>IF(AL33&lt;=32,0,IF(AL33&lt;=39,1,IF(AL33&lt;=49,2,IF(AL33&lt;=59,3,IF(AL33&lt;=69,3.5,IF(AL33&lt;=79,4,IF(AL33&lt;=100,5)))))))</f>
        <v>5</v>
      </c>
      <c r="AN33" s="21" t="str">
        <f>IF(AL33&lt;=32,"F",IF(AL33&lt;=39,"D",IF(AL33&lt;=49,"C",IF(AL33&lt;=59,"B",IF(AL33&lt;=69,"A-",IF(AL33&lt;=79,"A",IF(AL33&lt;=100,"A+")))))))</f>
        <v>A+</v>
      </c>
      <c r="AO33" s="31">
        <v>26</v>
      </c>
      <c r="AP33" s="21">
        <f>IF(AO33&lt;=16,0,IF(AO33&lt;=19.5,1,IF(AO33&lt;=24.5,2,IF(AO33&lt;=29.5,3,IF(AO33&lt;=34.5,3.5,IF(AO33&lt;=39.5,4,IF(AO33&lt;=50,5)))))))</f>
        <v>3</v>
      </c>
      <c r="AQ33" s="21" t="str">
        <f>IF(AO33&lt;=16,"F",IF(AO33&lt;=19.5,"D",IF(AO33&lt;=24.5,"C",IF(AO33&lt;=29.5,"B",IF(AO33&lt;=34.5,"A-",IF(AO33&lt;=39.5,"A",IF(AO33&lt;=50,"A+")))))))</f>
        <v>B</v>
      </c>
      <c r="AR33" s="40">
        <f>E33+H33+K33+N33+Q33+T33+W33+Z33+AC33+AF33+AI33+AL33+AO33</f>
        <v>772</v>
      </c>
      <c r="AS33" s="41">
        <f>IF(OR(F33=0,I33=0,L33=0,O33=0,R33=0,U33=0,X33=0,AA33=0,AD33=0,AG33=0,AJ33=0,AM33=0,AP33=0,),0,F33+I33+L33+O33+R33+U33+X33+AA33+AD33+AG33+AJ33+AM33+AP33)/13</f>
        <v>0</v>
      </c>
      <c r="AT33" s="41" t="str">
        <f>IF(AS33&gt;=5,"A+",IF(AS33&gt;=4,"A",IF(AS33&gt;=3.5,"A-",IF(AS33&gt;=3,"B",IF(AS33&gt;=2,"C",IF(AS33&gt;=1,"D","F"))))))</f>
        <v>F</v>
      </c>
      <c r="AU33" s="21">
        <v>27</v>
      </c>
      <c r="AV33" s="21" t="str">
        <f>IF(AS33=0,"FAIL","PASS")</f>
        <v>FAIL</v>
      </c>
      <c r="AW33" s="21">
        <f>COUNTIF(E33:AQ33,"F")</f>
        <v>1</v>
      </c>
      <c r="AX33" s="64">
        <v>15</v>
      </c>
      <c r="AY33" s="64"/>
      <c r="AZ33" s="10">
        <v>60</v>
      </c>
      <c r="BA33" s="10">
        <v>95</v>
      </c>
      <c r="BB33" s="64">
        <v>18</v>
      </c>
      <c r="BC33" s="64">
        <v>100</v>
      </c>
      <c r="BD33" s="10">
        <v>39</v>
      </c>
      <c r="BE33" s="10">
        <v>100</v>
      </c>
      <c r="BF33" s="64">
        <v>35</v>
      </c>
      <c r="BG33" s="68">
        <v>88</v>
      </c>
      <c r="BH33" s="12">
        <f>AU33</f>
        <v>27</v>
      </c>
      <c r="BI33" s="49">
        <v>100</v>
      </c>
      <c r="BJ33" s="10"/>
      <c r="BK33" s="18"/>
      <c r="BL33" s="18"/>
      <c r="BM33" s="18"/>
      <c r="BN33" s="18"/>
      <c r="BO33" s="9" t="s">
        <v>1646</v>
      </c>
      <c r="BP33" s="9" t="s">
        <v>1646</v>
      </c>
      <c r="BQ33" s="42" t="s">
        <v>40</v>
      </c>
    </row>
    <row r="34" spans="1:69" s="5" customFormat="1" ht="22.5" customHeight="1" x14ac:dyDescent="0.25">
      <c r="A34" s="6">
        <v>27</v>
      </c>
      <c r="B34" s="9" t="s">
        <v>838</v>
      </c>
      <c r="C34" s="9" t="s">
        <v>982</v>
      </c>
      <c r="D34" s="9" t="s">
        <v>910</v>
      </c>
      <c r="E34" s="31">
        <v>69</v>
      </c>
      <c r="F34" s="21">
        <f>IF(E34&lt;=32,0,IF(E34&lt;=39,1,IF(E34&lt;=49,2,IF(E34&lt;=59,3,IF(E34&lt;=69,3.5,IF(E34&lt;=79,4,IF(E34&lt;=100,5)))))))</f>
        <v>3.5</v>
      </c>
      <c r="G34" s="21" t="str">
        <f>IF(E34&lt;=32,"F",IF(E34&lt;=39,"D",IF(E34&lt;=49,"C",IF(E34&lt;=59,"B",IF(E34&lt;=69,"A-",IF(E34&lt;=79,"A",IF(E34&lt;=100,"A+")))))))</f>
        <v>A-</v>
      </c>
      <c r="H34" s="31">
        <v>61</v>
      </c>
      <c r="I34" s="21">
        <f>IF(H34&lt;=32,0,IF(H34&lt;=39,1,IF(H34&lt;=49,2,IF(H34&lt;=59,3,IF(H34&lt;=69,3.5,IF(H34&lt;=79,4,IF(H34&lt;=100,5)))))))</f>
        <v>3.5</v>
      </c>
      <c r="J34" s="21" t="str">
        <f>IF(H34&lt;=32,"F",IF(H34&lt;=39,"D",IF(H34&lt;=49,"C",IF(H34&lt;=59,"B",IF(H34&lt;=69,"A-",IF(H34&lt;=79,"A",IF(H34&lt;=100,"A+")))))))</f>
        <v>A-</v>
      </c>
      <c r="K34" s="31">
        <v>42</v>
      </c>
      <c r="L34" s="21">
        <f>IF(K34&lt;=32,0,IF(K34&lt;=39,1,IF(K34&lt;=49,2,IF(K34&lt;=59,3,IF(K34&lt;=69,3.5,IF(K34&lt;=79,4,IF(K34&lt;=100,5)))))))</f>
        <v>2</v>
      </c>
      <c r="M34" s="21" t="str">
        <f>IF(K34&lt;=32,"F",IF(K34&lt;=39,"D",IF(K34&lt;=49,"C",IF(K34&lt;=59,"B",IF(K34&lt;=69,"A-",IF(K34&lt;=79,"A",IF(K34&lt;=100,"A+")))))))</f>
        <v>C</v>
      </c>
      <c r="N34" s="31">
        <v>12</v>
      </c>
      <c r="O34" s="21">
        <f>IF(N34&lt;=22.4,0,IF(N34&lt;=27.3,1,IF(N34&lt;=34.3,2,IF(N34&lt;=41.3,3,IF(N34&lt;=48.3,3.5,IF(N34&lt;=55.3,4,IF(N34&lt;=70,5)))))))</f>
        <v>0</v>
      </c>
      <c r="P34" s="21" t="str">
        <f>IF(N34&lt;=22.4,"F",IF(N34&lt;=27.3,"D",IF(N34&lt;=34.3,"C",IF(N34&lt;=41.3,"B",IF(N34&lt;=48.3,"A-",IF(N34&lt;=55.3,"A",IF(N34&lt;=70,"A+")))))))</f>
        <v>F</v>
      </c>
      <c r="Q34" s="31">
        <v>78</v>
      </c>
      <c r="R34" s="21">
        <f>IF(Q34&lt;=32,0,IF(Q34&lt;=39,1,IF(Q34&lt;=49,2,IF(Q34&lt;=59,3,IF(Q34&lt;=69,3.5,IF(Q34&lt;=79,4,IF(Q34&lt;=100,5)))))))</f>
        <v>4</v>
      </c>
      <c r="S34" s="21" t="str">
        <f>IF(Q34&lt;=32,"F",IF(Q34&lt;=39,"D",IF(Q34&lt;=49,"C",IF(Q34&lt;=59,"B",IF(Q34&lt;=69,"A-",IF(Q34&lt;=79,"A",IF(Q34&lt;=100,"A+")))))))</f>
        <v>A</v>
      </c>
      <c r="T34" s="31">
        <v>56</v>
      </c>
      <c r="U34" s="21">
        <f>IF(T34&lt;=32,0,IF(T34&lt;=39,1,IF(T34&lt;=49,2,IF(T34&lt;=59,3,IF(T34&lt;=69,3.5,IF(T34&lt;=79,4,IF(T34&lt;=100,5)))))))</f>
        <v>3</v>
      </c>
      <c r="V34" s="21" t="str">
        <f>IF(T34&lt;=32,"F",IF(T34&lt;=39,"D",IF(T34&lt;=49,"C",IF(T34&lt;=59,"B",IF(T34&lt;=69,"A-",IF(T34&lt;=79,"A",IF(T34&lt;=100,"A+")))))))</f>
        <v>B</v>
      </c>
      <c r="W34" s="31">
        <v>75</v>
      </c>
      <c r="X34" s="21">
        <f>IF(W34&lt;=32,0,IF(W34&lt;=39,1,IF(W34&lt;=49,2,IF(W34&lt;=59,3,IF(W34&lt;=69,3.5,IF(W34&lt;=79,4,IF(W34&lt;=100,5)))))))</f>
        <v>4</v>
      </c>
      <c r="Y34" s="21" t="str">
        <f>IF(W34&lt;=32,"F",IF(W34&lt;=39,"D",IF(W34&lt;=49,"C",IF(W34&lt;=59,"B",IF(W34&lt;=69,"A-",IF(W34&lt;=79,"A",IF(W34&lt;=100,"A+")))))))</f>
        <v>A</v>
      </c>
      <c r="Z34" s="31">
        <v>44</v>
      </c>
      <c r="AA34" s="21">
        <f>IF(Z34&lt;=16,0,IF(Z34&lt;=19.5,1,IF(Z34&lt;=24.5,2,IF(Z34&lt;=29.5,3,IF(Z34&lt;=34.5,3.5,IF(Z34&lt;=39.5,4,IF(Z34&lt;=50,5)))))))</f>
        <v>5</v>
      </c>
      <c r="AB34" s="21" t="str">
        <f>IF(Z34&lt;=16,"F",IF(Z34&lt;=19.5,"D",IF(Z34&lt;=24.5,"C",IF(Z34&lt;=29.5,"B",IF(Z34&lt;=34.5,"A-",IF(Z34&lt;=39.5,"A",IF(Z34&lt;=50,"A+")))))))</f>
        <v>A+</v>
      </c>
      <c r="AC34" s="31">
        <v>82</v>
      </c>
      <c r="AD34" s="21">
        <f>IF(AC34&lt;=32,0,IF(AC34&lt;=39,1,IF(AC34&lt;=49,2,IF(AC34&lt;=59,3,IF(AC34&lt;=69,3.5,IF(AC34&lt;=79,4,IF(AC34&lt;=100,5)))))))</f>
        <v>5</v>
      </c>
      <c r="AE34" s="21" t="str">
        <f>IF(AC34&lt;=32,"F",IF(AC34&lt;=39,"D",IF(AC34&lt;=49,"C",IF(AC34&lt;=59,"B",IF(AC34&lt;=69,"A-",IF(AC34&lt;=79,"A",IF(AC34&lt;=100,"A+")))))))</f>
        <v>A+</v>
      </c>
      <c r="AF34" s="31">
        <v>80</v>
      </c>
      <c r="AG34" s="21">
        <f>IF(AF34&lt;=32,0,IF(AF34&lt;=39,1,IF(AF34&lt;=49,2,IF(AF34&lt;=59,3,IF(AF34&lt;=69,3.5,IF(AF34&lt;=79,4,IF(AF34&lt;=100,5)))))))</f>
        <v>5</v>
      </c>
      <c r="AH34" s="21" t="str">
        <f>IF(AF34&lt;=32,"F",IF(AF34&lt;=39,"D",IF(AF34&lt;=49,"C",IF(AF34&lt;=59,"B",IF(AF34&lt;=69,"A-",IF(AF34&lt;=79,"A",IF(AF34&lt;=100,"A+")))))))</f>
        <v>A+</v>
      </c>
      <c r="AI34" s="47">
        <v>64</v>
      </c>
      <c r="AJ34" s="21">
        <f>IF(AI34&lt;=32,0,IF(AI34&lt;=39,1,IF(AI34&lt;=49,2,IF(AI34&lt;=59,3,IF(AI34&lt;=69,3.5,IF(AI34&lt;=79,4,IF(AI34&lt;=100,5)))))))</f>
        <v>3.5</v>
      </c>
      <c r="AK34" s="21" t="str">
        <f>IF(AI34&lt;=32,"F",IF(AI34&lt;=39,"D",IF(AI34&lt;=49,"C",IF(AI34&lt;=59,"B",IF(AI34&lt;=69,"A-",IF(AI34&lt;=79,"A",IF(AI34&lt;=100,"A+")))))))</f>
        <v>A-</v>
      </c>
      <c r="AL34" s="31">
        <v>58</v>
      </c>
      <c r="AM34" s="21">
        <f>IF(AL34&lt;=32,0,IF(AL34&lt;=39,1,IF(AL34&lt;=49,2,IF(AL34&lt;=59,3,IF(AL34&lt;=69,3.5,IF(AL34&lt;=79,4,IF(AL34&lt;=100,5)))))))</f>
        <v>3</v>
      </c>
      <c r="AN34" s="21" t="str">
        <f>IF(AL34&lt;=32,"F",IF(AL34&lt;=39,"D",IF(AL34&lt;=49,"C",IF(AL34&lt;=59,"B",IF(AL34&lt;=69,"A-",IF(AL34&lt;=79,"A",IF(AL34&lt;=100,"A+")))))))</f>
        <v>B</v>
      </c>
      <c r="AO34" s="31">
        <v>35</v>
      </c>
      <c r="AP34" s="21">
        <f>IF(AO34&lt;=16,0,IF(AO34&lt;=19.5,1,IF(AO34&lt;=24.5,2,IF(AO34&lt;=29.5,3,IF(AO34&lt;=34.5,3.5,IF(AO34&lt;=39.5,4,IF(AO34&lt;=50,5)))))))</f>
        <v>4</v>
      </c>
      <c r="AQ34" s="21" t="str">
        <f>IF(AO34&lt;=16,"F",IF(AO34&lt;=19.5,"D",IF(AO34&lt;=24.5,"C",IF(AO34&lt;=29.5,"B",IF(AO34&lt;=34.5,"A-",IF(AO34&lt;=39.5,"A",IF(AO34&lt;=50,"A+")))))))</f>
        <v>A</v>
      </c>
      <c r="AR34" s="40">
        <f>E34+H34+K34+N34+Q34+T34+W34+Z34+AC34+AF34+AI34+AL34+AO34</f>
        <v>756</v>
      </c>
      <c r="AS34" s="41">
        <f>IF(OR(F34=0,I34=0,L34=0,O34=0,R34=0,U34=0,X34=0,AA34=0,AD34=0,AG34=0,AJ34=0,AM34=0,AP34=0,),0,F34+I34+L34+O34+R34+U34+X34+AA34+AD34+AG34+AJ34+AM34+AP34)/13</f>
        <v>0</v>
      </c>
      <c r="AT34" s="41" t="str">
        <f>IF(AS34&gt;=5,"A+",IF(AS34&gt;=4,"A",IF(AS34&gt;=3.5,"A-",IF(AS34&gt;=3,"B",IF(AS34&gt;=2,"C",IF(AS34&gt;=1,"D","F"))))))</f>
        <v>F</v>
      </c>
      <c r="AU34" s="21">
        <v>28</v>
      </c>
      <c r="AV34" s="21" t="str">
        <f>IF(AS34=0,"FAIL","PASS")</f>
        <v>FAIL</v>
      </c>
      <c r="AW34" s="21">
        <f>COUNTIF(E34:AQ34,"F")</f>
        <v>1</v>
      </c>
      <c r="AX34" s="64">
        <v>33</v>
      </c>
      <c r="AY34" s="64"/>
      <c r="AZ34" s="10">
        <v>16</v>
      </c>
      <c r="BA34" s="10">
        <v>95</v>
      </c>
      <c r="BB34" s="64">
        <v>24</v>
      </c>
      <c r="BC34" s="64">
        <v>90</v>
      </c>
      <c r="BD34" s="10">
        <v>13</v>
      </c>
      <c r="BE34" s="10">
        <v>94</v>
      </c>
      <c r="BF34" s="64">
        <v>24</v>
      </c>
      <c r="BG34" s="68">
        <v>88</v>
      </c>
      <c r="BH34" s="12">
        <f>AU34</f>
        <v>28</v>
      </c>
      <c r="BI34" s="49">
        <v>100</v>
      </c>
      <c r="BJ34" s="10"/>
      <c r="BK34" s="18"/>
      <c r="BL34" s="18"/>
      <c r="BM34" s="18"/>
      <c r="BN34" s="18"/>
      <c r="BO34" s="9" t="s">
        <v>1650</v>
      </c>
      <c r="BP34" s="9" t="s">
        <v>1650</v>
      </c>
      <c r="BQ34" s="42" t="s">
        <v>38</v>
      </c>
    </row>
    <row r="35" spans="1:69" s="5" customFormat="1" ht="22.5" customHeight="1" x14ac:dyDescent="0.25">
      <c r="A35" s="6">
        <v>28</v>
      </c>
      <c r="B35" s="9" t="s">
        <v>835</v>
      </c>
      <c r="C35" s="9" t="s">
        <v>979</v>
      </c>
      <c r="D35" s="9" t="s">
        <v>907</v>
      </c>
      <c r="E35" s="31">
        <v>70</v>
      </c>
      <c r="F35" s="21">
        <f>IF(E35&lt;=32,0,IF(E35&lt;=39,1,IF(E35&lt;=49,2,IF(E35&lt;=59,3,IF(E35&lt;=69,3.5,IF(E35&lt;=79,4,IF(E35&lt;=100,5)))))))</f>
        <v>4</v>
      </c>
      <c r="G35" s="21" t="str">
        <f>IF(E35&lt;=32,"F",IF(E35&lt;=39,"D",IF(E35&lt;=49,"C",IF(E35&lt;=59,"B",IF(E35&lt;=69,"A-",IF(E35&lt;=79,"A",IF(E35&lt;=100,"A+")))))))</f>
        <v>A</v>
      </c>
      <c r="H35" s="31">
        <v>75</v>
      </c>
      <c r="I35" s="21">
        <f>IF(H35&lt;=32,0,IF(H35&lt;=39,1,IF(H35&lt;=49,2,IF(H35&lt;=59,3,IF(H35&lt;=69,3.5,IF(H35&lt;=79,4,IF(H35&lt;=100,5)))))))</f>
        <v>4</v>
      </c>
      <c r="J35" s="21" t="str">
        <f>IF(H35&lt;=32,"F",IF(H35&lt;=39,"D",IF(H35&lt;=49,"C",IF(H35&lt;=59,"B",IF(H35&lt;=69,"A-",IF(H35&lt;=79,"A",IF(H35&lt;=100,"A+")))))))</f>
        <v>A</v>
      </c>
      <c r="K35" s="31">
        <v>34</v>
      </c>
      <c r="L35" s="21">
        <f>IF(K35&lt;=32,0,IF(K35&lt;=39,1,IF(K35&lt;=49,2,IF(K35&lt;=59,3,IF(K35&lt;=69,3.5,IF(K35&lt;=79,4,IF(K35&lt;=100,5)))))))</f>
        <v>1</v>
      </c>
      <c r="M35" s="21" t="str">
        <f>IF(K35&lt;=32,"F",IF(K35&lt;=39,"D",IF(K35&lt;=49,"C",IF(K35&lt;=59,"B",IF(K35&lt;=69,"A-",IF(K35&lt;=79,"A",IF(K35&lt;=100,"A+")))))))</f>
        <v>D</v>
      </c>
      <c r="N35" s="31">
        <v>17</v>
      </c>
      <c r="O35" s="21">
        <f>IF(N35&lt;=22.4,0,IF(N35&lt;=27.3,1,IF(N35&lt;=34.3,2,IF(N35&lt;=41.3,3,IF(N35&lt;=48.3,3.5,IF(N35&lt;=55.3,4,IF(N35&lt;=70,5)))))))</f>
        <v>0</v>
      </c>
      <c r="P35" s="21" t="str">
        <f>IF(N35&lt;=22.4,"F",IF(N35&lt;=27.3,"D",IF(N35&lt;=34.3,"C",IF(N35&lt;=41.3,"B",IF(N35&lt;=48.3,"A-",IF(N35&lt;=55.3,"A",IF(N35&lt;=70,"A+")))))))</f>
        <v>F</v>
      </c>
      <c r="Q35" s="31">
        <v>63</v>
      </c>
      <c r="R35" s="21">
        <f>IF(Q35&lt;=32,0,IF(Q35&lt;=39,1,IF(Q35&lt;=49,2,IF(Q35&lt;=59,3,IF(Q35&lt;=69,3.5,IF(Q35&lt;=79,4,IF(Q35&lt;=100,5)))))))</f>
        <v>3.5</v>
      </c>
      <c r="S35" s="21" t="str">
        <f>IF(Q35&lt;=32,"F",IF(Q35&lt;=39,"D",IF(Q35&lt;=49,"C",IF(Q35&lt;=59,"B",IF(Q35&lt;=69,"A-",IF(Q35&lt;=79,"A",IF(Q35&lt;=100,"A+")))))))</f>
        <v>A-</v>
      </c>
      <c r="T35" s="31">
        <v>48</v>
      </c>
      <c r="U35" s="21">
        <f>IF(T35&lt;=32,0,IF(T35&lt;=39,1,IF(T35&lt;=49,2,IF(T35&lt;=59,3,IF(T35&lt;=69,3.5,IF(T35&lt;=79,4,IF(T35&lt;=100,5)))))))</f>
        <v>2</v>
      </c>
      <c r="V35" s="21" t="str">
        <f>IF(T35&lt;=32,"F",IF(T35&lt;=39,"D",IF(T35&lt;=49,"C",IF(T35&lt;=59,"B",IF(T35&lt;=69,"A-",IF(T35&lt;=79,"A",IF(T35&lt;=100,"A+")))))))</f>
        <v>C</v>
      </c>
      <c r="W35" s="31">
        <v>72</v>
      </c>
      <c r="X35" s="21">
        <f>IF(W35&lt;=32,0,IF(W35&lt;=39,1,IF(W35&lt;=49,2,IF(W35&lt;=59,3,IF(W35&lt;=69,3.5,IF(W35&lt;=79,4,IF(W35&lt;=100,5)))))))</f>
        <v>4</v>
      </c>
      <c r="Y35" s="21" t="str">
        <f>IF(W35&lt;=32,"F",IF(W35&lt;=39,"D",IF(W35&lt;=49,"C",IF(W35&lt;=59,"B",IF(W35&lt;=69,"A-",IF(W35&lt;=79,"A",IF(W35&lt;=100,"A+")))))))</f>
        <v>A</v>
      </c>
      <c r="Z35" s="31">
        <v>37</v>
      </c>
      <c r="AA35" s="21">
        <f>IF(Z35&lt;=16,0,IF(Z35&lt;=19.5,1,IF(Z35&lt;=24.5,2,IF(Z35&lt;=29.5,3,IF(Z35&lt;=34.5,3.5,IF(Z35&lt;=39.5,4,IF(Z35&lt;=50,5)))))))</f>
        <v>4</v>
      </c>
      <c r="AB35" s="21" t="str">
        <f>IF(Z35&lt;=16,"F",IF(Z35&lt;=19.5,"D",IF(Z35&lt;=24.5,"C",IF(Z35&lt;=29.5,"B",IF(Z35&lt;=34.5,"A-",IF(Z35&lt;=39.5,"A",IF(Z35&lt;=50,"A+")))))))</f>
        <v>A</v>
      </c>
      <c r="AC35" s="31">
        <v>86</v>
      </c>
      <c r="AD35" s="21">
        <f>IF(AC35&lt;=32,0,IF(AC35&lt;=39,1,IF(AC35&lt;=49,2,IF(AC35&lt;=59,3,IF(AC35&lt;=69,3.5,IF(AC35&lt;=79,4,IF(AC35&lt;=100,5)))))))</f>
        <v>5</v>
      </c>
      <c r="AE35" s="21" t="str">
        <f>IF(AC35&lt;=32,"F",IF(AC35&lt;=39,"D",IF(AC35&lt;=49,"C",IF(AC35&lt;=59,"B",IF(AC35&lt;=69,"A-",IF(AC35&lt;=79,"A",IF(AC35&lt;=100,"A+")))))))</f>
        <v>A+</v>
      </c>
      <c r="AF35" s="31">
        <v>83</v>
      </c>
      <c r="AG35" s="21">
        <f>IF(AF35&lt;=32,0,IF(AF35&lt;=39,1,IF(AF35&lt;=49,2,IF(AF35&lt;=59,3,IF(AF35&lt;=69,3.5,IF(AF35&lt;=79,4,IF(AF35&lt;=100,5)))))))</f>
        <v>5</v>
      </c>
      <c r="AH35" s="21" t="str">
        <f>IF(AF35&lt;=32,"F",IF(AF35&lt;=39,"D",IF(AF35&lt;=49,"C",IF(AF35&lt;=59,"B",IF(AF35&lt;=69,"A-",IF(AF35&lt;=79,"A",IF(AF35&lt;=100,"A+")))))))</f>
        <v>A+</v>
      </c>
      <c r="AI35" s="47">
        <v>70</v>
      </c>
      <c r="AJ35" s="21">
        <f>IF(AI35&lt;=32,0,IF(AI35&lt;=39,1,IF(AI35&lt;=49,2,IF(AI35&lt;=59,3,IF(AI35&lt;=69,3.5,IF(AI35&lt;=79,4,IF(AI35&lt;=100,5)))))))</f>
        <v>4</v>
      </c>
      <c r="AK35" s="21" t="str">
        <f>IF(AI35&lt;=32,"F",IF(AI35&lt;=39,"D",IF(AI35&lt;=49,"C",IF(AI35&lt;=59,"B",IF(AI35&lt;=69,"A-",IF(AI35&lt;=79,"A",IF(AI35&lt;=100,"A+")))))))</f>
        <v>A</v>
      </c>
      <c r="AL35" s="31">
        <v>60</v>
      </c>
      <c r="AM35" s="21">
        <f>IF(AL35&lt;=32,0,IF(AL35&lt;=39,1,IF(AL35&lt;=49,2,IF(AL35&lt;=59,3,IF(AL35&lt;=69,3.5,IF(AL35&lt;=79,4,IF(AL35&lt;=100,5)))))))</f>
        <v>3.5</v>
      </c>
      <c r="AN35" s="21" t="str">
        <f>IF(AL35&lt;=32,"F",IF(AL35&lt;=39,"D",IF(AL35&lt;=49,"C",IF(AL35&lt;=59,"B",IF(AL35&lt;=69,"A-",IF(AL35&lt;=79,"A",IF(AL35&lt;=100,"A+")))))))</f>
        <v>A-</v>
      </c>
      <c r="AO35" s="31">
        <v>35</v>
      </c>
      <c r="AP35" s="21">
        <f>IF(AO35&lt;=16,0,IF(AO35&lt;=19.5,1,IF(AO35&lt;=24.5,2,IF(AO35&lt;=29.5,3,IF(AO35&lt;=34.5,3.5,IF(AO35&lt;=39.5,4,IF(AO35&lt;=50,5)))))))</f>
        <v>4</v>
      </c>
      <c r="AQ35" s="21" t="str">
        <f>IF(AO35&lt;=16,"F",IF(AO35&lt;=19.5,"D",IF(AO35&lt;=24.5,"C",IF(AO35&lt;=29.5,"B",IF(AO35&lt;=34.5,"A-",IF(AO35&lt;=39.5,"A",IF(AO35&lt;=50,"A+")))))))</f>
        <v>A</v>
      </c>
      <c r="AR35" s="40">
        <f>E35+H35+K35+N35+Q35+T35+W35+Z35+AC35+AF35+AI35+AL35+AO35</f>
        <v>750</v>
      </c>
      <c r="AS35" s="41">
        <f>IF(OR(F35=0,I35=0,L35=0,O35=0,R35=0,U35=0,X35=0,AA35=0,AD35=0,AG35=0,AJ35=0,AM35=0,AP35=0,),0,F35+I35+L35+O35+R35+U35+X35+AA35+AD35+AG35+AJ35+AM35+AP35)/13</f>
        <v>0</v>
      </c>
      <c r="AT35" s="41" t="str">
        <f>IF(AS35&gt;=5,"A+",IF(AS35&gt;=4,"A",IF(AS35&gt;=3.5,"A-",IF(AS35&gt;=3,"B",IF(AS35&gt;=2,"C",IF(AS35&gt;=1,"D","F"))))))</f>
        <v>F</v>
      </c>
      <c r="AU35" s="21">
        <v>29</v>
      </c>
      <c r="AV35" s="21" t="str">
        <f>IF(AS35=0,"FAIL","PASS")</f>
        <v>FAIL</v>
      </c>
      <c r="AW35" s="21">
        <f>COUNTIF(E35:AQ35,"F")</f>
        <v>1</v>
      </c>
      <c r="AX35" s="64">
        <v>19</v>
      </c>
      <c r="AY35" s="64"/>
      <c r="AZ35" s="10">
        <v>31</v>
      </c>
      <c r="BA35" s="10">
        <v>95</v>
      </c>
      <c r="BB35" s="64">
        <v>35</v>
      </c>
      <c r="BC35" s="64">
        <v>95</v>
      </c>
      <c r="BD35" s="10">
        <v>29</v>
      </c>
      <c r="BE35" s="10">
        <v>94</v>
      </c>
      <c r="BF35" s="64">
        <v>28</v>
      </c>
      <c r="BG35" s="68">
        <v>92</v>
      </c>
      <c r="BH35" s="12">
        <f>AU35</f>
        <v>29</v>
      </c>
      <c r="BI35" s="49">
        <v>95</v>
      </c>
      <c r="BJ35" s="10"/>
      <c r="BK35" s="18"/>
      <c r="BL35" s="18"/>
      <c r="BM35" s="18"/>
      <c r="BN35" s="18"/>
      <c r="BO35" s="9" t="s">
        <v>1647</v>
      </c>
      <c r="BP35" s="9" t="s">
        <v>1710</v>
      </c>
      <c r="BQ35" s="42" t="s">
        <v>38</v>
      </c>
    </row>
    <row r="36" spans="1:69" s="5" customFormat="1" ht="22.5" customHeight="1" x14ac:dyDescent="0.25">
      <c r="A36" s="6">
        <v>29</v>
      </c>
      <c r="B36" s="9" t="s">
        <v>832</v>
      </c>
      <c r="C36" s="9" t="s">
        <v>976</v>
      </c>
      <c r="D36" s="9" t="s">
        <v>904</v>
      </c>
      <c r="E36" s="31">
        <v>42</v>
      </c>
      <c r="F36" s="21">
        <f>IF(E36&lt;=32,0,IF(E36&lt;=39,1,IF(E36&lt;=49,2,IF(E36&lt;=59,3,IF(E36&lt;=69,3.5,IF(E36&lt;=79,4,IF(E36&lt;=100,5)))))))</f>
        <v>2</v>
      </c>
      <c r="G36" s="21" t="str">
        <f>IF(E36&lt;=32,"F",IF(E36&lt;=39,"D",IF(E36&lt;=49,"C",IF(E36&lt;=59,"B",IF(E36&lt;=69,"A-",IF(E36&lt;=79,"A",IF(E36&lt;=100,"A+")))))))</f>
        <v>C</v>
      </c>
      <c r="H36" s="31">
        <v>69</v>
      </c>
      <c r="I36" s="21">
        <f>IF(H36&lt;=32,0,IF(H36&lt;=39,1,IF(H36&lt;=49,2,IF(H36&lt;=59,3,IF(H36&lt;=69,3.5,IF(H36&lt;=79,4,IF(H36&lt;=100,5)))))))</f>
        <v>3.5</v>
      </c>
      <c r="J36" s="21" t="str">
        <f>IF(H36&lt;=32,"F",IF(H36&lt;=39,"D",IF(H36&lt;=49,"C",IF(H36&lt;=59,"B",IF(H36&lt;=69,"A-",IF(H36&lt;=79,"A",IF(H36&lt;=100,"A+")))))))</f>
        <v>A-</v>
      </c>
      <c r="K36" s="31">
        <v>35</v>
      </c>
      <c r="L36" s="21">
        <f>IF(K36&lt;=32,0,IF(K36&lt;=39,1,IF(K36&lt;=49,2,IF(K36&lt;=59,3,IF(K36&lt;=69,3.5,IF(K36&lt;=79,4,IF(K36&lt;=100,5)))))))</f>
        <v>1</v>
      </c>
      <c r="M36" s="21" t="str">
        <f>IF(K36&lt;=32,"F",IF(K36&lt;=39,"D",IF(K36&lt;=49,"C",IF(K36&lt;=59,"B",IF(K36&lt;=69,"A-",IF(K36&lt;=79,"A",IF(K36&lt;=100,"A+")))))))</f>
        <v>D</v>
      </c>
      <c r="N36" s="31">
        <v>9</v>
      </c>
      <c r="O36" s="21">
        <f>IF(N36&lt;=22.4,0,IF(N36&lt;=27.3,1,IF(N36&lt;=34.3,2,IF(N36&lt;=41.3,3,IF(N36&lt;=48.3,3.5,IF(N36&lt;=55.3,4,IF(N36&lt;=70,5)))))))</f>
        <v>0</v>
      </c>
      <c r="P36" s="21" t="str">
        <f>IF(N36&lt;=22.4,"F",IF(N36&lt;=27.3,"D",IF(N36&lt;=34.3,"C",IF(N36&lt;=41.3,"B",IF(N36&lt;=48.3,"A-",IF(N36&lt;=55.3,"A",IF(N36&lt;=70,"A+")))))))</f>
        <v>F</v>
      </c>
      <c r="Q36" s="31">
        <v>46</v>
      </c>
      <c r="R36" s="21">
        <f>IF(Q36&lt;=32,0,IF(Q36&lt;=39,1,IF(Q36&lt;=49,2,IF(Q36&lt;=59,3,IF(Q36&lt;=69,3.5,IF(Q36&lt;=79,4,IF(Q36&lt;=100,5)))))))</f>
        <v>2</v>
      </c>
      <c r="S36" s="21" t="str">
        <f>IF(Q36&lt;=32,"F",IF(Q36&lt;=39,"D",IF(Q36&lt;=49,"C",IF(Q36&lt;=59,"B",IF(Q36&lt;=69,"A-",IF(Q36&lt;=79,"A",IF(Q36&lt;=100,"A+")))))))</f>
        <v>C</v>
      </c>
      <c r="T36" s="31">
        <v>76</v>
      </c>
      <c r="U36" s="21">
        <f>IF(T36&lt;=32,0,IF(T36&lt;=39,1,IF(T36&lt;=49,2,IF(T36&lt;=59,3,IF(T36&lt;=69,3.5,IF(T36&lt;=79,4,IF(T36&lt;=100,5)))))))</f>
        <v>4</v>
      </c>
      <c r="V36" s="21" t="str">
        <f>IF(T36&lt;=32,"F",IF(T36&lt;=39,"D",IF(T36&lt;=49,"C",IF(T36&lt;=59,"B",IF(T36&lt;=69,"A-",IF(T36&lt;=79,"A",IF(T36&lt;=100,"A+")))))))</f>
        <v>A</v>
      </c>
      <c r="W36" s="31">
        <v>70</v>
      </c>
      <c r="X36" s="21">
        <f>IF(W36&lt;=32,0,IF(W36&lt;=39,1,IF(W36&lt;=49,2,IF(W36&lt;=59,3,IF(W36&lt;=69,3.5,IF(W36&lt;=79,4,IF(W36&lt;=100,5)))))))</f>
        <v>4</v>
      </c>
      <c r="Y36" s="21" t="str">
        <f>IF(W36&lt;=32,"F",IF(W36&lt;=39,"D",IF(W36&lt;=49,"C",IF(W36&lt;=59,"B",IF(W36&lt;=69,"A-",IF(W36&lt;=79,"A",IF(W36&lt;=100,"A+")))))))</f>
        <v>A</v>
      </c>
      <c r="Z36" s="31">
        <v>47</v>
      </c>
      <c r="AA36" s="21">
        <f>IF(Z36&lt;=16,0,IF(Z36&lt;=19.5,1,IF(Z36&lt;=24.5,2,IF(Z36&lt;=29.5,3,IF(Z36&lt;=34.5,3.5,IF(Z36&lt;=39.5,4,IF(Z36&lt;=50,5)))))))</f>
        <v>5</v>
      </c>
      <c r="AB36" s="21" t="str">
        <f>IF(Z36&lt;=16,"F",IF(Z36&lt;=19.5,"D",IF(Z36&lt;=24.5,"C",IF(Z36&lt;=29.5,"B",IF(Z36&lt;=34.5,"A-",IF(Z36&lt;=39.5,"A",IF(Z36&lt;=50,"A+")))))))</f>
        <v>A+</v>
      </c>
      <c r="AC36" s="31">
        <v>83</v>
      </c>
      <c r="AD36" s="21">
        <f>IF(AC36&lt;=32,0,IF(AC36&lt;=39,1,IF(AC36&lt;=49,2,IF(AC36&lt;=59,3,IF(AC36&lt;=69,3.5,IF(AC36&lt;=79,4,IF(AC36&lt;=100,5)))))))</f>
        <v>5</v>
      </c>
      <c r="AE36" s="21" t="str">
        <f>IF(AC36&lt;=32,"F",IF(AC36&lt;=39,"D",IF(AC36&lt;=49,"C",IF(AC36&lt;=59,"B",IF(AC36&lt;=69,"A-",IF(AC36&lt;=79,"A",IF(AC36&lt;=100,"A+")))))))</f>
        <v>A+</v>
      </c>
      <c r="AF36" s="31">
        <v>86</v>
      </c>
      <c r="AG36" s="21">
        <f>IF(AF36&lt;=32,0,IF(AF36&lt;=39,1,IF(AF36&lt;=49,2,IF(AF36&lt;=59,3,IF(AF36&lt;=69,3.5,IF(AF36&lt;=79,4,IF(AF36&lt;=100,5)))))))</f>
        <v>5</v>
      </c>
      <c r="AH36" s="21" t="str">
        <f>IF(AF36&lt;=32,"F",IF(AF36&lt;=39,"D",IF(AF36&lt;=49,"C",IF(AF36&lt;=59,"B",IF(AF36&lt;=69,"A-",IF(AF36&lt;=79,"A",IF(AF36&lt;=100,"A+")))))))</f>
        <v>A+</v>
      </c>
      <c r="AI36" s="47">
        <v>63</v>
      </c>
      <c r="AJ36" s="21">
        <f>IF(AI36&lt;=32,0,IF(AI36&lt;=39,1,IF(AI36&lt;=49,2,IF(AI36&lt;=59,3,IF(AI36&lt;=69,3.5,IF(AI36&lt;=79,4,IF(AI36&lt;=100,5)))))))</f>
        <v>3.5</v>
      </c>
      <c r="AK36" s="21" t="str">
        <f>IF(AI36&lt;=32,"F",IF(AI36&lt;=39,"D",IF(AI36&lt;=49,"C",IF(AI36&lt;=59,"B",IF(AI36&lt;=69,"A-",IF(AI36&lt;=79,"A",IF(AI36&lt;=100,"A+")))))))</f>
        <v>A-</v>
      </c>
      <c r="AL36" s="31">
        <v>88</v>
      </c>
      <c r="AM36" s="21">
        <f>IF(AL36&lt;=32,0,IF(AL36&lt;=39,1,IF(AL36&lt;=49,2,IF(AL36&lt;=59,3,IF(AL36&lt;=69,3.5,IF(AL36&lt;=79,4,IF(AL36&lt;=100,5)))))))</f>
        <v>5</v>
      </c>
      <c r="AN36" s="21" t="str">
        <f>IF(AL36&lt;=32,"F",IF(AL36&lt;=39,"D",IF(AL36&lt;=49,"C",IF(AL36&lt;=59,"B",IF(AL36&lt;=69,"A-",IF(AL36&lt;=79,"A",IF(AL36&lt;=100,"A+")))))))</f>
        <v>A+</v>
      </c>
      <c r="AO36" s="31">
        <v>30</v>
      </c>
      <c r="AP36" s="21">
        <f>IF(AO36&lt;=16,0,IF(AO36&lt;=19.5,1,IF(AO36&lt;=24.5,2,IF(AO36&lt;=29.5,3,IF(AO36&lt;=34.5,3.5,IF(AO36&lt;=39.5,4,IF(AO36&lt;=50,5)))))))</f>
        <v>3.5</v>
      </c>
      <c r="AQ36" s="21" t="str">
        <f>IF(AO36&lt;=16,"F",IF(AO36&lt;=19.5,"D",IF(AO36&lt;=24.5,"C",IF(AO36&lt;=29.5,"B",IF(AO36&lt;=34.5,"A-",IF(AO36&lt;=39.5,"A",IF(AO36&lt;=50,"A+")))))))</f>
        <v>A-</v>
      </c>
      <c r="AR36" s="40">
        <f>E36+H36+K36+N36+Q36+T36+W36+Z36+AC36+AF36+AI36+AL36+AO36</f>
        <v>744</v>
      </c>
      <c r="AS36" s="41">
        <f>IF(OR(F36=0,I36=0,L36=0,O36=0,R36=0,U36=0,X36=0,AA36=0,AD36=0,AG36=0,AJ36=0,AM36=0,AP36=0,),0,F36+I36+L36+O36+R36+U36+X36+AA36+AD36+AG36+AJ36+AM36+AP36)/13</f>
        <v>0</v>
      </c>
      <c r="AT36" s="41" t="str">
        <f>IF(AS36&gt;=5,"A+",IF(AS36&gt;=4,"A",IF(AS36&gt;=3.5,"A-",IF(AS36&gt;=3,"B",IF(AS36&gt;=2,"C",IF(AS36&gt;=1,"D","F"))))))</f>
        <v>F</v>
      </c>
      <c r="AU36" s="21">
        <v>30</v>
      </c>
      <c r="AV36" s="21" t="str">
        <f>IF(AS36=0,"FAIL","PASS")</f>
        <v>FAIL</v>
      </c>
      <c r="AW36" s="21">
        <f>COUNTIF(E36:AQ36,"F")</f>
        <v>1</v>
      </c>
      <c r="AX36" s="64">
        <v>28</v>
      </c>
      <c r="AY36" s="64"/>
      <c r="AZ36" s="10">
        <v>22</v>
      </c>
      <c r="BA36" s="10">
        <v>100</v>
      </c>
      <c r="BB36" s="64">
        <v>27</v>
      </c>
      <c r="BC36" s="64">
        <v>100</v>
      </c>
      <c r="BD36" s="10">
        <v>33</v>
      </c>
      <c r="BE36" s="10">
        <v>100</v>
      </c>
      <c r="BF36" s="64">
        <v>50</v>
      </c>
      <c r="BG36" s="68">
        <v>92</v>
      </c>
      <c r="BH36" s="12">
        <f>AU36</f>
        <v>30</v>
      </c>
      <c r="BI36" s="49">
        <v>100</v>
      </c>
      <c r="BJ36" s="10"/>
      <c r="BK36" s="18"/>
      <c r="BL36" s="18"/>
      <c r="BM36" s="18"/>
      <c r="BN36" s="18"/>
      <c r="BO36" s="9" t="s">
        <v>1644</v>
      </c>
      <c r="BP36" s="9" t="s">
        <v>1709</v>
      </c>
      <c r="BQ36" s="42" t="s">
        <v>40</v>
      </c>
    </row>
    <row r="37" spans="1:69" s="5" customFormat="1" ht="22.5" customHeight="1" x14ac:dyDescent="0.25">
      <c r="A37" s="6">
        <v>30</v>
      </c>
      <c r="B37" s="9" t="s">
        <v>867</v>
      </c>
      <c r="C37" s="9" t="s">
        <v>1011</v>
      </c>
      <c r="D37" s="9" t="s">
        <v>939</v>
      </c>
      <c r="E37" s="31">
        <v>55</v>
      </c>
      <c r="F37" s="21">
        <f>IF(E37&lt;=32,0,IF(E37&lt;=39,1,IF(E37&lt;=49,2,IF(E37&lt;=59,3,IF(E37&lt;=69,3.5,IF(E37&lt;=79,4,IF(E37&lt;=100,5)))))))</f>
        <v>3</v>
      </c>
      <c r="G37" s="21" t="str">
        <f>IF(E37&lt;=32,"F",IF(E37&lt;=39,"D",IF(E37&lt;=49,"C",IF(E37&lt;=59,"B",IF(E37&lt;=69,"A-",IF(E37&lt;=79,"A",IF(E37&lt;=100,"A+")))))))</f>
        <v>B</v>
      </c>
      <c r="H37" s="31">
        <v>70</v>
      </c>
      <c r="I37" s="21">
        <f>IF(H37&lt;=32,0,IF(H37&lt;=39,1,IF(H37&lt;=49,2,IF(H37&lt;=59,3,IF(H37&lt;=69,3.5,IF(H37&lt;=79,4,IF(H37&lt;=100,5)))))))</f>
        <v>4</v>
      </c>
      <c r="J37" s="21" t="str">
        <f>IF(H37&lt;=32,"F",IF(H37&lt;=39,"D",IF(H37&lt;=49,"C",IF(H37&lt;=59,"B",IF(H37&lt;=69,"A-",IF(H37&lt;=79,"A",IF(H37&lt;=100,"A+")))))))</f>
        <v>A</v>
      </c>
      <c r="K37" s="31">
        <v>40</v>
      </c>
      <c r="L37" s="21">
        <f>IF(K37&lt;=32,0,IF(K37&lt;=39,1,IF(K37&lt;=49,2,IF(K37&lt;=59,3,IF(K37&lt;=69,3.5,IF(K37&lt;=79,4,IF(K37&lt;=100,5)))))))</f>
        <v>2</v>
      </c>
      <c r="M37" s="21" t="str">
        <f>IF(K37&lt;=32,"F",IF(K37&lt;=39,"D",IF(K37&lt;=49,"C",IF(K37&lt;=59,"B",IF(K37&lt;=69,"A-",IF(K37&lt;=79,"A",IF(K37&lt;=100,"A+")))))))</f>
        <v>C</v>
      </c>
      <c r="N37" s="31">
        <v>14</v>
      </c>
      <c r="O37" s="21">
        <f>IF(N37&lt;=22.4,0,IF(N37&lt;=27.3,1,IF(N37&lt;=34.3,2,IF(N37&lt;=41.3,3,IF(N37&lt;=48.3,3.5,IF(N37&lt;=55.3,4,IF(N37&lt;=70,5)))))))</f>
        <v>0</v>
      </c>
      <c r="P37" s="21" t="str">
        <f>IF(N37&lt;=22.4,"F",IF(N37&lt;=27.3,"D",IF(N37&lt;=34.3,"C",IF(N37&lt;=41.3,"B",IF(N37&lt;=48.3,"A-",IF(N37&lt;=55.3,"A",IF(N37&lt;=70,"A+")))))))</f>
        <v>F</v>
      </c>
      <c r="Q37" s="31">
        <v>46</v>
      </c>
      <c r="R37" s="21">
        <f>IF(Q37&lt;=32,0,IF(Q37&lt;=39,1,IF(Q37&lt;=49,2,IF(Q37&lt;=59,3,IF(Q37&lt;=69,3.5,IF(Q37&lt;=79,4,IF(Q37&lt;=100,5)))))))</f>
        <v>2</v>
      </c>
      <c r="S37" s="21" t="str">
        <f>IF(Q37&lt;=32,"F",IF(Q37&lt;=39,"D",IF(Q37&lt;=49,"C",IF(Q37&lt;=59,"B",IF(Q37&lt;=69,"A-",IF(Q37&lt;=79,"A",IF(Q37&lt;=100,"A+")))))))</f>
        <v>C</v>
      </c>
      <c r="T37" s="31">
        <v>67</v>
      </c>
      <c r="U37" s="21">
        <f>IF(T37&lt;=32,0,IF(T37&lt;=39,1,IF(T37&lt;=49,2,IF(T37&lt;=59,3,IF(T37&lt;=69,3.5,IF(T37&lt;=79,4,IF(T37&lt;=100,5)))))))</f>
        <v>3.5</v>
      </c>
      <c r="V37" s="21" t="str">
        <f>IF(T37&lt;=32,"F",IF(T37&lt;=39,"D",IF(T37&lt;=49,"C",IF(T37&lt;=59,"B",IF(T37&lt;=69,"A-",IF(T37&lt;=79,"A",IF(T37&lt;=100,"A+")))))))</f>
        <v>A-</v>
      </c>
      <c r="W37" s="31">
        <v>81</v>
      </c>
      <c r="X37" s="21">
        <f>IF(W37&lt;=32,0,IF(W37&lt;=39,1,IF(W37&lt;=49,2,IF(W37&lt;=59,3,IF(W37&lt;=69,3.5,IF(W37&lt;=79,4,IF(W37&lt;=100,5)))))))</f>
        <v>5</v>
      </c>
      <c r="Y37" s="21" t="str">
        <f>IF(W37&lt;=32,"F",IF(W37&lt;=39,"D",IF(W37&lt;=49,"C",IF(W37&lt;=59,"B",IF(W37&lt;=69,"A-",IF(W37&lt;=79,"A",IF(W37&lt;=100,"A+")))))))</f>
        <v>A+</v>
      </c>
      <c r="Z37" s="31">
        <v>38</v>
      </c>
      <c r="AA37" s="21">
        <f>IF(Z37&lt;=16,0,IF(Z37&lt;=19.5,1,IF(Z37&lt;=24.5,2,IF(Z37&lt;=29.5,3,IF(Z37&lt;=34.5,3.5,IF(Z37&lt;=39.5,4,IF(Z37&lt;=50,5)))))))</f>
        <v>4</v>
      </c>
      <c r="AB37" s="21" t="str">
        <f>IF(Z37&lt;=16,"F",IF(Z37&lt;=19.5,"D",IF(Z37&lt;=24.5,"C",IF(Z37&lt;=29.5,"B",IF(Z37&lt;=34.5,"A-",IF(Z37&lt;=39.5,"A",IF(Z37&lt;=50,"A+")))))))</f>
        <v>A</v>
      </c>
      <c r="AC37" s="31">
        <v>80</v>
      </c>
      <c r="AD37" s="21">
        <f>IF(AC37&lt;=32,0,IF(AC37&lt;=39,1,IF(AC37&lt;=49,2,IF(AC37&lt;=59,3,IF(AC37&lt;=69,3.5,IF(AC37&lt;=79,4,IF(AC37&lt;=100,5)))))))</f>
        <v>5</v>
      </c>
      <c r="AE37" s="21" t="str">
        <f>IF(AC37&lt;=32,"F",IF(AC37&lt;=39,"D",IF(AC37&lt;=49,"C",IF(AC37&lt;=59,"B",IF(AC37&lt;=69,"A-",IF(AC37&lt;=79,"A",IF(AC37&lt;=100,"A+")))))))</f>
        <v>A+</v>
      </c>
      <c r="AF37" s="31">
        <v>80</v>
      </c>
      <c r="AG37" s="21">
        <f>IF(AF37&lt;=32,0,IF(AF37&lt;=39,1,IF(AF37&lt;=49,2,IF(AF37&lt;=59,3,IF(AF37&lt;=69,3.5,IF(AF37&lt;=79,4,IF(AF37&lt;=100,5)))))))</f>
        <v>5</v>
      </c>
      <c r="AH37" s="21" t="str">
        <f>IF(AF37&lt;=32,"F",IF(AF37&lt;=39,"D",IF(AF37&lt;=49,"C",IF(AF37&lt;=59,"B",IF(AF37&lt;=69,"A-",IF(AF37&lt;=79,"A",IF(AF37&lt;=100,"A+")))))))</f>
        <v>A+</v>
      </c>
      <c r="AI37" s="47">
        <v>60</v>
      </c>
      <c r="AJ37" s="21">
        <f>IF(AI37&lt;=32,0,IF(AI37&lt;=39,1,IF(AI37&lt;=49,2,IF(AI37&lt;=59,3,IF(AI37&lt;=69,3.5,IF(AI37&lt;=79,4,IF(AI37&lt;=100,5)))))))</f>
        <v>3.5</v>
      </c>
      <c r="AK37" s="21" t="str">
        <f>IF(AI37&lt;=32,"F",IF(AI37&lt;=39,"D",IF(AI37&lt;=49,"C",IF(AI37&lt;=59,"B",IF(AI37&lt;=69,"A-",IF(AI37&lt;=79,"A",IF(AI37&lt;=100,"A+")))))))</f>
        <v>A-</v>
      </c>
      <c r="AL37" s="31">
        <v>75</v>
      </c>
      <c r="AM37" s="21">
        <f>IF(AL37&lt;=32,0,IF(AL37&lt;=39,1,IF(AL37&lt;=49,2,IF(AL37&lt;=59,3,IF(AL37&lt;=69,3.5,IF(AL37&lt;=79,4,IF(AL37&lt;=100,5)))))))</f>
        <v>4</v>
      </c>
      <c r="AN37" s="21" t="str">
        <f>IF(AL37&lt;=32,"F",IF(AL37&lt;=39,"D",IF(AL37&lt;=49,"C",IF(AL37&lt;=59,"B",IF(AL37&lt;=69,"A-",IF(AL37&lt;=79,"A",IF(AL37&lt;=100,"A+")))))))</f>
        <v>A</v>
      </c>
      <c r="AO37" s="31">
        <v>32</v>
      </c>
      <c r="AP37" s="21">
        <f>IF(AO37&lt;=16,0,IF(AO37&lt;=19.5,1,IF(AO37&lt;=24.5,2,IF(AO37&lt;=29.5,3,IF(AO37&lt;=34.5,3.5,IF(AO37&lt;=39.5,4,IF(AO37&lt;=50,5)))))))</f>
        <v>3.5</v>
      </c>
      <c r="AQ37" s="21" t="str">
        <f>IF(AO37&lt;=16,"F",IF(AO37&lt;=19.5,"D",IF(AO37&lt;=24.5,"C",IF(AO37&lt;=29.5,"B",IF(AO37&lt;=34.5,"A-",IF(AO37&lt;=39.5,"A",IF(AO37&lt;=50,"A+")))))))</f>
        <v>A-</v>
      </c>
      <c r="AR37" s="40">
        <f>E37+H37+K37+N37+Q37+T37+W37+Z37+AC37+AF37+AI37+AL37+AO37</f>
        <v>738</v>
      </c>
      <c r="AS37" s="41">
        <f>IF(OR(F37=0,I37=0,L37=0,O37=0,R37=0,U37=0,X37=0,AA37=0,AD37=0,AG37=0,AJ37=0,AM37=0,AP37=0,),0,F37+I37+L37+O37+R37+U37+X37+AA37+AD37+AG37+AJ37+AM37+AP37)/13</f>
        <v>0</v>
      </c>
      <c r="AT37" s="41" t="str">
        <f>IF(AS37&gt;=5,"A+",IF(AS37&gt;=4,"A",IF(AS37&gt;=3.5,"A-",IF(AS37&gt;=3,"B",IF(AS37&gt;=2,"C",IF(AS37&gt;=1,"D","F"))))))</f>
        <v>F</v>
      </c>
      <c r="AU37" s="21">
        <v>31</v>
      </c>
      <c r="AV37" s="21" t="str">
        <f>IF(AS37=0,"FAIL","PASS")</f>
        <v>FAIL</v>
      </c>
      <c r="AW37" s="21">
        <f>COUNTIF(E37:AQ37,"F")</f>
        <v>1</v>
      </c>
      <c r="AX37" s="64">
        <v>38</v>
      </c>
      <c r="AY37" s="64"/>
      <c r="AZ37" s="10">
        <v>20</v>
      </c>
      <c r="BA37" s="10">
        <v>85</v>
      </c>
      <c r="BB37" s="64">
        <v>29</v>
      </c>
      <c r="BC37" s="64">
        <v>95</v>
      </c>
      <c r="BD37" s="10">
        <v>32</v>
      </c>
      <c r="BE37" s="10">
        <v>100</v>
      </c>
      <c r="BF37" s="64">
        <v>44</v>
      </c>
      <c r="BG37" s="68">
        <v>77</v>
      </c>
      <c r="BH37" s="12">
        <f>AU37</f>
        <v>31</v>
      </c>
      <c r="BI37" s="49">
        <v>76</v>
      </c>
      <c r="BJ37" s="10"/>
      <c r="BK37" s="18"/>
      <c r="BL37" s="18"/>
      <c r="BM37" s="18"/>
      <c r="BN37" s="18"/>
      <c r="BO37" s="9" t="s">
        <v>1678</v>
      </c>
      <c r="BP37" s="9" t="s">
        <v>1678</v>
      </c>
      <c r="BQ37" s="42" t="s">
        <v>40</v>
      </c>
    </row>
    <row r="38" spans="1:69" s="5" customFormat="1" ht="22.5" customHeight="1" x14ac:dyDescent="0.25">
      <c r="A38" s="6">
        <v>31</v>
      </c>
      <c r="B38" s="9" t="s">
        <v>833</v>
      </c>
      <c r="C38" s="9" t="s">
        <v>977</v>
      </c>
      <c r="D38" s="9" t="s">
        <v>905</v>
      </c>
      <c r="E38" s="31">
        <v>49</v>
      </c>
      <c r="F38" s="21">
        <f>IF(E38&lt;=32,0,IF(E38&lt;=39,1,IF(E38&lt;=49,2,IF(E38&lt;=59,3,IF(E38&lt;=69,3.5,IF(E38&lt;=79,4,IF(E38&lt;=100,5)))))))</f>
        <v>2</v>
      </c>
      <c r="G38" s="21" t="str">
        <f>IF(E38&lt;=32,"F",IF(E38&lt;=39,"D",IF(E38&lt;=49,"C",IF(E38&lt;=59,"B",IF(E38&lt;=69,"A-",IF(E38&lt;=79,"A",IF(E38&lt;=100,"A+")))))))</f>
        <v>C</v>
      </c>
      <c r="H38" s="31">
        <v>72</v>
      </c>
      <c r="I38" s="21">
        <f>IF(H38&lt;=32,0,IF(H38&lt;=39,1,IF(H38&lt;=49,2,IF(H38&lt;=59,3,IF(H38&lt;=69,3.5,IF(H38&lt;=79,4,IF(H38&lt;=100,5)))))))</f>
        <v>4</v>
      </c>
      <c r="J38" s="21" t="str">
        <f>IF(H38&lt;=32,"F",IF(H38&lt;=39,"D",IF(H38&lt;=49,"C",IF(H38&lt;=59,"B",IF(H38&lt;=69,"A-",IF(H38&lt;=79,"A",IF(H38&lt;=100,"A+")))))))</f>
        <v>A</v>
      </c>
      <c r="K38" s="31">
        <v>45</v>
      </c>
      <c r="L38" s="21">
        <f>IF(K38&lt;=32,0,IF(K38&lt;=39,1,IF(K38&lt;=49,2,IF(K38&lt;=59,3,IF(K38&lt;=69,3.5,IF(K38&lt;=79,4,IF(K38&lt;=100,5)))))))</f>
        <v>2</v>
      </c>
      <c r="M38" s="21" t="str">
        <f>IF(K38&lt;=32,"F",IF(K38&lt;=39,"D",IF(K38&lt;=49,"C",IF(K38&lt;=59,"B",IF(K38&lt;=69,"A-",IF(K38&lt;=79,"A",IF(K38&lt;=100,"A+")))))))</f>
        <v>C</v>
      </c>
      <c r="N38" s="31">
        <v>8</v>
      </c>
      <c r="O38" s="21">
        <f>IF(N38&lt;=22.4,0,IF(N38&lt;=27.3,1,IF(N38&lt;=34.3,2,IF(N38&lt;=41.3,3,IF(N38&lt;=48.3,3.5,IF(N38&lt;=55.3,4,IF(N38&lt;=70,5)))))))</f>
        <v>0</v>
      </c>
      <c r="P38" s="21" t="str">
        <f>IF(N38&lt;=22.4,"F",IF(N38&lt;=27.3,"D",IF(N38&lt;=34.3,"C",IF(N38&lt;=41.3,"B",IF(N38&lt;=48.3,"A-",IF(N38&lt;=55.3,"A",IF(N38&lt;=70,"A+")))))))</f>
        <v>F</v>
      </c>
      <c r="Q38" s="31">
        <v>69</v>
      </c>
      <c r="R38" s="21">
        <f>IF(Q38&lt;=32,0,IF(Q38&lt;=39,1,IF(Q38&lt;=49,2,IF(Q38&lt;=59,3,IF(Q38&lt;=69,3.5,IF(Q38&lt;=79,4,IF(Q38&lt;=100,5)))))))</f>
        <v>3.5</v>
      </c>
      <c r="S38" s="21" t="str">
        <f>IF(Q38&lt;=32,"F",IF(Q38&lt;=39,"D",IF(Q38&lt;=49,"C",IF(Q38&lt;=59,"B",IF(Q38&lt;=69,"A-",IF(Q38&lt;=79,"A",IF(Q38&lt;=100,"A+")))))))</f>
        <v>A-</v>
      </c>
      <c r="T38" s="31">
        <v>63</v>
      </c>
      <c r="U38" s="21">
        <f>IF(T38&lt;=32,0,IF(T38&lt;=39,1,IF(T38&lt;=49,2,IF(T38&lt;=59,3,IF(T38&lt;=69,3.5,IF(T38&lt;=79,4,IF(T38&lt;=100,5)))))))</f>
        <v>3.5</v>
      </c>
      <c r="V38" s="21" t="str">
        <f>IF(T38&lt;=32,"F",IF(T38&lt;=39,"D",IF(T38&lt;=49,"C",IF(T38&lt;=59,"B",IF(T38&lt;=69,"A-",IF(T38&lt;=79,"A",IF(T38&lt;=100,"A+")))))))</f>
        <v>A-</v>
      </c>
      <c r="W38" s="31">
        <v>52</v>
      </c>
      <c r="X38" s="21">
        <f>IF(W38&lt;=32,0,IF(W38&lt;=39,1,IF(W38&lt;=49,2,IF(W38&lt;=59,3,IF(W38&lt;=69,3.5,IF(W38&lt;=79,4,IF(W38&lt;=100,5)))))))</f>
        <v>3</v>
      </c>
      <c r="Y38" s="21" t="str">
        <f>IF(W38&lt;=32,"F",IF(W38&lt;=39,"D",IF(W38&lt;=49,"C",IF(W38&lt;=59,"B",IF(W38&lt;=69,"A-",IF(W38&lt;=79,"A",IF(W38&lt;=100,"A+")))))))</f>
        <v>B</v>
      </c>
      <c r="Z38" s="31">
        <v>44</v>
      </c>
      <c r="AA38" s="21">
        <f>IF(Z38&lt;=16,0,IF(Z38&lt;=19.5,1,IF(Z38&lt;=24.5,2,IF(Z38&lt;=29.5,3,IF(Z38&lt;=34.5,3.5,IF(Z38&lt;=39.5,4,IF(Z38&lt;=50,5)))))))</f>
        <v>5</v>
      </c>
      <c r="AB38" s="21" t="str">
        <f>IF(Z38&lt;=16,"F",IF(Z38&lt;=19.5,"D",IF(Z38&lt;=24.5,"C",IF(Z38&lt;=29.5,"B",IF(Z38&lt;=34.5,"A-",IF(Z38&lt;=39.5,"A",IF(Z38&lt;=50,"A+")))))))</f>
        <v>A+</v>
      </c>
      <c r="AC38" s="31">
        <v>82</v>
      </c>
      <c r="AD38" s="21">
        <f>IF(AC38&lt;=32,0,IF(AC38&lt;=39,1,IF(AC38&lt;=49,2,IF(AC38&lt;=59,3,IF(AC38&lt;=69,3.5,IF(AC38&lt;=79,4,IF(AC38&lt;=100,5)))))))</f>
        <v>5</v>
      </c>
      <c r="AE38" s="21" t="str">
        <f>IF(AC38&lt;=32,"F",IF(AC38&lt;=39,"D",IF(AC38&lt;=49,"C",IF(AC38&lt;=59,"B",IF(AC38&lt;=69,"A-",IF(AC38&lt;=79,"A",IF(AC38&lt;=100,"A+")))))))</f>
        <v>A+</v>
      </c>
      <c r="AF38" s="31">
        <v>80</v>
      </c>
      <c r="AG38" s="21">
        <f>IF(AF38&lt;=32,0,IF(AF38&lt;=39,1,IF(AF38&lt;=49,2,IF(AF38&lt;=59,3,IF(AF38&lt;=69,3.5,IF(AF38&lt;=79,4,IF(AF38&lt;=100,5)))))))</f>
        <v>5</v>
      </c>
      <c r="AH38" s="21" t="str">
        <f>IF(AF38&lt;=32,"F",IF(AF38&lt;=39,"D",IF(AF38&lt;=49,"C",IF(AF38&lt;=59,"B",IF(AF38&lt;=69,"A-",IF(AF38&lt;=79,"A",IF(AF38&lt;=100,"A+")))))))</f>
        <v>A+</v>
      </c>
      <c r="AI38" s="47">
        <v>54</v>
      </c>
      <c r="AJ38" s="21">
        <f>IF(AI38&lt;=32,0,IF(AI38&lt;=39,1,IF(AI38&lt;=49,2,IF(AI38&lt;=59,3,IF(AI38&lt;=69,3.5,IF(AI38&lt;=79,4,IF(AI38&lt;=100,5)))))))</f>
        <v>3</v>
      </c>
      <c r="AK38" s="21" t="str">
        <f>IF(AI38&lt;=32,"F",IF(AI38&lt;=39,"D",IF(AI38&lt;=49,"C",IF(AI38&lt;=59,"B",IF(AI38&lt;=69,"A-",IF(AI38&lt;=79,"A",IF(AI38&lt;=100,"A+")))))))</f>
        <v>B</v>
      </c>
      <c r="AL38" s="31">
        <v>89</v>
      </c>
      <c r="AM38" s="21">
        <f>IF(AL38&lt;=32,0,IF(AL38&lt;=39,1,IF(AL38&lt;=49,2,IF(AL38&lt;=59,3,IF(AL38&lt;=69,3.5,IF(AL38&lt;=79,4,IF(AL38&lt;=100,5)))))))</f>
        <v>5</v>
      </c>
      <c r="AN38" s="21" t="str">
        <f>IF(AL38&lt;=32,"F",IF(AL38&lt;=39,"D",IF(AL38&lt;=49,"C",IF(AL38&lt;=59,"B",IF(AL38&lt;=69,"A-",IF(AL38&lt;=79,"A",IF(AL38&lt;=100,"A+")))))))</f>
        <v>A+</v>
      </c>
      <c r="AO38" s="31">
        <v>30</v>
      </c>
      <c r="AP38" s="21">
        <f>IF(AO38&lt;=16,0,IF(AO38&lt;=19.5,1,IF(AO38&lt;=24.5,2,IF(AO38&lt;=29.5,3,IF(AO38&lt;=34.5,3.5,IF(AO38&lt;=39.5,4,IF(AO38&lt;=50,5)))))))</f>
        <v>3.5</v>
      </c>
      <c r="AQ38" s="21" t="str">
        <f>IF(AO38&lt;=16,"F",IF(AO38&lt;=19.5,"D",IF(AO38&lt;=24.5,"C",IF(AO38&lt;=29.5,"B",IF(AO38&lt;=34.5,"A-",IF(AO38&lt;=39.5,"A",IF(AO38&lt;=50,"A+")))))))</f>
        <v>A-</v>
      </c>
      <c r="AR38" s="40">
        <f>E38+H38+K38+N38+Q38+T38+W38+Z38+AC38+AF38+AI38+AL38+AO38</f>
        <v>737</v>
      </c>
      <c r="AS38" s="41">
        <f>IF(OR(F38=0,I38=0,L38=0,O38=0,R38=0,U38=0,X38=0,AA38=0,AD38=0,AG38=0,AJ38=0,AM38=0,AP38=0,),0,F38+I38+L38+O38+R38+U38+X38+AA38+AD38+AG38+AJ38+AM38+AP38)/13</f>
        <v>0</v>
      </c>
      <c r="AT38" s="41" t="str">
        <f>IF(AS38&gt;=5,"A+",IF(AS38&gt;=4,"A",IF(AS38&gt;=3.5,"A-",IF(AS38&gt;=3,"B",IF(AS38&gt;=2,"C",IF(AS38&gt;=1,"D","F"))))))</f>
        <v>F</v>
      </c>
      <c r="AU38" s="21">
        <v>32</v>
      </c>
      <c r="AV38" s="21" t="str">
        <f>IF(AS38=0,"FAIL","PASS")</f>
        <v>FAIL</v>
      </c>
      <c r="AW38" s="21">
        <f>COUNTIF(E38:AQ38,"F")</f>
        <v>1</v>
      </c>
      <c r="AX38" s="64">
        <v>23</v>
      </c>
      <c r="AY38" s="64"/>
      <c r="AZ38" s="10">
        <v>17</v>
      </c>
      <c r="BA38" s="10">
        <v>95</v>
      </c>
      <c r="BB38" s="64">
        <v>23</v>
      </c>
      <c r="BC38" s="64">
        <v>100</v>
      </c>
      <c r="BD38" s="10">
        <v>30</v>
      </c>
      <c r="BE38" s="10">
        <v>94</v>
      </c>
      <c r="BF38" s="64">
        <v>22</v>
      </c>
      <c r="BG38" s="68">
        <v>96</v>
      </c>
      <c r="BH38" s="12">
        <f>AU38</f>
        <v>32</v>
      </c>
      <c r="BI38" s="49">
        <v>90</v>
      </c>
      <c r="BJ38" s="10"/>
      <c r="BK38" s="18"/>
      <c r="BL38" s="18"/>
      <c r="BM38" s="18"/>
      <c r="BN38" s="18"/>
      <c r="BO38" s="9" t="s">
        <v>1645</v>
      </c>
      <c r="BP38" s="9" t="s">
        <v>1645</v>
      </c>
      <c r="BQ38" s="42" t="s">
        <v>40</v>
      </c>
    </row>
    <row r="39" spans="1:69" s="5" customFormat="1" ht="22.5" customHeight="1" x14ac:dyDescent="0.25">
      <c r="A39" s="6">
        <v>32</v>
      </c>
      <c r="B39" s="9" t="s">
        <v>844</v>
      </c>
      <c r="C39" s="9" t="s">
        <v>988</v>
      </c>
      <c r="D39" s="9" t="s">
        <v>916</v>
      </c>
      <c r="E39" s="31">
        <v>60</v>
      </c>
      <c r="F39" s="21">
        <f>IF(E39&lt;=32,0,IF(E39&lt;=39,1,IF(E39&lt;=49,2,IF(E39&lt;=59,3,IF(E39&lt;=69,3.5,IF(E39&lt;=79,4,IF(E39&lt;=100,5)))))))</f>
        <v>3.5</v>
      </c>
      <c r="G39" s="21" t="str">
        <f>IF(E39&lt;=32,"F",IF(E39&lt;=39,"D",IF(E39&lt;=49,"C",IF(E39&lt;=59,"B",IF(E39&lt;=69,"A-",IF(E39&lt;=79,"A",IF(E39&lt;=100,"A+")))))))</f>
        <v>A-</v>
      </c>
      <c r="H39" s="31">
        <v>53</v>
      </c>
      <c r="I39" s="21">
        <f>IF(H39&lt;=32,0,IF(H39&lt;=39,1,IF(H39&lt;=49,2,IF(H39&lt;=59,3,IF(H39&lt;=69,3.5,IF(H39&lt;=79,4,IF(H39&lt;=100,5)))))))</f>
        <v>3</v>
      </c>
      <c r="J39" s="21" t="str">
        <f>IF(H39&lt;=32,"F",IF(H39&lt;=39,"D",IF(H39&lt;=49,"C",IF(H39&lt;=59,"B",IF(H39&lt;=69,"A-",IF(H39&lt;=79,"A",IF(H39&lt;=100,"A+")))))))</f>
        <v>B</v>
      </c>
      <c r="K39" s="31">
        <v>38</v>
      </c>
      <c r="L39" s="21">
        <f>IF(K39&lt;=32,0,IF(K39&lt;=39,1,IF(K39&lt;=49,2,IF(K39&lt;=59,3,IF(K39&lt;=69,3.5,IF(K39&lt;=79,4,IF(K39&lt;=100,5)))))))</f>
        <v>1</v>
      </c>
      <c r="M39" s="21" t="str">
        <f>IF(K39&lt;=32,"F",IF(K39&lt;=39,"D",IF(K39&lt;=49,"C",IF(K39&lt;=59,"B",IF(K39&lt;=69,"A-",IF(K39&lt;=79,"A",IF(K39&lt;=100,"A+")))))))</f>
        <v>D</v>
      </c>
      <c r="N39" s="31">
        <v>9</v>
      </c>
      <c r="O39" s="21">
        <f>IF(N39&lt;=22.4,0,IF(N39&lt;=27.3,1,IF(N39&lt;=34.3,2,IF(N39&lt;=41.3,3,IF(N39&lt;=48.3,3.5,IF(N39&lt;=55.3,4,IF(N39&lt;=70,5)))))))</f>
        <v>0</v>
      </c>
      <c r="P39" s="21" t="str">
        <f>IF(N39&lt;=22.4,"F",IF(N39&lt;=27.3,"D",IF(N39&lt;=34.3,"C",IF(N39&lt;=41.3,"B",IF(N39&lt;=48.3,"A-",IF(N39&lt;=55.3,"A",IF(N39&lt;=70,"A+")))))))</f>
        <v>F</v>
      </c>
      <c r="Q39" s="31">
        <v>53</v>
      </c>
      <c r="R39" s="21">
        <f>IF(Q39&lt;=32,0,IF(Q39&lt;=39,1,IF(Q39&lt;=49,2,IF(Q39&lt;=59,3,IF(Q39&lt;=69,3.5,IF(Q39&lt;=79,4,IF(Q39&lt;=100,5)))))))</f>
        <v>3</v>
      </c>
      <c r="S39" s="21" t="str">
        <f>IF(Q39&lt;=32,"F",IF(Q39&lt;=39,"D",IF(Q39&lt;=49,"C",IF(Q39&lt;=59,"B",IF(Q39&lt;=69,"A-",IF(Q39&lt;=79,"A",IF(Q39&lt;=100,"A+")))))))</f>
        <v>B</v>
      </c>
      <c r="T39" s="31">
        <v>84</v>
      </c>
      <c r="U39" s="21">
        <f>IF(T39&lt;=32,0,IF(T39&lt;=39,1,IF(T39&lt;=49,2,IF(T39&lt;=59,3,IF(T39&lt;=69,3.5,IF(T39&lt;=79,4,IF(T39&lt;=100,5)))))))</f>
        <v>5</v>
      </c>
      <c r="V39" s="21" t="str">
        <f>IF(T39&lt;=32,"F",IF(T39&lt;=39,"D",IF(T39&lt;=49,"C",IF(T39&lt;=59,"B",IF(T39&lt;=69,"A-",IF(T39&lt;=79,"A",IF(T39&lt;=100,"A+")))))))</f>
        <v>A+</v>
      </c>
      <c r="W39" s="31">
        <v>65</v>
      </c>
      <c r="X39" s="21">
        <f>IF(W39&lt;=32,0,IF(W39&lt;=39,1,IF(W39&lt;=49,2,IF(W39&lt;=59,3,IF(W39&lt;=69,3.5,IF(W39&lt;=79,4,IF(W39&lt;=100,5)))))))</f>
        <v>3.5</v>
      </c>
      <c r="Y39" s="21" t="str">
        <f>IF(W39&lt;=32,"F",IF(W39&lt;=39,"D",IF(W39&lt;=49,"C",IF(W39&lt;=59,"B",IF(W39&lt;=69,"A-",IF(W39&lt;=79,"A",IF(W39&lt;=100,"A+")))))))</f>
        <v>A-</v>
      </c>
      <c r="Z39" s="31">
        <v>46</v>
      </c>
      <c r="AA39" s="21">
        <f>IF(Z39&lt;=16,0,IF(Z39&lt;=19.5,1,IF(Z39&lt;=24.5,2,IF(Z39&lt;=29.5,3,IF(Z39&lt;=34.5,3.5,IF(Z39&lt;=39.5,4,IF(Z39&lt;=50,5)))))))</f>
        <v>5</v>
      </c>
      <c r="AB39" s="21" t="str">
        <f>IF(Z39&lt;=16,"F",IF(Z39&lt;=19.5,"D",IF(Z39&lt;=24.5,"C",IF(Z39&lt;=29.5,"B",IF(Z39&lt;=34.5,"A-",IF(Z39&lt;=39.5,"A",IF(Z39&lt;=50,"A+")))))))</f>
        <v>A+</v>
      </c>
      <c r="AC39" s="31">
        <v>82</v>
      </c>
      <c r="AD39" s="21">
        <f>IF(AC39&lt;=32,0,IF(AC39&lt;=39,1,IF(AC39&lt;=49,2,IF(AC39&lt;=59,3,IF(AC39&lt;=69,3.5,IF(AC39&lt;=79,4,IF(AC39&lt;=100,5)))))))</f>
        <v>5</v>
      </c>
      <c r="AE39" s="21" t="str">
        <f>IF(AC39&lt;=32,"F",IF(AC39&lt;=39,"D",IF(AC39&lt;=49,"C",IF(AC39&lt;=59,"B",IF(AC39&lt;=69,"A-",IF(AC39&lt;=79,"A",IF(AC39&lt;=100,"A+")))))))</f>
        <v>A+</v>
      </c>
      <c r="AF39" s="31">
        <v>82</v>
      </c>
      <c r="AG39" s="21">
        <f>IF(AF39&lt;=32,0,IF(AF39&lt;=39,1,IF(AF39&lt;=49,2,IF(AF39&lt;=59,3,IF(AF39&lt;=69,3.5,IF(AF39&lt;=79,4,IF(AF39&lt;=100,5)))))))</f>
        <v>5</v>
      </c>
      <c r="AH39" s="21" t="str">
        <f>IF(AF39&lt;=32,"F",IF(AF39&lt;=39,"D",IF(AF39&lt;=49,"C",IF(AF39&lt;=59,"B",IF(AF39&lt;=69,"A-",IF(AF39&lt;=79,"A",IF(AF39&lt;=100,"A+")))))))</f>
        <v>A+</v>
      </c>
      <c r="AI39" s="47">
        <v>54</v>
      </c>
      <c r="AJ39" s="21">
        <f>IF(AI39&lt;=32,0,IF(AI39&lt;=39,1,IF(AI39&lt;=49,2,IF(AI39&lt;=59,3,IF(AI39&lt;=69,3.5,IF(AI39&lt;=79,4,IF(AI39&lt;=100,5)))))))</f>
        <v>3</v>
      </c>
      <c r="AK39" s="21" t="str">
        <f>IF(AI39&lt;=32,"F",IF(AI39&lt;=39,"D",IF(AI39&lt;=49,"C",IF(AI39&lt;=59,"B",IF(AI39&lt;=69,"A-",IF(AI39&lt;=79,"A",IF(AI39&lt;=100,"A+")))))))</f>
        <v>B</v>
      </c>
      <c r="AL39" s="31">
        <v>78</v>
      </c>
      <c r="AM39" s="21">
        <f>IF(AL39&lt;=32,0,IF(AL39&lt;=39,1,IF(AL39&lt;=49,2,IF(AL39&lt;=59,3,IF(AL39&lt;=69,3.5,IF(AL39&lt;=79,4,IF(AL39&lt;=100,5)))))))</f>
        <v>4</v>
      </c>
      <c r="AN39" s="21" t="str">
        <f>IF(AL39&lt;=32,"F",IF(AL39&lt;=39,"D",IF(AL39&lt;=49,"C",IF(AL39&lt;=59,"B",IF(AL39&lt;=69,"A-",IF(AL39&lt;=79,"A",IF(AL39&lt;=100,"A+")))))))</f>
        <v>A</v>
      </c>
      <c r="AO39" s="31">
        <v>30</v>
      </c>
      <c r="AP39" s="21">
        <f>IF(AO39&lt;=16,0,IF(AO39&lt;=19.5,1,IF(AO39&lt;=24.5,2,IF(AO39&lt;=29.5,3,IF(AO39&lt;=34.5,3.5,IF(AO39&lt;=39.5,4,IF(AO39&lt;=50,5)))))))</f>
        <v>3.5</v>
      </c>
      <c r="AQ39" s="21" t="str">
        <f>IF(AO39&lt;=16,"F",IF(AO39&lt;=19.5,"D",IF(AO39&lt;=24.5,"C",IF(AO39&lt;=29.5,"B",IF(AO39&lt;=34.5,"A-",IF(AO39&lt;=39.5,"A",IF(AO39&lt;=50,"A+")))))))</f>
        <v>A-</v>
      </c>
      <c r="AR39" s="40">
        <f>E39+H39+K39+N39+Q39+T39+W39+Z39+AC39+AF39+AI39+AL39+AO39</f>
        <v>734</v>
      </c>
      <c r="AS39" s="41">
        <f>IF(OR(F39=0,I39=0,L39=0,O39=0,R39=0,U39=0,X39=0,AA39=0,AD39=0,AG39=0,AJ39=0,AM39=0,AP39=0,),0,F39+I39+L39+O39+R39+U39+X39+AA39+AD39+AG39+AJ39+AM39+AP39)/13</f>
        <v>0</v>
      </c>
      <c r="AT39" s="41" t="str">
        <f>IF(AS39&gt;=5,"A+",IF(AS39&gt;=4,"A",IF(AS39&gt;=3.5,"A-",IF(AS39&gt;=3,"B",IF(AS39&gt;=2,"C",IF(AS39&gt;=1,"D","F"))))))</f>
        <v>F</v>
      </c>
      <c r="AU39" s="21">
        <v>33</v>
      </c>
      <c r="AV39" s="21" t="str">
        <f>IF(AS39=0,"FAIL","PASS")</f>
        <v>FAIL</v>
      </c>
      <c r="AW39" s="21">
        <f>COUNTIF(E39:AQ39,"F")</f>
        <v>1</v>
      </c>
      <c r="AX39" s="64">
        <v>12</v>
      </c>
      <c r="AY39" s="64"/>
      <c r="AZ39" s="10">
        <v>42</v>
      </c>
      <c r="BA39" s="10">
        <v>90</v>
      </c>
      <c r="BB39" s="64">
        <v>25</v>
      </c>
      <c r="BC39" s="64">
        <v>95</v>
      </c>
      <c r="BD39" s="10">
        <v>49</v>
      </c>
      <c r="BE39" s="10">
        <v>94</v>
      </c>
      <c r="BF39" s="64">
        <v>32</v>
      </c>
      <c r="BG39" s="68">
        <v>88</v>
      </c>
      <c r="BH39" s="12">
        <f>AU39</f>
        <v>33</v>
      </c>
      <c r="BI39" s="49">
        <v>85</v>
      </c>
      <c r="BJ39" s="10"/>
      <c r="BK39" s="18"/>
      <c r="BL39" s="18"/>
      <c r="BM39" s="18"/>
      <c r="BN39" s="18"/>
      <c r="BO39" s="9" t="s">
        <v>1655</v>
      </c>
      <c r="BP39" s="9" t="s">
        <v>1655</v>
      </c>
      <c r="BQ39" s="42" t="s">
        <v>40</v>
      </c>
    </row>
    <row r="40" spans="1:69" s="5" customFormat="1" ht="22.5" customHeight="1" x14ac:dyDescent="0.25">
      <c r="A40" s="6">
        <v>34</v>
      </c>
      <c r="B40" s="9" t="s">
        <v>877</v>
      </c>
      <c r="C40" s="9" t="s">
        <v>1021</v>
      </c>
      <c r="D40" s="9" t="s">
        <v>949</v>
      </c>
      <c r="E40" s="31">
        <v>59</v>
      </c>
      <c r="F40" s="21">
        <f>IF(E40&lt;=32,0,IF(E40&lt;=39,1,IF(E40&lt;=49,2,IF(E40&lt;=59,3,IF(E40&lt;=69,3.5,IF(E40&lt;=79,4,IF(E40&lt;=100,5)))))))</f>
        <v>3</v>
      </c>
      <c r="G40" s="21" t="str">
        <f>IF(E40&lt;=32,"F",IF(E40&lt;=39,"D",IF(E40&lt;=49,"C",IF(E40&lt;=59,"B",IF(E40&lt;=69,"A-",IF(E40&lt;=79,"A",IF(E40&lt;=100,"A+")))))))</f>
        <v>B</v>
      </c>
      <c r="H40" s="31">
        <v>60</v>
      </c>
      <c r="I40" s="21">
        <f>IF(H40&lt;=32,0,IF(H40&lt;=39,1,IF(H40&lt;=49,2,IF(H40&lt;=59,3,IF(H40&lt;=69,3.5,IF(H40&lt;=79,4,IF(H40&lt;=100,5)))))))</f>
        <v>3.5</v>
      </c>
      <c r="J40" s="21" t="str">
        <f>IF(H40&lt;=32,"F",IF(H40&lt;=39,"D",IF(H40&lt;=49,"C",IF(H40&lt;=59,"B",IF(H40&lt;=69,"A-",IF(H40&lt;=79,"A",IF(H40&lt;=100,"A+")))))))</f>
        <v>A-</v>
      </c>
      <c r="K40" s="31">
        <v>40</v>
      </c>
      <c r="L40" s="21">
        <f>IF(K40&lt;=32,0,IF(K40&lt;=39,1,IF(K40&lt;=49,2,IF(K40&lt;=59,3,IF(K40&lt;=69,3.5,IF(K40&lt;=79,4,IF(K40&lt;=100,5)))))))</f>
        <v>2</v>
      </c>
      <c r="M40" s="21" t="str">
        <f>IF(K40&lt;=32,"F",IF(K40&lt;=39,"D",IF(K40&lt;=49,"C",IF(K40&lt;=59,"B",IF(K40&lt;=69,"A-",IF(K40&lt;=79,"A",IF(K40&lt;=100,"A+")))))))</f>
        <v>C</v>
      </c>
      <c r="N40" s="31">
        <v>14</v>
      </c>
      <c r="O40" s="21">
        <f>IF(N40&lt;=22.4,0,IF(N40&lt;=27.3,1,IF(N40&lt;=34.3,2,IF(N40&lt;=41.3,3,IF(N40&lt;=48.3,3.5,IF(N40&lt;=55.3,4,IF(N40&lt;=70,5)))))))</f>
        <v>0</v>
      </c>
      <c r="P40" s="21" t="str">
        <f>IF(N40&lt;=22.4,"F",IF(N40&lt;=27.3,"D",IF(N40&lt;=34.3,"C",IF(N40&lt;=41.3,"B",IF(N40&lt;=48.3,"A-",IF(N40&lt;=55.3,"A",IF(N40&lt;=70,"A+")))))))</f>
        <v>F</v>
      </c>
      <c r="Q40" s="31">
        <v>68</v>
      </c>
      <c r="R40" s="21">
        <f>IF(Q40&lt;=32,0,IF(Q40&lt;=39,1,IF(Q40&lt;=49,2,IF(Q40&lt;=59,3,IF(Q40&lt;=69,3.5,IF(Q40&lt;=79,4,IF(Q40&lt;=100,5)))))))</f>
        <v>3.5</v>
      </c>
      <c r="S40" s="21" t="str">
        <f>IF(Q40&lt;=32,"F",IF(Q40&lt;=39,"D",IF(Q40&lt;=49,"C",IF(Q40&lt;=59,"B",IF(Q40&lt;=69,"A-",IF(Q40&lt;=79,"A",IF(Q40&lt;=100,"A+")))))))</f>
        <v>A-</v>
      </c>
      <c r="T40" s="31">
        <v>53</v>
      </c>
      <c r="U40" s="21">
        <f>IF(T40&lt;=32,0,IF(T40&lt;=39,1,IF(T40&lt;=49,2,IF(T40&lt;=59,3,IF(T40&lt;=69,3.5,IF(T40&lt;=79,4,IF(T40&lt;=100,5)))))))</f>
        <v>3</v>
      </c>
      <c r="V40" s="21" t="str">
        <f>IF(T40&lt;=32,"F",IF(T40&lt;=39,"D",IF(T40&lt;=49,"C",IF(T40&lt;=59,"B",IF(T40&lt;=69,"A-",IF(T40&lt;=79,"A",IF(T40&lt;=100,"A+")))))))</f>
        <v>B</v>
      </c>
      <c r="W40" s="31">
        <v>62</v>
      </c>
      <c r="X40" s="21">
        <f>IF(W40&lt;=32,0,IF(W40&lt;=39,1,IF(W40&lt;=49,2,IF(W40&lt;=59,3,IF(W40&lt;=69,3.5,IF(W40&lt;=79,4,IF(W40&lt;=100,5)))))))</f>
        <v>3.5</v>
      </c>
      <c r="Y40" s="21" t="str">
        <f>IF(W40&lt;=32,"F",IF(W40&lt;=39,"D",IF(W40&lt;=49,"C",IF(W40&lt;=59,"B",IF(W40&lt;=69,"A-",IF(W40&lt;=79,"A",IF(W40&lt;=100,"A+")))))))</f>
        <v>A-</v>
      </c>
      <c r="Z40" s="31">
        <v>44</v>
      </c>
      <c r="AA40" s="21">
        <f>IF(Z40&lt;=16,0,IF(Z40&lt;=19.5,1,IF(Z40&lt;=24.5,2,IF(Z40&lt;=29.5,3,IF(Z40&lt;=34.5,3.5,IF(Z40&lt;=39.5,4,IF(Z40&lt;=50,5)))))))</f>
        <v>5</v>
      </c>
      <c r="AB40" s="21" t="str">
        <f>IF(Z40&lt;=16,"F",IF(Z40&lt;=19.5,"D",IF(Z40&lt;=24.5,"C",IF(Z40&lt;=29.5,"B",IF(Z40&lt;=34.5,"A-",IF(Z40&lt;=39.5,"A",IF(Z40&lt;=50,"A+")))))))</f>
        <v>A+</v>
      </c>
      <c r="AC40" s="31">
        <v>81</v>
      </c>
      <c r="AD40" s="21">
        <f>IF(AC40&lt;=32,0,IF(AC40&lt;=39,1,IF(AC40&lt;=49,2,IF(AC40&lt;=59,3,IF(AC40&lt;=69,3.5,IF(AC40&lt;=79,4,IF(AC40&lt;=100,5)))))))</f>
        <v>5</v>
      </c>
      <c r="AE40" s="21" t="str">
        <f>IF(AC40&lt;=32,"F",IF(AC40&lt;=39,"D",IF(AC40&lt;=49,"C",IF(AC40&lt;=59,"B",IF(AC40&lt;=69,"A-",IF(AC40&lt;=79,"A",IF(AC40&lt;=100,"A+")))))))</f>
        <v>A+</v>
      </c>
      <c r="AF40" s="31">
        <v>81</v>
      </c>
      <c r="AG40" s="21">
        <f>IF(AF40&lt;=32,0,IF(AF40&lt;=39,1,IF(AF40&lt;=49,2,IF(AF40&lt;=59,3,IF(AF40&lt;=69,3.5,IF(AF40&lt;=79,4,IF(AF40&lt;=100,5)))))))</f>
        <v>5</v>
      </c>
      <c r="AH40" s="21" t="str">
        <f>IF(AF40&lt;=32,"F",IF(AF40&lt;=39,"D",IF(AF40&lt;=49,"C",IF(AF40&lt;=59,"B",IF(AF40&lt;=69,"A-",IF(AF40&lt;=79,"A",IF(AF40&lt;=100,"A+")))))))</f>
        <v>A+</v>
      </c>
      <c r="AI40" s="47">
        <v>64</v>
      </c>
      <c r="AJ40" s="21">
        <f>IF(AI40&lt;=32,0,IF(AI40&lt;=39,1,IF(AI40&lt;=49,2,IF(AI40&lt;=59,3,IF(AI40&lt;=69,3.5,IF(AI40&lt;=79,4,IF(AI40&lt;=100,5)))))))</f>
        <v>3.5</v>
      </c>
      <c r="AK40" s="21" t="str">
        <f>IF(AI40&lt;=32,"F",IF(AI40&lt;=39,"D",IF(AI40&lt;=49,"C",IF(AI40&lt;=59,"B",IF(AI40&lt;=69,"A-",IF(AI40&lt;=79,"A",IF(AI40&lt;=100,"A+")))))))</f>
        <v>A-</v>
      </c>
      <c r="AL40" s="31">
        <v>66</v>
      </c>
      <c r="AM40" s="21">
        <f>IF(AL40&lt;=32,0,IF(AL40&lt;=39,1,IF(AL40&lt;=49,2,IF(AL40&lt;=59,3,IF(AL40&lt;=69,3.5,IF(AL40&lt;=79,4,IF(AL40&lt;=100,5)))))))</f>
        <v>3.5</v>
      </c>
      <c r="AN40" s="21" t="str">
        <f>IF(AL40&lt;=32,"F",IF(AL40&lt;=39,"D",IF(AL40&lt;=49,"C",IF(AL40&lt;=59,"B",IF(AL40&lt;=69,"A-",IF(AL40&lt;=79,"A",IF(AL40&lt;=100,"A+")))))))</f>
        <v>A-</v>
      </c>
      <c r="AO40" s="31">
        <v>25</v>
      </c>
      <c r="AP40" s="21">
        <f>IF(AO40&lt;=16,0,IF(AO40&lt;=19.5,1,IF(AO40&lt;=24.5,2,IF(AO40&lt;=29.5,3,IF(AO40&lt;=34.5,3.5,IF(AO40&lt;=39.5,4,IF(AO40&lt;=50,5)))))))</f>
        <v>3</v>
      </c>
      <c r="AQ40" s="21" t="str">
        <f>IF(AO40&lt;=16,"F",IF(AO40&lt;=19.5,"D",IF(AO40&lt;=24.5,"C",IF(AO40&lt;=29.5,"B",IF(AO40&lt;=34.5,"A-",IF(AO40&lt;=39.5,"A",IF(AO40&lt;=50,"A+")))))))</f>
        <v>B</v>
      </c>
      <c r="AR40" s="40">
        <f>E40+H40+K40+N40+Q40+T40+W40+Z40+AC40+AF40+AI40+AL40+AO40</f>
        <v>717</v>
      </c>
      <c r="AS40" s="41">
        <f>IF(OR(F40=0,I40=0,L40=0,O40=0,R40=0,U40=0,X40=0,AA40=0,AD40=0,AG40=0,AJ40=0,AM40=0,AP40=0,),0,F40+I40+L40+O40+R40+U40+X40+AA40+AD40+AG40+AJ40+AM40+AP40)/13</f>
        <v>0</v>
      </c>
      <c r="AT40" s="41" t="str">
        <f>IF(AS40&gt;=5,"A+",IF(AS40&gt;=4,"A",IF(AS40&gt;=3.5,"A-",IF(AS40&gt;=3,"B",IF(AS40&gt;=2,"C",IF(AS40&gt;=1,"D","F"))))))</f>
        <v>F</v>
      </c>
      <c r="AU40" s="21">
        <v>34</v>
      </c>
      <c r="AV40" s="21" t="str">
        <f>IF(AS40=0,"FAIL","PASS")</f>
        <v>FAIL</v>
      </c>
      <c r="AW40" s="21">
        <f>COUNTIF(E40:AQ40,"F")</f>
        <v>1</v>
      </c>
      <c r="AX40" s="64">
        <v>26</v>
      </c>
      <c r="AY40" s="64"/>
      <c r="AZ40" s="10">
        <v>40</v>
      </c>
      <c r="BA40" s="10">
        <v>95</v>
      </c>
      <c r="BB40" s="64">
        <v>50</v>
      </c>
      <c r="BC40" s="64">
        <v>86</v>
      </c>
      <c r="BD40" s="10">
        <v>20</v>
      </c>
      <c r="BE40" s="10">
        <v>82</v>
      </c>
      <c r="BF40" s="64">
        <v>17</v>
      </c>
      <c r="BG40" s="68">
        <v>96</v>
      </c>
      <c r="BH40" s="12">
        <f>AU40</f>
        <v>34</v>
      </c>
      <c r="BI40" s="49">
        <v>95</v>
      </c>
      <c r="BJ40" s="10"/>
      <c r="BK40" s="18"/>
      <c r="BL40" s="18"/>
      <c r="BM40" s="18"/>
      <c r="BN40" s="18"/>
      <c r="BO40" s="9" t="s">
        <v>1688</v>
      </c>
      <c r="BP40" s="9" t="s">
        <v>1731</v>
      </c>
      <c r="BQ40" s="42" t="s">
        <v>40</v>
      </c>
    </row>
    <row r="41" spans="1:69" s="5" customFormat="1" ht="22.5" customHeight="1" x14ac:dyDescent="0.25">
      <c r="A41" s="6">
        <v>35</v>
      </c>
      <c r="B41" s="9" t="s">
        <v>882</v>
      </c>
      <c r="C41" s="9" t="s">
        <v>1026</v>
      </c>
      <c r="D41" s="9" t="s">
        <v>954</v>
      </c>
      <c r="E41" s="31">
        <v>67</v>
      </c>
      <c r="F41" s="21">
        <f>IF(E41&lt;=32,0,IF(E41&lt;=39,1,IF(E41&lt;=49,2,IF(E41&lt;=59,3,IF(E41&lt;=69,3.5,IF(E41&lt;=79,4,IF(E41&lt;=100,5)))))))</f>
        <v>3.5</v>
      </c>
      <c r="G41" s="21" t="str">
        <f>IF(E41&lt;=32,"F",IF(E41&lt;=39,"D",IF(E41&lt;=49,"C",IF(E41&lt;=59,"B",IF(E41&lt;=69,"A-",IF(E41&lt;=79,"A",IF(E41&lt;=100,"A+")))))))</f>
        <v>A-</v>
      </c>
      <c r="H41" s="31">
        <v>45</v>
      </c>
      <c r="I41" s="21">
        <f>IF(H41&lt;=32,0,IF(H41&lt;=39,1,IF(H41&lt;=49,2,IF(H41&lt;=59,3,IF(H41&lt;=69,3.5,IF(H41&lt;=79,4,IF(H41&lt;=100,5)))))))</f>
        <v>2</v>
      </c>
      <c r="J41" s="21" t="str">
        <f>IF(H41&lt;=32,"F",IF(H41&lt;=39,"D",IF(H41&lt;=49,"C",IF(H41&lt;=59,"B",IF(H41&lt;=69,"A-",IF(H41&lt;=79,"A",IF(H41&lt;=100,"A+")))))))</f>
        <v>C</v>
      </c>
      <c r="K41" s="31">
        <v>34</v>
      </c>
      <c r="L41" s="21">
        <f>IF(K41&lt;=32,0,IF(K41&lt;=39,1,IF(K41&lt;=49,2,IF(K41&lt;=59,3,IF(K41&lt;=69,3.5,IF(K41&lt;=79,4,IF(K41&lt;=100,5)))))))</f>
        <v>1</v>
      </c>
      <c r="M41" s="21" t="str">
        <f>IF(K41&lt;=32,"F",IF(K41&lt;=39,"D",IF(K41&lt;=49,"C",IF(K41&lt;=59,"B",IF(K41&lt;=69,"A-",IF(K41&lt;=79,"A",IF(K41&lt;=100,"A+")))))))</f>
        <v>D</v>
      </c>
      <c r="N41" s="31"/>
      <c r="O41" s="21">
        <f>IF(N41&lt;=22.4,0,IF(N41&lt;=27.3,1,IF(N41&lt;=34.3,2,IF(N41&lt;=41.3,3,IF(N41&lt;=48.3,3.5,IF(N41&lt;=55.3,4,IF(N41&lt;=70,5)))))))</f>
        <v>0</v>
      </c>
      <c r="P41" s="21" t="str">
        <f>IF(N41&lt;=22.4,"F",IF(N41&lt;=27.3,"D",IF(N41&lt;=34.3,"C",IF(N41&lt;=41.3,"B",IF(N41&lt;=48.3,"A-",IF(N41&lt;=55.3,"A",IF(N41&lt;=70,"A+")))))))</f>
        <v>F</v>
      </c>
      <c r="Q41" s="31">
        <v>70</v>
      </c>
      <c r="R41" s="21">
        <f>IF(Q41&lt;=32,0,IF(Q41&lt;=39,1,IF(Q41&lt;=49,2,IF(Q41&lt;=59,3,IF(Q41&lt;=69,3.5,IF(Q41&lt;=79,4,IF(Q41&lt;=100,5)))))))</f>
        <v>4</v>
      </c>
      <c r="S41" s="21" t="str">
        <f>IF(Q41&lt;=32,"F",IF(Q41&lt;=39,"D",IF(Q41&lt;=49,"C",IF(Q41&lt;=59,"B",IF(Q41&lt;=69,"A-",IF(Q41&lt;=79,"A",IF(Q41&lt;=100,"A+")))))))</f>
        <v>A</v>
      </c>
      <c r="T41" s="31">
        <v>50</v>
      </c>
      <c r="U41" s="21">
        <f>IF(T41&lt;=32,0,IF(T41&lt;=39,1,IF(T41&lt;=49,2,IF(T41&lt;=59,3,IF(T41&lt;=69,3.5,IF(T41&lt;=79,4,IF(T41&lt;=100,5)))))))</f>
        <v>3</v>
      </c>
      <c r="V41" s="21" t="str">
        <f>IF(T41&lt;=32,"F",IF(T41&lt;=39,"D",IF(T41&lt;=49,"C",IF(T41&lt;=59,"B",IF(T41&lt;=69,"A-",IF(T41&lt;=79,"A",IF(T41&lt;=100,"A+")))))))</f>
        <v>B</v>
      </c>
      <c r="W41" s="31">
        <v>68</v>
      </c>
      <c r="X41" s="21">
        <f>IF(W41&lt;=32,0,IF(W41&lt;=39,1,IF(W41&lt;=49,2,IF(W41&lt;=59,3,IF(W41&lt;=69,3.5,IF(W41&lt;=79,4,IF(W41&lt;=100,5)))))))</f>
        <v>3.5</v>
      </c>
      <c r="Y41" s="21" t="str">
        <f>IF(W41&lt;=32,"F",IF(W41&lt;=39,"D",IF(W41&lt;=49,"C",IF(W41&lt;=59,"B",IF(W41&lt;=69,"A-",IF(W41&lt;=79,"A",IF(W41&lt;=100,"A+")))))))</f>
        <v>A-</v>
      </c>
      <c r="Z41" s="31">
        <v>38</v>
      </c>
      <c r="AA41" s="21">
        <f>IF(Z41&lt;=16,0,IF(Z41&lt;=19.5,1,IF(Z41&lt;=24.5,2,IF(Z41&lt;=29.5,3,IF(Z41&lt;=34.5,3.5,IF(Z41&lt;=39.5,4,IF(Z41&lt;=50,5)))))))</f>
        <v>4</v>
      </c>
      <c r="AB41" s="21" t="str">
        <f>IF(Z41&lt;=16,"F",IF(Z41&lt;=19.5,"D",IF(Z41&lt;=24.5,"C",IF(Z41&lt;=29.5,"B",IF(Z41&lt;=34.5,"A-",IF(Z41&lt;=39.5,"A",IF(Z41&lt;=50,"A+")))))))</f>
        <v>A</v>
      </c>
      <c r="AC41" s="31">
        <v>84</v>
      </c>
      <c r="AD41" s="21">
        <f>IF(AC41&lt;=32,0,IF(AC41&lt;=39,1,IF(AC41&lt;=49,2,IF(AC41&lt;=59,3,IF(AC41&lt;=69,3.5,IF(AC41&lt;=79,4,IF(AC41&lt;=100,5)))))))</f>
        <v>5</v>
      </c>
      <c r="AE41" s="21" t="str">
        <f>IF(AC41&lt;=32,"F",IF(AC41&lt;=39,"D",IF(AC41&lt;=49,"C",IF(AC41&lt;=59,"B",IF(AC41&lt;=69,"A-",IF(AC41&lt;=79,"A",IF(AC41&lt;=100,"A+")))))))</f>
        <v>A+</v>
      </c>
      <c r="AF41" s="31">
        <v>80</v>
      </c>
      <c r="AG41" s="21">
        <f>IF(AF41&lt;=32,0,IF(AF41&lt;=39,1,IF(AF41&lt;=49,2,IF(AF41&lt;=59,3,IF(AF41&lt;=69,3.5,IF(AF41&lt;=79,4,IF(AF41&lt;=100,5)))))))</f>
        <v>5</v>
      </c>
      <c r="AH41" s="21" t="str">
        <f>IF(AF41&lt;=32,"F",IF(AF41&lt;=39,"D",IF(AF41&lt;=49,"C",IF(AF41&lt;=59,"B",IF(AF41&lt;=69,"A-",IF(AF41&lt;=79,"A",IF(AF41&lt;=100,"A+")))))))</f>
        <v>A+</v>
      </c>
      <c r="AI41" s="47">
        <v>66</v>
      </c>
      <c r="AJ41" s="21">
        <f>IF(AI41&lt;=32,0,IF(AI41&lt;=39,1,IF(AI41&lt;=49,2,IF(AI41&lt;=59,3,IF(AI41&lt;=69,3.5,IF(AI41&lt;=79,4,IF(AI41&lt;=100,5)))))))</f>
        <v>3.5</v>
      </c>
      <c r="AK41" s="21" t="str">
        <f>IF(AI41&lt;=32,"F",IF(AI41&lt;=39,"D",IF(AI41&lt;=49,"C",IF(AI41&lt;=59,"B",IF(AI41&lt;=69,"A-",IF(AI41&lt;=79,"A",IF(AI41&lt;=100,"A+")))))))</f>
        <v>A-</v>
      </c>
      <c r="AL41" s="31">
        <v>75</v>
      </c>
      <c r="AM41" s="21">
        <f>IF(AL41&lt;=32,0,IF(AL41&lt;=39,1,IF(AL41&lt;=49,2,IF(AL41&lt;=59,3,IF(AL41&lt;=69,3.5,IF(AL41&lt;=79,4,IF(AL41&lt;=100,5)))))))</f>
        <v>4</v>
      </c>
      <c r="AN41" s="21" t="str">
        <f>IF(AL41&lt;=32,"F",IF(AL41&lt;=39,"D",IF(AL41&lt;=49,"C",IF(AL41&lt;=59,"B",IF(AL41&lt;=69,"A-",IF(AL41&lt;=79,"A",IF(AL41&lt;=100,"A+")))))))</f>
        <v>A</v>
      </c>
      <c r="AO41" s="31">
        <v>25</v>
      </c>
      <c r="AP41" s="21">
        <f>IF(AO41&lt;=16,0,IF(AO41&lt;=19.5,1,IF(AO41&lt;=24.5,2,IF(AO41&lt;=29.5,3,IF(AO41&lt;=34.5,3.5,IF(AO41&lt;=39.5,4,IF(AO41&lt;=50,5)))))))</f>
        <v>3</v>
      </c>
      <c r="AQ41" s="21" t="str">
        <f>IF(AO41&lt;=16,"F",IF(AO41&lt;=19.5,"D",IF(AO41&lt;=24.5,"C",IF(AO41&lt;=29.5,"B",IF(AO41&lt;=34.5,"A-",IF(AO41&lt;=39.5,"A",IF(AO41&lt;=50,"A+")))))))</f>
        <v>B</v>
      </c>
      <c r="AR41" s="40">
        <f>E41+H41+K41+N41+Q41+T41+W41+Z41+AC41+AF41+AI41+AL41+AO41</f>
        <v>702</v>
      </c>
      <c r="AS41" s="41">
        <f>IF(OR(F41=0,I41=0,L41=0,O41=0,R41=0,U41=0,X41=0,AA41=0,AD41=0,AG41=0,AJ41=0,AM41=0,AP41=0,),0,F41+I41+L41+O41+R41+U41+X41+AA41+AD41+AG41+AJ41+AM41+AP41)/13</f>
        <v>0</v>
      </c>
      <c r="AT41" s="41" t="str">
        <f>IF(AS41&gt;=5,"A+",IF(AS41&gt;=4,"A",IF(AS41&gt;=3.5,"A-",IF(AS41&gt;=3,"B",IF(AS41&gt;=2,"C",IF(AS41&gt;=1,"D","F"))))))</f>
        <v>F</v>
      </c>
      <c r="AU41" s="21">
        <v>35</v>
      </c>
      <c r="AV41" s="21" t="str">
        <f>IF(AS41=0,"FAIL","PASS")</f>
        <v>FAIL</v>
      </c>
      <c r="AW41" s="21">
        <f>COUNTIF(E41:AQ41,"F")</f>
        <v>1</v>
      </c>
      <c r="AX41" s="64">
        <v>59</v>
      </c>
      <c r="AY41" s="64"/>
      <c r="AZ41" s="10">
        <v>24</v>
      </c>
      <c r="BA41" s="10">
        <v>80</v>
      </c>
      <c r="BB41" s="64">
        <v>45</v>
      </c>
      <c r="BC41" s="64">
        <v>100</v>
      </c>
      <c r="BD41" s="10">
        <v>31</v>
      </c>
      <c r="BE41" s="10">
        <v>100</v>
      </c>
      <c r="BF41" s="64">
        <v>27</v>
      </c>
      <c r="BG41" s="68">
        <v>81</v>
      </c>
      <c r="BH41" s="12">
        <f>AU41</f>
        <v>35</v>
      </c>
      <c r="BI41" s="49">
        <v>90</v>
      </c>
      <c r="BJ41" s="10"/>
      <c r="BK41" s="18"/>
      <c r="BL41" s="18"/>
      <c r="BM41" s="18"/>
      <c r="BN41" s="18"/>
      <c r="BO41" s="9" t="s">
        <v>1693</v>
      </c>
      <c r="BP41" s="9" t="s">
        <v>1734</v>
      </c>
      <c r="BQ41" s="42" t="s">
        <v>38</v>
      </c>
    </row>
    <row r="42" spans="1:69" s="5" customFormat="1" ht="22.5" customHeight="1" x14ac:dyDescent="0.25">
      <c r="A42" s="6">
        <v>36</v>
      </c>
      <c r="B42" s="9" t="s">
        <v>863</v>
      </c>
      <c r="C42" s="9" t="s">
        <v>1007</v>
      </c>
      <c r="D42" s="9" t="s">
        <v>935</v>
      </c>
      <c r="E42" s="31">
        <v>49</v>
      </c>
      <c r="F42" s="21">
        <f>IF(E42&lt;=32,0,IF(E42&lt;=39,1,IF(E42&lt;=49,2,IF(E42&lt;=59,3,IF(E42&lt;=69,3.5,IF(E42&lt;=79,4,IF(E42&lt;=100,5)))))))</f>
        <v>2</v>
      </c>
      <c r="G42" s="21" t="str">
        <f>IF(E42&lt;=32,"F",IF(E42&lt;=39,"D",IF(E42&lt;=49,"C",IF(E42&lt;=59,"B",IF(E42&lt;=69,"A-",IF(E42&lt;=79,"A",IF(E42&lt;=100,"A+")))))))</f>
        <v>C</v>
      </c>
      <c r="H42" s="31">
        <v>59</v>
      </c>
      <c r="I42" s="21">
        <f>IF(H42&lt;=32,0,IF(H42&lt;=39,1,IF(H42&lt;=49,2,IF(H42&lt;=59,3,IF(H42&lt;=69,3.5,IF(H42&lt;=79,4,IF(H42&lt;=100,5)))))))</f>
        <v>3</v>
      </c>
      <c r="J42" s="21" t="str">
        <f>IF(H42&lt;=32,"F",IF(H42&lt;=39,"D",IF(H42&lt;=49,"C",IF(H42&lt;=59,"B",IF(H42&lt;=69,"A-",IF(H42&lt;=79,"A",IF(H42&lt;=100,"A+")))))))</f>
        <v>B</v>
      </c>
      <c r="K42" s="31">
        <v>50</v>
      </c>
      <c r="L42" s="21">
        <f>IF(K42&lt;=32,0,IF(K42&lt;=39,1,IF(K42&lt;=49,2,IF(K42&lt;=59,3,IF(K42&lt;=69,3.5,IF(K42&lt;=79,4,IF(K42&lt;=100,5)))))))</f>
        <v>3</v>
      </c>
      <c r="M42" s="21" t="str">
        <f>IF(K42&lt;=32,"F",IF(K42&lt;=39,"D",IF(K42&lt;=49,"C",IF(K42&lt;=59,"B",IF(K42&lt;=69,"A-",IF(K42&lt;=79,"A",IF(K42&lt;=100,"A+")))))))</f>
        <v>B</v>
      </c>
      <c r="N42" s="31">
        <v>14</v>
      </c>
      <c r="O42" s="21">
        <f>IF(N42&lt;=22.4,0,IF(N42&lt;=27.3,1,IF(N42&lt;=34.3,2,IF(N42&lt;=41.3,3,IF(N42&lt;=48.3,3.5,IF(N42&lt;=55.3,4,IF(N42&lt;=70,5)))))))</f>
        <v>0</v>
      </c>
      <c r="P42" s="21" t="str">
        <f>IF(N42&lt;=22.4,"F",IF(N42&lt;=27.3,"D",IF(N42&lt;=34.3,"C",IF(N42&lt;=41.3,"B",IF(N42&lt;=48.3,"A-",IF(N42&lt;=55.3,"A",IF(N42&lt;=70,"A+")))))))</f>
        <v>F</v>
      </c>
      <c r="Q42" s="31">
        <v>50</v>
      </c>
      <c r="R42" s="21">
        <f>IF(Q42&lt;=32,0,IF(Q42&lt;=39,1,IF(Q42&lt;=49,2,IF(Q42&lt;=59,3,IF(Q42&lt;=69,3.5,IF(Q42&lt;=79,4,IF(Q42&lt;=100,5)))))))</f>
        <v>3</v>
      </c>
      <c r="S42" s="21" t="str">
        <f>IF(Q42&lt;=32,"F",IF(Q42&lt;=39,"D",IF(Q42&lt;=49,"C",IF(Q42&lt;=59,"B",IF(Q42&lt;=69,"A-",IF(Q42&lt;=79,"A",IF(Q42&lt;=100,"A+")))))))</f>
        <v>B</v>
      </c>
      <c r="T42" s="31">
        <v>54</v>
      </c>
      <c r="U42" s="21">
        <f>IF(T42&lt;=32,0,IF(T42&lt;=39,1,IF(T42&lt;=49,2,IF(T42&lt;=59,3,IF(T42&lt;=69,3.5,IF(T42&lt;=79,4,IF(T42&lt;=100,5)))))))</f>
        <v>3</v>
      </c>
      <c r="V42" s="21" t="str">
        <f>IF(T42&lt;=32,"F",IF(T42&lt;=39,"D",IF(T42&lt;=49,"C",IF(T42&lt;=59,"B",IF(T42&lt;=69,"A-",IF(T42&lt;=79,"A",IF(T42&lt;=100,"A+")))))))</f>
        <v>B</v>
      </c>
      <c r="W42" s="31">
        <v>61</v>
      </c>
      <c r="X42" s="21">
        <f>IF(W42&lt;=32,0,IF(W42&lt;=39,1,IF(W42&lt;=49,2,IF(W42&lt;=59,3,IF(W42&lt;=69,3.5,IF(W42&lt;=79,4,IF(W42&lt;=100,5)))))))</f>
        <v>3.5</v>
      </c>
      <c r="Y42" s="21" t="str">
        <f>IF(W42&lt;=32,"F",IF(W42&lt;=39,"D",IF(W42&lt;=49,"C",IF(W42&lt;=59,"B",IF(W42&lt;=69,"A-",IF(W42&lt;=79,"A",IF(W42&lt;=100,"A+")))))))</f>
        <v>A-</v>
      </c>
      <c r="Z42" s="31">
        <v>44</v>
      </c>
      <c r="AA42" s="21">
        <f>IF(Z42&lt;=16,0,IF(Z42&lt;=19.5,1,IF(Z42&lt;=24.5,2,IF(Z42&lt;=29.5,3,IF(Z42&lt;=34.5,3.5,IF(Z42&lt;=39.5,4,IF(Z42&lt;=50,5)))))))</f>
        <v>5</v>
      </c>
      <c r="AB42" s="21" t="str">
        <f>IF(Z42&lt;=16,"F",IF(Z42&lt;=19.5,"D",IF(Z42&lt;=24.5,"C",IF(Z42&lt;=29.5,"B",IF(Z42&lt;=34.5,"A-",IF(Z42&lt;=39.5,"A",IF(Z42&lt;=50,"A+")))))))</f>
        <v>A+</v>
      </c>
      <c r="AC42" s="31">
        <v>80</v>
      </c>
      <c r="AD42" s="21">
        <f>IF(AC42&lt;=32,0,IF(AC42&lt;=39,1,IF(AC42&lt;=49,2,IF(AC42&lt;=59,3,IF(AC42&lt;=69,3.5,IF(AC42&lt;=79,4,IF(AC42&lt;=100,5)))))))</f>
        <v>5</v>
      </c>
      <c r="AE42" s="21" t="str">
        <f>IF(AC42&lt;=32,"F",IF(AC42&lt;=39,"D",IF(AC42&lt;=49,"C",IF(AC42&lt;=59,"B",IF(AC42&lt;=69,"A-",IF(AC42&lt;=79,"A",IF(AC42&lt;=100,"A+")))))))</f>
        <v>A+</v>
      </c>
      <c r="AF42" s="31">
        <v>80</v>
      </c>
      <c r="AG42" s="21">
        <f>IF(AF42&lt;=32,0,IF(AF42&lt;=39,1,IF(AF42&lt;=49,2,IF(AF42&lt;=59,3,IF(AF42&lt;=69,3.5,IF(AF42&lt;=79,4,IF(AF42&lt;=100,5)))))))</f>
        <v>5</v>
      </c>
      <c r="AH42" s="21" t="str">
        <f>IF(AF42&lt;=32,"F",IF(AF42&lt;=39,"D",IF(AF42&lt;=49,"C",IF(AF42&lt;=59,"B",IF(AF42&lt;=69,"A-",IF(AF42&lt;=79,"A",IF(AF42&lt;=100,"A+")))))))</f>
        <v>A+</v>
      </c>
      <c r="AI42" s="47">
        <v>69</v>
      </c>
      <c r="AJ42" s="21">
        <f>IF(AI42&lt;=32,0,IF(AI42&lt;=39,1,IF(AI42&lt;=49,2,IF(AI42&lt;=59,3,IF(AI42&lt;=69,3.5,IF(AI42&lt;=79,4,IF(AI42&lt;=100,5)))))))</f>
        <v>3.5</v>
      </c>
      <c r="AK42" s="21" t="str">
        <f>IF(AI42&lt;=32,"F",IF(AI42&lt;=39,"D",IF(AI42&lt;=49,"C",IF(AI42&lt;=59,"B",IF(AI42&lt;=69,"A-",IF(AI42&lt;=79,"A",IF(AI42&lt;=100,"A+")))))))</f>
        <v>A-</v>
      </c>
      <c r="AL42" s="31">
        <v>57</v>
      </c>
      <c r="AM42" s="21">
        <f>IF(AL42&lt;=32,0,IF(AL42&lt;=39,1,IF(AL42&lt;=49,2,IF(AL42&lt;=59,3,IF(AL42&lt;=69,3.5,IF(AL42&lt;=79,4,IF(AL42&lt;=100,5)))))))</f>
        <v>3</v>
      </c>
      <c r="AN42" s="21" t="str">
        <f>IF(AL42&lt;=32,"F",IF(AL42&lt;=39,"D",IF(AL42&lt;=49,"C",IF(AL42&lt;=59,"B",IF(AL42&lt;=69,"A-",IF(AL42&lt;=79,"A",IF(AL42&lt;=100,"A+")))))))</f>
        <v>B</v>
      </c>
      <c r="AO42" s="31">
        <v>25</v>
      </c>
      <c r="AP42" s="21">
        <f>IF(AO42&lt;=16,0,IF(AO42&lt;=19.5,1,IF(AO42&lt;=24.5,2,IF(AO42&lt;=29.5,3,IF(AO42&lt;=34.5,3.5,IF(AO42&lt;=39.5,4,IF(AO42&lt;=50,5)))))))</f>
        <v>3</v>
      </c>
      <c r="AQ42" s="21" t="str">
        <f>IF(AO42&lt;=16,"F",IF(AO42&lt;=19.5,"D",IF(AO42&lt;=24.5,"C",IF(AO42&lt;=29.5,"B",IF(AO42&lt;=34.5,"A-",IF(AO42&lt;=39.5,"A",IF(AO42&lt;=50,"A+")))))))</f>
        <v>B</v>
      </c>
      <c r="AR42" s="40">
        <f>E42+H42+K42+N42+Q42+T42+W42+Z42+AC42+AF42+AI42+AL42+AO42</f>
        <v>692</v>
      </c>
      <c r="AS42" s="41">
        <f>IF(OR(F42=0,I42=0,L42=0,O42=0,R42=0,U42=0,X42=0,AA42=0,AD42=0,AG42=0,AJ42=0,AM42=0,AP42=0,),0,F42+I42+L42+O42+R42+U42+X42+AA42+AD42+AG42+AJ42+AM42+AP42)/13</f>
        <v>0</v>
      </c>
      <c r="AT42" s="41" t="str">
        <f>IF(AS42&gt;=5,"A+",IF(AS42&gt;=4,"A",IF(AS42&gt;=3.5,"A-",IF(AS42&gt;=3,"B",IF(AS42&gt;=2,"C",IF(AS42&gt;=1,"D","F"))))))</f>
        <v>F</v>
      </c>
      <c r="AU42" s="21">
        <v>36</v>
      </c>
      <c r="AV42" s="21" t="str">
        <f>IF(AS42=0,"FAIL","PASS")</f>
        <v>FAIL</v>
      </c>
      <c r="AW42" s="21">
        <f>COUNTIF(E42:AQ42,"F")</f>
        <v>1</v>
      </c>
      <c r="AX42" s="64">
        <v>49</v>
      </c>
      <c r="AY42" s="64"/>
      <c r="AZ42" s="10">
        <v>35</v>
      </c>
      <c r="BA42" s="10">
        <v>76</v>
      </c>
      <c r="BB42" s="64">
        <v>60</v>
      </c>
      <c r="BC42" s="64">
        <v>77</v>
      </c>
      <c r="BD42" s="10">
        <v>63</v>
      </c>
      <c r="BE42" s="10">
        <v>76</v>
      </c>
      <c r="BF42" s="64">
        <v>54</v>
      </c>
      <c r="BG42" s="68">
        <v>85</v>
      </c>
      <c r="BH42" s="12">
        <f>AU42</f>
        <v>36</v>
      </c>
      <c r="BI42" s="49">
        <v>76</v>
      </c>
      <c r="BJ42" s="10"/>
      <c r="BK42" s="18"/>
      <c r="BL42" s="18"/>
      <c r="BM42" s="18"/>
      <c r="BN42" s="18"/>
      <c r="BO42" s="9" t="s">
        <v>1674</v>
      </c>
      <c r="BP42" s="9" t="s">
        <v>1674</v>
      </c>
      <c r="BQ42" s="42" t="s">
        <v>40</v>
      </c>
    </row>
    <row r="43" spans="1:69" s="5" customFormat="1" ht="22.5" customHeight="1" x14ac:dyDescent="0.25">
      <c r="A43" s="6">
        <v>37</v>
      </c>
      <c r="B43" s="9" t="s">
        <v>891</v>
      </c>
      <c r="C43" s="9" t="s">
        <v>1035</v>
      </c>
      <c r="D43" s="9" t="s">
        <v>963</v>
      </c>
      <c r="E43" s="31">
        <v>59</v>
      </c>
      <c r="F43" s="21">
        <f>IF(E43&lt;=32,0,IF(E43&lt;=39,1,IF(E43&lt;=49,2,IF(E43&lt;=59,3,IF(E43&lt;=69,3.5,IF(E43&lt;=79,4,IF(E43&lt;=100,5)))))))</f>
        <v>3</v>
      </c>
      <c r="G43" s="21" t="str">
        <f>IF(E43&lt;=32,"F",IF(E43&lt;=39,"D",IF(E43&lt;=49,"C",IF(E43&lt;=59,"B",IF(E43&lt;=69,"A-",IF(E43&lt;=79,"A",IF(E43&lt;=100,"A+")))))))</f>
        <v>B</v>
      </c>
      <c r="H43" s="31">
        <v>60</v>
      </c>
      <c r="I43" s="21">
        <f>IF(H43&lt;=32,0,IF(H43&lt;=39,1,IF(H43&lt;=49,2,IF(H43&lt;=59,3,IF(H43&lt;=69,3.5,IF(H43&lt;=79,4,IF(H43&lt;=100,5)))))))</f>
        <v>3.5</v>
      </c>
      <c r="J43" s="21" t="str">
        <f>IF(H43&lt;=32,"F",IF(H43&lt;=39,"D",IF(H43&lt;=49,"C",IF(H43&lt;=59,"B",IF(H43&lt;=69,"A-",IF(H43&lt;=79,"A",IF(H43&lt;=100,"A+")))))))</f>
        <v>A-</v>
      </c>
      <c r="K43" s="31">
        <v>58</v>
      </c>
      <c r="L43" s="21">
        <f>IF(K43&lt;=32,0,IF(K43&lt;=39,1,IF(K43&lt;=49,2,IF(K43&lt;=59,3,IF(K43&lt;=69,3.5,IF(K43&lt;=79,4,IF(K43&lt;=100,5)))))))</f>
        <v>3</v>
      </c>
      <c r="M43" s="21" t="str">
        <f>IF(K43&lt;=32,"F",IF(K43&lt;=39,"D",IF(K43&lt;=49,"C",IF(K43&lt;=59,"B",IF(K43&lt;=69,"A-",IF(K43&lt;=79,"A",IF(K43&lt;=100,"A+")))))))</f>
        <v>B</v>
      </c>
      <c r="N43" s="31">
        <v>26</v>
      </c>
      <c r="O43" s="21">
        <f>IF(N43&lt;=22.4,0,IF(N43&lt;=27.3,1,IF(N43&lt;=34.3,2,IF(N43&lt;=41.3,3,IF(N43&lt;=48.3,3.5,IF(N43&lt;=55.3,4,IF(N43&lt;=70,5)))))))</f>
        <v>1</v>
      </c>
      <c r="P43" s="21" t="str">
        <f>IF(N43&lt;=22.4,"F",IF(N43&lt;=27.3,"D",IF(N43&lt;=34.3,"C",IF(N43&lt;=41.3,"B",IF(N43&lt;=48.3,"A-",IF(N43&lt;=55.3,"A",IF(N43&lt;=70,"A+")))))))</f>
        <v>D</v>
      </c>
      <c r="Q43" s="31">
        <v>44</v>
      </c>
      <c r="R43" s="21">
        <f>IF(Q43&lt;=32,0,IF(Q43&lt;=39,1,IF(Q43&lt;=49,2,IF(Q43&lt;=59,3,IF(Q43&lt;=69,3.5,IF(Q43&lt;=79,4,IF(Q43&lt;=100,5)))))))</f>
        <v>2</v>
      </c>
      <c r="S43" s="21" t="str">
        <f>IF(Q43&lt;=32,"F",IF(Q43&lt;=39,"D",IF(Q43&lt;=49,"C",IF(Q43&lt;=59,"B",IF(Q43&lt;=69,"A-",IF(Q43&lt;=79,"A",IF(Q43&lt;=100,"A+")))))))</f>
        <v>C</v>
      </c>
      <c r="T43" s="31">
        <v>36</v>
      </c>
      <c r="U43" s="21">
        <f>IF(T43&lt;=32,0,IF(T43&lt;=39,1,IF(T43&lt;=49,2,IF(T43&lt;=59,3,IF(T43&lt;=69,3.5,IF(T43&lt;=79,4,IF(T43&lt;=100,5)))))))</f>
        <v>1</v>
      </c>
      <c r="V43" s="21" t="str">
        <f>IF(T43&lt;=32,"F",IF(T43&lt;=39,"D",IF(T43&lt;=49,"C",IF(T43&lt;=59,"B",IF(T43&lt;=69,"A-",IF(T43&lt;=79,"A",IF(T43&lt;=100,"A+")))))))</f>
        <v>D</v>
      </c>
      <c r="W43" s="31">
        <v>46</v>
      </c>
      <c r="X43" s="21">
        <f>IF(W43&lt;=32,0,IF(W43&lt;=39,1,IF(W43&lt;=49,2,IF(W43&lt;=59,3,IF(W43&lt;=69,3.5,IF(W43&lt;=79,4,IF(W43&lt;=100,5)))))))</f>
        <v>2</v>
      </c>
      <c r="Y43" s="21" t="str">
        <f>IF(W43&lt;=32,"F",IF(W43&lt;=39,"D",IF(W43&lt;=49,"C",IF(W43&lt;=59,"B",IF(W43&lt;=69,"A-",IF(W43&lt;=79,"A",IF(W43&lt;=100,"A+")))))))</f>
        <v>C</v>
      </c>
      <c r="Z43" s="31">
        <v>39</v>
      </c>
      <c r="AA43" s="21">
        <f>IF(Z43&lt;=16,0,IF(Z43&lt;=19.5,1,IF(Z43&lt;=24.5,2,IF(Z43&lt;=29.5,3,IF(Z43&lt;=34.5,3.5,IF(Z43&lt;=39.5,4,IF(Z43&lt;=50,5)))))))</f>
        <v>4</v>
      </c>
      <c r="AB43" s="21" t="str">
        <f>IF(Z43&lt;=16,"F",IF(Z43&lt;=19.5,"D",IF(Z43&lt;=24.5,"C",IF(Z43&lt;=29.5,"B",IF(Z43&lt;=34.5,"A-",IF(Z43&lt;=39.5,"A",IF(Z43&lt;=50,"A+")))))))</f>
        <v>A</v>
      </c>
      <c r="AC43" s="31">
        <v>80</v>
      </c>
      <c r="AD43" s="21">
        <f>IF(AC43&lt;=32,0,IF(AC43&lt;=39,1,IF(AC43&lt;=49,2,IF(AC43&lt;=59,3,IF(AC43&lt;=69,3.5,IF(AC43&lt;=79,4,IF(AC43&lt;=100,5)))))))</f>
        <v>5</v>
      </c>
      <c r="AE43" s="21" t="str">
        <f>IF(AC43&lt;=32,"F",IF(AC43&lt;=39,"D",IF(AC43&lt;=49,"C",IF(AC43&lt;=59,"B",IF(AC43&lt;=69,"A-",IF(AC43&lt;=79,"A",IF(AC43&lt;=100,"A+")))))))</f>
        <v>A+</v>
      </c>
      <c r="AF43" s="31">
        <v>80</v>
      </c>
      <c r="AG43" s="21">
        <f>IF(AF43&lt;=32,0,IF(AF43&lt;=39,1,IF(AF43&lt;=49,2,IF(AF43&lt;=59,3,IF(AF43&lt;=69,3.5,IF(AF43&lt;=79,4,IF(AF43&lt;=100,5)))))))</f>
        <v>5</v>
      </c>
      <c r="AH43" s="21" t="str">
        <f>IF(AF43&lt;=32,"F",IF(AF43&lt;=39,"D",IF(AF43&lt;=49,"C",IF(AF43&lt;=59,"B",IF(AF43&lt;=69,"A-",IF(AF43&lt;=79,"A",IF(AF43&lt;=100,"A+")))))))</f>
        <v>A+</v>
      </c>
      <c r="AI43" s="47">
        <v>92</v>
      </c>
      <c r="AJ43" s="21">
        <f>IF(AI43&lt;=32,0,IF(AI43&lt;=39,1,IF(AI43&lt;=49,2,IF(AI43&lt;=59,3,IF(AI43&lt;=69,3.5,IF(AI43&lt;=79,4,IF(AI43&lt;=100,5)))))))</f>
        <v>5</v>
      </c>
      <c r="AK43" s="21" t="str">
        <f>IF(AI43&lt;=32,"F",IF(AI43&lt;=39,"D",IF(AI43&lt;=49,"C",IF(AI43&lt;=59,"B",IF(AI43&lt;=69,"A-",IF(AI43&lt;=79,"A",IF(AI43&lt;=100,"A+")))))))</f>
        <v>A+</v>
      </c>
      <c r="AL43" s="31">
        <v>32</v>
      </c>
      <c r="AM43" s="21">
        <f>IF(AL43&lt;=32,0,IF(AL43&lt;=39,1,IF(AL43&lt;=49,2,IF(AL43&lt;=59,3,IF(AL43&lt;=69,3.5,IF(AL43&lt;=79,4,IF(AL43&lt;=100,5)))))))</f>
        <v>0</v>
      </c>
      <c r="AN43" s="21" t="str">
        <f>IF(AL43&lt;=32,"F",IF(AL43&lt;=39,"D",IF(AL43&lt;=49,"C",IF(AL43&lt;=59,"B",IF(AL43&lt;=69,"A-",IF(AL43&lt;=79,"A",IF(AL43&lt;=100,"A+")))))))</f>
        <v>F</v>
      </c>
      <c r="AO43" s="31">
        <v>35</v>
      </c>
      <c r="AP43" s="21">
        <f>IF(AO43&lt;=16,0,IF(AO43&lt;=19.5,1,IF(AO43&lt;=24.5,2,IF(AO43&lt;=29.5,3,IF(AO43&lt;=34.5,3.5,IF(AO43&lt;=39.5,4,IF(AO43&lt;=50,5)))))))</f>
        <v>4</v>
      </c>
      <c r="AQ43" s="21" t="str">
        <f>IF(AO43&lt;=16,"F",IF(AO43&lt;=19.5,"D",IF(AO43&lt;=24.5,"C",IF(AO43&lt;=29.5,"B",IF(AO43&lt;=34.5,"A-",IF(AO43&lt;=39.5,"A",IF(AO43&lt;=50,"A+")))))))</f>
        <v>A</v>
      </c>
      <c r="AR43" s="40">
        <f>E43+H43+K43+N43+Q43+T43+W43+Z43+AC43+AF43+AI43+AL43+AO43</f>
        <v>687</v>
      </c>
      <c r="AS43" s="41">
        <f>IF(OR(F43=0,I43=0,L43=0,O43=0,R43=0,U43=0,X43=0,AA43=0,AD43=0,AG43=0,AJ43=0,AM43=0,AP43=0,),0,F43+I43+L43+O43+R43+U43+X43+AA43+AD43+AG43+AJ43+AM43+AP43)/13</f>
        <v>0</v>
      </c>
      <c r="AT43" s="41" t="str">
        <f>IF(AS43&gt;=5,"A+",IF(AS43&gt;=4,"A",IF(AS43&gt;=3.5,"A-",IF(AS43&gt;=3,"B",IF(AS43&gt;=2,"C",IF(AS43&gt;=1,"D","F"))))))</f>
        <v>F</v>
      </c>
      <c r="AU43" s="21">
        <v>37</v>
      </c>
      <c r="AV43" s="21" t="str">
        <f>IF(AS43=0,"FAIL","PASS")</f>
        <v>FAIL</v>
      </c>
      <c r="AW43" s="21">
        <f>COUNTIF(E43:AQ43,"F")</f>
        <v>1</v>
      </c>
      <c r="AX43" s="64"/>
      <c r="AY43" s="64"/>
      <c r="AZ43" s="10"/>
      <c r="BA43" s="19"/>
      <c r="BB43" s="64"/>
      <c r="BC43" s="64"/>
      <c r="BD43" s="10"/>
      <c r="BE43" s="10"/>
      <c r="BF43" s="64"/>
      <c r="BG43" s="68">
        <v>55</v>
      </c>
      <c r="BH43" s="12">
        <f>AU43</f>
        <v>37</v>
      </c>
      <c r="BI43" s="49">
        <v>90</v>
      </c>
      <c r="BJ43" s="10"/>
      <c r="BK43" s="18"/>
      <c r="BL43" s="18"/>
      <c r="BM43" s="18"/>
      <c r="BN43" s="18"/>
      <c r="BO43" s="9" t="s">
        <v>1702</v>
      </c>
      <c r="BP43" s="9" t="s">
        <v>1740</v>
      </c>
      <c r="BQ43" s="42" t="s">
        <v>38</v>
      </c>
    </row>
    <row r="44" spans="1:69" s="5" customFormat="1" ht="22.5" customHeight="1" x14ac:dyDescent="0.25">
      <c r="A44" s="6">
        <v>38</v>
      </c>
      <c r="B44" s="9" t="s">
        <v>843</v>
      </c>
      <c r="C44" s="9" t="s">
        <v>987</v>
      </c>
      <c r="D44" s="9" t="s">
        <v>915</v>
      </c>
      <c r="E44" s="31">
        <v>35</v>
      </c>
      <c r="F44" s="21">
        <f>IF(E44&lt;=32,0,IF(E44&lt;=39,1,IF(E44&lt;=49,2,IF(E44&lt;=59,3,IF(E44&lt;=69,3.5,IF(E44&lt;=79,4,IF(E44&lt;=100,5)))))))</f>
        <v>1</v>
      </c>
      <c r="G44" s="21" t="str">
        <f>IF(E44&lt;=32,"F",IF(E44&lt;=39,"D",IF(E44&lt;=49,"C",IF(E44&lt;=59,"B",IF(E44&lt;=69,"A-",IF(E44&lt;=79,"A",IF(E44&lt;=100,"A+")))))))</f>
        <v>D</v>
      </c>
      <c r="H44" s="31">
        <v>55</v>
      </c>
      <c r="I44" s="21">
        <f>IF(H44&lt;=32,0,IF(H44&lt;=39,1,IF(H44&lt;=49,2,IF(H44&lt;=59,3,IF(H44&lt;=69,3.5,IF(H44&lt;=79,4,IF(H44&lt;=100,5)))))))</f>
        <v>3</v>
      </c>
      <c r="J44" s="21" t="str">
        <f>IF(H44&lt;=32,"F",IF(H44&lt;=39,"D",IF(H44&lt;=49,"C",IF(H44&lt;=59,"B",IF(H44&lt;=69,"A-",IF(H44&lt;=79,"A",IF(H44&lt;=100,"A+")))))))</f>
        <v>B</v>
      </c>
      <c r="K44" s="31">
        <v>34</v>
      </c>
      <c r="L44" s="21">
        <f>IF(K44&lt;=32,0,IF(K44&lt;=39,1,IF(K44&lt;=49,2,IF(K44&lt;=59,3,IF(K44&lt;=69,3.5,IF(K44&lt;=79,4,IF(K44&lt;=100,5)))))))</f>
        <v>1</v>
      </c>
      <c r="M44" s="21" t="str">
        <f>IF(K44&lt;=32,"F",IF(K44&lt;=39,"D",IF(K44&lt;=49,"C",IF(K44&lt;=59,"B",IF(K44&lt;=69,"A-",IF(K44&lt;=79,"A",IF(K44&lt;=100,"A+")))))))</f>
        <v>D</v>
      </c>
      <c r="N44" s="31">
        <v>10</v>
      </c>
      <c r="O44" s="21">
        <f>IF(N44&lt;=22.4,0,IF(N44&lt;=27.3,1,IF(N44&lt;=34.3,2,IF(N44&lt;=41.3,3,IF(N44&lt;=48.3,3.5,IF(N44&lt;=55.3,4,IF(N44&lt;=70,5)))))))</f>
        <v>0</v>
      </c>
      <c r="P44" s="21" t="str">
        <f>IF(N44&lt;=22.4,"F",IF(N44&lt;=27.3,"D",IF(N44&lt;=34.3,"C",IF(N44&lt;=41.3,"B",IF(N44&lt;=48.3,"A-",IF(N44&lt;=55.3,"A",IF(N44&lt;=70,"A+")))))))</f>
        <v>F</v>
      </c>
      <c r="Q44" s="31">
        <v>63</v>
      </c>
      <c r="R44" s="21">
        <f>IF(Q44&lt;=32,0,IF(Q44&lt;=39,1,IF(Q44&lt;=49,2,IF(Q44&lt;=59,3,IF(Q44&lt;=69,3.5,IF(Q44&lt;=79,4,IF(Q44&lt;=100,5)))))))</f>
        <v>3.5</v>
      </c>
      <c r="S44" s="21" t="str">
        <f>IF(Q44&lt;=32,"F",IF(Q44&lt;=39,"D",IF(Q44&lt;=49,"C",IF(Q44&lt;=59,"B",IF(Q44&lt;=69,"A-",IF(Q44&lt;=79,"A",IF(Q44&lt;=100,"A+")))))))</f>
        <v>A-</v>
      </c>
      <c r="T44" s="31">
        <v>60</v>
      </c>
      <c r="U44" s="21">
        <f>IF(T44&lt;=32,0,IF(T44&lt;=39,1,IF(T44&lt;=49,2,IF(T44&lt;=59,3,IF(T44&lt;=69,3.5,IF(T44&lt;=79,4,IF(T44&lt;=100,5)))))))</f>
        <v>3.5</v>
      </c>
      <c r="V44" s="21" t="str">
        <f>IF(T44&lt;=32,"F",IF(T44&lt;=39,"D",IF(T44&lt;=49,"C",IF(T44&lt;=59,"B",IF(T44&lt;=69,"A-",IF(T44&lt;=79,"A",IF(T44&lt;=100,"A+")))))))</f>
        <v>A-</v>
      </c>
      <c r="W44" s="31">
        <v>64</v>
      </c>
      <c r="X44" s="21">
        <f>IF(W44&lt;=32,0,IF(W44&lt;=39,1,IF(W44&lt;=49,2,IF(W44&lt;=59,3,IF(W44&lt;=69,3.5,IF(W44&lt;=79,4,IF(W44&lt;=100,5)))))))</f>
        <v>3.5</v>
      </c>
      <c r="Y44" s="21" t="str">
        <f>IF(W44&lt;=32,"F",IF(W44&lt;=39,"D",IF(W44&lt;=49,"C",IF(W44&lt;=59,"B",IF(W44&lt;=69,"A-",IF(W44&lt;=79,"A",IF(W44&lt;=100,"A+")))))))</f>
        <v>A-</v>
      </c>
      <c r="Z44" s="31">
        <v>46</v>
      </c>
      <c r="AA44" s="21">
        <f>IF(Z44&lt;=16,0,IF(Z44&lt;=19.5,1,IF(Z44&lt;=24.5,2,IF(Z44&lt;=29.5,3,IF(Z44&lt;=34.5,3.5,IF(Z44&lt;=39.5,4,IF(Z44&lt;=50,5)))))))</f>
        <v>5</v>
      </c>
      <c r="AB44" s="21" t="str">
        <f>IF(Z44&lt;=16,"F",IF(Z44&lt;=19.5,"D",IF(Z44&lt;=24.5,"C",IF(Z44&lt;=29.5,"B",IF(Z44&lt;=34.5,"A-",IF(Z44&lt;=39.5,"A",IF(Z44&lt;=50,"A+")))))))</f>
        <v>A+</v>
      </c>
      <c r="AC44" s="31">
        <v>81</v>
      </c>
      <c r="AD44" s="21">
        <f>IF(AC44&lt;=32,0,IF(AC44&lt;=39,1,IF(AC44&lt;=49,2,IF(AC44&lt;=59,3,IF(AC44&lt;=69,3.5,IF(AC44&lt;=79,4,IF(AC44&lt;=100,5)))))))</f>
        <v>5</v>
      </c>
      <c r="AE44" s="21" t="str">
        <f>IF(AC44&lt;=32,"F",IF(AC44&lt;=39,"D",IF(AC44&lt;=49,"C",IF(AC44&lt;=59,"B",IF(AC44&lt;=69,"A-",IF(AC44&lt;=79,"A",IF(AC44&lt;=100,"A+")))))))</f>
        <v>A+</v>
      </c>
      <c r="AF44" s="31">
        <v>80</v>
      </c>
      <c r="AG44" s="21">
        <f>IF(AF44&lt;=32,0,IF(AF44&lt;=39,1,IF(AF44&lt;=49,2,IF(AF44&lt;=59,3,IF(AF44&lt;=69,3.5,IF(AF44&lt;=79,4,IF(AF44&lt;=100,5)))))))</f>
        <v>5</v>
      </c>
      <c r="AH44" s="21" t="str">
        <f>IF(AF44&lt;=32,"F",IF(AF44&lt;=39,"D",IF(AF44&lt;=49,"C",IF(AF44&lt;=59,"B",IF(AF44&lt;=69,"A-",IF(AF44&lt;=79,"A",IF(AF44&lt;=100,"A+")))))))</f>
        <v>A+</v>
      </c>
      <c r="AI44" s="47">
        <v>54</v>
      </c>
      <c r="AJ44" s="21">
        <f>IF(AI44&lt;=32,0,IF(AI44&lt;=39,1,IF(AI44&lt;=49,2,IF(AI44&lt;=59,3,IF(AI44&lt;=69,3.5,IF(AI44&lt;=79,4,IF(AI44&lt;=100,5)))))))</f>
        <v>3</v>
      </c>
      <c r="AK44" s="21" t="str">
        <f>IF(AI44&lt;=32,"F",IF(AI44&lt;=39,"D",IF(AI44&lt;=49,"C",IF(AI44&lt;=59,"B",IF(AI44&lt;=69,"A-",IF(AI44&lt;=79,"A",IF(AI44&lt;=100,"A+")))))))</f>
        <v>B</v>
      </c>
      <c r="AL44" s="31">
        <v>74</v>
      </c>
      <c r="AM44" s="21">
        <f>IF(AL44&lt;=32,0,IF(AL44&lt;=39,1,IF(AL44&lt;=49,2,IF(AL44&lt;=59,3,IF(AL44&lt;=69,3.5,IF(AL44&lt;=79,4,IF(AL44&lt;=100,5)))))))</f>
        <v>4</v>
      </c>
      <c r="AN44" s="21" t="str">
        <f>IF(AL44&lt;=32,"F",IF(AL44&lt;=39,"D",IF(AL44&lt;=49,"C",IF(AL44&lt;=59,"B",IF(AL44&lt;=69,"A-",IF(AL44&lt;=79,"A",IF(AL44&lt;=100,"A+")))))))</f>
        <v>A</v>
      </c>
      <c r="AO44" s="31">
        <v>30</v>
      </c>
      <c r="AP44" s="21">
        <f>IF(AO44&lt;=16,0,IF(AO44&lt;=19.5,1,IF(AO44&lt;=24.5,2,IF(AO44&lt;=29.5,3,IF(AO44&lt;=34.5,3.5,IF(AO44&lt;=39.5,4,IF(AO44&lt;=50,5)))))))</f>
        <v>3.5</v>
      </c>
      <c r="AQ44" s="21" t="str">
        <f>IF(AO44&lt;=16,"F",IF(AO44&lt;=19.5,"D",IF(AO44&lt;=24.5,"C",IF(AO44&lt;=29.5,"B",IF(AO44&lt;=34.5,"A-",IF(AO44&lt;=39.5,"A",IF(AO44&lt;=50,"A+")))))))</f>
        <v>A-</v>
      </c>
      <c r="AR44" s="40">
        <f>E44+H44+K44+N44+Q44+T44+W44+Z44+AC44+AF44+AI44+AL44+AO44</f>
        <v>686</v>
      </c>
      <c r="AS44" s="41">
        <f>IF(OR(F44=0,I44=0,L44=0,O44=0,R44=0,U44=0,X44=0,AA44=0,AD44=0,AG44=0,AJ44=0,AM44=0,AP44=0,),0,F44+I44+L44+O44+R44+U44+X44+AA44+AD44+AG44+AJ44+AM44+AP44)/13</f>
        <v>0</v>
      </c>
      <c r="AT44" s="41" t="str">
        <f>IF(AS44&gt;=5,"A+",IF(AS44&gt;=4,"A",IF(AS44&gt;=3.5,"A-",IF(AS44&gt;=3,"B",IF(AS44&gt;=2,"C",IF(AS44&gt;=1,"D","F"))))))</f>
        <v>F</v>
      </c>
      <c r="AU44" s="21">
        <v>38</v>
      </c>
      <c r="AV44" s="21" t="str">
        <f>IF(AS44=0,"FAIL","PASS")</f>
        <v>FAIL</v>
      </c>
      <c r="AW44" s="21">
        <f>COUNTIF(E44:AQ44,"F")</f>
        <v>1</v>
      </c>
      <c r="AX44" s="64">
        <v>22</v>
      </c>
      <c r="AY44" s="64"/>
      <c r="AZ44" s="10">
        <v>30</v>
      </c>
      <c r="BA44" s="10">
        <v>85</v>
      </c>
      <c r="BB44" s="64">
        <v>30</v>
      </c>
      <c r="BC44" s="64">
        <v>100</v>
      </c>
      <c r="BD44" s="10">
        <v>26</v>
      </c>
      <c r="BE44" s="10">
        <v>82</v>
      </c>
      <c r="BF44" s="64">
        <v>23</v>
      </c>
      <c r="BG44" s="68">
        <v>70</v>
      </c>
      <c r="BH44" s="12">
        <f>AU44</f>
        <v>38</v>
      </c>
      <c r="BI44" s="49">
        <v>42</v>
      </c>
      <c r="BJ44" s="10"/>
      <c r="BK44" s="18"/>
      <c r="BL44" s="18"/>
      <c r="BM44" s="18"/>
      <c r="BN44" s="18"/>
      <c r="BO44" s="9" t="s">
        <v>1654</v>
      </c>
      <c r="BP44" s="9" t="s">
        <v>1654</v>
      </c>
      <c r="BQ44" s="42" t="s">
        <v>40</v>
      </c>
    </row>
    <row r="45" spans="1:69" s="5" customFormat="1" ht="22.5" customHeight="1" x14ac:dyDescent="0.25">
      <c r="A45" s="6">
        <v>39</v>
      </c>
      <c r="B45" s="9" t="s">
        <v>839</v>
      </c>
      <c r="C45" s="9" t="s">
        <v>983</v>
      </c>
      <c r="D45" s="9" t="s">
        <v>911</v>
      </c>
      <c r="E45" s="31">
        <v>53</v>
      </c>
      <c r="F45" s="21">
        <f>IF(E45&lt;=32,0,IF(E45&lt;=39,1,IF(E45&lt;=49,2,IF(E45&lt;=59,3,IF(E45&lt;=69,3.5,IF(E45&lt;=79,4,IF(E45&lt;=100,5)))))))</f>
        <v>3</v>
      </c>
      <c r="G45" s="21" t="str">
        <f>IF(E45&lt;=32,"F",IF(E45&lt;=39,"D",IF(E45&lt;=49,"C",IF(E45&lt;=59,"B",IF(E45&lt;=69,"A-",IF(E45&lt;=79,"A",IF(E45&lt;=100,"A+")))))))</f>
        <v>B</v>
      </c>
      <c r="H45" s="31">
        <v>44</v>
      </c>
      <c r="I45" s="21">
        <f>IF(H45&lt;=32,0,IF(H45&lt;=39,1,IF(H45&lt;=49,2,IF(H45&lt;=59,3,IF(H45&lt;=69,3.5,IF(H45&lt;=79,4,IF(H45&lt;=100,5)))))))</f>
        <v>2</v>
      </c>
      <c r="J45" s="21" t="str">
        <f>IF(H45&lt;=32,"F",IF(H45&lt;=39,"D",IF(H45&lt;=49,"C",IF(H45&lt;=59,"B",IF(H45&lt;=69,"A-",IF(H45&lt;=79,"A",IF(H45&lt;=100,"A+")))))))</f>
        <v>C</v>
      </c>
      <c r="K45" s="31">
        <v>51</v>
      </c>
      <c r="L45" s="21">
        <f>IF(K45&lt;=32,0,IF(K45&lt;=39,1,IF(K45&lt;=49,2,IF(K45&lt;=59,3,IF(K45&lt;=69,3.5,IF(K45&lt;=79,4,IF(K45&lt;=100,5)))))))</f>
        <v>3</v>
      </c>
      <c r="M45" s="21" t="str">
        <f>IF(K45&lt;=32,"F",IF(K45&lt;=39,"D",IF(K45&lt;=49,"C",IF(K45&lt;=59,"B",IF(K45&lt;=69,"A-",IF(K45&lt;=79,"A",IF(K45&lt;=100,"A+")))))))</f>
        <v>B</v>
      </c>
      <c r="N45" s="31">
        <v>16</v>
      </c>
      <c r="O45" s="21">
        <f>IF(N45&lt;=22.4,0,IF(N45&lt;=27.3,1,IF(N45&lt;=34.3,2,IF(N45&lt;=41.3,3,IF(N45&lt;=48.3,3.5,IF(N45&lt;=55.3,4,IF(N45&lt;=70,5)))))))</f>
        <v>0</v>
      </c>
      <c r="P45" s="21" t="str">
        <f>IF(N45&lt;=22.4,"F",IF(N45&lt;=27.3,"D",IF(N45&lt;=34.3,"C",IF(N45&lt;=41.3,"B",IF(N45&lt;=48.3,"A-",IF(N45&lt;=55.3,"A",IF(N45&lt;=70,"A+")))))))</f>
        <v>F</v>
      </c>
      <c r="Q45" s="31">
        <v>78</v>
      </c>
      <c r="R45" s="21">
        <f>IF(Q45&lt;=32,0,IF(Q45&lt;=39,1,IF(Q45&lt;=49,2,IF(Q45&lt;=59,3,IF(Q45&lt;=69,3.5,IF(Q45&lt;=79,4,IF(Q45&lt;=100,5)))))))</f>
        <v>4</v>
      </c>
      <c r="S45" s="21" t="str">
        <f>IF(Q45&lt;=32,"F",IF(Q45&lt;=39,"D",IF(Q45&lt;=49,"C",IF(Q45&lt;=59,"B",IF(Q45&lt;=69,"A-",IF(Q45&lt;=79,"A",IF(Q45&lt;=100,"A+")))))))</f>
        <v>A</v>
      </c>
      <c r="T45" s="31">
        <v>48</v>
      </c>
      <c r="U45" s="21">
        <f>IF(T45&lt;=32,0,IF(T45&lt;=39,1,IF(T45&lt;=49,2,IF(T45&lt;=59,3,IF(T45&lt;=69,3.5,IF(T45&lt;=79,4,IF(T45&lt;=100,5)))))))</f>
        <v>2</v>
      </c>
      <c r="V45" s="21" t="str">
        <f>IF(T45&lt;=32,"F",IF(T45&lt;=39,"D",IF(T45&lt;=49,"C",IF(T45&lt;=59,"B",IF(T45&lt;=69,"A-",IF(T45&lt;=79,"A",IF(T45&lt;=100,"A+")))))))</f>
        <v>C</v>
      </c>
      <c r="W45" s="31">
        <v>54</v>
      </c>
      <c r="X45" s="21">
        <f>IF(W45&lt;=32,0,IF(W45&lt;=39,1,IF(W45&lt;=49,2,IF(W45&lt;=59,3,IF(W45&lt;=69,3.5,IF(W45&lt;=79,4,IF(W45&lt;=100,5)))))))</f>
        <v>3</v>
      </c>
      <c r="Y45" s="21" t="str">
        <f>IF(W45&lt;=32,"F",IF(W45&lt;=39,"D",IF(W45&lt;=49,"C",IF(W45&lt;=59,"B",IF(W45&lt;=69,"A-",IF(W45&lt;=79,"A",IF(W45&lt;=100,"A+")))))))</f>
        <v>B</v>
      </c>
      <c r="Z45" s="31">
        <v>44</v>
      </c>
      <c r="AA45" s="21">
        <f>IF(Z45&lt;=16,0,IF(Z45&lt;=19.5,1,IF(Z45&lt;=24.5,2,IF(Z45&lt;=29.5,3,IF(Z45&lt;=34.5,3.5,IF(Z45&lt;=39.5,4,IF(Z45&lt;=50,5)))))))</f>
        <v>5</v>
      </c>
      <c r="AB45" s="21" t="str">
        <f>IF(Z45&lt;=16,"F",IF(Z45&lt;=19.5,"D",IF(Z45&lt;=24.5,"C",IF(Z45&lt;=29.5,"B",IF(Z45&lt;=34.5,"A-",IF(Z45&lt;=39.5,"A",IF(Z45&lt;=50,"A+")))))))</f>
        <v>A+</v>
      </c>
      <c r="AC45" s="31">
        <v>80</v>
      </c>
      <c r="AD45" s="21">
        <f>IF(AC45&lt;=32,0,IF(AC45&lt;=39,1,IF(AC45&lt;=49,2,IF(AC45&lt;=59,3,IF(AC45&lt;=69,3.5,IF(AC45&lt;=79,4,IF(AC45&lt;=100,5)))))))</f>
        <v>5</v>
      </c>
      <c r="AE45" s="21" t="str">
        <f>IF(AC45&lt;=32,"F",IF(AC45&lt;=39,"D",IF(AC45&lt;=49,"C",IF(AC45&lt;=59,"B",IF(AC45&lt;=69,"A-",IF(AC45&lt;=79,"A",IF(AC45&lt;=100,"A+")))))))</f>
        <v>A+</v>
      </c>
      <c r="AF45" s="31">
        <v>80</v>
      </c>
      <c r="AG45" s="21">
        <f>IF(AF45&lt;=32,0,IF(AF45&lt;=39,1,IF(AF45&lt;=49,2,IF(AF45&lt;=59,3,IF(AF45&lt;=69,3.5,IF(AF45&lt;=79,4,IF(AF45&lt;=100,5)))))))</f>
        <v>5</v>
      </c>
      <c r="AH45" s="21" t="str">
        <f>IF(AF45&lt;=32,"F",IF(AF45&lt;=39,"D",IF(AF45&lt;=49,"C",IF(AF45&lt;=59,"B",IF(AF45&lt;=69,"A-",IF(AF45&lt;=79,"A",IF(AF45&lt;=100,"A+")))))))</f>
        <v>A+</v>
      </c>
      <c r="AI45" s="47">
        <v>60</v>
      </c>
      <c r="AJ45" s="21">
        <f>IF(AI45&lt;=32,0,IF(AI45&lt;=39,1,IF(AI45&lt;=49,2,IF(AI45&lt;=59,3,IF(AI45&lt;=69,3.5,IF(AI45&lt;=79,4,IF(AI45&lt;=100,5)))))))</f>
        <v>3.5</v>
      </c>
      <c r="AK45" s="21" t="str">
        <f>IF(AI45&lt;=32,"F",IF(AI45&lt;=39,"D",IF(AI45&lt;=49,"C",IF(AI45&lt;=59,"B",IF(AI45&lt;=69,"A-",IF(AI45&lt;=79,"A",IF(AI45&lt;=100,"A+")))))))</f>
        <v>A-</v>
      </c>
      <c r="AL45" s="31">
        <v>36</v>
      </c>
      <c r="AM45" s="21">
        <f>IF(AL45&lt;=32,0,IF(AL45&lt;=39,1,IF(AL45&lt;=49,2,IF(AL45&lt;=59,3,IF(AL45&lt;=69,3.5,IF(AL45&lt;=79,4,IF(AL45&lt;=100,5)))))))</f>
        <v>1</v>
      </c>
      <c r="AN45" s="21" t="str">
        <f>IF(AL45&lt;=32,"F",IF(AL45&lt;=39,"D",IF(AL45&lt;=49,"C",IF(AL45&lt;=59,"B",IF(AL45&lt;=69,"A-",IF(AL45&lt;=79,"A",IF(AL45&lt;=100,"A+")))))))</f>
        <v>D</v>
      </c>
      <c r="AO45" s="31">
        <v>40</v>
      </c>
      <c r="AP45" s="21">
        <f>IF(AO45&lt;=16,0,IF(AO45&lt;=19.5,1,IF(AO45&lt;=24.5,2,IF(AO45&lt;=29.5,3,IF(AO45&lt;=34.5,3.5,IF(AO45&lt;=39.5,4,IF(AO45&lt;=50,5)))))))</f>
        <v>5</v>
      </c>
      <c r="AQ45" s="21" t="str">
        <f>IF(AO45&lt;=16,"F",IF(AO45&lt;=19.5,"D",IF(AO45&lt;=24.5,"C",IF(AO45&lt;=29.5,"B",IF(AO45&lt;=34.5,"A-",IF(AO45&lt;=39.5,"A",IF(AO45&lt;=50,"A+")))))))</f>
        <v>A+</v>
      </c>
      <c r="AR45" s="40">
        <f>E45+H45+K45+N45+Q45+T45+W45+Z45+AC45+AF45+AI45+AL45+AO45</f>
        <v>684</v>
      </c>
      <c r="AS45" s="41">
        <f>IF(OR(F45=0,I45=0,L45=0,O45=0,R45=0,U45=0,X45=0,AA45=0,AD45=0,AG45=0,AJ45=0,AM45=0,AP45=0,),0,F45+I45+L45+O45+R45+U45+X45+AA45+AD45+AG45+AJ45+AM45+AP45)/13</f>
        <v>0</v>
      </c>
      <c r="AT45" s="41" t="str">
        <f>IF(AS45&gt;=5,"A+",IF(AS45&gt;=4,"A",IF(AS45&gt;=3.5,"A-",IF(AS45&gt;=3,"B",IF(AS45&gt;=2,"C",IF(AS45&gt;=1,"D","F"))))))</f>
        <v>F</v>
      </c>
      <c r="AU45" s="21">
        <v>39</v>
      </c>
      <c r="AV45" s="21" t="str">
        <f>IF(AS45=0,"FAIL","PASS")</f>
        <v>FAIL</v>
      </c>
      <c r="AW45" s="21">
        <f>COUNTIF(E45:AQ45,"F")</f>
        <v>1</v>
      </c>
      <c r="AX45" s="64">
        <v>52</v>
      </c>
      <c r="AY45" s="64"/>
      <c r="AZ45" s="10">
        <v>63</v>
      </c>
      <c r="BA45" s="10">
        <v>95</v>
      </c>
      <c r="BB45" s="64">
        <v>37</v>
      </c>
      <c r="BC45" s="64">
        <v>95</v>
      </c>
      <c r="BD45" s="10">
        <v>35</v>
      </c>
      <c r="BE45" s="10">
        <v>82</v>
      </c>
      <c r="BF45" s="64">
        <v>19</v>
      </c>
      <c r="BG45" s="68">
        <v>96</v>
      </c>
      <c r="BH45" s="12">
        <f>AU45</f>
        <v>39</v>
      </c>
      <c r="BI45" s="49">
        <v>100</v>
      </c>
      <c r="BJ45" s="10"/>
      <c r="BK45" s="18"/>
      <c r="BL45" s="18"/>
      <c r="BM45" s="18"/>
      <c r="BN45" s="18"/>
      <c r="BO45" s="9" t="s">
        <v>1651</v>
      </c>
      <c r="BP45" s="9" t="s">
        <v>1711</v>
      </c>
      <c r="BQ45" s="42" t="s">
        <v>40</v>
      </c>
    </row>
    <row r="46" spans="1:69" s="5" customFormat="1" ht="22.5" customHeight="1" x14ac:dyDescent="0.25">
      <c r="A46" s="6">
        <v>40</v>
      </c>
      <c r="B46" s="9" t="s">
        <v>868</v>
      </c>
      <c r="C46" s="9" t="s">
        <v>1012</v>
      </c>
      <c r="D46" s="9" t="s">
        <v>940</v>
      </c>
      <c r="E46" s="31">
        <v>57</v>
      </c>
      <c r="F46" s="21">
        <f>IF(E46&lt;=32,0,IF(E46&lt;=39,1,IF(E46&lt;=49,2,IF(E46&lt;=59,3,IF(E46&lt;=69,3.5,IF(E46&lt;=79,4,IF(E46&lt;=100,5)))))))</f>
        <v>3</v>
      </c>
      <c r="G46" s="21" t="str">
        <f>IF(E46&lt;=32,"F",IF(E46&lt;=39,"D",IF(E46&lt;=49,"C",IF(E46&lt;=59,"B",IF(E46&lt;=69,"A-",IF(E46&lt;=79,"A",IF(E46&lt;=100,"A+")))))))</f>
        <v>B</v>
      </c>
      <c r="H46" s="31">
        <v>66</v>
      </c>
      <c r="I46" s="21">
        <f>IF(H46&lt;=32,0,IF(H46&lt;=39,1,IF(H46&lt;=49,2,IF(H46&lt;=59,3,IF(H46&lt;=69,3.5,IF(H46&lt;=79,4,IF(H46&lt;=100,5)))))))</f>
        <v>3.5</v>
      </c>
      <c r="J46" s="21" t="str">
        <f>IF(H46&lt;=32,"F",IF(H46&lt;=39,"D",IF(H46&lt;=49,"C",IF(H46&lt;=59,"B",IF(H46&lt;=69,"A-",IF(H46&lt;=79,"A",IF(H46&lt;=100,"A+")))))))</f>
        <v>A-</v>
      </c>
      <c r="K46" s="31">
        <v>33</v>
      </c>
      <c r="L46" s="21">
        <f>IF(K46&lt;=32,0,IF(K46&lt;=39,1,IF(K46&lt;=49,2,IF(K46&lt;=59,3,IF(K46&lt;=69,3.5,IF(K46&lt;=79,4,IF(K46&lt;=100,5)))))))</f>
        <v>1</v>
      </c>
      <c r="M46" s="21" t="str">
        <f>IF(K46&lt;=32,"F",IF(K46&lt;=39,"D",IF(K46&lt;=49,"C",IF(K46&lt;=59,"B",IF(K46&lt;=69,"A-",IF(K46&lt;=79,"A",IF(K46&lt;=100,"A+")))))))</f>
        <v>D</v>
      </c>
      <c r="N46" s="31">
        <v>17</v>
      </c>
      <c r="O46" s="21">
        <f>IF(N46&lt;=22.4,0,IF(N46&lt;=27.3,1,IF(N46&lt;=34.3,2,IF(N46&lt;=41.3,3,IF(N46&lt;=48.3,3.5,IF(N46&lt;=55.3,4,IF(N46&lt;=70,5)))))))</f>
        <v>0</v>
      </c>
      <c r="P46" s="21" t="str">
        <f>IF(N46&lt;=22.4,"F",IF(N46&lt;=27.3,"D",IF(N46&lt;=34.3,"C",IF(N46&lt;=41.3,"B",IF(N46&lt;=48.3,"A-",IF(N46&lt;=55.3,"A",IF(N46&lt;=70,"A+")))))))</f>
        <v>F</v>
      </c>
      <c r="Q46" s="31">
        <v>47</v>
      </c>
      <c r="R46" s="21">
        <f>IF(Q46&lt;=32,0,IF(Q46&lt;=39,1,IF(Q46&lt;=49,2,IF(Q46&lt;=59,3,IF(Q46&lt;=69,3.5,IF(Q46&lt;=79,4,IF(Q46&lt;=100,5)))))))</f>
        <v>2</v>
      </c>
      <c r="S46" s="21" t="str">
        <f>IF(Q46&lt;=32,"F",IF(Q46&lt;=39,"D",IF(Q46&lt;=49,"C",IF(Q46&lt;=59,"B",IF(Q46&lt;=69,"A-",IF(Q46&lt;=79,"A",IF(Q46&lt;=100,"A+")))))))</f>
        <v>C</v>
      </c>
      <c r="T46" s="31">
        <v>38</v>
      </c>
      <c r="U46" s="21">
        <f>IF(T46&lt;=32,0,IF(T46&lt;=39,1,IF(T46&lt;=49,2,IF(T46&lt;=59,3,IF(T46&lt;=69,3.5,IF(T46&lt;=79,4,IF(T46&lt;=100,5)))))))</f>
        <v>1</v>
      </c>
      <c r="V46" s="21" t="str">
        <f>IF(T46&lt;=32,"F",IF(T46&lt;=39,"D",IF(T46&lt;=49,"C",IF(T46&lt;=59,"B",IF(T46&lt;=69,"A-",IF(T46&lt;=79,"A",IF(T46&lt;=100,"A+")))))))</f>
        <v>D</v>
      </c>
      <c r="W46" s="31">
        <v>61</v>
      </c>
      <c r="X46" s="21">
        <f>IF(W46&lt;=32,0,IF(W46&lt;=39,1,IF(W46&lt;=49,2,IF(W46&lt;=59,3,IF(W46&lt;=69,3.5,IF(W46&lt;=79,4,IF(W46&lt;=100,5)))))))</f>
        <v>3.5</v>
      </c>
      <c r="Y46" s="21" t="str">
        <f>IF(W46&lt;=32,"F",IF(W46&lt;=39,"D",IF(W46&lt;=49,"C",IF(W46&lt;=59,"B",IF(W46&lt;=69,"A-",IF(W46&lt;=79,"A",IF(W46&lt;=100,"A+")))))))</f>
        <v>A-</v>
      </c>
      <c r="Z46" s="31">
        <v>46</v>
      </c>
      <c r="AA46" s="21">
        <f>IF(Z46&lt;=16,0,IF(Z46&lt;=19.5,1,IF(Z46&lt;=24.5,2,IF(Z46&lt;=29.5,3,IF(Z46&lt;=34.5,3.5,IF(Z46&lt;=39.5,4,IF(Z46&lt;=50,5)))))))</f>
        <v>5</v>
      </c>
      <c r="AB46" s="21" t="str">
        <f>IF(Z46&lt;=16,"F",IF(Z46&lt;=19.5,"D",IF(Z46&lt;=24.5,"C",IF(Z46&lt;=29.5,"B",IF(Z46&lt;=34.5,"A-",IF(Z46&lt;=39.5,"A",IF(Z46&lt;=50,"A+")))))))</f>
        <v>A+</v>
      </c>
      <c r="AC46" s="31">
        <v>80</v>
      </c>
      <c r="AD46" s="21">
        <f>IF(AC46&lt;=32,0,IF(AC46&lt;=39,1,IF(AC46&lt;=49,2,IF(AC46&lt;=59,3,IF(AC46&lt;=69,3.5,IF(AC46&lt;=79,4,IF(AC46&lt;=100,5)))))))</f>
        <v>5</v>
      </c>
      <c r="AE46" s="21" t="str">
        <f>IF(AC46&lt;=32,"F",IF(AC46&lt;=39,"D",IF(AC46&lt;=49,"C",IF(AC46&lt;=59,"B",IF(AC46&lt;=69,"A-",IF(AC46&lt;=79,"A",IF(AC46&lt;=100,"A+")))))))</f>
        <v>A+</v>
      </c>
      <c r="AF46" s="31">
        <v>80</v>
      </c>
      <c r="AG46" s="21">
        <f>IF(AF46&lt;=32,0,IF(AF46&lt;=39,1,IF(AF46&lt;=49,2,IF(AF46&lt;=59,3,IF(AF46&lt;=69,3.5,IF(AF46&lt;=79,4,IF(AF46&lt;=100,5)))))))</f>
        <v>5</v>
      </c>
      <c r="AH46" s="21" t="str">
        <f>IF(AF46&lt;=32,"F",IF(AF46&lt;=39,"D",IF(AF46&lt;=49,"C",IF(AF46&lt;=59,"B",IF(AF46&lt;=69,"A-",IF(AF46&lt;=79,"A",IF(AF46&lt;=100,"A+")))))))</f>
        <v>A+</v>
      </c>
      <c r="AI46" s="47">
        <v>71</v>
      </c>
      <c r="AJ46" s="21">
        <f>IF(AI46&lt;=32,0,IF(AI46&lt;=39,1,IF(AI46&lt;=49,2,IF(AI46&lt;=59,3,IF(AI46&lt;=69,3.5,IF(AI46&lt;=79,4,IF(AI46&lt;=100,5)))))))</f>
        <v>4</v>
      </c>
      <c r="AK46" s="21" t="str">
        <f>IF(AI46&lt;=32,"F",IF(AI46&lt;=39,"D",IF(AI46&lt;=49,"C",IF(AI46&lt;=59,"B",IF(AI46&lt;=69,"A-",IF(AI46&lt;=79,"A",IF(AI46&lt;=100,"A+")))))))</f>
        <v>A</v>
      </c>
      <c r="AL46" s="31">
        <v>50</v>
      </c>
      <c r="AM46" s="21">
        <f>IF(AL46&lt;=32,0,IF(AL46&lt;=39,1,IF(AL46&lt;=49,2,IF(AL46&lt;=59,3,IF(AL46&lt;=69,3.5,IF(AL46&lt;=79,4,IF(AL46&lt;=100,5)))))))</f>
        <v>3</v>
      </c>
      <c r="AN46" s="21" t="str">
        <f>IF(AL46&lt;=32,"F",IF(AL46&lt;=39,"D",IF(AL46&lt;=49,"C",IF(AL46&lt;=59,"B",IF(AL46&lt;=69,"A-",IF(AL46&lt;=79,"A",IF(AL46&lt;=100,"A+")))))))</f>
        <v>B</v>
      </c>
      <c r="AO46" s="31">
        <v>30</v>
      </c>
      <c r="AP46" s="21">
        <f>IF(AO46&lt;=16,0,IF(AO46&lt;=19.5,1,IF(AO46&lt;=24.5,2,IF(AO46&lt;=29.5,3,IF(AO46&lt;=34.5,3.5,IF(AO46&lt;=39.5,4,IF(AO46&lt;=50,5)))))))</f>
        <v>3.5</v>
      </c>
      <c r="AQ46" s="21" t="str">
        <f>IF(AO46&lt;=16,"F",IF(AO46&lt;=19.5,"D",IF(AO46&lt;=24.5,"C",IF(AO46&lt;=29.5,"B",IF(AO46&lt;=34.5,"A-",IF(AO46&lt;=39.5,"A",IF(AO46&lt;=50,"A+")))))))</f>
        <v>A-</v>
      </c>
      <c r="AR46" s="40">
        <f>E46+H46+K46+N46+Q46+T46+W46+Z46+AC46+AF46+AI46+AL46+AO46</f>
        <v>676</v>
      </c>
      <c r="AS46" s="41">
        <f>IF(OR(F46=0,I46=0,L46=0,O46=0,R46=0,U46=0,X46=0,AA46=0,AD46=0,AG46=0,AJ46=0,AM46=0,AP46=0,),0,F46+I46+L46+O46+R46+U46+X46+AA46+AD46+AG46+AJ46+AM46+AP46)/13</f>
        <v>0</v>
      </c>
      <c r="AT46" s="41" t="str">
        <f>IF(AS46&gt;=5,"A+",IF(AS46&gt;=4,"A",IF(AS46&gt;=3.5,"A-",IF(AS46&gt;=3,"B",IF(AS46&gt;=2,"C",IF(AS46&gt;=1,"D","F"))))))</f>
        <v>F</v>
      </c>
      <c r="AU46" s="21">
        <v>40</v>
      </c>
      <c r="AV46" s="21" t="str">
        <f>IF(AS46=0,"FAIL","PASS")</f>
        <v>FAIL</v>
      </c>
      <c r="AW46" s="21">
        <f>COUNTIF(E46:AQ46,"F")</f>
        <v>1</v>
      </c>
      <c r="AX46" s="64">
        <v>46</v>
      </c>
      <c r="AY46" s="64"/>
      <c r="AZ46" s="10">
        <v>37</v>
      </c>
      <c r="BA46" s="10">
        <v>85</v>
      </c>
      <c r="BB46" s="64">
        <v>34</v>
      </c>
      <c r="BC46" s="64">
        <v>100</v>
      </c>
      <c r="BD46" s="10">
        <v>38</v>
      </c>
      <c r="BE46" s="10">
        <v>94</v>
      </c>
      <c r="BF46" s="64">
        <v>39</v>
      </c>
      <c r="BG46" s="68">
        <v>88</v>
      </c>
      <c r="BH46" s="12">
        <f>AU46</f>
        <v>40</v>
      </c>
      <c r="BI46" s="49">
        <v>95</v>
      </c>
      <c r="BJ46" s="10"/>
      <c r="BK46" s="18"/>
      <c r="BL46" s="18"/>
      <c r="BM46" s="18"/>
      <c r="BN46" s="18"/>
      <c r="BO46" s="9" t="s">
        <v>1679</v>
      </c>
      <c r="BP46" s="9" t="s">
        <v>1726</v>
      </c>
      <c r="BQ46" s="42" t="s">
        <v>38</v>
      </c>
    </row>
    <row r="47" spans="1:69" s="5" customFormat="1" ht="22.5" customHeight="1" x14ac:dyDescent="0.25">
      <c r="A47" s="6">
        <v>41</v>
      </c>
      <c r="B47" s="9" t="s">
        <v>869</v>
      </c>
      <c r="C47" s="9" t="s">
        <v>1013</v>
      </c>
      <c r="D47" s="9" t="s">
        <v>941</v>
      </c>
      <c r="E47" s="31">
        <v>49</v>
      </c>
      <c r="F47" s="21">
        <f>IF(E47&lt;=32,0,IF(E47&lt;=39,1,IF(E47&lt;=49,2,IF(E47&lt;=59,3,IF(E47&lt;=69,3.5,IF(E47&lt;=79,4,IF(E47&lt;=100,5)))))))</f>
        <v>2</v>
      </c>
      <c r="G47" s="21" t="str">
        <f>IF(E47&lt;=32,"F",IF(E47&lt;=39,"D",IF(E47&lt;=49,"C",IF(E47&lt;=59,"B",IF(E47&lt;=69,"A-",IF(E47&lt;=79,"A",IF(E47&lt;=100,"A+")))))))</f>
        <v>C</v>
      </c>
      <c r="H47" s="31">
        <v>78</v>
      </c>
      <c r="I47" s="21">
        <f>IF(H47&lt;=32,0,IF(H47&lt;=39,1,IF(H47&lt;=49,2,IF(H47&lt;=59,3,IF(H47&lt;=69,3.5,IF(H47&lt;=79,4,IF(H47&lt;=100,5)))))))</f>
        <v>4</v>
      </c>
      <c r="J47" s="21" t="str">
        <f>IF(H47&lt;=32,"F",IF(H47&lt;=39,"D",IF(H47&lt;=49,"C",IF(H47&lt;=59,"B",IF(H47&lt;=69,"A-",IF(H47&lt;=79,"A",IF(H47&lt;=100,"A+")))))))</f>
        <v>A</v>
      </c>
      <c r="K47" s="31">
        <v>38</v>
      </c>
      <c r="L47" s="21">
        <f>IF(K47&lt;=32,0,IF(K47&lt;=39,1,IF(K47&lt;=49,2,IF(K47&lt;=59,3,IF(K47&lt;=69,3.5,IF(K47&lt;=79,4,IF(K47&lt;=100,5)))))))</f>
        <v>1</v>
      </c>
      <c r="M47" s="21" t="str">
        <f>IF(K47&lt;=32,"F",IF(K47&lt;=39,"D",IF(K47&lt;=49,"C",IF(K47&lt;=59,"B",IF(K47&lt;=69,"A-",IF(K47&lt;=79,"A",IF(K47&lt;=100,"A+")))))))</f>
        <v>D</v>
      </c>
      <c r="N47" s="31">
        <v>21</v>
      </c>
      <c r="O47" s="21">
        <f>IF(N47&lt;=22.4,0,IF(N47&lt;=27.3,1,IF(N47&lt;=34.3,2,IF(N47&lt;=41.3,3,IF(N47&lt;=48.3,3.5,IF(N47&lt;=55.3,4,IF(N47&lt;=70,5)))))))</f>
        <v>0</v>
      </c>
      <c r="P47" s="21" t="str">
        <f>IF(N47&lt;=22.4,"F",IF(N47&lt;=27.3,"D",IF(N47&lt;=34.3,"C",IF(N47&lt;=41.3,"B",IF(N47&lt;=48.3,"A-",IF(N47&lt;=55.3,"A",IF(N47&lt;=70,"A+")))))))</f>
        <v>F</v>
      </c>
      <c r="Q47" s="31">
        <v>52</v>
      </c>
      <c r="R47" s="21">
        <f>IF(Q47&lt;=32,0,IF(Q47&lt;=39,1,IF(Q47&lt;=49,2,IF(Q47&lt;=59,3,IF(Q47&lt;=69,3.5,IF(Q47&lt;=79,4,IF(Q47&lt;=100,5)))))))</f>
        <v>3</v>
      </c>
      <c r="S47" s="21" t="str">
        <f>IF(Q47&lt;=32,"F",IF(Q47&lt;=39,"D",IF(Q47&lt;=49,"C",IF(Q47&lt;=59,"B",IF(Q47&lt;=69,"A-",IF(Q47&lt;=79,"A",IF(Q47&lt;=100,"A+")))))))</f>
        <v>B</v>
      </c>
      <c r="T47" s="31">
        <v>34</v>
      </c>
      <c r="U47" s="21">
        <f>IF(T47&lt;=32,0,IF(T47&lt;=39,1,IF(T47&lt;=49,2,IF(T47&lt;=59,3,IF(T47&lt;=69,3.5,IF(T47&lt;=79,4,IF(T47&lt;=100,5)))))))</f>
        <v>1</v>
      </c>
      <c r="V47" s="21" t="str">
        <f>IF(T47&lt;=32,"F",IF(T47&lt;=39,"D",IF(T47&lt;=49,"C",IF(T47&lt;=59,"B",IF(T47&lt;=69,"A-",IF(T47&lt;=79,"A",IF(T47&lt;=100,"A+")))))))</f>
        <v>D</v>
      </c>
      <c r="W47" s="31">
        <v>51</v>
      </c>
      <c r="X47" s="21">
        <f>IF(W47&lt;=32,0,IF(W47&lt;=39,1,IF(W47&lt;=49,2,IF(W47&lt;=59,3,IF(W47&lt;=69,3.5,IF(W47&lt;=79,4,IF(W47&lt;=100,5)))))))</f>
        <v>3</v>
      </c>
      <c r="Y47" s="21" t="str">
        <f>IF(W47&lt;=32,"F",IF(W47&lt;=39,"D",IF(W47&lt;=49,"C",IF(W47&lt;=59,"B",IF(W47&lt;=69,"A-",IF(W47&lt;=79,"A",IF(W47&lt;=100,"A+")))))))</f>
        <v>B</v>
      </c>
      <c r="Z47" s="31">
        <v>44</v>
      </c>
      <c r="AA47" s="21">
        <f>IF(Z47&lt;=16,0,IF(Z47&lt;=19.5,1,IF(Z47&lt;=24.5,2,IF(Z47&lt;=29.5,3,IF(Z47&lt;=34.5,3.5,IF(Z47&lt;=39.5,4,IF(Z47&lt;=50,5)))))))</f>
        <v>5</v>
      </c>
      <c r="AB47" s="21" t="str">
        <f>IF(Z47&lt;=16,"F",IF(Z47&lt;=19.5,"D",IF(Z47&lt;=24.5,"C",IF(Z47&lt;=29.5,"B",IF(Z47&lt;=34.5,"A-",IF(Z47&lt;=39.5,"A",IF(Z47&lt;=50,"A+")))))))</f>
        <v>A+</v>
      </c>
      <c r="AC47" s="31">
        <v>80</v>
      </c>
      <c r="AD47" s="21">
        <f>IF(AC47&lt;=32,0,IF(AC47&lt;=39,1,IF(AC47&lt;=49,2,IF(AC47&lt;=59,3,IF(AC47&lt;=69,3.5,IF(AC47&lt;=79,4,IF(AC47&lt;=100,5)))))))</f>
        <v>5</v>
      </c>
      <c r="AE47" s="21" t="str">
        <f>IF(AC47&lt;=32,"F",IF(AC47&lt;=39,"D",IF(AC47&lt;=49,"C",IF(AC47&lt;=59,"B",IF(AC47&lt;=69,"A-",IF(AC47&lt;=79,"A",IF(AC47&lt;=100,"A+")))))))</f>
        <v>A+</v>
      </c>
      <c r="AF47" s="31">
        <v>80</v>
      </c>
      <c r="AG47" s="21">
        <f>IF(AF47&lt;=32,0,IF(AF47&lt;=39,1,IF(AF47&lt;=49,2,IF(AF47&lt;=59,3,IF(AF47&lt;=69,3.5,IF(AF47&lt;=79,4,IF(AF47&lt;=100,5)))))))</f>
        <v>5</v>
      </c>
      <c r="AH47" s="21" t="str">
        <f>IF(AF47&lt;=32,"F",IF(AF47&lt;=39,"D",IF(AF47&lt;=49,"C",IF(AF47&lt;=59,"B",IF(AF47&lt;=69,"A-",IF(AF47&lt;=79,"A",IF(AF47&lt;=100,"A+")))))))</f>
        <v>A+</v>
      </c>
      <c r="AI47" s="47">
        <v>52</v>
      </c>
      <c r="AJ47" s="21">
        <f>IF(AI47&lt;=32,0,IF(AI47&lt;=39,1,IF(AI47&lt;=49,2,IF(AI47&lt;=59,3,IF(AI47&lt;=69,3.5,IF(AI47&lt;=79,4,IF(AI47&lt;=100,5)))))))</f>
        <v>3</v>
      </c>
      <c r="AK47" s="21" t="str">
        <f>IF(AI47&lt;=32,"F",IF(AI47&lt;=39,"D",IF(AI47&lt;=49,"C",IF(AI47&lt;=59,"B",IF(AI47&lt;=69,"A-",IF(AI47&lt;=79,"A",IF(AI47&lt;=100,"A+")))))))</f>
        <v>B</v>
      </c>
      <c r="AL47" s="31">
        <v>62</v>
      </c>
      <c r="AM47" s="21">
        <f>IF(AL47&lt;=32,0,IF(AL47&lt;=39,1,IF(AL47&lt;=49,2,IF(AL47&lt;=59,3,IF(AL47&lt;=69,3.5,IF(AL47&lt;=79,4,IF(AL47&lt;=100,5)))))))</f>
        <v>3.5</v>
      </c>
      <c r="AN47" s="21" t="str">
        <f>IF(AL47&lt;=32,"F",IF(AL47&lt;=39,"D",IF(AL47&lt;=49,"C",IF(AL47&lt;=59,"B",IF(AL47&lt;=69,"A-",IF(AL47&lt;=79,"A",IF(AL47&lt;=100,"A+")))))))</f>
        <v>A-</v>
      </c>
      <c r="AO47" s="31">
        <v>35</v>
      </c>
      <c r="AP47" s="21">
        <f>IF(AO47&lt;=16,0,IF(AO47&lt;=19.5,1,IF(AO47&lt;=24.5,2,IF(AO47&lt;=29.5,3,IF(AO47&lt;=34.5,3.5,IF(AO47&lt;=39.5,4,IF(AO47&lt;=50,5)))))))</f>
        <v>4</v>
      </c>
      <c r="AQ47" s="21" t="str">
        <f>IF(AO47&lt;=16,"F",IF(AO47&lt;=19.5,"D",IF(AO47&lt;=24.5,"C",IF(AO47&lt;=29.5,"B",IF(AO47&lt;=34.5,"A-",IF(AO47&lt;=39.5,"A",IF(AO47&lt;=50,"A+")))))))</f>
        <v>A</v>
      </c>
      <c r="AR47" s="40">
        <f>E47+H47+K47+N47+Q47+T47+W47+Z47+AC47+AF47+AI47+AL47+AO47</f>
        <v>676</v>
      </c>
      <c r="AS47" s="41">
        <f>IF(OR(F47=0,I47=0,L47=0,O47=0,R47=0,U47=0,X47=0,AA47=0,AD47=0,AG47=0,AJ47=0,AM47=0,AP47=0,),0,F47+I47+L47+O47+R47+U47+X47+AA47+AD47+AG47+AJ47+AM47+AP47)/13</f>
        <v>0</v>
      </c>
      <c r="AT47" s="41" t="str">
        <f>IF(AS47&gt;=5,"A+",IF(AS47&gt;=4,"A",IF(AS47&gt;=3.5,"A-",IF(AS47&gt;=3,"B",IF(AS47&gt;=2,"C",IF(AS47&gt;=1,"D","F"))))))</f>
        <v>F</v>
      </c>
      <c r="AU47" s="21">
        <v>41</v>
      </c>
      <c r="AV47" s="21" t="str">
        <f>IF(AS47=0,"FAIL","PASS")</f>
        <v>FAIL</v>
      </c>
      <c r="AW47" s="21">
        <f>COUNTIF(E47:AQ47,"F")</f>
        <v>1</v>
      </c>
      <c r="AX47" s="64">
        <v>29</v>
      </c>
      <c r="AY47" s="64"/>
      <c r="AZ47" s="10">
        <v>53</v>
      </c>
      <c r="BA47" s="10">
        <v>85</v>
      </c>
      <c r="BB47" s="64">
        <v>41</v>
      </c>
      <c r="BC47" s="64">
        <v>95</v>
      </c>
      <c r="BD47" s="10">
        <v>36</v>
      </c>
      <c r="BE47" s="10">
        <v>88</v>
      </c>
      <c r="BF47" s="64">
        <v>37</v>
      </c>
      <c r="BG47" s="68">
        <v>81</v>
      </c>
      <c r="BH47" s="12">
        <f>AU47</f>
        <v>41</v>
      </c>
      <c r="BI47" s="49">
        <v>90</v>
      </c>
      <c r="BJ47" s="10"/>
      <c r="BK47" s="18"/>
      <c r="BL47" s="18"/>
      <c r="BM47" s="18"/>
      <c r="BN47" s="18"/>
      <c r="BO47" s="9" t="s">
        <v>1680</v>
      </c>
      <c r="BP47" s="9" t="s">
        <v>1680</v>
      </c>
      <c r="BQ47" s="42" t="s">
        <v>40</v>
      </c>
    </row>
    <row r="48" spans="1:69" s="5" customFormat="1" ht="22.5" customHeight="1" x14ac:dyDescent="0.25">
      <c r="A48" s="6">
        <v>42</v>
      </c>
      <c r="B48" s="9" t="s">
        <v>886</v>
      </c>
      <c r="C48" s="9" t="s">
        <v>1030</v>
      </c>
      <c r="D48" s="9" t="s">
        <v>958</v>
      </c>
      <c r="E48" s="31">
        <v>61</v>
      </c>
      <c r="F48" s="21">
        <f>IF(E48&lt;=32,0,IF(E48&lt;=39,1,IF(E48&lt;=49,2,IF(E48&lt;=59,3,IF(E48&lt;=69,3.5,IF(E48&lt;=79,4,IF(E48&lt;=100,5)))))))</f>
        <v>3.5</v>
      </c>
      <c r="G48" s="21" t="str">
        <f>IF(E48&lt;=32,"F",IF(E48&lt;=39,"D",IF(E48&lt;=49,"C",IF(E48&lt;=59,"B",IF(E48&lt;=69,"A-",IF(E48&lt;=79,"A",IF(E48&lt;=100,"A+")))))))</f>
        <v>A-</v>
      </c>
      <c r="H48" s="31">
        <v>60</v>
      </c>
      <c r="I48" s="21">
        <f>IF(H48&lt;=32,0,IF(H48&lt;=39,1,IF(H48&lt;=49,2,IF(H48&lt;=59,3,IF(H48&lt;=69,3.5,IF(H48&lt;=79,4,IF(H48&lt;=100,5)))))))</f>
        <v>3.5</v>
      </c>
      <c r="J48" s="21" t="str">
        <f>IF(H48&lt;=32,"F",IF(H48&lt;=39,"D",IF(H48&lt;=49,"C",IF(H48&lt;=59,"B",IF(H48&lt;=69,"A-",IF(H48&lt;=79,"A",IF(H48&lt;=100,"A+")))))))</f>
        <v>A-</v>
      </c>
      <c r="K48" s="31">
        <v>33</v>
      </c>
      <c r="L48" s="21">
        <f>IF(K48&lt;=32,0,IF(K48&lt;=39,1,IF(K48&lt;=49,2,IF(K48&lt;=59,3,IF(K48&lt;=69,3.5,IF(K48&lt;=79,4,IF(K48&lt;=100,5)))))))</f>
        <v>1</v>
      </c>
      <c r="M48" s="21" t="str">
        <f>IF(K48&lt;=32,"F",IF(K48&lt;=39,"D",IF(K48&lt;=49,"C",IF(K48&lt;=59,"B",IF(K48&lt;=69,"A-",IF(K48&lt;=79,"A",IF(K48&lt;=100,"A+")))))))</f>
        <v>D</v>
      </c>
      <c r="N48" s="31">
        <v>12</v>
      </c>
      <c r="O48" s="21">
        <f>IF(N48&lt;=22.4,0,IF(N48&lt;=27.3,1,IF(N48&lt;=34.3,2,IF(N48&lt;=41.3,3,IF(N48&lt;=48.3,3.5,IF(N48&lt;=55.3,4,IF(N48&lt;=70,5)))))))</f>
        <v>0</v>
      </c>
      <c r="P48" s="21" t="str">
        <f>IF(N48&lt;=22.4,"F",IF(N48&lt;=27.3,"D",IF(N48&lt;=34.3,"C",IF(N48&lt;=41.3,"B",IF(N48&lt;=48.3,"A-",IF(N48&lt;=55.3,"A",IF(N48&lt;=70,"A+")))))))</f>
        <v>F</v>
      </c>
      <c r="Q48" s="31">
        <v>40</v>
      </c>
      <c r="R48" s="21">
        <f>IF(Q48&lt;=32,0,IF(Q48&lt;=39,1,IF(Q48&lt;=49,2,IF(Q48&lt;=59,3,IF(Q48&lt;=69,3.5,IF(Q48&lt;=79,4,IF(Q48&lt;=100,5)))))))</f>
        <v>2</v>
      </c>
      <c r="S48" s="21" t="str">
        <f>IF(Q48&lt;=32,"F",IF(Q48&lt;=39,"D",IF(Q48&lt;=49,"C",IF(Q48&lt;=59,"B",IF(Q48&lt;=69,"A-",IF(Q48&lt;=79,"A",IF(Q48&lt;=100,"A+")))))))</f>
        <v>C</v>
      </c>
      <c r="T48" s="31">
        <v>57</v>
      </c>
      <c r="U48" s="21">
        <f>IF(T48&lt;=32,0,IF(T48&lt;=39,1,IF(T48&lt;=49,2,IF(T48&lt;=59,3,IF(T48&lt;=69,3.5,IF(T48&lt;=79,4,IF(T48&lt;=100,5)))))))</f>
        <v>3</v>
      </c>
      <c r="V48" s="21" t="str">
        <f>IF(T48&lt;=32,"F",IF(T48&lt;=39,"D",IF(T48&lt;=49,"C",IF(T48&lt;=59,"B",IF(T48&lt;=69,"A-",IF(T48&lt;=79,"A",IF(T48&lt;=100,"A+")))))))</f>
        <v>B</v>
      </c>
      <c r="W48" s="31">
        <v>45</v>
      </c>
      <c r="X48" s="21">
        <f>IF(W48&lt;=32,0,IF(W48&lt;=39,1,IF(W48&lt;=49,2,IF(W48&lt;=59,3,IF(W48&lt;=69,3.5,IF(W48&lt;=79,4,IF(W48&lt;=100,5)))))))</f>
        <v>2</v>
      </c>
      <c r="Y48" s="21" t="str">
        <f>IF(W48&lt;=32,"F",IF(W48&lt;=39,"D",IF(W48&lt;=49,"C",IF(W48&lt;=59,"B",IF(W48&lt;=69,"A-",IF(W48&lt;=79,"A",IF(W48&lt;=100,"A+")))))))</f>
        <v>C</v>
      </c>
      <c r="Z48" s="31">
        <v>35</v>
      </c>
      <c r="AA48" s="21">
        <f>IF(Z48&lt;=16,0,IF(Z48&lt;=19.5,1,IF(Z48&lt;=24.5,2,IF(Z48&lt;=29.5,3,IF(Z48&lt;=34.5,3.5,IF(Z48&lt;=39.5,4,IF(Z48&lt;=50,5)))))))</f>
        <v>4</v>
      </c>
      <c r="AB48" s="21" t="str">
        <f>IF(Z48&lt;=16,"F",IF(Z48&lt;=19.5,"D",IF(Z48&lt;=24.5,"C",IF(Z48&lt;=29.5,"B",IF(Z48&lt;=34.5,"A-",IF(Z48&lt;=39.5,"A",IF(Z48&lt;=50,"A+")))))))</f>
        <v>A</v>
      </c>
      <c r="AC48" s="31">
        <v>80</v>
      </c>
      <c r="AD48" s="21">
        <f>IF(AC48&lt;=32,0,IF(AC48&lt;=39,1,IF(AC48&lt;=49,2,IF(AC48&lt;=59,3,IF(AC48&lt;=69,3.5,IF(AC48&lt;=79,4,IF(AC48&lt;=100,5)))))))</f>
        <v>5</v>
      </c>
      <c r="AE48" s="21" t="str">
        <f>IF(AC48&lt;=32,"F",IF(AC48&lt;=39,"D",IF(AC48&lt;=49,"C",IF(AC48&lt;=59,"B",IF(AC48&lt;=69,"A-",IF(AC48&lt;=79,"A",IF(AC48&lt;=100,"A+")))))))</f>
        <v>A+</v>
      </c>
      <c r="AF48" s="31">
        <v>81</v>
      </c>
      <c r="AG48" s="21">
        <f>IF(AF48&lt;=32,0,IF(AF48&lt;=39,1,IF(AF48&lt;=49,2,IF(AF48&lt;=59,3,IF(AF48&lt;=69,3.5,IF(AF48&lt;=79,4,IF(AF48&lt;=100,5)))))))</f>
        <v>5</v>
      </c>
      <c r="AH48" s="21" t="str">
        <f>IF(AF48&lt;=32,"F",IF(AF48&lt;=39,"D",IF(AF48&lt;=49,"C",IF(AF48&lt;=59,"B",IF(AF48&lt;=69,"A-",IF(AF48&lt;=79,"A",IF(AF48&lt;=100,"A+")))))))</f>
        <v>A+</v>
      </c>
      <c r="AI48" s="47">
        <v>58</v>
      </c>
      <c r="AJ48" s="21">
        <f>IF(AI48&lt;=32,0,IF(AI48&lt;=39,1,IF(AI48&lt;=49,2,IF(AI48&lt;=59,3,IF(AI48&lt;=69,3.5,IF(AI48&lt;=79,4,IF(AI48&lt;=100,5)))))))</f>
        <v>3</v>
      </c>
      <c r="AK48" s="21" t="str">
        <f>IF(AI48&lt;=32,"F",IF(AI48&lt;=39,"D",IF(AI48&lt;=49,"C",IF(AI48&lt;=59,"B",IF(AI48&lt;=69,"A-",IF(AI48&lt;=79,"A",IF(AI48&lt;=100,"A+")))))))</f>
        <v>B</v>
      </c>
      <c r="AL48" s="31">
        <v>61</v>
      </c>
      <c r="AM48" s="21">
        <f>IF(AL48&lt;=32,0,IF(AL48&lt;=39,1,IF(AL48&lt;=49,2,IF(AL48&lt;=59,3,IF(AL48&lt;=69,3.5,IF(AL48&lt;=79,4,IF(AL48&lt;=100,5)))))))</f>
        <v>3.5</v>
      </c>
      <c r="AN48" s="21" t="str">
        <f>IF(AL48&lt;=32,"F",IF(AL48&lt;=39,"D",IF(AL48&lt;=49,"C",IF(AL48&lt;=59,"B",IF(AL48&lt;=69,"A-",IF(AL48&lt;=79,"A",IF(AL48&lt;=100,"A+")))))))</f>
        <v>A-</v>
      </c>
      <c r="AO48" s="31">
        <v>30</v>
      </c>
      <c r="AP48" s="21">
        <f>IF(AO48&lt;=16,0,IF(AO48&lt;=19.5,1,IF(AO48&lt;=24.5,2,IF(AO48&lt;=29.5,3,IF(AO48&lt;=34.5,3.5,IF(AO48&lt;=39.5,4,IF(AO48&lt;=50,5)))))))</f>
        <v>3.5</v>
      </c>
      <c r="AQ48" s="21" t="str">
        <f>IF(AO48&lt;=16,"F",IF(AO48&lt;=19.5,"D",IF(AO48&lt;=24.5,"C",IF(AO48&lt;=29.5,"B",IF(AO48&lt;=34.5,"A-",IF(AO48&lt;=39.5,"A",IF(AO48&lt;=50,"A+")))))))</f>
        <v>A-</v>
      </c>
      <c r="AR48" s="40">
        <f>E48+H48+K48+N48+Q48+T48+W48+Z48+AC48+AF48+AI48+AL48+AO48</f>
        <v>653</v>
      </c>
      <c r="AS48" s="41">
        <f>IF(OR(F48=0,I48=0,L48=0,O48=0,R48=0,U48=0,X48=0,AA48=0,AD48=0,AG48=0,AJ48=0,AM48=0,AP48=0,),0,F48+I48+L48+O48+R48+U48+X48+AA48+AD48+AG48+AJ48+AM48+AP48)/13</f>
        <v>0</v>
      </c>
      <c r="AT48" s="41" t="str">
        <f>IF(AS48&gt;=5,"A+",IF(AS48&gt;=4,"A",IF(AS48&gt;=3.5,"A-",IF(AS48&gt;=3,"B",IF(AS48&gt;=2,"C",IF(AS48&gt;=1,"D","F"))))))</f>
        <v>F</v>
      </c>
      <c r="AU48" s="21">
        <v>42</v>
      </c>
      <c r="AV48" s="21" t="str">
        <f>IF(AS48=0,"FAIL","PASS")</f>
        <v>FAIL</v>
      </c>
      <c r="AW48" s="21">
        <f>COUNTIF(E48:AQ48,"F")</f>
        <v>1</v>
      </c>
      <c r="AX48" s="64"/>
      <c r="AY48" s="64"/>
      <c r="AZ48" s="10">
        <v>50</v>
      </c>
      <c r="BA48" s="10">
        <v>71</v>
      </c>
      <c r="BB48" s="64">
        <v>31</v>
      </c>
      <c r="BC48" s="64">
        <v>90</v>
      </c>
      <c r="BD48" s="10">
        <v>28</v>
      </c>
      <c r="BE48" s="10">
        <v>82</v>
      </c>
      <c r="BF48" s="64">
        <v>46</v>
      </c>
      <c r="BG48" s="68">
        <v>25</v>
      </c>
      <c r="BH48" s="12">
        <f>AU48</f>
        <v>42</v>
      </c>
      <c r="BI48" s="49">
        <v>0</v>
      </c>
      <c r="BJ48" s="10"/>
      <c r="BK48" s="18"/>
      <c r="BL48" s="18"/>
      <c r="BM48" s="18"/>
      <c r="BN48" s="18"/>
      <c r="BO48" s="9" t="s">
        <v>1697</v>
      </c>
      <c r="BP48" s="9" t="s">
        <v>1697</v>
      </c>
      <c r="BQ48" s="42" t="s">
        <v>40</v>
      </c>
    </row>
    <row r="49" spans="1:69" s="5" customFormat="1" ht="22.5" customHeight="1" x14ac:dyDescent="0.25">
      <c r="A49" s="6">
        <v>43</v>
      </c>
      <c r="B49" s="9" t="s">
        <v>858</v>
      </c>
      <c r="C49" s="9" t="s">
        <v>1002</v>
      </c>
      <c r="D49" s="9" t="s">
        <v>930</v>
      </c>
      <c r="E49" s="31">
        <v>47</v>
      </c>
      <c r="F49" s="21">
        <f>IF(E49&lt;=32,0,IF(E49&lt;=39,1,IF(E49&lt;=49,2,IF(E49&lt;=59,3,IF(E49&lt;=69,3.5,IF(E49&lt;=79,4,IF(E49&lt;=100,5)))))))</f>
        <v>2</v>
      </c>
      <c r="G49" s="21" t="str">
        <f>IF(E49&lt;=32,"F",IF(E49&lt;=39,"D",IF(E49&lt;=49,"C",IF(E49&lt;=59,"B",IF(E49&lt;=69,"A-",IF(E49&lt;=79,"A",IF(E49&lt;=100,"A+")))))))</f>
        <v>C</v>
      </c>
      <c r="H49" s="31">
        <v>52</v>
      </c>
      <c r="I49" s="21">
        <f>IF(H49&lt;=32,0,IF(H49&lt;=39,1,IF(H49&lt;=49,2,IF(H49&lt;=59,3,IF(H49&lt;=69,3.5,IF(H49&lt;=79,4,IF(H49&lt;=100,5)))))))</f>
        <v>3</v>
      </c>
      <c r="J49" s="21" t="str">
        <f>IF(H49&lt;=32,"F",IF(H49&lt;=39,"D",IF(H49&lt;=49,"C",IF(H49&lt;=59,"B",IF(H49&lt;=69,"A-",IF(H49&lt;=79,"A",IF(H49&lt;=100,"A+")))))))</f>
        <v>B</v>
      </c>
      <c r="K49" s="31">
        <v>33</v>
      </c>
      <c r="L49" s="21">
        <f>IF(K49&lt;=32,0,IF(K49&lt;=39,1,IF(K49&lt;=49,2,IF(K49&lt;=59,3,IF(K49&lt;=69,3.5,IF(K49&lt;=79,4,IF(K49&lt;=100,5)))))))</f>
        <v>1</v>
      </c>
      <c r="M49" s="21" t="str">
        <f>IF(K49&lt;=32,"F",IF(K49&lt;=39,"D",IF(K49&lt;=49,"C",IF(K49&lt;=59,"B",IF(K49&lt;=69,"A-",IF(K49&lt;=79,"A",IF(K49&lt;=100,"A+")))))))</f>
        <v>D</v>
      </c>
      <c r="N49" s="31">
        <v>17</v>
      </c>
      <c r="O49" s="21">
        <f>IF(N49&lt;=22.4,0,IF(N49&lt;=27.3,1,IF(N49&lt;=34.3,2,IF(N49&lt;=41.3,3,IF(N49&lt;=48.3,3.5,IF(N49&lt;=55.3,4,IF(N49&lt;=70,5)))))))</f>
        <v>0</v>
      </c>
      <c r="P49" s="21" t="str">
        <f>IF(N49&lt;=22.4,"F",IF(N49&lt;=27.3,"D",IF(N49&lt;=34.3,"C",IF(N49&lt;=41.3,"B",IF(N49&lt;=48.3,"A-",IF(N49&lt;=55.3,"A",IF(N49&lt;=70,"A+")))))))</f>
        <v>F</v>
      </c>
      <c r="Q49" s="31">
        <v>59</v>
      </c>
      <c r="R49" s="21">
        <f>IF(Q49&lt;=32,0,IF(Q49&lt;=39,1,IF(Q49&lt;=49,2,IF(Q49&lt;=59,3,IF(Q49&lt;=69,3.5,IF(Q49&lt;=79,4,IF(Q49&lt;=100,5)))))))</f>
        <v>3</v>
      </c>
      <c r="S49" s="21" t="str">
        <f>IF(Q49&lt;=32,"F",IF(Q49&lt;=39,"D",IF(Q49&lt;=49,"C",IF(Q49&lt;=59,"B",IF(Q49&lt;=69,"A-",IF(Q49&lt;=79,"A",IF(Q49&lt;=100,"A+")))))))</f>
        <v>B</v>
      </c>
      <c r="T49" s="31">
        <v>33</v>
      </c>
      <c r="U49" s="21">
        <f>IF(T49&lt;=32,0,IF(T49&lt;=39,1,IF(T49&lt;=49,2,IF(T49&lt;=59,3,IF(T49&lt;=69,3.5,IF(T49&lt;=79,4,IF(T49&lt;=100,5)))))))</f>
        <v>1</v>
      </c>
      <c r="V49" s="21" t="str">
        <f>IF(T49&lt;=32,"F",IF(T49&lt;=39,"D",IF(T49&lt;=49,"C",IF(T49&lt;=59,"B",IF(T49&lt;=69,"A-",IF(T49&lt;=79,"A",IF(T49&lt;=100,"A+")))))))</f>
        <v>D</v>
      </c>
      <c r="W49" s="31">
        <v>52</v>
      </c>
      <c r="X49" s="21">
        <f>IF(W49&lt;=32,0,IF(W49&lt;=39,1,IF(W49&lt;=49,2,IF(W49&lt;=59,3,IF(W49&lt;=69,3.5,IF(W49&lt;=79,4,IF(W49&lt;=100,5)))))))</f>
        <v>3</v>
      </c>
      <c r="Y49" s="21" t="str">
        <f>IF(W49&lt;=32,"F",IF(W49&lt;=39,"D",IF(W49&lt;=49,"C",IF(W49&lt;=59,"B",IF(W49&lt;=69,"A-",IF(W49&lt;=79,"A",IF(W49&lt;=100,"A+")))))))</f>
        <v>B</v>
      </c>
      <c r="Z49" s="31">
        <v>42</v>
      </c>
      <c r="AA49" s="21">
        <f>IF(Z49&lt;=16,0,IF(Z49&lt;=19.5,1,IF(Z49&lt;=24.5,2,IF(Z49&lt;=29.5,3,IF(Z49&lt;=34.5,3.5,IF(Z49&lt;=39.5,4,IF(Z49&lt;=50,5)))))))</f>
        <v>5</v>
      </c>
      <c r="AB49" s="21" t="str">
        <f>IF(Z49&lt;=16,"F",IF(Z49&lt;=19.5,"D",IF(Z49&lt;=24.5,"C",IF(Z49&lt;=29.5,"B",IF(Z49&lt;=34.5,"A-",IF(Z49&lt;=39.5,"A",IF(Z49&lt;=50,"A+")))))))</f>
        <v>A+</v>
      </c>
      <c r="AC49" s="31">
        <v>82</v>
      </c>
      <c r="AD49" s="21">
        <f>IF(AC49&lt;=32,0,IF(AC49&lt;=39,1,IF(AC49&lt;=49,2,IF(AC49&lt;=59,3,IF(AC49&lt;=69,3.5,IF(AC49&lt;=79,4,IF(AC49&lt;=100,5)))))))</f>
        <v>5</v>
      </c>
      <c r="AE49" s="21" t="str">
        <f>IF(AC49&lt;=32,"F",IF(AC49&lt;=39,"D",IF(AC49&lt;=49,"C",IF(AC49&lt;=59,"B",IF(AC49&lt;=69,"A-",IF(AC49&lt;=79,"A",IF(AC49&lt;=100,"A+")))))))</f>
        <v>A+</v>
      </c>
      <c r="AF49" s="31">
        <v>82</v>
      </c>
      <c r="AG49" s="21">
        <f>IF(AF49&lt;=32,0,IF(AF49&lt;=39,1,IF(AF49&lt;=49,2,IF(AF49&lt;=59,3,IF(AF49&lt;=69,3.5,IF(AF49&lt;=79,4,IF(AF49&lt;=100,5)))))))</f>
        <v>5</v>
      </c>
      <c r="AH49" s="21" t="str">
        <f>IF(AF49&lt;=32,"F",IF(AF49&lt;=39,"D",IF(AF49&lt;=49,"C",IF(AF49&lt;=59,"B",IF(AF49&lt;=69,"A-",IF(AF49&lt;=79,"A",IF(AF49&lt;=100,"A+")))))))</f>
        <v>A+</v>
      </c>
      <c r="AI49" s="47">
        <v>55</v>
      </c>
      <c r="AJ49" s="21">
        <f>IF(AI49&lt;=32,0,IF(AI49&lt;=39,1,IF(AI49&lt;=49,2,IF(AI49&lt;=59,3,IF(AI49&lt;=69,3.5,IF(AI49&lt;=79,4,IF(AI49&lt;=100,5)))))))</f>
        <v>3</v>
      </c>
      <c r="AK49" s="21" t="str">
        <f>IF(AI49&lt;=32,"F",IF(AI49&lt;=39,"D",IF(AI49&lt;=49,"C",IF(AI49&lt;=59,"B",IF(AI49&lt;=69,"A-",IF(AI49&lt;=79,"A",IF(AI49&lt;=100,"A+")))))))</f>
        <v>B</v>
      </c>
      <c r="AL49" s="31">
        <v>72</v>
      </c>
      <c r="AM49" s="21">
        <f>IF(AL49&lt;=32,0,IF(AL49&lt;=39,1,IF(AL49&lt;=49,2,IF(AL49&lt;=59,3,IF(AL49&lt;=69,3.5,IF(AL49&lt;=79,4,IF(AL49&lt;=100,5)))))))</f>
        <v>4</v>
      </c>
      <c r="AN49" s="21" t="str">
        <f>IF(AL49&lt;=32,"F",IF(AL49&lt;=39,"D",IF(AL49&lt;=49,"C",IF(AL49&lt;=59,"B",IF(AL49&lt;=69,"A-",IF(AL49&lt;=79,"A",IF(AL49&lt;=100,"A+")))))))</f>
        <v>A</v>
      </c>
      <c r="AO49" s="31">
        <v>26</v>
      </c>
      <c r="AP49" s="21">
        <f>IF(AO49&lt;=16,0,IF(AO49&lt;=19.5,1,IF(AO49&lt;=24.5,2,IF(AO49&lt;=29.5,3,IF(AO49&lt;=34.5,3.5,IF(AO49&lt;=39.5,4,IF(AO49&lt;=50,5)))))))</f>
        <v>3</v>
      </c>
      <c r="AQ49" s="21" t="str">
        <f>IF(AO49&lt;=16,"F",IF(AO49&lt;=19.5,"D",IF(AO49&lt;=24.5,"C",IF(AO49&lt;=29.5,"B",IF(AO49&lt;=34.5,"A-",IF(AO49&lt;=39.5,"A",IF(AO49&lt;=50,"A+")))))))</f>
        <v>B</v>
      </c>
      <c r="AR49" s="40">
        <f>E49+H49+K49+N49+Q49+T49+W49+Z49+AC49+AF49+AI49+AL49+AO49</f>
        <v>652</v>
      </c>
      <c r="AS49" s="41">
        <f>IF(OR(F49=0,I49=0,L49=0,O49=0,R49=0,U49=0,X49=0,AA49=0,AD49=0,AG49=0,AJ49=0,AM49=0,AP49=0,),0,F49+I49+L49+O49+R49+U49+X49+AA49+AD49+AG49+AJ49+AM49+AP49)/13</f>
        <v>0</v>
      </c>
      <c r="AT49" s="41" t="str">
        <f>IF(AS49&gt;=5,"A+",IF(AS49&gt;=4,"A",IF(AS49&gt;=3.5,"A-",IF(AS49&gt;=3,"B",IF(AS49&gt;=2,"C",IF(AS49&gt;=1,"D","F"))))))</f>
        <v>F</v>
      </c>
      <c r="AU49" s="21">
        <v>43</v>
      </c>
      <c r="AV49" s="21" t="str">
        <f>IF(AS49=0,"FAIL","PASS")</f>
        <v>FAIL</v>
      </c>
      <c r="AW49" s="21">
        <f>COUNTIF(E49:AQ49,"F")</f>
        <v>1</v>
      </c>
      <c r="AX49" s="64">
        <v>71</v>
      </c>
      <c r="AY49" s="64"/>
      <c r="AZ49" s="10">
        <v>46</v>
      </c>
      <c r="BA49" s="10">
        <v>100</v>
      </c>
      <c r="BB49" s="64">
        <v>43</v>
      </c>
      <c r="BC49" s="64">
        <v>100</v>
      </c>
      <c r="BD49" s="10">
        <v>50</v>
      </c>
      <c r="BE49" s="10">
        <v>100</v>
      </c>
      <c r="BF49" s="64">
        <v>36</v>
      </c>
      <c r="BG49" s="68">
        <v>100</v>
      </c>
      <c r="BH49" s="12">
        <f>AU49</f>
        <v>43</v>
      </c>
      <c r="BI49" s="49">
        <v>76</v>
      </c>
      <c r="BJ49" s="10"/>
      <c r="BK49" s="18"/>
      <c r="BL49" s="18"/>
      <c r="BM49" s="18"/>
      <c r="BN49" s="18"/>
      <c r="BO49" s="9" t="s">
        <v>1669</v>
      </c>
      <c r="BP49" s="9" t="s">
        <v>1669</v>
      </c>
      <c r="BQ49" s="42" t="s">
        <v>40</v>
      </c>
    </row>
    <row r="50" spans="1:69" s="5" customFormat="1" ht="22.5" customHeight="1" x14ac:dyDescent="0.25">
      <c r="A50" s="6">
        <v>44</v>
      </c>
      <c r="B50" s="9" t="s">
        <v>850</v>
      </c>
      <c r="C50" s="9" t="s">
        <v>994</v>
      </c>
      <c r="D50" s="9" t="s">
        <v>922</v>
      </c>
      <c r="E50" s="31">
        <v>51</v>
      </c>
      <c r="F50" s="21">
        <f>IF(E50&lt;=32,0,IF(E50&lt;=39,1,IF(E50&lt;=49,2,IF(E50&lt;=59,3,IF(E50&lt;=69,3.5,IF(E50&lt;=79,4,IF(E50&lt;=100,5)))))))</f>
        <v>3</v>
      </c>
      <c r="G50" s="21" t="str">
        <f>IF(E50&lt;=32,"F",IF(E50&lt;=39,"D",IF(E50&lt;=49,"C",IF(E50&lt;=59,"B",IF(E50&lt;=69,"A-",IF(E50&lt;=79,"A",IF(E50&lt;=100,"A+")))))))</f>
        <v>B</v>
      </c>
      <c r="H50" s="31">
        <v>67</v>
      </c>
      <c r="I50" s="21">
        <f>IF(H50&lt;=32,0,IF(H50&lt;=39,1,IF(H50&lt;=49,2,IF(H50&lt;=59,3,IF(H50&lt;=69,3.5,IF(H50&lt;=79,4,IF(H50&lt;=100,5)))))))</f>
        <v>3.5</v>
      </c>
      <c r="J50" s="21" t="str">
        <f>IF(H50&lt;=32,"F",IF(H50&lt;=39,"D",IF(H50&lt;=49,"C",IF(H50&lt;=59,"B",IF(H50&lt;=69,"A-",IF(H50&lt;=79,"A",IF(H50&lt;=100,"A+")))))))</f>
        <v>A-</v>
      </c>
      <c r="K50" s="31">
        <v>33</v>
      </c>
      <c r="L50" s="21">
        <f>IF(K50&lt;=32,0,IF(K50&lt;=39,1,IF(K50&lt;=49,2,IF(K50&lt;=59,3,IF(K50&lt;=69,3.5,IF(K50&lt;=79,4,IF(K50&lt;=100,5)))))))</f>
        <v>1</v>
      </c>
      <c r="M50" s="21" t="str">
        <f>IF(K50&lt;=32,"F",IF(K50&lt;=39,"D",IF(K50&lt;=49,"C",IF(K50&lt;=59,"B",IF(K50&lt;=69,"A-",IF(K50&lt;=79,"A",IF(K50&lt;=100,"A+")))))))</f>
        <v>D</v>
      </c>
      <c r="N50" s="31">
        <v>9</v>
      </c>
      <c r="O50" s="21">
        <f>IF(N50&lt;=22.4,0,IF(N50&lt;=27.3,1,IF(N50&lt;=34.3,2,IF(N50&lt;=41.3,3,IF(N50&lt;=48.3,3.5,IF(N50&lt;=55.3,4,IF(N50&lt;=70,5)))))))</f>
        <v>0</v>
      </c>
      <c r="P50" s="21" t="str">
        <f>IF(N50&lt;=22.4,"F",IF(N50&lt;=27.3,"D",IF(N50&lt;=34.3,"C",IF(N50&lt;=41.3,"B",IF(N50&lt;=48.3,"A-",IF(N50&lt;=55.3,"A",IF(N50&lt;=70,"A+")))))))</f>
        <v>F</v>
      </c>
      <c r="Q50" s="31">
        <v>68</v>
      </c>
      <c r="R50" s="21">
        <f>IF(Q50&lt;=32,0,IF(Q50&lt;=39,1,IF(Q50&lt;=49,2,IF(Q50&lt;=59,3,IF(Q50&lt;=69,3.5,IF(Q50&lt;=79,4,IF(Q50&lt;=100,5)))))))</f>
        <v>3.5</v>
      </c>
      <c r="S50" s="21" t="str">
        <f>IF(Q50&lt;=32,"F",IF(Q50&lt;=39,"D",IF(Q50&lt;=49,"C",IF(Q50&lt;=59,"B",IF(Q50&lt;=69,"A-",IF(Q50&lt;=79,"A",IF(Q50&lt;=100,"A+")))))))</f>
        <v>A-</v>
      </c>
      <c r="T50" s="31">
        <v>40</v>
      </c>
      <c r="U50" s="21">
        <f>IF(T50&lt;=32,0,IF(T50&lt;=39,1,IF(T50&lt;=49,2,IF(T50&lt;=59,3,IF(T50&lt;=69,3.5,IF(T50&lt;=79,4,IF(T50&lt;=100,5)))))))</f>
        <v>2</v>
      </c>
      <c r="V50" s="21" t="str">
        <f>IF(T50&lt;=32,"F",IF(T50&lt;=39,"D",IF(T50&lt;=49,"C",IF(T50&lt;=59,"B",IF(T50&lt;=69,"A-",IF(T50&lt;=79,"A",IF(T50&lt;=100,"A+")))))))</f>
        <v>C</v>
      </c>
      <c r="W50" s="31">
        <v>35</v>
      </c>
      <c r="X50" s="21">
        <f>IF(W50&lt;=32,0,IF(W50&lt;=39,1,IF(W50&lt;=49,2,IF(W50&lt;=59,3,IF(W50&lt;=69,3.5,IF(W50&lt;=79,4,IF(W50&lt;=100,5)))))))</f>
        <v>1</v>
      </c>
      <c r="Y50" s="21" t="str">
        <f>IF(W50&lt;=32,"F",IF(W50&lt;=39,"D",IF(W50&lt;=49,"C",IF(W50&lt;=59,"B",IF(W50&lt;=69,"A-",IF(W50&lt;=79,"A",IF(W50&lt;=100,"A+")))))))</f>
        <v>D</v>
      </c>
      <c r="Z50" s="31">
        <v>38</v>
      </c>
      <c r="AA50" s="21">
        <f>IF(Z50&lt;=16,0,IF(Z50&lt;=19.5,1,IF(Z50&lt;=24.5,2,IF(Z50&lt;=29.5,3,IF(Z50&lt;=34.5,3.5,IF(Z50&lt;=39.5,4,IF(Z50&lt;=50,5)))))))</f>
        <v>4</v>
      </c>
      <c r="AB50" s="21" t="str">
        <f>IF(Z50&lt;=16,"F",IF(Z50&lt;=19.5,"D",IF(Z50&lt;=24.5,"C",IF(Z50&lt;=29.5,"B",IF(Z50&lt;=34.5,"A-",IF(Z50&lt;=39.5,"A",IF(Z50&lt;=50,"A+")))))))</f>
        <v>A</v>
      </c>
      <c r="AC50" s="31">
        <v>81</v>
      </c>
      <c r="AD50" s="21">
        <f>IF(AC50&lt;=32,0,IF(AC50&lt;=39,1,IF(AC50&lt;=49,2,IF(AC50&lt;=59,3,IF(AC50&lt;=69,3.5,IF(AC50&lt;=79,4,IF(AC50&lt;=100,5)))))))</f>
        <v>5</v>
      </c>
      <c r="AE50" s="21" t="str">
        <f>IF(AC50&lt;=32,"F",IF(AC50&lt;=39,"D",IF(AC50&lt;=49,"C",IF(AC50&lt;=59,"B",IF(AC50&lt;=69,"A-",IF(AC50&lt;=79,"A",IF(AC50&lt;=100,"A+")))))))</f>
        <v>A+</v>
      </c>
      <c r="AF50" s="31">
        <v>80</v>
      </c>
      <c r="AG50" s="21">
        <f>IF(AF50&lt;=32,0,IF(AF50&lt;=39,1,IF(AF50&lt;=49,2,IF(AF50&lt;=59,3,IF(AF50&lt;=69,3.5,IF(AF50&lt;=79,4,IF(AF50&lt;=100,5)))))))</f>
        <v>5</v>
      </c>
      <c r="AH50" s="21" t="str">
        <f>IF(AF50&lt;=32,"F",IF(AF50&lt;=39,"D",IF(AF50&lt;=49,"C",IF(AF50&lt;=59,"B",IF(AF50&lt;=69,"A-",IF(AF50&lt;=79,"A",IF(AF50&lt;=100,"A+")))))))</f>
        <v>A+</v>
      </c>
      <c r="AI50" s="47">
        <v>57</v>
      </c>
      <c r="AJ50" s="21">
        <f>IF(AI50&lt;=32,0,IF(AI50&lt;=39,1,IF(AI50&lt;=49,2,IF(AI50&lt;=59,3,IF(AI50&lt;=69,3.5,IF(AI50&lt;=79,4,IF(AI50&lt;=100,5)))))))</f>
        <v>3</v>
      </c>
      <c r="AK50" s="21" t="str">
        <f>IF(AI50&lt;=32,"F",IF(AI50&lt;=39,"D",IF(AI50&lt;=49,"C",IF(AI50&lt;=59,"B",IF(AI50&lt;=69,"A-",IF(AI50&lt;=79,"A",IF(AI50&lt;=100,"A+")))))))</f>
        <v>B</v>
      </c>
      <c r="AL50" s="31">
        <v>59</v>
      </c>
      <c r="AM50" s="21">
        <f>IF(AL50&lt;=32,0,IF(AL50&lt;=39,1,IF(AL50&lt;=49,2,IF(AL50&lt;=59,3,IF(AL50&lt;=69,3.5,IF(AL50&lt;=79,4,IF(AL50&lt;=100,5)))))))</f>
        <v>3</v>
      </c>
      <c r="AN50" s="21" t="str">
        <f>IF(AL50&lt;=32,"F",IF(AL50&lt;=39,"D",IF(AL50&lt;=49,"C",IF(AL50&lt;=59,"B",IF(AL50&lt;=69,"A-",IF(AL50&lt;=79,"A",IF(AL50&lt;=100,"A+")))))))</f>
        <v>B</v>
      </c>
      <c r="AO50" s="31">
        <v>29</v>
      </c>
      <c r="AP50" s="21">
        <f>IF(AO50&lt;=16,0,IF(AO50&lt;=19.5,1,IF(AO50&lt;=24.5,2,IF(AO50&lt;=29.5,3,IF(AO50&lt;=34.5,3.5,IF(AO50&lt;=39.5,4,IF(AO50&lt;=50,5)))))))</f>
        <v>3</v>
      </c>
      <c r="AQ50" s="21" t="str">
        <f>IF(AO50&lt;=16,"F",IF(AO50&lt;=19.5,"D",IF(AO50&lt;=24.5,"C",IF(AO50&lt;=29.5,"B",IF(AO50&lt;=34.5,"A-",IF(AO50&lt;=39.5,"A",IF(AO50&lt;=50,"A+")))))))</f>
        <v>B</v>
      </c>
      <c r="AR50" s="40">
        <f>E50+H50+K50+N50+Q50+T50+W50+Z50+AC50+AF50+AI50+AL50+AO50</f>
        <v>647</v>
      </c>
      <c r="AS50" s="41">
        <f>IF(OR(F50=0,I50=0,L50=0,O50=0,R50=0,U50=0,X50=0,AA50=0,AD50=0,AG50=0,AJ50=0,AM50=0,AP50=0,),0,F50+I50+L50+O50+R50+U50+X50+AA50+AD50+AG50+AJ50+AM50+AP50)/13</f>
        <v>0</v>
      </c>
      <c r="AT50" s="41" t="str">
        <f>IF(AS50&gt;=5,"A+",IF(AS50&gt;=4,"A",IF(AS50&gt;=3.5,"A-",IF(AS50&gt;=3,"B",IF(AS50&gt;=2,"C",IF(AS50&gt;=1,"D","F"))))))</f>
        <v>F</v>
      </c>
      <c r="AU50" s="21">
        <v>44</v>
      </c>
      <c r="AV50" s="21" t="str">
        <f>IF(AS50=0,"FAIL","PASS")</f>
        <v>FAIL</v>
      </c>
      <c r="AW50" s="21">
        <f>COUNTIF(E50:AQ50,"F")</f>
        <v>1</v>
      </c>
      <c r="AX50" s="64">
        <v>48</v>
      </c>
      <c r="AY50" s="64"/>
      <c r="AZ50" s="10">
        <v>47</v>
      </c>
      <c r="BA50" s="10">
        <v>100</v>
      </c>
      <c r="BB50" s="64">
        <v>48</v>
      </c>
      <c r="BC50" s="64">
        <v>100</v>
      </c>
      <c r="BD50" s="10">
        <v>52</v>
      </c>
      <c r="BE50" s="10">
        <v>94</v>
      </c>
      <c r="BF50" s="64">
        <v>42</v>
      </c>
      <c r="BG50" s="68">
        <v>96</v>
      </c>
      <c r="BH50" s="12">
        <f>AU50</f>
        <v>44</v>
      </c>
      <c r="BI50" s="49">
        <v>95</v>
      </c>
      <c r="BJ50" s="10"/>
      <c r="BK50" s="18"/>
      <c r="BL50" s="18"/>
      <c r="BM50" s="18"/>
      <c r="BN50" s="18"/>
      <c r="BO50" s="9" t="s">
        <v>1661</v>
      </c>
      <c r="BP50" s="9" t="s">
        <v>1661</v>
      </c>
      <c r="BQ50" s="42" t="s">
        <v>40</v>
      </c>
    </row>
    <row r="51" spans="1:69" s="5" customFormat="1" ht="22.5" customHeight="1" x14ac:dyDescent="0.25">
      <c r="A51" s="6">
        <v>45</v>
      </c>
      <c r="B51" s="9" t="s">
        <v>847</v>
      </c>
      <c r="C51" s="9" t="s">
        <v>991</v>
      </c>
      <c r="D51" s="9" t="s">
        <v>919</v>
      </c>
      <c r="E51" s="31">
        <v>40</v>
      </c>
      <c r="F51" s="21">
        <f>IF(E51&lt;=32,0,IF(E51&lt;=39,1,IF(E51&lt;=49,2,IF(E51&lt;=59,3,IF(E51&lt;=69,3.5,IF(E51&lt;=79,4,IF(E51&lt;=100,5)))))))</f>
        <v>2</v>
      </c>
      <c r="G51" s="21" t="str">
        <f>IF(E51&lt;=32,"F",IF(E51&lt;=39,"D",IF(E51&lt;=49,"C",IF(E51&lt;=59,"B",IF(E51&lt;=69,"A-",IF(E51&lt;=79,"A",IF(E51&lt;=100,"A+")))))))</f>
        <v>C</v>
      </c>
      <c r="H51" s="31">
        <v>56</v>
      </c>
      <c r="I51" s="21">
        <f>IF(H51&lt;=32,0,IF(H51&lt;=39,1,IF(H51&lt;=49,2,IF(H51&lt;=59,3,IF(H51&lt;=69,3.5,IF(H51&lt;=79,4,IF(H51&lt;=100,5)))))))</f>
        <v>3</v>
      </c>
      <c r="J51" s="21" t="str">
        <f>IF(H51&lt;=32,"F",IF(H51&lt;=39,"D",IF(H51&lt;=49,"C",IF(H51&lt;=59,"B",IF(H51&lt;=69,"A-",IF(H51&lt;=79,"A",IF(H51&lt;=100,"A+")))))))</f>
        <v>B</v>
      </c>
      <c r="K51" s="31">
        <v>33</v>
      </c>
      <c r="L51" s="21">
        <f>IF(K51&lt;=32,0,IF(K51&lt;=39,1,IF(K51&lt;=49,2,IF(K51&lt;=59,3,IF(K51&lt;=69,3.5,IF(K51&lt;=79,4,IF(K51&lt;=100,5)))))))</f>
        <v>1</v>
      </c>
      <c r="M51" s="21" t="str">
        <f>IF(K51&lt;=32,"F",IF(K51&lt;=39,"D",IF(K51&lt;=49,"C",IF(K51&lt;=59,"B",IF(K51&lt;=69,"A-",IF(K51&lt;=79,"A",IF(K51&lt;=100,"A+")))))))</f>
        <v>D</v>
      </c>
      <c r="N51" s="31">
        <v>6</v>
      </c>
      <c r="O51" s="21">
        <f>IF(N51&lt;=22.4,0,IF(N51&lt;=27.3,1,IF(N51&lt;=34.3,2,IF(N51&lt;=41.3,3,IF(N51&lt;=48.3,3.5,IF(N51&lt;=55.3,4,IF(N51&lt;=70,5)))))))</f>
        <v>0</v>
      </c>
      <c r="P51" s="21" t="str">
        <f>IF(N51&lt;=22.4,"F",IF(N51&lt;=27.3,"D",IF(N51&lt;=34.3,"C",IF(N51&lt;=41.3,"B",IF(N51&lt;=48.3,"A-",IF(N51&lt;=55.3,"A",IF(N51&lt;=70,"A+")))))))</f>
        <v>F</v>
      </c>
      <c r="Q51" s="31">
        <v>33</v>
      </c>
      <c r="R51" s="21">
        <f>IF(Q51&lt;=32,0,IF(Q51&lt;=39,1,IF(Q51&lt;=49,2,IF(Q51&lt;=59,3,IF(Q51&lt;=69,3.5,IF(Q51&lt;=79,4,IF(Q51&lt;=100,5)))))))</f>
        <v>1</v>
      </c>
      <c r="S51" s="21" t="str">
        <f>IF(Q51&lt;=32,"F",IF(Q51&lt;=39,"D",IF(Q51&lt;=49,"C",IF(Q51&lt;=59,"B",IF(Q51&lt;=69,"A-",IF(Q51&lt;=79,"A",IF(Q51&lt;=100,"A+")))))))</f>
        <v>D</v>
      </c>
      <c r="T51" s="31">
        <v>36</v>
      </c>
      <c r="U51" s="21">
        <f>IF(T51&lt;=32,0,IF(T51&lt;=39,1,IF(T51&lt;=49,2,IF(T51&lt;=59,3,IF(T51&lt;=69,3.5,IF(T51&lt;=79,4,IF(T51&lt;=100,5)))))))</f>
        <v>1</v>
      </c>
      <c r="V51" s="21" t="str">
        <f>IF(T51&lt;=32,"F",IF(T51&lt;=39,"D",IF(T51&lt;=49,"C",IF(T51&lt;=59,"B",IF(T51&lt;=69,"A-",IF(T51&lt;=79,"A",IF(T51&lt;=100,"A+")))))))</f>
        <v>D</v>
      </c>
      <c r="W51" s="31">
        <v>35</v>
      </c>
      <c r="X51" s="21">
        <f>IF(W51&lt;=32,0,IF(W51&lt;=39,1,IF(W51&lt;=49,2,IF(W51&lt;=59,3,IF(W51&lt;=69,3.5,IF(W51&lt;=79,4,IF(W51&lt;=100,5)))))))</f>
        <v>1</v>
      </c>
      <c r="Y51" s="21" t="str">
        <f>IF(W51&lt;=32,"F",IF(W51&lt;=39,"D",IF(W51&lt;=49,"C",IF(W51&lt;=59,"B",IF(W51&lt;=69,"A-",IF(W51&lt;=79,"A",IF(W51&lt;=100,"A+")))))))</f>
        <v>D</v>
      </c>
      <c r="Z51" s="31">
        <v>41</v>
      </c>
      <c r="AA51" s="21">
        <f>IF(Z51&lt;=16,0,IF(Z51&lt;=19.5,1,IF(Z51&lt;=24.5,2,IF(Z51&lt;=29.5,3,IF(Z51&lt;=34.5,3.5,IF(Z51&lt;=39.5,4,IF(Z51&lt;=50,5)))))))</f>
        <v>5</v>
      </c>
      <c r="AB51" s="21" t="str">
        <f>IF(Z51&lt;=16,"F",IF(Z51&lt;=19.5,"D",IF(Z51&lt;=24.5,"C",IF(Z51&lt;=29.5,"B",IF(Z51&lt;=34.5,"A-",IF(Z51&lt;=39.5,"A",IF(Z51&lt;=50,"A+")))))))</f>
        <v>A+</v>
      </c>
      <c r="AC51" s="31">
        <v>82</v>
      </c>
      <c r="AD51" s="21">
        <f>IF(AC51&lt;=32,0,IF(AC51&lt;=39,1,IF(AC51&lt;=49,2,IF(AC51&lt;=59,3,IF(AC51&lt;=69,3.5,IF(AC51&lt;=79,4,IF(AC51&lt;=100,5)))))))</f>
        <v>5</v>
      </c>
      <c r="AE51" s="21" t="str">
        <f>IF(AC51&lt;=32,"F",IF(AC51&lt;=39,"D",IF(AC51&lt;=49,"C",IF(AC51&lt;=59,"B",IF(AC51&lt;=69,"A-",IF(AC51&lt;=79,"A",IF(AC51&lt;=100,"A+")))))))</f>
        <v>A+</v>
      </c>
      <c r="AF51" s="31">
        <v>85</v>
      </c>
      <c r="AG51" s="21">
        <f>IF(AF51&lt;=32,0,IF(AF51&lt;=39,1,IF(AF51&lt;=49,2,IF(AF51&lt;=59,3,IF(AF51&lt;=69,3.5,IF(AF51&lt;=79,4,IF(AF51&lt;=100,5)))))))</f>
        <v>5</v>
      </c>
      <c r="AH51" s="21" t="str">
        <f>IF(AF51&lt;=32,"F",IF(AF51&lt;=39,"D",IF(AF51&lt;=49,"C",IF(AF51&lt;=59,"B",IF(AF51&lt;=69,"A-",IF(AF51&lt;=79,"A",IF(AF51&lt;=100,"A+")))))))</f>
        <v>A+</v>
      </c>
      <c r="AI51" s="47">
        <v>57</v>
      </c>
      <c r="AJ51" s="21">
        <f>IF(AI51&lt;=32,0,IF(AI51&lt;=39,1,IF(AI51&lt;=49,2,IF(AI51&lt;=59,3,IF(AI51&lt;=69,3.5,IF(AI51&lt;=79,4,IF(AI51&lt;=100,5)))))))</f>
        <v>3</v>
      </c>
      <c r="AK51" s="21" t="str">
        <f>IF(AI51&lt;=32,"F",IF(AI51&lt;=39,"D",IF(AI51&lt;=49,"C",IF(AI51&lt;=59,"B",IF(AI51&lt;=69,"A-",IF(AI51&lt;=79,"A",IF(AI51&lt;=100,"A+")))))))</f>
        <v>B</v>
      </c>
      <c r="AL51" s="31">
        <v>74</v>
      </c>
      <c r="AM51" s="21">
        <f>IF(AL51&lt;=32,0,IF(AL51&lt;=39,1,IF(AL51&lt;=49,2,IF(AL51&lt;=59,3,IF(AL51&lt;=69,3.5,IF(AL51&lt;=79,4,IF(AL51&lt;=100,5)))))))</f>
        <v>4</v>
      </c>
      <c r="AN51" s="21" t="str">
        <f>IF(AL51&lt;=32,"F",IF(AL51&lt;=39,"D",IF(AL51&lt;=49,"C",IF(AL51&lt;=59,"B",IF(AL51&lt;=69,"A-",IF(AL51&lt;=79,"A",IF(AL51&lt;=100,"A+")))))))</f>
        <v>A</v>
      </c>
      <c r="AO51" s="31">
        <v>35</v>
      </c>
      <c r="AP51" s="21">
        <f>IF(AO51&lt;=16,0,IF(AO51&lt;=19.5,1,IF(AO51&lt;=24.5,2,IF(AO51&lt;=29.5,3,IF(AO51&lt;=34.5,3.5,IF(AO51&lt;=39.5,4,IF(AO51&lt;=50,5)))))))</f>
        <v>4</v>
      </c>
      <c r="AQ51" s="21" t="str">
        <f>IF(AO51&lt;=16,"F",IF(AO51&lt;=19.5,"D",IF(AO51&lt;=24.5,"C",IF(AO51&lt;=29.5,"B",IF(AO51&lt;=34.5,"A-",IF(AO51&lt;=39.5,"A",IF(AO51&lt;=50,"A+")))))))</f>
        <v>A</v>
      </c>
      <c r="AR51" s="40">
        <f>E51+H51+K51+N51+Q51+T51+W51+Z51+AC51+AF51+AI51+AL51+AO51</f>
        <v>613</v>
      </c>
      <c r="AS51" s="41">
        <f>IF(OR(F51=0,I51=0,L51=0,O51=0,R51=0,U51=0,X51=0,AA51=0,AD51=0,AG51=0,AJ51=0,AM51=0,AP51=0,),0,F51+I51+L51+O51+R51+U51+X51+AA51+AD51+AG51+AJ51+AM51+AP51)/13</f>
        <v>0</v>
      </c>
      <c r="AT51" s="41" t="str">
        <f>IF(AS51&gt;=5,"A+",IF(AS51&gt;=4,"A",IF(AS51&gt;=3.5,"A-",IF(AS51&gt;=3,"B",IF(AS51&gt;=2,"C",IF(AS51&gt;=1,"D","F"))))))</f>
        <v>F</v>
      </c>
      <c r="AU51" s="21">
        <v>45</v>
      </c>
      <c r="AV51" s="21" t="str">
        <f>IF(AS51=0,"FAIL","PASS")</f>
        <v>FAIL</v>
      </c>
      <c r="AW51" s="21">
        <f>COUNTIF(E51:AQ51,"F")</f>
        <v>1</v>
      </c>
      <c r="AX51" s="64">
        <v>37</v>
      </c>
      <c r="AY51" s="64"/>
      <c r="AZ51" s="10">
        <v>48</v>
      </c>
      <c r="BA51" s="10">
        <v>76</v>
      </c>
      <c r="BB51" s="64">
        <v>44</v>
      </c>
      <c r="BC51" s="64">
        <v>77</v>
      </c>
      <c r="BD51" s="10">
        <v>47</v>
      </c>
      <c r="BE51" s="10">
        <v>70</v>
      </c>
      <c r="BF51" s="64">
        <v>69</v>
      </c>
      <c r="BG51" s="68">
        <v>81</v>
      </c>
      <c r="BH51" s="12">
        <f>AU51</f>
        <v>45</v>
      </c>
      <c r="BI51" s="49">
        <v>90</v>
      </c>
      <c r="BJ51" s="10"/>
      <c r="BK51" s="18"/>
      <c r="BL51" s="18"/>
      <c r="BM51" s="18"/>
      <c r="BN51" s="18"/>
      <c r="BO51" s="9" t="s">
        <v>1658</v>
      </c>
      <c r="BP51" s="9" t="s">
        <v>1658</v>
      </c>
      <c r="BQ51" s="42" t="s">
        <v>40</v>
      </c>
    </row>
    <row r="52" spans="1:69" s="5" customFormat="1" ht="22.5" customHeight="1" x14ac:dyDescent="0.25">
      <c r="A52" s="6">
        <v>46</v>
      </c>
      <c r="B52" s="9" t="s">
        <v>837</v>
      </c>
      <c r="C52" s="9" t="s">
        <v>981</v>
      </c>
      <c r="D52" s="9" t="s">
        <v>909</v>
      </c>
      <c r="E52" s="31">
        <v>58</v>
      </c>
      <c r="F52" s="21">
        <f>IF(E52&lt;=32,0,IF(E52&lt;=39,1,IF(E52&lt;=49,2,IF(E52&lt;=59,3,IF(E52&lt;=69,3.5,IF(E52&lt;=79,4,IF(E52&lt;=100,5)))))))</f>
        <v>3</v>
      </c>
      <c r="G52" s="21" t="str">
        <f>IF(E52&lt;=32,"F",IF(E52&lt;=39,"D",IF(E52&lt;=49,"C",IF(E52&lt;=59,"B",IF(E52&lt;=69,"A-",IF(E52&lt;=79,"A",IF(E52&lt;=100,"A+")))))))</f>
        <v>B</v>
      </c>
      <c r="H52" s="31">
        <v>45</v>
      </c>
      <c r="I52" s="21">
        <f>IF(H52&lt;=32,0,IF(H52&lt;=39,1,IF(H52&lt;=49,2,IF(H52&lt;=59,3,IF(H52&lt;=69,3.5,IF(H52&lt;=79,4,IF(H52&lt;=100,5)))))))</f>
        <v>2</v>
      </c>
      <c r="J52" s="21" t="str">
        <f>IF(H52&lt;=32,"F",IF(H52&lt;=39,"D",IF(H52&lt;=49,"C",IF(H52&lt;=59,"B",IF(H52&lt;=69,"A-",IF(H52&lt;=79,"A",IF(H52&lt;=100,"A+")))))))</f>
        <v>C</v>
      </c>
      <c r="K52" s="31">
        <v>27</v>
      </c>
      <c r="L52" s="21">
        <f>IF(K52&lt;=32,0,IF(K52&lt;=39,1,IF(K52&lt;=49,2,IF(K52&lt;=59,3,IF(K52&lt;=69,3.5,IF(K52&lt;=79,4,IF(K52&lt;=100,5)))))))</f>
        <v>0</v>
      </c>
      <c r="M52" s="21" t="str">
        <f>IF(K52&lt;=32,"F",IF(K52&lt;=39,"D",IF(K52&lt;=49,"C",IF(K52&lt;=59,"B",IF(K52&lt;=69,"A-",IF(K52&lt;=79,"A",IF(K52&lt;=100,"A+")))))))</f>
        <v>F</v>
      </c>
      <c r="N52" s="31">
        <v>13</v>
      </c>
      <c r="O52" s="21">
        <f>IF(N52&lt;=22.4,0,IF(N52&lt;=27.3,1,IF(N52&lt;=34.3,2,IF(N52&lt;=41.3,3,IF(N52&lt;=48.3,3.5,IF(N52&lt;=55.3,4,IF(N52&lt;=70,5)))))))</f>
        <v>0</v>
      </c>
      <c r="P52" s="21" t="str">
        <f>IF(N52&lt;=22.4,"F",IF(N52&lt;=27.3,"D",IF(N52&lt;=34.3,"C",IF(N52&lt;=41.3,"B",IF(N52&lt;=48.3,"A-",IF(N52&lt;=55.3,"A",IF(N52&lt;=70,"A+")))))))</f>
        <v>F</v>
      </c>
      <c r="Q52" s="31">
        <v>59</v>
      </c>
      <c r="R52" s="21">
        <f>IF(Q52&lt;=32,0,IF(Q52&lt;=39,1,IF(Q52&lt;=49,2,IF(Q52&lt;=59,3,IF(Q52&lt;=69,3.5,IF(Q52&lt;=79,4,IF(Q52&lt;=100,5)))))))</f>
        <v>3</v>
      </c>
      <c r="S52" s="21" t="str">
        <f>IF(Q52&lt;=32,"F",IF(Q52&lt;=39,"D",IF(Q52&lt;=49,"C",IF(Q52&lt;=59,"B",IF(Q52&lt;=69,"A-",IF(Q52&lt;=79,"A",IF(Q52&lt;=100,"A+")))))))</f>
        <v>B</v>
      </c>
      <c r="T52" s="31">
        <v>46</v>
      </c>
      <c r="U52" s="21">
        <f>IF(T52&lt;=32,0,IF(T52&lt;=39,1,IF(T52&lt;=49,2,IF(T52&lt;=59,3,IF(T52&lt;=69,3.5,IF(T52&lt;=79,4,IF(T52&lt;=100,5)))))))</f>
        <v>2</v>
      </c>
      <c r="V52" s="21" t="str">
        <f>IF(T52&lt;=32,"F",IF(T52&lt;=39,"D",IF(T52&lt;=49,"C",IF(T52&lt;=59,"B",IF(T52&lt;=69,"A-",IF(T52&lt;=79,"A",IF(T52&lt;=100,"A+")))))))</f>
        <v>C</v>
      </c>
      <c r="W52" s="31">
        <v>61</v>
      </c>
      <c r="X52" s="21">
        <f>IF(W52&lt;=32,0,IF(W52&lt;=39,1,IF(W52&lt;=49,2,IF(W52&lt;=59,3,IF(W52&lt;=69,3.5,IF(W52&lt;=79,4,IF(W52&lt;=100,5)))))))</f>
        <v>3.5</v>
      </c>
      <c r="Y52" s="21" t="str">
        <f>IF(W52&lt;=32,"F",IF(W52&lt;=39,"D",IF(W52&lt;=49,"C",IF(W52&lt;=59,"B",IF(W52&lt;=69,"A-",IF(W52&lt;=79,"A",IF(W52&lt;=100,"A+")))))))</f>
        <v>A-</v>
      </c>
      <c r="Z52" s="31">
        <v>41</v>
      </c>
      <c r="AA52" s="21">
        <f>IF(Z52&lt;=16,0,IF(Z52&lt;=19.5,1,IF(Z52&lt;=24.5,2,IF(Z52&lt;=29.5,3,IF(Z52&lt;=34.5,3.5,IF(Z52&lt;=39.5,4,IF(Z52&lt;=50,5)))))))</f>
        <v>5</v>
      </c>
      <c r="AB52" s="21" t="str">
        <f>IF(Z52&lt;=16,"F",IF(Z52&lt;=19.5,"D",IF(Z52&lt;=24.5,"C",IF(Z52&lt;=29.5,"B",IF(Z52&lt;=34.5,"A-",IF(Z52&lt;=39.5,"A",IF(Z52&lt;=50,"A+")))))))</f>
        <v>A+</v>
      </c>
      <c r="AC52" s="31">
        <v>81</v>
      </c>
      <c r="AD52" s="21">
        <f>IF(AC52&lt;=32,0,IF(AC52&lt;=39,1,IF(AC52&lt;=49,2,IF(AC52&lt;=59,3,IF(AC52&lt;=69,3.5,IF(AC52&lt;=79,4,IF(AC52&lt;=100,5)))))))</f>
        <v>5</v>
      </c>
      <c r="AE52" s="21" t="str">
        <f>IF(AC52&lt;=32,"F",IF(AC52&lt;=39,"D",IF(AC52&lt;=49,"C",IF(AC52&lt;=59,"B",IF(AC52&lt;=69,"A-",IF(AC52&lt;=79,"A",IF(AC52&lt;=100,"A+")))))))</f>
        <v>A+</v>
      </c>
      <c r="AF52" s="31">
        <v>82</v>
      </c>
      <c r="AG52" s="21">
        <f>IF(AF52&lt;=32,0,IF(AF52&lt;=39,1,IF(AF52&lt;=49,2,IF(AF52&lt;=59,3,IF(AF52&lt;=69,3.5,IF(AF52&lt;=79,4,IF(AF52&lt;=100,5)))))))</f>
        <v>5</v>
      </c>
      <c r="AH52" s="21" t="str">
        <f>IF(AF52&lt;=32,"F",IF(AF52&lt;=39,"D",IF(AF52&lt;=49,"C",IF(AF52&lt;=59,"B",IF(AF52&lt;=69,"A-",IF(AF52&lt;=79,"A",IF(AF52&lt;=100,"A+")))))))</f>
        <v>A+</v>
      </c>
      <c r="AI52" s="47">
        <v>54</v>
      </c>
      <c r="AJ52" s="21">
        <f>IF(AI52&lt;=32,0,IF(AI52&lt;=39,1,IF(AI52&lt;=49,2,IF(AI52&lt;=59,3,IF(AI52&lt;=69,3.5,IF(AI52&lt;=79,4,IF(AI52&lt;=100,5)))))))</f>
        <v>3</v>
      </c>
      <c r="AK52" s="21" t="str">
        <f>IF(AI52&lt;=32,"F",IF(AI52&lt;=39,"D",IF(AI52&lt;=49,"C",IF(AI52&lt;=59,"B",IF(AI52&lt;=69,"A-",IF(AI52&lt;=79,"A",IF(AI52&lt;=100,"A+")))))))</f>
        <v>B</v>
      </c>
      <c r="AL52" s="31">
        <v>83</v>
      </c>
      <c r="AM52" s="21">
        <f>IF(AL52&lt;=32,0,IF(AL52&lt;=39,1,IF(AL52&lt;=49,2,IF(AL52&lt;=59,3,IF(AL52&lt;=69,3.5,IF(AL52&lt;=79,4,IF(AL52&lt;=100,5)))))))</f>
        <v>5</v>
      </c>
      <c r="AN52" s="21" t="str">
        <f>IF(AL52&lt;=32,"F",IF(AL52&lt;=39,"D",IF(AL52&lt;=49,"C",IF(AL52&lt;=59,"B",IF(AL52&lt;=69,"A-",IF(AL52&lt;=79,"A",IF(AL52&lt;=100,"A+")))))))</f>
        <v>A+</v>
      </c>
      <c r="AO52" s="31">
        <v>27</v>
      </c>
      <c r="AP52" s="21">
        <f>IF(AO52&lt;=16,0,IF(AO52&lt;=19.5,1,IF(AO52&lt;=24.5,2,IF(AO52&lt;=29.5,3,IF(AO52&lt;=34.5,3.5,IF(AO52&lt;=39.5,4,IF(AO52&lt;=50,5)))))))</f>
        <v>3</v>
      </c>
      <c r="AQ52" s="21" t="str">
        <f>IF(AO52&lt;=16,"F",IF(AO52&lt;=19.5,"D",IF(AO52&lt;=24.5,"C",IF(AO52&lt;=29.5,"B",IF(AO52&lt;=34.5,"A-",IF(AO52&lt;=39.5,"A",IF(AO52&lt;=50,"A+")))))))</f>
        <v>B</v>
      </c>
      <c r="AR52" s="40">
        <f>E52+H52+K52+N52+Q52+T52+W52+Z52+AC52+AF52+AI52+AL52+AO52</f>
        <v>677</v>
      </c>
      <c r="AS52" s="41">
        <f>IF(OR(F52=0,I52=0,L52=0,O52=0,R52=0,U52=0,X52=0,AA52=0,AD52=0,AG52=0,AJ52=0,AM52=0,AP52=0,),0,F52+I52+L52+O52+R52+U52+X52+AA52+AD52+AG52+AJ52+AM52+AP52)/13</f>
        <v>0</v>
      </c>
      <c r="AT52" s="41" t="str">
        <f>IF(AS52&gt;=5,"A+",IF(AS52&gt;=4,"A",IF(AS52&gt;=3.5,"A-",IF(AS52&gt;=3,"B",IF(AS52&gt;=2,"C",IF(AS52&gt;=1,"D","F"))))))</f>
        <v>F</v>
      </c>
      <c r="AU52" s="21">
        <v>46</v>
      </c>
      <c r="AV52" s="21" t="str">
        <f>IF(AS52=0,"FAIL","PASS")</f>
        <v>FAIL</v>
      </c>
      <c r="AW52" s="21">
        <f>COUNTIF(E52:AQ52,"F")</f>
        <v>2</v>
      </c>
      <c r="AX52" s="64">
        <v>24</v>
      </c>
      <c r="AY52" s="64"/>
      <c r="AZ52" s="10">
        <v>52</v>
      </c>
      <c r="BA52" s="10">
        <v>100</v>
      </c>
      <c r="BB52" s="64">
        <v>26</v>
      </c>
      <c r="BC52" s="64">
        <v>100</v>
      </c>
      <c r="BD52" s="10">
        <v>40</v>
      </c>
      <c r="BE52" s="10">
        <v>94</v>
      </c>
      <c r="BF52" s="64">
        <v>40</v>
      </c>
      <c r="BG52" s="68">
        <v>100</v>
      </c>
      <c r="BH52" s="12">
        <f>AU52</f>
        <v>46</v>
      </c>
      <c r="BI52" s="49">
        <v>95</v>
      </c>
      <c r="BJ52" s="10"/>
      <c r="BK52" s="18"/>
      <c r="BL52" s="18"/>
      <c r="BM52" s="18"/>
      <c r="BN52" s="18"/>
      <c r="BO52" s="9" t="s">
        <v>1649</v>
      </c>
      <c r="BP52" s="9" t="s">
        <v>1649</v>
      </c>
      <c r="BQ52" s="42" t="s">
        <v>40</v>
      </c>
    </row>
    <row r="53" spans="1:69" s="5" customFormat="1" ht="22.5" customHeight="1" x14ac:dyDescent="0.25">
      <c r="A53" s="6">
        <v>47</v>
      </c>
      <c r="B53" s="9" t="s">
        <v>880</v>
      </c>
      <c r="C53" s="9" t="s">
        <v>1024</v>
      </c>
      <c r="D53" s="9" t="s">
        <v>952</v>
      </c>
      <c r="E53" s="31">
        <v>57</v>
      </c>
      <c r="F53" s="21">
        <f>IF(E53&lt;=32,0,IF(E53&lt;=39,1,IF(E53&lt;=49,2,IF(E53&lt;=59,3,IF(E53&lt;=69,3.5,IF(E53&lt;=79,4,IF(E53&lt;=100,5)))))))</f>
        <v>3</v>
      </c>
      <c r="G53" s="21" t="str">
        <f>IF(E53&lt;=32,"F",IF(E53&lt;=39,"D",IF(E53&lt;=49,"C",IF(E53&lt;=59,"B",IF(E53&lt;=69,"A-",IF(E53&lt;=79,"A",IF(E53&lt;=100,"A+")))))))</f>
        <v>B</v>
      </c>
      <c r="H53" s="31">
        <v>72</v>
      </c>
      <c r="I53" s="21">
        <f>IF(H53&lt;=32,0,IF(H53&lt;=39,1,IF(H53&lt;=49,2,IF(H53&lt;=59,3,IF(H53&lt;=69,3.5,IF(H53&lt;=79,4,IF(H53&lt;=100,5)))))))</f>
        <v>4</v>
      </c>
      <c r="J53" s="21" t="str">
        <f>IF(H53&lt;=32,"F",IF(H53&lt;=39,"D",IF(H53&lt;=49,"C",IF(H53&lt;=59,"B",IF(H53&lt;=69,"A-",IF(H53&lt;=79,"A",IF(H53&lt;=100,"A+")))))))</f>
        <v>A</v>
      </c>
      <c r="K53" s="31">
        <v>33</v>
      </c>
      <c r="L53" s="21">
        <f>IF(K53&lt;=32,0,IF(K53&lt;=39,1,IF(K53&lt;=49,2,IF(K53&lt;=59,3,IF(K53&lt;=69,3.5,IF(K53&lt;=79,4,IF(K53&lt;=100,5)))))))</f>
        <v>1</v>
      </c>
      <c r="M53" s="21" t="str">
        <f>IF(K53&lt;=32,"F",IF(K53&lt;=39,"D",IF(K53&lt;=49,"C",IF(K53&lt;=59,"B",IF(K53&lt;=69,"A-",IF(K53&lt;=79,"A",IF(K53&lt;=100,"A+")))))))</f>
        <v>D</v>
      </c>
      <c r="N53" s="31">
        <v>8</v>
      </c>
      <c r="O53" s="21">
        <f>IF(N53&lt;=22.4,0,IF(N53&lt;=27.3,1,IF(N53&lt;=34.3,2,IF(N53&lt;=41.3,3,IF(N53&lt;=48.3,3.5,IF(N53&lt;=55.3,4,IF(N53&lt;=70,5)))))))</f>
        <v>0</v>
      </c>
      <c r="P53" s="21" t="str">
        <f>IF(N53&lt;=22.4,"F",IF(N53&lt;=27.3,"D",IF(N53&lt;=34.3,"C",IF(N53&lt;=41.3,"B",IF(N53&lt;=48.3,"A-",IF(N53&lt;=55.3,"A",IF(N53&lt;=70,"A+")))))))</f>
        <v>F</v>
      </c>
      <c r="Q53" s="31">
        <v>60</v>
      </c>
      <c r="R53" s="21">
        <f>IF(Q53&lt;=32,0,IF(Q53&lt;=39,1,IF(Q53&lt;=49,2,IF(Q53&lt;=59,3,IF(Q53&lt;=69,3.5,IF(Q53&lt;=79,4,IF(Q53&lt;=100,5)))))))</f>
        <v>3.5</v>
      </c>
      <c r="S53" s="21" t="str">
        <f>IF(Q53&lt;=32,"F",IF(Q53&lt;=39,"D",IF(Q53&lt;=49,"C",IF(Q53&lt;=59,"B",IF(Q53&lt;=69,"A-",IF(Q53&lt;=79,"A",IF(Q53&lt;=100,"A+")))))))</f>
        <v>A-</v>
      </c>
      <c r="T53" s="31">
        <v>39</v>
      </c>
      <c r="U53" s="21">
        <f>IF(T53&lt;=32,0,IF(T53&lt;=39,1,IF(T53&lt;=49,2,IF(T53&lt;=59,3,IF(T53&lt;=69,3.5,IF(T53&lt;=79,4,IF(T53&lt;=100,5)))))))</f>
        <v>1</v>
      </c>
      <c r="V53" s="21" t="str">
        <f>IF(T53&lt;=32,"F",IF(T53&lt;=39,"D",IF(T53&lt;=49,"C",IF(T53&lt;=59,"B",IF(T53&lt;=69,"A-",IF(T53&lt;=79,"A",IF(T53&lt;=100,"A+")))))))</f>
        <v>D</v>
      </c>
      <c r="W53" s="31">
        <v>46</v>
      </c>
      <c r="X53" s="21">
        <f>IF(W53&lt;=32,0,IF(W53&lt;=39,1,IF(W53&lt;=49,2,IF(W53&lt;=59,3,IF(W53&lt;=69,3.5,IF(W53&lt;=79,4,IF(W53&lt;=100,5)))))))</f>
        <v>2</v>
      </c>
      <c r="Y53" s="21" t="str">
        <f>IF(W53&lt;=32,"F",IF(W53&lt;=39,"D",IF(W53&lt;=49,"C",IF(W53&lt;=59,"B",IF(W53&lt;=69,"A-",IF(W53&lt;=79,"A",IF(W53&lt;=100,"A+")))))))</f>
        <v>C</v>
      </c>
      <c r="Z53" s="31">
        <v>44</v>
      </c>
      <c r="AA53" s="21">
        <f>IF(Z53&lt;=16,0,IF(Z53&lt;=19.5,1,IF(Z53&lt;=24.5,2,IF(Z53&lt;=29.5,3,IF(Z53&lt;=34.5,3.5,IF(Z53&lt;=39.5,4,IF(Z53&lt;=50,5)))))))</f>
        <v>5</v>
      </c>
      <c r="AB53" s="21" t="str">
        <f>IF(Z53&lt;=16,"F",IF(Z53&lt;=19.5,"D",IF(Z53&lt;=24.5,"C",IF(Z53&lt;=29.5,"B",IF(Z53&lt;=34.5,"A-",IF(Z53&lt;=39.5,"A",IF(Z53&lt;=50,"A+")))))))</f>
        <v>A+</v>
      </c>
      <c r="AC53" s="31">
        <v>80</v>
      </c>
      <c r="AD53" s="21">
        <f>IF(AC53&lt;=32,0,IF(AC53&lt;=39,1,IF(AC53&lt;=49,2,IF(AC53&lt;=59,3,IF(AC53&lt;=69,3.5,IF(AC53&lt;=79,4,IF(AC53&lt;=100,5)))))))</f>
        <v>5</v>
      </c>
      <c r="AE53" s="21" t="str">
        <f>IF(AC53&lt;=32,"F",IF(AC53&lt;=39,"D",IF(AC53&lt;=49,"C",IF(AC53&lt;=59,"B",IF(AC53&lt;=69,"A-",IF(AC53&lt;=79,"A",IF(AC53&lt;=100,"A+")))))))</f>
        <v>A+</v>
      </c>
      <c r="AF53" s="31">
        <v>80</v>
      </c>
      <c r="AG53" s="21">
        <f>IF(AF53&lt;=32,0,IF(AF53&lt;=39,1,IF(AF53&lt;=49,2,IF(AF53&lt;=59,3,IF(AF53&lt;=69,3.5,IF(AF53&lt;=79,4,IF(AF53&lt;=100,5)))))))</f>
        <v>5</v>
      </c>
      <c r="AH53" s="21" t="str">
        <f>IF(AF53&lt;=32,"F",IF(AF53&lt;=39,"D",IF(AF53&lt;=49,"C",IF(AF53&lt;=59,"B",IF(AF53&lt;=69,"A-",IF(AF53&lt;=79,"A",IF(AF53&lt;=100,"A+")))))))</f>
        <v>A+</v>
      </c>
      <c r="AI53" s="47">
        <v>59</v>
      </c>
      <c r="AJ53" s="21">
        <f>IF(AI53&lt;=32,0,IF(AI53&lt;=39,1,IF(AI53&lt;=49,2,IF(AI53&lt;=59,3,IF(AI53&lt;=69,3.5,IF(AI53&lt;=79,4,IF(AI53&lt;=100,5)))))))</f>
        <v>3</v>
      </c>
      <c r="AK53" s="21" t="str">
        <f>IF(AI53&lt;=32,"F",IF(AI53&lt;=39,"D",IF(AI53&lt;=49,"C",IF(AI53&lt;=59,"B",IF(AI53&lt;=69,"A-",IF(AI53&lt;=79,"A",IF(AI53&lt;=100,"A+")))))))</f>
        <v>B</v>
      </c>
      <c r="AL53" s="31">
        <v>70</v>
      </c>
      <c r="AM53" s="21">
        <f>IF(AL53&lt;=32,0,IF(AL53&lt;=39,1,IF(AL53&lt;=49,2,IF(AL53&lt;=59,3,IF(AL53&lt;=69,3.5,IF(AL53&lt;=79,4,IF(AL53&lt;=100,5)))))))</f>
        <v>4</v>
      </c>
      <c r="AN53" s="21" t="str">
        <f>IF(AL53&lt;=32,"F",IF(AL53&lt;=39,"D",IF(AL53&lt;=49,"C",IF(AL53&lt;=59,"B",IF(AL53&lt;=69,"A-",IF(AL53&lt;=79,"A",IF(AL53&lt;=100,"A+")))))))</f>
        <v>A</v>
      </c>
      <c r="AO53" s="31"/>
      <c r="AP53" s="21">
        <f>IF(AO53&lt;=16,0,IF(AO53&lt;=19.5,1,IF(AO53&lt;=24.5,2,IF(AO53&lt;=29.5,3,IF(AO53&lt;=34.5,3.5,IF(AO53&lt;=39.5,4,IF(AO53&lt;=50,5)))))))</f>
        <v>0</v>
      </c>
      <c r="AQ53" s="21" t="str">
        <f>IF(AO53&lt;=16,"F",IF(AO53&lt;=19.5,"D",IF(AO53&lt;=24.5,"C",IF(AO53&lt;=29.5,"B",IF(AO53&lt;=34.5,"A-",IF(AO53&lt;=39.5,"A",IF(AO53&lt;=50,"A+")))))))</f>
        <v>F</v>
      </c>
      <c r="AR53" s="40">
        <f>E53+H53+K53+N53+Q53+T53+W53+Z53+AC53+AF53+AI53+AL53+AO53</f>
        <v>648</v>
      </c>
      <c r="AS53" s="41">
        <f>IF(OR(F53=0,I53=0,L53=0,O53=0,R53=0,U53=0,X53=0,AA53=0,AD53=0,AG53=0,AJ53=0,AM53=0,AP53=0,),0,F53+I53+L53+O53+R53+U53+X53+AA53+AD53+AG53+AJ53+AM53+AP53)/13</f>
        <v>0</v>
      </c>
      <c r="AT53" s="41" t="str">
        <f>IF(AS53&gt;=5,"A+",IF(AS53&gt;=4,"A",IF(AS53&gt;=3.5,"A-",IF(AS53&gt;=3,"B",IF(AS53&gt;=2,"C",IF(AS53&gt;=1,"D","F"))))))</f>
        <v>F</v>
      </c>
      <c r="AU53" s="21">
        <v>47</v>
      </c>
      <c r="AV53" s="21" t="str">
        <f>IF(AS53=0,"FAIL","PASS")</f>
        <v>FAIL</v>
      </c>
      <c r="AW53" s="21">
        <f>COUNTIF(E53:AQ53,"F")</f>
        <v>2</v>
      </c>
      <c r="AX53" s="64">
        <v>45</v>
      </c>
      <c r="AY53" s="64"/>
      <c r="AZ53" s="10">
        <v>51</v>
      </c>
      <c r="BA53" s="10">
        <v>85</v>
      </c>
      <c r="BB53" s="64">
        <v>38</v>
      </c>
      <c r="BC53" s="64">
        <v>86</v>
      </c>
      <c r="BD53" s="10">
        <v>27</v>
      </c>
      <c r="BE53" s="10">
        <v>88</v>
      </c>
      <c r="BF53" s="64">
        <v>43</v>
      </c>
      <c r="BG53" s="68">
        <v>85</v>
      </c>
      <c r="BH53" s="12">
        <f>AU53</f>
        <v>47</v>
      </c>
      <c r="BI53" s="49">
        <v>85</v>
      </c>
      <c r="BJ53" s="10"/>
      <c r="BK53" s="18"/>
      <c r="BL53" s="18"/>
      <c r="BM53" s="18"/>
      <c r="BN53" s="18"/>
      <c r="BO53" s="9" t="s">
        <v>1691</v>
      </c>
      <c r="BP53" s="9" t="s">
        <v>1733</v>
      </c>
      <c r="BQ53" s="42" t="s">
        <v>40</v>
      </c>
    </row>
    <row r="54" spans="1:69" s="5" customFormat="1" ht="22.5" customHeight="1" x14ac:dyDescent="0.25">
      <c r="A54" s="6">
        <v>48</v>
      </c>
      <c r="B54" s="9" t="s">
        <v>874</v>
      </c>
      <c r="C54" s="9" t="s">
        <v>1018</v>
      </c>
      <c r="D54" s="9" t="s">
        <v>946</v>
      </c>
      <c r="E54" s="31">
        <v>44</v>
      </c>
      <c r="F54" s="21">
        <f>IF(E54&lt;=32,0,IF(E54&lt;=39,1,IF(E54&lt;=49,2,IF(E54&lt;=59,3,IF(E54&lt;=69,3.5,IF(E54&lt;=79,4,IF(E54&lt;=100,5)))))))</f>
        <v>2</v>
      </c>
      <c r="G54" s="21" t="str">
        <f>IF(E54&lt;=32,"F",IF(E54&lt;=39,"D",IF(E54&lt;=49,"C",IF(E54&lt;=59,"B",IF(E54&lt;=69,"A-",IF(E54&lt;=79,"A",IF(E54&lt;=100,"A+")))))))</f>
        <v>C</v>
      </c>
      <c r="H54" s="31">
        <v>54</v>
      </c>
      <c r="I54" s="21">
        <f>IF(H54&lt;=32,0,IF(H54&lt;=39,1,IF(H54&lt;=49,2,IF(H54&lt;=59,3,IF(H54&lt;=69,3.5,IF(H54&lt;=79,4,IF(H54&lt;=100,5)))))))</f>
        <v>3</v>
      </c>
      <c r="J54" s="21" t="str">
        <f>IF(H54&lt;=32,"F",IF(H54&lt;=39,"D",IF(H54&lt;=49,"C",IF(H54&lt;=59,"B",IF(H54&lt;=69,"A-",IF(H54&lt;=79,"A",IF(H54&lt;=100,"A+")))))))</f>
        <v>B</v>
      </c>
      <c r="K54" s="31">
        <v>46</v>
      </c>
      <c r="L54" s="21">
        <f>IF(K54&lt;=32,0,IF(K54&lt;=39,1,IF(K54&lt;=49,2,IF(K54&lt;=59,3,IF(K54&lt;=69,3.5,IF(K54&lt;=79,4,IF(K54&lt;=100,5)))))))</f>
        <v>2</v>
      </c>
      <c r="M54" s="21" t="str">
        <f>IF(K54&lt;=32,"F",IF(K54&lt;=39,"D",IF(K54&lt;=49,"C",IF(K54&lt;=59,"B",IF(K54&lt;=69,"A-",IF(K54&lt;=79,"A",IF(K54&lt;=100,"A+")))))))</f>
        <v>C</v>
      </c>
      <c r="N54" s="31">
        <v>21</v>
      </c>
      <c r="O54" s="21">
        <f>IF(N54&lt;=22.4,0,IF(N54&lt;=27.3,1,IF(N54&lt;=34.3,2,IF(N54&lt;=41.3,3,IF(N54&lt;=48.3,3.5,IF(N54&lt;=55.3,4,IF(N54&lt;=70,5)))))))</f>
        <v>0</v>
      </c>
      <c r="P54" s="21" t="str">
        <f>IF(N54&lt;=22.4,"F",IF(N54&lt;=27.3,"D",IF(N54&lt;=34.3,"C",IF(N54&lt;=41.3,"B",IF(N54&lt;=48.3,"A-",IF(N54&lt;=55.3,"A",IF(N54&lt;=70,"A+")))))))</f>
        <v>F</v>
      </c>
      <c r="Q54" s="31">
        <v>75</v>
      </c>
      <c r="R54" s="21">
        <f>IF(Q54&lt;=32,0,IF(Q54&lt;=39,1,IF(Q54&lt;=49,2,IF(Q54&lt;=59,3,IF(Q54&lt;=69,3.5,IF(Q54&lt;=79,4,IF(Q54&lt;=100,5)))))))</f>
        <v>4</v>
      </c>
      <c r="S54" s="21" t="str">
        <f>IF(Q54&lt;=32,"F",IF(Q54&lt;=39,"D",IF(Q54&lt;=49,"C",IF(Q54&lt;=59,"B",IF(Q54&lt;=69,"A-",IF(Q54&lt;=79,"A",IF(Q54&lt;=100,"A+")))))))</f>
        <v>A</v>
      </c>
      <c r="T54" s="31">
        <v>33</v>
      </c>
      <c r="U54" s="21">
        <f>IF(T54&lt;=32,0,IF(T54&lt;=39,1,IF(T54&lt;=49,2,IF(T54&lt;=59,3,IF(T54&lt;=69,3.5,IF(T54&lt;=79,4,IF(T54&lt;=100,5)))))))</f>
        <v>1</v>
      </c>
      <c r="V54" s="21" t="str">
        <f>IF(T54&lt;=32,"F",IF(T54&lt;=39,"D",IF(T54&lt;=49,"C",IF(T54&lt;=59,"B",IF(T54&lt;=69,"A-",IF(T54&lt;=79,"A",IF(T54&lt;=100,"A+")))))))</f>
        <v>D</v>
      </c>
      <c r="W54" s="31">
        <v>51</v>
      </c>
      <c r="X54" s="21">
        <f>IF(W54&lt;=32,0,IF(W54&lt;=39,1,IF(W54&lt;=49,2,IF(W54&lt;=59,3,IF(W54&lt;=69,3.5,IF(W54&lt;=79,4,IF(W54&lt;=100,5)))))))</f>
        <v>3</v>
      </c>
      <c r="Y54" s="21" t="str">
        <f>IF(W54&lt;=32,"F",IF(W54&lt;=39,"D",IF(W54&lt;=49,"C",IF(W54&lt;=59,"B",IF(W54&lt;=69,"A-",IF(W54&lt;=79,"A",IF(W54&lt;=100,"A+")))))))</f>
        <v>B</v>
      </c>
      <c r="Z54" s="31">
        <v>36</v>
      </c>
      <c r="AA54" s="21">
        <f>IF(Z54&lt;=16,0,IF(Z54&lt;=19.5,1,IF(Z54&lt;=24.5,2,IF(Z54&lt;=29.5,3,IF(Z54&lt;=34.5,3.5,IF(Z54&lt;=39.5,4,IF(Z54&lt;=50,5)))))))</f>
        <v>4</v>
      </c>
      <c r="AB54" s="21" t="str">
        <f>IF(Z54&lt;=16,"F",IF(Z54&lt;=19.5,"D",IF(Z54&lt;=24.5,"C",IF(Z54&lt;=29.5,"B",IF(Z54&lt;=34.5,"A-",IF(Z54&lt;=39.5,"A",IF(Z54&lt;=50,"A+")))))))</f>
        <v>A</v>
      </c>
      <c r="AC54" s="31">
        <v>81</v>
      </c>
      <c r="AD54" s="21">
        <f>IF(AC54&lt;=32,0,IF(AC54&lt;=39,1,IF(AC54&lt;=49,2,IF(AC54&lt;=59,3,IF(AC54&lt;=69,3.5,IF(AC54&lt;=79,4,IF(AC54&lt;=100,5)))))))</f>
        <v>5</v>
      </c>
      <c r="AE54" s="21" t="str">
        <f>IF(AC54&lt;=32,"F",IF(AC54&lt;=39,"D",IF(AC54&lt;=49,"C",IF(AC54&lt;=59,"B",IF(AC54&lt;=69,"A-",IF(AC54&lt;=79,"A",IF(AC54&lt;=100,"A+")))))))</f>
        <v>A+</v>
      </c>
      <c r="AF54" s="31">
        <v>81</v>
      </c>
      <c r="AG54" s="21">
        <f>IF(AF54&lt;=32,0,IF(AF54&lt;=39,1,IF(AF54&lt;=49,2,IF(AF54&lt;=59,3,IF(AF54&lt;=69,3.5,IF(AF54&lt;=79,4,IF(AF54&lt;=100,5)))))))</f>
        <v>5</v>
      </c>
      <c r="AH54" s="21" t="str">
        <f>IF(AF54&lt;=32,"F",IF(AF54&lt;=39,"D",IF(AF54&lt;=49,"C",IF(AF54&lt;=59,"B",IF(AF54&lt;=69,"A-",IF(AF54&lt;=79,"A",IF(AF54&lt;=100,"A+")))))))</f>
        <v>A+</v>
      </c>
      <c r="AI54" s="47">
        <v>76</v>
      </c>
      <c r="AJ54" s="21">
        <f>IF(AI54&lt;=32,0,IF(AI54&lt;=39,1,IF(AI54&lt;=49,2,IF(AI54&lt;=59,3,IF(AI54&lt;=69,3.5,IF(AI54&lt;=79,4,IF(AI54&lt;=100,5)))))))</f>
        <v>4</v>
      </c>
      <c r="AK54" s="21" t="str">
        <f>IF(AI54&lt;=32,"F",IF(AI54&lt;=39,"D",IF(AI54&lt;=49,"C",IF(AI54&lt;=59,"B",IF(AI54&lt;=69,"A-",IF(AI54&lt;=79,"A",IF(AI54&lt;=100,"A+")))))))</f>
        <v>A</v>
      </c>
      <c r="AL54" s="31">
        <v>9</v>
      </c>
      <c r="AM54" s="21">
        <f>IF(AL54&lt;=32,0,IF(AL54&lt;=39,1,IF(AL54&lt;=49,2,IF(AL54&lt;=59,3,IF(AL54&lt;=69,3.5,IF(AL54&lt;=79,4,IF(AL54&lt;=100,5)))))))</f>
        <v>0</v>
      </c>
      <c r="AN54" s="21" t="str">
        <f>IF(AL54&lt;=32,"F",IF(AL54&lt;=39,"D",IF(AL54&lt;=49,"C",IF(AL54&lt;=59,"B",IF(AL54&lt;=69,"A-",IF(AL54&lt;=79,"A",IF(AL54&lt;=100,"A+")))))))</f>
        <v>F</v>
      </c>
      <c r="AO54" s="31">
        <v>28</v>
      </c>
      <c r="AP54" s="21">
        <f>IF(AO54&lt;=16,0,IF(AO54&lt;=19.5,1,IF(AO54&lt;=24.5,2,IF(AO54&lt;=29.5,3,IF(AO54&lt;=34.5,3.5,IF(AO54&lt;=39.5,4,IF(AO54&lt;=50,5)))))))</f>
        <v>3</v>
      </c>
      <c r="AQ54" s="21" t="str">
        <f>IF(AO54&lt;=16,"F",IF(AO54&lt;=19.5,"D",IF(AO54&lt;=24.5,"C",IF(AO54&lt;=29.5,"B",IF(AO54&lt;=34.5,"A-",IF(AO54&lt;=39.5,"A",IF(AO54&lt;=50,"A+")))))))</f>
        <v>B</v>
      </c>
      <c r="AR54" s="40">
        <f>E54+H54+K54+N54+Q54+T54+W54+Z54+AC54+AF54+AI54+AL54+AO54</f>
        <v>635</v>
      </c>
      <c r="AS54" s="41">
        <f>IF(OR(F54=0,I54=0,L54=0,O54=0,R54=0,U54=0,X54=0,AA54=0,AD54=0,AG54=0,AJ54=0,AM54=0,AP54=0,),0,F54+I54+L54+O54+R54+U54+X54+AA54+AD54+AG54+AJ54+AM54+AP54)/13</f>
        <v>0</v>
      </c>
      <c r="AT54" s="41" t="str">
        <f>IF(AS54&gt;=5,"A+",IF(AS54&gt;=4,"A",IF(AS54&gt;=3.5,"A-",IF(AS54&gt;=3,"B",IF(AS54&gt;=2,"C",IF(AS54&gt;=1,"D","F"))))))</f>
        <v>F</v>
      </c>
      <c r="AU54" s="21">
        <v>48</v>
      </c>
      <c r="AV54" s="21" t="str">
        <f>IF(AS54=0,"FAIL","PASS")</f>
        <v>FAIL</v>
      </c>
      <c r="AW54" s="21">
        <f>COUNTIF(E54:AQ54,"F")</f>
        <v>2</v>
      </c>
      <c r="AX54" s="64">
        <v>56</v>
      </c>
      <c r="AY54" s="64"/>
      <c r="AZ54" s="10">
        <v>44</v>
      </c>
      <c r="BA54" s="10">
        <v>57</v>
      </c>
      <c r="BB54" s="64">
        <v>70</v>
      </c>
      <c r="BC54" s="64">
        <v>68</v>
      </c>
      <c r="BD54" s="10">
        <v>23</v>
      </c>
      <c r="BE54" s="10">
        <v>76</v>
      </c>
      <c r="BF54" s="64">
        <v>45</v>
      </c>
      <c r="BG54" s="68">
        <v>74</v>
      </c>
      <c r="BH54" s="12">
        <f>AU54</f>
        <v>48</v>
      </c>
      <c r="BI54" s="49">
        <v>71</v>
      </c>
      <c r="BJ54" s="10"/>
      <c r="BK54" s="18"/>
      <c r="BL54" s="18"/>
      <c r="BM54" s="18"/>
      <c r="BN54" s="18"/>
      <c r="BO54" s="9" t="s">
        <v>1685</v>
      </c>
      <c r="BP54" s="9" t="s">
        <v>1685</v>
      </c>
      <c r="BQ54" s="42" t="s">
        <v>38</v>
      </c>
    </row>
    <row r="55" spans="1:69" s="5" customFormat="1" ht="22.5" customHeight="1" x14ac:dyDescent="0.25">
      <c r="A55" s="6">
        <v>49</v>
      </c>
      <c r="B55" s="9" t="s">
        <v>846</v>
      </c>
      <c r="C55" s="9" t="s">
        <v>990</v>
      </c>
      <c r="D55" s="9" t="s">
        <v>918</v>
      </c>
      <c r="E55" s="31">
        <v>57</v>
      </c>
      <c r="F55" s="21">
        <f>IF(E55&lt;=32,0,IF(E55&lt;=39,1,IF(E55&lt;=49,2,IF(E55&lt;=59,3,IF(E55&lt;=69,3.5,IF(E55&lt;=79,4,IF(E55&lt;=100,5)))))))</f>
        <v>3</v>
      </c>
      <c r="G55" s="21" t="str">
        <f>IF(E55&lt;=32,"F",IF(E55&lt;=39,"D",IF(E55&lt;=49,"C",IF(E55&lt;=59,"B",IF(E55&lt;=69,"A-",IF(E55&lt;=79,"A",IF(E55&lt;=100,"A+")))))))</f>
        <v>B</v>
      </c>
      <c r="H55" s="31">
        <v>68</v>
      </c>
      <c r="I55" s="21">
        <f>IF(H55&lt;=32,0,IF(H55&lt;=39,1,IF(H55&lt;=49,2,IF(H55&lt;=59,3,IF(H55&lt;=69,3.5,IF(H55&lt;=79,4,IF(H55&lt;=100,5)))))))</f>
        <v>3.5</v>
      </c>
      <c r="J55" s="21" t="str">
        <f>IF(H55&lt;=32,"F",IF(H55&lt;=39,"D",IF(H55&lt;=49,"C",IF(H55&lt;=59,"B",IF(H55&lt;=69,"A-",IF(H55&lt;=79,"A",IF(H55&lt;=100,"A+")))))))</f>
        <v>A-</v>
      </c>
      <c r="K55" s="31">
        <v>47</v>
      </c>
      <c r="L55" s="21">
        <f>IF(K55&lt;=32,0,IF(K55&lt;=39,1,IF(K55&lt;=49,2,IF(K55&lt;=59,3,IF(K55&lt;=69,3.5,IF(K55&lt;=79,4,IF(K55&lt;=100,5)))))))</f>
        <v>2</v>
      </c>
      <c r="M55" s="21" t="str">
        <f>IF(K55&lt;=32,"F",IF(K55&lt;=39,"D",IF(K55&lt;=49,"C",IF(K55&lt;=59,"B",IF(K55&lt;=69,"A-",IF(K55&lt;=79,"A",IF(K55&lt;=100,"A+")))))))</f>
        <v>C</v>
      </c>
      <c r="N55" s="31">
        <v>22</v>
      </c>
      <c r="O55" s="21">
        <f>IF(N55&lt;=22.4,0,IF(N55&lt;=27.3,1,IF(N55&lt;=34.3,2,IF(N55&lt;=41.3,3,IF(N55&lt;=48.3,3.5,IF(N55&lt;=55.3,4,IF(N55&lt;=70,5)))))))</f>
        <v>0</v>
      </c>
      <c r="P55" s="21" t="str">
        <f>IF(N55&lt;=22.4,"F",IF(N55&lt;=27.3,"D",IF(N55&lt;=34.3,"C",IF(N55&lt;=41.3,"B",IF(N55&lt;=48.3,"A-",IF(N55&lt;=55.3,"A",IF(N55&lt;=70,"A+")))))))</f>
        <v>F</v>
      </c>
      <c r="Q55" s="31">
        <v>37</v>
      </c>
      <c r="R55" s="21">
        <f>IF(Q55&lt;=32,0,IF(Q55&lt;=39,1,IF(Q55&lt;=49,2,IF(Q55&lt;=59,3,IF(Q55&lt;=69,3.5,IF(Q55&lt;=79,4,IF(Q55&lt;=100,5)))))))</f>
        <v>1</v>
      </c>
      <c r="S55" s="21" t="str">
        <f>IF(Q55&lt;=32,"F",IF(Q55&lt;=39,"D",IF(Q55&lt;=49,"C",IF(Q55&lt;=59,"B",IF(Q55&lt;=69,"A-",IF(Q55&lt;=79,"A",IF(Q55&lt;=100,"A+")))))))</f>
        <v>D</v>
      </c>
      <c r="T55" s="31">
        <v>33</v>
      </c>
      <c r="U55" s="21">
        <f>IF(T55&lt;=32,0,IF(T55&lt;=39,1,IF(T55&lt;=49,2,IF(T55&lt;=59,3,IF(T55&lt;=69,3.5,IF(T55&lt;=79,4,IF(T55&lt;=100,5)))))))</f>
        <v>1</v>
      </c>
      <c r="V55" s="21" t="str">
        <f>IF(T55&lt;=32,"F",IF(T55&lt;=39,"D",IF(T55&lt;=49,"C",IF(T55&lt;=59,"B",IF(T55&lt;=69,"A-",IF(T55&lt;=79,"A",IF(T55&lt;=100,"A+")))))))</f>
        <v>D</v>
      </c>
      <c r="W55" s="31">
        <v>48</v>
      </c>
      <c r="X55" s="21">
        <f>IF(W55&lt;=32,0,IF(W55&lt;=39,1,IF(W55&lt;=49,2,IF(W55&lt;=59,3,IF(W55&lt;=69,3.5,IF(W55&lt;=79,4,IF(W55&lt;=100,5)))))))</f>
        <v>2</v>
      </c>
      <c r="Y55" s="21" t="str">
        <f>IF(W55&lt;=32,"F",IF(W55&lt;=39,"D",IF(W55&lt;=49,"C",IF(W55&lt;=59,"B",IF(W55&lt;=69,"A-",IF(W55&lt;=79,"A",IF(W55&lt;=100,"A+")))))))</f>
        <v>C</v>
      </c>
      <c r="Z55" s="31">
        <v>31</v>
      </c>
      <c r="AA55" s="21">
        <f>IF(Z55&lt;=16,0,IF(Z55&lt;=19.5,1,IF(Z55&lt;=24.5,2,IF(Z55&lt;=29.5,3,IF(Z55&lt;=34.5,3.5,IF(Z55&lt;=39.5,4,IF(Z55&lt;=50,5)))))))</f>
        <v>3.5</v>
      </c>
      <c r="AB55" s="21" t="str">
        <f>IF(Z55&lt;=16,"F",IF(Z55&lt;=19.5,"D",IF(Z55&lt;=24.5,"C",IF(Z55&lt;=29.5,"B",IF(Z55&lt;=34.5,"A-",IF(Z55&lt;=39.5,"A",IF(Z55&lt;=50,"A+")))))))</f>
        <v>A-</v>
      </c>
      <c r="AC55" s="31">
        <v>83</v>
      </c>
      <c r="AD55" s="21">
        <f>IF(AC55&lt;=32,0,IF(AC55&lt;=39,1,IF(AC55&lt;=49,2,IF(AC55&lt;=59,3,IF(AC55&lt;=69,3.5,IF(AC55&lt;=79,4,IF(AC55&lt;=100,5)))))))</f>
        <v>5</v>
      </c>
      <c r="AE55" s="21" t="str">
        <f>IF(AC55&lt;=32,"F",IF(AC55&lt;=39,"D",IF(AC55&lt;=49,"C",IF(AC55&lt;=59,"B",IF(AC55&lt;=69,"A-",IF(AC55&lt;=79,"A",IF(AC55&lt;=100,"A+")))))))</f>
        <v>A+</v>
      </c>
      <c r="AF55" s="31">
        <v>84</v>
      </c>
      <c r="AG55" s="21">
        <f>IF(AF55&lt;=32,0,IF(AF55&lt;=39,1,IF(AF55&lt;=49,2,IF(AF55&lt;=59,3,IF(AF55&lt;=69,3.5,IF(AF55&lt;=79,4,IF(AF55&lt;=100,5)))))))</f>
        <v>5</v>
      </c>
      <c r="AH55" s="21" t="str">
        <f>IF(AF55&lt;=32,"F",IF(AF55&lt;=39,"D",IF(AF55&lt;=49,"C",IF(AF55&lt;=59,"B",IF(AF55&lt;=69,"A-",IF(AF55&lt;=79,"A",IF(AF55&lt;=100,"A+")))))))</f>
        <v>A+</v>
      </c>
      <c r="AI55" s="47">
        <v>68</v>
      </c>
      <c r="AJ55" s="21">
        <f>IF(AI55&lt;=32,0,IF(AI55&lt;=39,1,IF(AI55&lt;=49,2,IF(AI55&lt;=59,3,IF(AI55&lt;=69,3.5,IF(AI55&lt;=79,4,IF(AI55&lt;=100,5)))))))</f>
        <v>3.5</v>
      </c>
      <c r="AK55" s="21" t="str">
        <f>IF(AI55&lt;=32,"F",IF(AI55&lt;=39,"D",IF(AI55&lt;=49,"C",IF(AI55&lt;=59,"B",IF(AI55&lt;=69,"A-",IF(AI55&lt;=79,"A",IF(AI55&lt;=100,"A+")))))))</f>
        <v>A-</v>
      </c>
      <c r="AL55" s="31">
        <v>29</v>
      </c>
      <c r="AM55" s="21">
        <f>IF(AL55&lt;=32,0,IF(AL55&lt;=39,1,IF(AL55&lt;=49,2,IF(AL55&lt;=59,3,IF(AL55&lt;=69,3.5,IF(AL55&lt;=79,4,IF(AL55&lt;=100,5)))))))</f>
        <v>0</v>
      </c>
      <c r="AN55" s="21" t="str">
        <f>IF(AL55&lt;=32,"F",IF(AL55&lt;=39,"D",IF(AL55&lt;=49,"C",IF(AL55&lt;=59,"B",IF(AL55&lt;=69,"A-",IF(AL55&lt;=79,"A",IF(AL55&lt;=100,"A+")))))))</f>
        <v>F</v>
      </c>
      <c r="AO55" s="31">
        <v>25</v>
      </c>
      <c r="AP55" s="21">
        <f>IF(AO55&lt;=16,0,IF(AO55&lt;=19.5,1,IF(AO55&lt;=24.5,2,IF(AO55&lt;=29.5,3,IF(AO55&lt;=34.5,3.5,IF(AO55&lt;=39.5,4,IF(AO55&lt;=50,5)))))))</f>
        <v>3</v>
      </c>
      <c r="AQ55" s="21" t="str">
        <f>IF(AO55&lt;=16,"F",IF(AO55&lt;=19.5,"D",IF(AO55&lt;=24.5,"C",IF(AO55&lt;=29.5,"B",IF(AO55&lt;=34.5,"A-",IF(AO55&lt;=39.5,"A",IF(AO55&lt;=50,"A+")))))))</f>
        <v>B</v>
      </c>
      <c r="AR55" s="40">
        <f>E55+H55+K55+N55+Q55+T55+W55+Z55+AC55+AF55+AI55+AL55+AO55</f>
        <v>632</v>
      </c>
      <c r="AS55" s="41">
        <f>IF(OR(F55=0,I55=0,L55=0,O55=0,R55=0,U55=0,X55=0,AA55=0,AD55=0,AG55=0,AJ55=0,AM55=0,AP55=0,),0,F55+I55+L55+O55+R55+U55+X55+AA55+AD55+AG55+AJ55+AM55+AP55)/13</f>
        <v>0</v>
      </c>
      <c r="AT55" s="41" t="str">
        <f>IF(AS55&gt;=5,"A+",IF(AS55&gt;=4,"A",IF(AS55&gt;=3.5,"A-",IF(AS55&gt;=3,"B",IF(AS55&gt;=2,"C",IF(AS55&gt;=1,"D","F"))))))</f>
        <v>F</v>
      </c>
      <c r="AU55" s="21">
        <v>49</v>
      </c>
      <c r="AV55" s="21" t="str">
        <f>IF(AS55=0,"FAIL","PASS")</f>
        <v>FAIL</v>
      </c>
      <c r="AW55" s="21">
        <f>COUNTIF(E55:AQ55,"F")</f>
        <v>2</v>
      </c>
      <c r="AX55" s="64">
        <v>17</v>
      </c>
      <c r="AY55" s="64"/>
      <c r="AZ55" s="10">
        <v>33</v>
      </c>
      <c r="BA55" s="10"/>
      <c r="BB55" s="64">
        <v>69</v>
      </c>
      <c r="BC55" s="64">
        <v>40</v>
      </c>
      <c r="BD55" s="10">
        <v>65</v>
      </c>
      <c r="BE55" s="10">
        <v>100</v>
      </c>
      <c r="BF55" s="64">
        <v>59</v>
      </c>
      <c r="BG55" s="68">
        <v>88</v>
      </c>
      <c r="BH55" s="12">
        <f>AU55</f>
        <v>49</v>
      </c>
      <c r="BI55" s="49">
        <v>76</v>
      </c>
      <c r="BJ55" s="10"/>
      <c r="BK55" s="18"/>
      <c r="BL55" s="18"/>
      <c r="BM55" s="18"/>
      <c r="BN55" s="18"/>
      <c r="BO55" s="9" t="s">
        <v>1657</v>
      </c>
      <c r="BP55" s="9" t="s">
        <v>1715</v>
      </c>
      <c r="BQ55" s="42" t="s">
        <v>38</v>
      </c>
    </row>
    <row r="56" spans="1:69" s="5" customFormat="1" ht="22.5" customHeight="1" x14ac:dyDescent="0.25">
      <c r="A56" s="6">
        <v>50</v>
      </c>
      <c r="B56" s="9" t="s">
        <v>852</v>
      </c>
      <c r="C56" s="9" t="s">
        <v>996</v>
      </c>
      <c r="D56" s="9" t="s">
        <v>924</v>
      </c>
      <c r="E56" s="31">
        <v>61</v>
      </c>
      <c r="F56" s="21">
        <f>IF(E56&lt;=32,0,IF(E56&lt;=39,1,IF(E56&lt;=49,2,IF(E56&lt;=59,3,IF(E56&lt;=69,3.5,IF(E56&lt;=79,4,IF(E56&lt;=100,5)))))))</f>
        <v>3.5</v>
      </c>
      <c r="G56" s="21" t="str">
        <f>IF(E56&lt;=32,"F",IF(E56&lt;=39,"D",IF(E56&lt;=49,"C",IF(E56&lt;=59,"B",IF(E56&lt;=69,"A-",IF(E56&lt;=79,"A",IF(E56&lt;=100,"A+")))))))</f>
        <v>A-</v>
      </c>
      <c r="H56" s="31">
        <v>64</v>
      </c>
      <c r="I56" s="21">
        <f>IF(H56&lt;=32,0,IF(H56&lt;=39,1,IF(H56&lt;=49,2,IF(H56&lt;=59,3,IF(H56&lt;=69,3.5,IF(H56&lt;=79,4,IF(H56&lt;=100,5)))))))</f>
        <v>3.5</v>
      </c>
      <c r="J56" s="21" t="str">
        <f>IF(H56&lt;=32,"F",IF(H56&lt;=39,"D",IF(H56&lt;=49,"C",IF(H56&lt;=59,"B",IF(H56&lt;=69,"A-",IF(H56&lt;=79,"A",IF(H56&lt;=100,"A+")))))))</f>
        <v>A-</v>
      </c>
      <c r="K56" s="31">
        <v>21</v>
      </c>
      <c r="L56" s="21">
        <f>IF(K56&lt;=32,0,IF(K56&lt;=39,1,IF(K56&lt;=49,2,IF(K56&lt;=59,3,IF(K56&lt;=69,3.5,IF(K56&lt;=79,4,IF(K56&lt;=100,5)))))))</f>
        <v>0</v>
      </c>
      <c r="M56" s="21" t="str">
        <f>IF(K56&lt;=32,"F",IF(K56&lt;=39,"D",IF(K56&lt;=49,"C",IF(K56&lt;=59,"B",IF(K56&lt;=69,"A-",IF(K56&lt;=79,"A",IF(K56&lt;=100,"A+")))))))</f>
        <v>F</v>
      </c>
      <c r="N56" s="31">
        <v>11</v>
      </c>
      <c r="O56" s="21">
        <f>IF(N56&lt;=22.4,0,IF(N56&lt;=27.3,1,IF(N56&lt;=34.3,2,IF(N56&lt;=41.3,3,IF(N56&lt;=48.3,3.5,IF(N56&lt;=55.3,4,IF(N56&lt;=70,5)))))))</f>
        <v>0</v>
      </c>
      <c r="P56" s="21" t="str">
        <f>IF(N56&lt;=22.4,"F",IF(N56&lt;=27.3,"D",IF(N56&lt;=34.3,"C",IF(N56&lt;=41.3,"B",IF(N56&lt;=48.3,"A-",IF(N56&lt;=55.3,"A",IF(N56&lt;=70,"A+")))))))</f>
        <v>F</v>
      </c>
      <c r="Q56" s="31">
        <v>45</v>
      </c>
      <c r="R56" s="21">
        <f>IF(Q56&lt;=32,0,IF(Q56&lt;=39,1,IF(Q56&lt;=49,2,IF(Q56&lt;=59,3,IF(Q56&lt;=69,3.5,IF(Q56&lt;=79,4,IF(Q56&lt;=100,5)))))))</f>
        <v>2</v>
      </c>
      <c r="S56" s="21" t="str">
        <f>IF(Q56&lt;=32,"F",IF(Q56&lt;=39,"D",IF(Q56&lt;=49,"C",IF(Q56&lt;=59,"B",IF(Q56&lt;=69,"A-",IF(Q56&lt;=79,"A",IF(Q56&lt;=100,"A+")))))))</f>
        <v>C</v>
      </c>
      <c r="T56" s="31">
        <v>34</v>
      </c>
      <c r="U56" s="21">
        <f>IF(T56&lt;=32,0,IF(T56&lt;=39,1,IF(T56&lt;=49,2,IF(T56&lt;=59,3,IF(T56&lt;=69,3.5,IF(T56&lt;=79,4,IF(T56&lt;=100,5)))))))</f>
        <v>1</v>
      </c>
      <c r="V56" s="21" t="str">
        <f>IF(T56&lt;=32,"F",IF(T56&lt;=39,"D",IF(T56&lt;=49,"C",IF(T56&lt;=59,"B",IF(T56&lt;=69,"A-",IF(T56&lt;=79,"A",IF(T56&lt;=100,"A+")))))))</f>
        <v>D</v>
      </c>
      <c r="W56" s="31">
        <v>53</v>
      </c>
      <c r="X56" s="21">
        <f>IF(W56&lt;=32,0,IF(W56&lt;=39,1,IF(W56&lt;=49,2,IF(W56&lt;=59,3,IF(W56&lt;=69,3.5,IF(W56&lt;=79,4,IF(W56&lt;=100,5)))))))</f>
        <v>3</v>
      </c>
      <c r="Y56" s="21" t="str">
        <f>IF(W56&lt;=32,"F",IF(W56&lt;=39,"D",IF(W56&lt;=49,"C",IF(W56&lt;=59,"B",IF(W56&lt;=69,"A-",IF(W56&lt;=79,"A",IF(W56&lt;=100,"A+")))))))</f>
        <v>B</v>
      </c>
      <c r="Z56" s="31">
        <v>36</v>
      </c>
      <c r="AA56" s="21">
        <f>IF(Z56&lt;=16,0,IF(Z56&lt;=19.5,1,IF(Z56&lt;=24.5,2,IF(Z56&lt;=29.5,3,IF(Z56&lt;=34.5,3.5,IF(Z56&lt;=39.5,4,IF(Z56&lt;=50,5)))))))</f>
        <v>4</v>
      </c>
      <c r="AB56" s="21" t="str">
        <f>IF(Z56&lt;=16,"F",IF(Z56&lt;=19.5,"D",IF(Z56&lt;=24.5,"C",IF(Z56&lt;=29.5,"B",IF(Z56&lt;=34.5,"A-",IF(Z56&lt;=39.5,"A",IF(Z56&lt;=50,"A+")))))))</f>
        <v>A</v>
      </c>
      <c r="AC56" s="31">
        <v>82</v>
      </c>
      <c r="AD56" s="21">
        <f>IF(AC56&lt;=32,0,IF(AC56&lt;=39,1,IF(AC56&lt;=49,2,IF(AC56&lt;=59,3,IF(AC56&lt;=69,3.5,IF(AC56&lt;=79,4,IF(AC56&lt;=100,5)))))))</f>
        <v>5</v>
      </c>
      <c r="AE56" s="21" t="str">
        <f>IF(AC56&lt;=32,"F",IF(AC56&lt;=39,"D",IF(AC56&lt;=49,"C",IF(AC56&lt;=59,"B",IF(AC56&lt;=69,"A-",IF(AC56&lt;=79,"A",IF(AC56&lt;=100,"A+")))))))</f>
        <v>A+</v>
      </c>
      <c r="AF56" s="31">
        <v>82</v>
      </c>
      <c r="AG56" s="21">
        <f>IF(AF56&lt;=32,0,IF(AF56&lt;=39,1,IF(AF56&lt;=49,2,IF(AF56&lt;=59,3,IF(AF56&lt;=69,3.5,IF(AF56&lt;=79,4,IF(AF56&lt;=100,5)))))))</f>
        <v>5</v>
      </c>
      <c r="AH56" s="21" t="str">
        <f>IF(AF56&lt;=32,"F",IF(AF56&lt;=39,"D",IF(AF56&lt;=49,"C",IF(AF56&lt;=59,"B",IF(AF56&lt;=69,"A-",IF(AF56&lt;=79,"A",IF(AF56&lt;=100,"A+")))))))</f>
        <v>A+</v>
      </c>
      <c r="AI56" s="47">
        <v>75</v>
      </c>
      <c r="AJ56" s="21">
        <f>IF(AI56&lt;=32,0,IF(AI56&lt;=39,1,IF(AI56&lt;=49,2,IF(AI56&lt;=59,3,IF(AI56&lt;=69,3.5,IF(AI56&lt;=79,4,IF(AI56&lt;=100,5)))))))</f>
        <v>4</v>
      </c>
      <c r="AK56" s="21" t="str">
        <f>IF(AI56&lt;=32,"F",IF(AI56&lt;=39,"D",IF(AI56&lt;=49,"C",IF(AI56&lt;=59,"B",IF(AI56&lt;=69,"A-",IF(AI56&lt;=79,"A",IF(AI56&lt;=100,"A+")))))))</f>
        <v>A</v>
      </c>
      <c r="AL56" s="31">
        <v>43</v>
      </c>
      <c r="AM56" s="21">
        <f>IF(AL56&lt;=32,0,IF(AL56&lt;=39,1,IF(AL56&lt;=49,2,IF(AL56&lt;=59,3,IF(AL56&lt;=69,3.5,IF(AL56&lt;=79,4,IF(AL56&lt;=100,5)))))))</f>
        <v>2</v>
      </c>
      <c r="AN56" s="21" t="str">
        <f>IF(AL56&lt;=32,"F",IF(AL56&lt;=39,"D",IF(AL56&lt;=49,"C",IF(AL56&lt;=59,"B",IF(AL56&lt;=69,"A-",IF(AL56&lt;=79,"A",IF(AL56&lt;=100,"A+")))))))</f>
        <v>C</v>
      </c>
      <c r="AO56" s="31">
        <v>25</v>
      </c>
      <c r="AP56" s="21">
        <f>IF(AO56&lt;=16,0,IF(AO56&lt;=19.5,1,IF(AO56&lt;=24.5,2,IF(AO56&lt;=29.5,3,IF(AO56&lt;=34.5,3.5,IF(AO56&lt;=39.5,4,IF(AO56&lt;=50,5)))))))</f>
        <v>3</v>
      </c>
      <c r="AQ56" s="21" t="str">
        <f>IF(AO56&lt;=16,"F",IF(AO56&lt;=19.5,"D",IF(AO56&lt;=24.5,"C",IF(AO56&lt;=29.5,"B",IF(AO56&lt;=34.5,"A-",IF(AO56&lt;=39.5,"A",IF(AO56&lt;=50,"A+")))))))</f>
        <v>B</v>
      </c>
      <c r="AR56" s="40">
        <f>E56+H56+K56+N56+Q56+T56+W56+Z56+AC56+AF56+AI56+AL56+AO56</f>
        <v>632</v>
      </c>
      <c r="AS56" s="41">
        <f>IF(OR(F56=0,I56=0,L56=0,O56=0,R56=0,U56=0,X56=0,AA56=0,AD56=0,AG56=0,AJ56=0,AM56=0,AP56=0,),0,F56+I56+L56+O56+R56+U56+X56+AA56+AD56+AG56+AJ56+AM56+AP56)/13</f>
        <v>0</v>
      </c>
      <c r="AT56" s="41" t="str">
        <f>IF(AS56&gt;=5,"A+",IF(AS56&gt;=4,"A",IF(AS56&gt;=3.5,"A-",IF(AS56&gt;=3,"B",IF(AS56&gt;=2,"C",IF(AS56&gt;=1,"D","F"))))))</f>
        <v>F</v>
      </c>
      <c r="AU56" s="21">
        <v>50</v>
      </c>
      <c r="AV56" s="21" t="str">
        <f>IF(AS56=0,"FAIL","PASS")</f>
        <v>FAIL</v>
      </c>
      <c r="AW56" s="21">
        <f>COUNTIF(E56:AQ56,"F")</f>
        <v>2</v>
      </c>
      <c r="AX56" s="64">
        <v>20</v>
      </c>
      <c r="AY56" s="64"/>
      <c r="AZ56" s="10">
        <v>38</v>
      </c>
      <c r="BA56" s="10">
        <v>90</v>
      </c>
      <c r="BB56" s="64">
        <v>53</v>
      </c>
      <c r="BC56" s="64">
        <v>86</v>
      </c>
      <c r="BD56" s="10">
        <v>46</v>
      </c>
      <c r="BE56" s="10">
        <v>88</v>
      </c>
      <c r="BF56" s="64">
        <v>41</v>
      </c>
      <c r="BG56" s="68">
        <v>81</v>
      </c>
      <c r="BH56" s="12">
        <f>AU56</f>
        <v>50</v>
      </c>
      <c r="BI56" s="49">
        <v>71</v>
      </c>
      <c r="BJ56" s="10"/>
      <c r="BK56" s="18"/>
      <c r="BL56" s="18"/>
      <c r="BM56" s="18"/>
      <c r="BN56" s="18"/>
      <c r="BO56" s="9" t="s">
        <v>1663</v>
      </c>
      <c r="BP56" s="9" t="s">
        <v>1718</v>
      </c>
      <c r="BQ56" s="42" t="s">
        <v>38</v>
      </c>
    </row>
    <row r="57" spans="1:69" s="5" customFormat="1" ht="22.5" customHeight="1" x14ac:dyDescent="0.25">
      <c r="A57" s="6">
        <v>51</v>
      </c>
      <c r="B57" s="9" t="s">
        <v>849</v>
      </c>
      <c r="C57" s="9" t="s">
        <v>993</v>
      </c>
      <c r="D57" s="9" t="s">
        <v>921</v>
      </c>
      <c r="E57" s="31">
        <v>45</v>
      </c>
      <c r="F57" s="21">
        <f>IF(E57&lt;=32,0,IF(E57&lt;=39,1,IF(E57&lt;=49,2,IF(E57&lt;=59,3,IF(E57&lt;=69,3.5,IF(E57&lt;=79,4,IF(E57&lt;=100,5)))))))</f>
        <v>2</v>
      </c>
      <c r="G57" s="21" t="str">
        <f>IF(E57&lt;=32,"F",IF(E57&lt;=39,"D",IF(E57&lt;=49,"C",IF(E57&lt;=59,"B",IF(E57&lt;=69,"A-",IF(E57&lt;=79,"A",IF(E57&lt;=100,"A+")))))))</f>
        <v>C</v>
      </c>
      <c r="H57" s="31">
        <v>57</v>
      </c>
      <c r="I57" s="21">
        <f>IF(H57&lt;=32,0,IF(H57&lt;=39,1,IF(H57&lt;=49,2,IF(H57&lt;=59,3,IF(H57&lt;=69,3.5,IF(H57&lt;=79,4,IF(H57&lt;=100,5)))))))</f>
        <v>3</v>
      </c>
      <c r="J57" s="21" t="str">
        <f>IF(H57&lt;=32,"F",IF(H57&lt;=39,"D",IF(H57&lt;=49,"C",IF(H57&lt;=59,"B",IF(H57&lt;=69,"A-",IF(H57&lt;=79,"A",IF(H57&lt;=100,"A+")))))))</f>
        <v>B</v>
      </c>
      <c r="K57" s="31">
        <v>26</v>
      </c>
      <c r="L57" s="21">
        <f>IF(K57&lt;=32,0,IF(K57&lt;=39,1,IF(K57&lt;=49,2,IF(K57&lt;=59,3,IF(K57&lt;=69,3.5,IF(K57&lt;=79,4,IF(K57&lt;=100,5)))))))</f>
        <v>0</v>
      </c>
      <c r="M57" s="21" t="str">
        <f>IF(K57&lt;=32,"F",IF(K57&lt;=39,"D",IF(K57&lt;=49,"C",IF(K57&lt;=59,"B",IF(K57&lt;=69,"A-",IF(K57&lt;=79,"A",IF(K57&lt;=100,"A+")))))))</f>
        <v>F</v>
      </c>
      <c r="N57" s="31">
        <v>11</v>
      </c>
      <c r="O57" s="21">
        <f>IF(N57&lt;=22.4,0,IF(N57&lt;=27.3,1,IF(N57&lt;=34.3,2,IF(N57&lt;=41.3,3,IF(N57&lt;=48.3,3.5,IF(N57&lt;=55.3,4,IF(N57&lt;=70,5)))))))</f>
        <v>0</v>
      </c>
      <c r="P57" s="21" t="str">
        <f>IF(N57&lt;=22.4,"F",IF(N57&lt;=27.3,"D",IF(N57&lt;=34.3,"C",IF(N57&lt;=41.3,"B",IF(N57&lt;=48.3,"A-",IF(N57&lt;=55.3,"A",IF(N57&lt;=70,"A+")))))))</f>
        <v>F</v>
      </c>
      <c r="Q57" s="31">
        <v>69</v>
      </c>
      <c r="R57" s="21">
        <f>IF(Q57&lt;=32,0,IF(Q57&lt;=39,1,IF(Q57&lt;=49,2,IF(Q57&lt;=59,3,IF(Q57&lt;=69,3.5,IF(Q57&lt;=79,4,IF(Q57&lt;=100,5)))))))</f>
        <v>3.5</v>
      </c>
      <c r="S57" s="21" t="str">
        <f>IF(Q57&lt;=32,"F",IF(Q57&lt;=39,"D",IF(Q57&lt;=49,"C",IF(Q57&lt;=59,"B",IF(Q57&lt;=69,"A-",IF(Q57&lt;=79,"A",IF(Q57&lt;=100,"A+")))))))</f>
        <v>A-</v>
      </c>
      <c r="T57" s="31">
        <v>33</v>
      </c>
      <c r="U57" s="21">
        <f>IF(T57&lt;=32,0,IF(T57&lt;=39,1,IF(T57&lt;=49,2,IF(T57&lt;=59,3,IF(T57&lt;=69,3.5,IF(T57&lt;=79,4,IF(T57&lt;=100,5)))))))</f>
        <v>1</v>
      </c>
      <c r="V57" s="21" t="str">
        <f>IF(T57&lt;=32,"F",IF(T57&lt;=39,"D",IF(T57&lt;=49,"C",IF(T57&lt;=59,"B",IF(T57&lt;=69,"A-",IF(T57&lt;=79,"A",IF(T57&lt;=100,"A+")))))))</f>
        <v>D</v>
      </c>
      <c r="W57" s="31">
        <v>61</v>
      </c>
      <c r="X57" s="21">
        <f>IF(W57&lt;=32,0,IF(W57&lt;=39,1,IF(W57&lt;=49,2,IF(W57&lt;=59,3,IF(W57&lt;=69,3.5,IF(W57&lt;=79,4,IF(W57&lt;=100,5)))))))</f>
        <v>3.5</v>
      </c>
      <c r="Y57" s="21" t="str">
        <f>IF(W57&lt;=32,"F",IF(W57&lt;=39,"D",IF(W57&lt;=49,"C",IF(W57&lt;=59,"B",IF(W57&lt;=69,"A-",IF(W57&lt;=79,"A",IF(W57&lt;=100,"A+")))))))</f>
        <v>A-</v>
      </c>
      <c r="Z57" s="31">
        <v>35</v>
      </c>
      <c r="AA57" s="21">
        <f>IF(Z57&lt;=16,0,IF(Z57&lt;=19.5,1,IF(Z57&lt;=24.5,2,IF(Z57&lt;=29.5,3,IF(Z57&lt;=34.5,3.5,IF(Z57&lt;=39.5,4,IF(Z57&lt;=50,5)))))))</f>
        <v>4</v>
      </c>
      <c r="AB57" s="21" t="str">
        <f>IF(Z57&lt;=16,"F",IF(Z57&lt;=19.5,"D",IF(Z57&lt;=24.5,"C",IF(Z57&lt;=29.5,"B",IF(Z57&lt;=34.5,"A-",IF(Z57&lt;=39.5,"A",IF(Z57&lt;=50,"A+")))))))</f>
        <v>A</v>
      </c>
      <c r="AC57" s="31">
        <v>84</v>
      </c>
      <c r="AD57" s="21">
        <f>IF(AC57&lt;=32,0,IF(AC57&lt;=39,1,IF(AC57&lt;=49,2,IF(AC57&lt;=59,3,IF(AC57&lt;=69,3.5,IF(AC57&lt;=79,4,IF(AC57&lt;=100,5)))))))</f>
        <v>5</v>
      </c>
      <c r="AE57" s="21" t="str">
        <f>IF(AC57&lt;=32,"F",IF(AC57&lt;=39,"D",IF(AC57&lt;=49,"C",IF(AC57&lt;=59,"B",IF(AC57&lt;=69,"A-",IF(AC57&lt;=79,"A",IF(AC57&lt;=100,"A+")))))))</f>
        <v>A+</v>
      </c>
      <c r="AF57" s="31">
        <v>83</v>
      </c>
      <c r="AG57" s="21">
        <f>IF(AF57&lt;=32,0,IF(AF57&lt;=39,1,IF(AF57&lt;=49,2,IF(AF57&lt;=59,3,IF(AF57&lt;=69,3.5,IF(AF57&lt;=79,4,IF(AF57&lt;=100,5)))))))</f>
        <v>5</v>
      </c>
      <c r="AH57" s="21" t="str">
        <f>IF(AF57&lt;=32,"F",IF(AF57&lt;=39,"D",IF(AF57&lt;=49,"C",IF(AF57&lt;=59,"B",IF(AF57&lt;=69,"A-",IF(AF57&lt;=79,"A",IF(AF57&lt;=100,"A+")))))))</f>
        <v>A+</v>
      </c>
      <c r="AI57" s="47">
        <v>53</v>
      </c>
      <c r="AJ57" s="21">
        <f>IF(AI57&lt;=32,0,IF(AI57&lt;=39,1,IF(AI57&lt;=49,2,IF(AI57&lt;=59,3,IF(AI57&lt;=69,3.5,IF(AI57&lt;=79,4,IF(AI57&lt;=100,5)))))))</f>
        <v>3</v>
      </c>
      <c r="AK57" s="21" t="str">
        <f>IF(AI57&lt;=32,"F",IF(AI57&lt;=39,"D",IF(AI57&lt;=49,"C",IF(AI57&lt;=59,"B",IF(AI57&lt;=69,"A-",IF(AI57&lt;=79,"A",IF(AI57&lt;=100,"A+")))))))</f>
        <v>B</v>
      </c>
      <c r="AL57" s="31">
        <v>36</v>
      </c>
      <c r="AM57" s="21">
        <f>IF(AL57&lt;=32,0,IF(AL57&lt;=39,1,IF(AL57&lt;=49,2,IF(AL57&lt;=59,3,IF(AL57&lt;=69,3.5,IF(AL57&lt;=79,4,IF(AL57&lt;=100,5)))))))</f>
        <v>1</v>
      </c>
      <c r="AN57" s="21" t="str">
        <f>IF(AL57&lt;=32,"F",IF(AL57&lt;=39,"D",IF(AL57&lt;=49,"C",IF(AL57&lt;=59,"B",IF(AL57&lt;=69,"A-",IF(AL57&lt;=79,"A",IF(AL57&lt;=100,"A+")))))))</f>
        <v>D</v>
      </c>
      <c r="AO57" s="31">
        <v>30</v>
      </c>
      <c r="AP57" s="21">
        <f>IF(AO57&lt;=16,0,IF(AO57&lt;=19.5,1,IF(AO57&lt;=24.5,2,IF(AO57&lt;=29.5,3,IF(AO57&lt;=34.5,3.5,IF(AO57&lt;=39.5,4,IF(AO57&lt;=50,5)))))))</f>
        <v>3.5</v>
      </c>
      <c r="AQ57" s="21" t="str">
        <f>IF(AO57&lt;=16,"F",IF(AO57&lt;=19.5,"D",IF(AO57&lt;=24.5,"C",IF(AO57&lt;=29.5,"B",IF(AO57&lt;=34.5,"A-",IF(AO57&lt;=39.5,"A",IF(AO57&lt;=50,"A+")))))))</f>
        <v>A-</v>
      </c>
      <c r="AR57" s="40">
        <f>E57+H57+K57+N57+Q57+T57+W57+Z57+AC57+AF57+AI57+AL57+AO57</f>
        <v>623</v>
      </c>
      <c r="AS57" s="41">
        <f>IF(OR(F57=0,I57=0,L57=0,O57=0,R57=0,U57=0,X57=0,AA57=0,AD57=0,AG57=0,AJ57=0,AM57=0,AP57=0,),0,F57+I57+L57+O57+R57+U57+X57+AA57+AD57+AG57+AJ57+AM57+AP57)/13</f>
        <v>0</v>
      </c>
      <c r="AT57" s="41" t="str">
        <f>IF(AS57&gt;=5,"A+",IF(AS57&gt;=4,"A",IF(AS57&gt;=3.5,"A-",IF(AS57&gt;=3,"B",IF(AS57&gt;=2,"C",IF(AS57&gt;=1,"D","F"))))))</f>
        <v>F</v>
      </c>
      <c r="AU57" s="21">
        <v>51</v>
      </c>
      <c r="AV57" s="21" t="str">
        <f>IF(AS57=0,"FAIL","PASS")</f>
        <v>FAIL</v>
      </c>
      <c r="AW57" s="21">
        <f>COUNTIF(E57:AQ57,"F")</f>
        <v>2</v>
      </c>
      <c r="AX57" s="64">
        <v>53</v>
      </c>
      <c r="AY57" s="64"/>
      <c r="AZ57" s="10">
        <v>28</v>
      </c>
      <c r="BA57" s="10">
        <v>85</v>
      </c>
      <c r="BB57" s="64">
        <v>47</v>
      </c>
      <c r="BC57" s="64">
        <v>95</v>
      </c>
      <c r="BD57" s="10">
        <v>51</v>
      </c>
      <c r="BE57" s="10">
        <v>100</v>
      </c>
      <c r="BF57" s="64">
        <v>29</v>
      </c>
      <c r="BG57" s="68">
        <v>92</v>
      </c>
      <c r="BH57" s="12">
        <f>AU57</f>
        <v>51</v>
      </c>
      <c r="BI57" s="49">
        <v>100</v>
      </c>
      <c r="BJ57" s="10"/>
      <c r="BK57" s="18"/>
      <c r="BL57" s="18"/>
      <c r="BM57" s="18"/>
      <c r="BN57" s="18"/>
      <c r="BO57" s="9" t="s">
        <v>1660</v>
      </c>
      <c r="BP57" s="9" t="s">
        <v>1660</v>
      </c>
      <c r="BQ57" s="42" t="s">
        <v>38</v>
      </c>
    </row>
    <row r="58" spans="1:69" s="5" customFormat="1" ht="22.5" customHeight="1" x14ac:dyDescent="0.25">
      <c r="A58" s="6">
        <v>52</v>
      </c>
      <c r="B58" s="9" t="s">
        <v>853</v>
      </c>
      <c r="C58" s="9" t="s">
        <v>997</v>
      </c>
      <c r="D58" s="9" t="s">
        <v>925</v>
      </c>
      <c r="E58" s="31">
        <v>42</v>
      </c>
      <c r="F58" s="21">
        <f>IF(E58&lt;=32,0,IF(E58&lt;=39,1,IF(E58&lt;=49,2,IF(E58&lt;=59,3,IF(E58&lt;=69,3.5,IF(E58&lt;=79,4,IF(E58&lt;=100,5)))))))</f>
        <v>2</v>
      </c>
      <c r="G58" s="21" t="str">
        <f>IF(E58&lt;=32,"F",IF(E58&lt;=39,"D",IF(E58&lt;=49,"C",IF(E58&lt;=59,"B",IF(E58&lt;=69,"A-",IF(E58&lt;=79,"A",IF(E58&lt;=100,"A+")))))))</f>
        <v>C</v>
      </c>
      <c r="H58" s="31">
        <v>55</v>
      </c>
      <c r="I58" s="21">
        <f>IF(H58&lt;=32,0,IF(H58&lt;=39,1,IF(H58&lt;=49,2,IF(H58&lt;=59,3,IF(H58&lt;=69,3.5,IF(H58&lt;=79,4,IF(H58&lt;=100,5)))))))</f>
        <v>3</v>
      </c>
      <c r="J58" s="21" t="str">
        <f>IF(H58&lt;=32,"F",IF(H58&lt;=39,"D",IF(H58&lt;=49,"C",IF(H58&lt;=59,"B",IF(H58&lt;=69,"A-",IF(H58&lt;=79,"A",IF(H58&lt;=100,"A+")))))))</f>
        <v>B</v>
      </c>
      <c r="K58" s="31">
        <v>23</v>
      </c>
      <c r="L58" s="21">
        <f>IF(K58&lt;=32,0,IF(K58&lt;=39,1,IF(K58&lt;=49,2,IF(K58&lt;=59,3,IF(K58&lt;=69,3.5,IF(K58&lt;=79,4,IF(K58&lt;=100,5)))))))</f>
        <v>0</v>
      </c>
      <c r="M58" s="21" t="str">
        <f>IF(K58&lt;=32,"F",IF(K58&lt;=39,"D",IF(K58&lt;=49,"C",IF(K58&lt;=59,"B",IF(K58&lt;=69,"A-",IF(K58&lt;=79,"A",IF(K58&lt;=100,"A+")))))))</f>
        <v>F</v>
      </c>
      <c r="N58" s="31">
        <v>7</v>
      </c>
      <c r="O58" s="21">
        <f>IF(N58&lt;=22.4,0,IF(N58&lt;=27.3,1,IF(N58&lt;=34.3,2,IF(N58&lt;=41.3,3,IF(N58&lt;=48.3,3.5,IF(N58&lt;=55.3,4,IF(N58&lt;=70,5)))))))</f>
        <v>0</v>
      </c>
      <c r="P58" s="21" t="str">
        <f>IF(N58&lt;=22.4,"F",IF(N58&lt;=27.3,"D",IF(N58&lt;=34.3,"C",IF(N58&lt;=41.3,"B",IF(N58&lt;=48.3,"A-",IF(N58&lt;=55.3,"A",IF(N58&lt;=70,"A+")))))))</f>
        <v>F</v>
      </c>
      <c r="Q58" s="31">
        <v>46</v>
      </c>
      <c r="R58" s="21">
        <f>IF(Q58&lt;=32,0,IF(Q58&lt;=39,1,IF(Q58&lt;=49,2,IF(Q58&lt;=59,3,IF(Q58&lt;=69,3.5,IF(Q58&lt;=79,4,IF(Q58&lt;=100,5)))))))</f>
        <v>2</v>
      </c>
      <c r="S58" s="21" t="str">
        <f>IF(Q58&lt;=32,"F",IF(Q58&lt;=39,"D",IF(Q58&lt;=49,"C",IF(Q58&lt;=59,"B",IF(Q58&lt;=69,"A-",IF(Q58&lt;=79,"A",IF(Q58&lt;=100,"A+")))))))</f>
        <v>C</v>
      </c>
      <c r="T58" s="31">
        <v>58</v>
      </c>
      <c r="U58" s="21">
        <f>IF(T58&lt;=32,0,IF(T58&lt;=39,1,IF(T58&lt;=49,2,IF(T58&lt;=59,3,IF(T58&lt;=69,3.5,IF(T58&lt;=79,4,IF(T58&lt;=100,5)))))))</f>
        <v>3</v>
      </c>
      <c r="V58" s="21" t="str">
        <f>IF(T58&lt;=32,"F",IF(T58&lt;=39,"D",IF(T58&lt;=49,"C",IF(T58&lt;=59,"B",IF(T58&lt;=69,"A-",IF(T58&lt;=79,"A",IF(T58&lt;=100,"A+")))))))</f>
        <v>B</v>
      </c>
      <c r="W58" s="31">
        <v>35</v>
      </c>
      <c r="X58" s="21">
        <f>IF(W58&lt;=32,0,IF(W58&lt;=39,1,IF(W58&lt;=49,2,IF(W58&lt;=59,3,IF(W58&lt;=69,3.5,IF(W58&lt;=79,4,IF(W58&lt;=100,5)))))))</f>
        <v>1</v>
      </c>
      <c r="Y58" s="21" t="str">
        <f>IF(W58&lt;=32,"F",IF(W58&lt;=39,"D",IF(W58&lt;=49,"C",IF(W58&lt;=59,"B",IF(W58&lt;=69,"A-",IF(W58&lt;=79,"A",IF(W58&lt;=100,"A+")))))))</f>
        <v>D</v>
      </c>
      <c r="Z58" s="31">
        <v>42</v>
      </c>
      <c r="AA58" s="21">
        <f>IF(Z58&lt;=16,0,IF(Z58&lt;=19.5,1,IF(Z58&lt;=24.5,2,IF(Z58&lt;=29.5,3,IF(Z58&lt;=34.5,3.5,IF(Z58&lt;=39.5,4,IF(Z58&lt;=50,5)))))))</f>
        <v>5</v>
      </c>
      <c r="AB58" s="21" t="str">
        <f>IF(Z58&lt;=16,"F",IF(Z58&lt;=19.5,"D",IF(Z58&lt;=24.5,"C",IF(Z58&lt;=29.5,"B",IF(Z58&lt;=34.5,"A-",IF(Z58&lt;=39.5,"A",IF(Z58&lt;=50,"A+")))))))</f>
        <v>A+</v>
      </c>
      <c r="AC58" s="31">
        <v>81</v>
      </c>
      <c r="AD58" s="21">
        <f>IF(AC58&lt;=32,0,IF(AC58&lt;=39,1,IF(AC58&lt;=49,2,IF(AC58&lt;=59,3,IF(AC58&lt;=69,3.5,IF(AC58&lt;=79,4,IF(AC58&lt;=100,5)))))))</f>
        <v>5</v>
      </c>
      <c r="AE58" s="21" t="str">
        <f>IF(AC58&lt;=32,"F",IF(AC58&lt;=39,"D",IF(AC58&lt;=49,"C",IF(AC58&lt;=59,"B",IF(AC58&lt;=69,"A-",IF(AC58&lt;=79,"A",IF(AC58&lt;=100,"A+")))))))</f>
        <v>A+</v>
      </c>
      <c r="AF58" s="31">
        <v>81</v>
      </c>
      <c r="AG58" s="21">
        <f>IF(AF58&lt;=32,0,IF(AF58&lt;=39,1,IF(AF58&lt;=49,2,IF(AF58&lt;=59,3,IF(AF58&lt;=69,3.5,IF(AF58&lt;=79,4,IF(AF58&lt;=100,5)))))))</f>
        <v>5</v>
      </c>
      <c r="AH58" s="21" t="str">
        <f>IF(AF58&lt;=32,"F",IF(AF58&lt;=39,"D",IF(AF58&lt;=49,"C",IF(AF58&lt;=59,"B",IF(AF58&lt;=69,"A-",IF(AF58&lt;=79,"A",IF(AF58&lt;=100,"A+")))))))</f>
        <v>A+</v>
      </c>
      <c r="AI58" s="47">
        <v>57</v>
      </c>
      <c r="AJ58" s="21">
        <f>IF(AI58&lt;=32,0,IF(AI58&lt;=39,1,IF(AI58&lt;=49,2,IF(AI58&lt;=59,3,IF(AI58&lt;=69,3.5,IF(AI58&lt;=79,4,IF(AI58&lt;=100,5)))))))</f>
        <v>3</v>
      </c>
      <c r="AK58" s="21" t="str">
        <f>IF(AI58&lt;=32,"F",IF(AI58&lt;=39,"D",IF(AI58&lt;=49,"C",IF(AI58&lt;=59,"B",IF(AI58&lt;=69,"A-",IF(AI58&lt;=79,"A",IF(AI58&lt;=100,"A+")))))))</f>
        <v>B</v>
      </c>
      <c r="AL58" s="31">
        <v>62</v>
      </c>
      <c r="AM58" s="21">
        <f>IF(AL58&lt;=32,0,IF(AL58&lt;=39,1,IF(AL58&lt;=49,2,IF(AL58&lt;=59,3,IF(AL58&lt;=69,3.5,IF(AL58&lt;=79,4,IF(AL58&lt;=100,5)))))))</f>
        <v>3.5</v>
      </c>
      <c r="AN58" s="21" t="str">
        <f>IF(AL58&lt;=32,"F",IF(AL58&lt;=39,"D",IF(AL58&lt;=49,"C",IF(AL58&lt;=59,"B",IF(AL58&lt;=69,"A-",IF(AL58&lt;=79,"A",IF(AL58&lt;=100,"A+")))))))</f>
        <v>A-</v>
      </c>
      <c r="AO58" s="31">
        <v>27</v>
      </c>
      <c r="AP58" s="21">
        <f>IF(AO58&lt;=16,0,IF(AO58&lt;=19.5,1,IF(AO58&lt;=24.5,2,IF(AO58&lt;=29.5,3,IF(AO58&lt;=34.5,3.5,IF(AO58&lt;=39.5,4,IF(AO58&lt;=50,5)))))))</f>
        <v>3</v>
      </c>
      <c r="AQ58" s="21" t="str">
        <f>IF(AO58&lt;=16,"F",IF(AO58&lt;=19.5,"D",IF(AO58&lt;=24.5,"C",IF(AO58&lt;=29.5,"B",IF(AO58&lt;=34.5,"A-",IF(AO58&lt;=39.5,"A",IF(AO58&lt;=50,"A+")))))))</f>
        <v>B</v>
      </c>
      <c r="AR58" s="40">
        <f>E58+H58+K58+N58+Q58+T58+W58+Z58+AC58+AF58+AI58+AL58+AO58</f>
        <v>616</v>
      </c>
      <c r="AS58" s="41">
        <f>IF(OR(F58=0,I58=0,L58=0,O58=0,R58=0,U58=0,X58=0,AA58=0,AD58=0,AG58=0,AJ58=0,AM58=0,AP58=0,),0,F58+I58+L58+O58+R58+U58+X58+AA58+AD58+AG58+AJ58+AM58+AP58)/13</f>
        <v>0</v>
      </c>
      <c r="AT58" s="41" t="str">
        <f>IF(AS58&gt;=5,"A+",IF(AS58&gt;=4,"A",IF(AS58&gt;=3.5,"A-",IF(AS58&gt;=3,"B",IF(AS58&gt;=2,"C",IF(AS58&gt;=1,"D","F"))))))</f>
        <v>F</v>
      </c>
      <c r="AU58" s="21">
        <v>52</v>
      </c>
      <c r="AV58" s="21" t="str">
        <f>IF(AS58=0,"FAIL","PASS")</f>
        <v>FAIL</v>
      </c>
      <c r="AW58" s="21">
        <f>COUNTIF(E58:AQ58,"F")</f>
        <v>2</v>
      </c>
      <c r="AX58" s="64">
        <v>51</v>
      </c>
      <c r="AY58" s="64"/>
      <c r="AZ58" s="10">
        <v>49</v>
      </c>
      <c r="BA58" s="10">
        <v>85</v>
      </c>
      <c r="BB58" s="64">
        <v>51</v>
      </c>
      <c r="BC58" s="64">
        <v>72</v>
      </c>
      <c r="BD58" s="10">
        <v>56</v>
      </c>
      <c r="BE58" s="10">
        <v>88</v>
      </c>
      <c r="BF58" s="64">
        <v>52</v>
      </c>
      <c r="BG58" s="68">
        <v>96</v>
      </c>
      <c r="BH58" s="12">
        <f>AU58</f>
        <v>52</v>
      </c>
      <c r="BI58" s="49">
        <v>95</v>
      </c>
      <c r="BJ58" s="10"/>
      <c r="BK58" s="18"/>
      <c r="BL58" s="18"/>
      <c r="BM58" s="18"/>
      <c r="BN58" s="18"/>
      <c r="BO58" s="9" t="s">
        <v>1664</v>
      </c>
      <c r="BP58" s="9" t="s">
        <v>1719</v>
      </c>
      <c r="BQ58" s="42" t="s">
        <v>40</v>
      </c>
    </row>
    <row r="59" spans="1:69" s="5" customFormat="1" ht="22.5" customHeight="1" x14ac:dyDescent="0.25">
      <c r="A59" s="6">
        <v>53</v>
      </c>
      <c r="B59" s="9" t="s">
        <v>845</v>
      </c>
      <c r="C59" s="9" t="s">
        <v>989</v>
      </c>
      <c r="D59" s="9" t="s">
        <v>917</v>
      </c>
      <c r="E59" s="31">
        <v>48</v>
      </c>
      <c r="F59" s="21">
        <f>IF(E59&lt;=32,0,IF(E59&lt;=39,1,IF(E59&lt;=49,2,IF(E59&lt;=59,3,IF(E59&lt;=69,3.5,IF(E59&lt;=79,4,IF(E59&lt;=100,5)))))))</f>
        <v>2</v>
      </c>
      <c r="G59" s="21" t="str">
        <f>IF(E59&lt;=32,"F",IF(E59&lt;=39,"D",IF(E59&lt;=49,"C",IF(E59&lt;=59,"B",IF(E59&lt;=69,"A-",IF(E59&lt;=79,"A",IF(E59&lt;=100,"A+")))))))</f>
        <v>C</v>
      </c>
      <c r="H59" s="31">
        <v>55</v>
      </c>
      <c r="I59" s="21">
        <f>IF(H59&lt;=32,0,IF(H59&lt;=39,1,IF(H59&lt;=49,2,IF(H59&lt;=59,3,IF(H59&lt;=69,3.5,IF(H59&lt;=79,4,IF(H59&lt;=100,5)))))))</f>
        <v>3</v>
      </c>
      <c r="J59" s="21" t="str">
        <f>IF(H59&lt;=32,"F",IF(H59&lt;=39,"D",IF(H59&lt;=49,"C",IF(H59&lt;=59,"B",IF(H59&lt;=69,"A-",IF(H59&lt;=79,"A",IF(H59&lt;=100,"A+")))))))</f>
        <v>B</v>
      </c>
      <c r="K59" s="31">
        <v>33</v>
      </c>
      <c r="L59" s="21">
        <f>IF(K59&lt;=32,0,IF(K59&lt;=39,1,IF(K59&lt;=49,2,IF(K59&lt;=59,3,IF(K59&lt;=69,3.5,IF(K59&lt;=79,4,IF(K59&lt;=100,5)))))))</f>
        <v>1</v>
      </c>
      <c r="M59" s="21" t="str">
        <f>IF(K59&lt;=32,"F",IF(K59&lt;=39,"D",IF(K59&lt;=49,"C",IF(K59&lt;=59,"B",IF(K59&lt;=69,"A-",IF(K59&lt;=79,"A",IF(K59&lt;=100,"A+")))))))</f>
        <v>D</v>
      </c>
      <c r="N59" s="31">
        <v>16</v>
      </c>
      <c r="O59" s="21">
        <f>IF(N59&lt;=22.4,0,IF(N59&lt;=27.3,1,IF(N59&lt;=34.3,2,IF(N59&lt;=41.3,3,IF(N59&lt;=48.3,3.5,IF(N59&lt;=55.3,4,IF(N59&lt;=70,5)))))))</f>
        <v>0</v>
      </c>
      <c r="P59" s="21" t="str">
        <f>IF(N59&lt;=22.4,"F",IF(N59&lt;=27.3,"D",IF(N59&lt;=34.3,"C",IF(N59&lt;=41.3,"B",IF(N59&lt;=48.3,"A-",IF(N59&lt;=55.3,"A",IF(N59&lt;=70,"A+")))))))</f>
        <v>F</v>
      </c>
      <c r="Q59" s="31">
        <v>47</v>
      </c>
      <c r="R59" s="21">
        <f>IF(Q59&lt;=32,0,IF(Q59&lt;=39,1,IF(Q59&lt;=49,2,IF(Q59&lt;=59,3,IF(Q59&lt;=69,3.5,IF(Q59&lt;=79,4,IF(Q59&lt;=100,5)))))))</f>
        <v>2</v>
      </c>
      <c r="S59" s="21" t="str">
        <f>IF(Q59&lt;=32,"F",IF(Q59&lt;=39,"D",IF(Q59&lt;=49,"C",IF(Q59&lt;=59,"B",IF(Q59&lt;=69,"A-",IF(Q59&lt;=79,"A",IF(Q59&lt;=100,"A+")))))))</f>
        <v>C</v>
      </c>
      <c r="T59" s="31">
        <v>43</v>
      </c>
      <c r="U59" s="21">
        <f>IF(T59&lt;=32,0,IF(T59&lt;=39,1,IF(T59&lt;=49,2,IF(T59&lt;=59,3,IF(T59&lt;=69,3.5,IF(T59&lt;=79,4,IF(T59&lt;=100,5)))))))</f>
        <v>2</v>
      </c>
      <c r="V59" s="21" t="str">
        <f>IF(T59&lt;=32,"F",IF(T59&lt;=39,"D",IF(T59&lt;=49,"C",IF(T59&lt;=59,"B",IF(T59&lt;=69,"A-",IF(T59&lt;=79,"A",IF(T59&lt;=100,"A+")))))))</f>
        <v>C</v>
      </c>
      <c r="W59" s="31">
        <v>47</v>
      </c>
      <c r="X59" s="21">
        <f>IF(W59&lt;=32,0,IF(W59&lt;=39,1,IF(W59&lt;=49,2,IF(W59&lt;=59,3,IF(W59&lt;=69,3.5,IF(W59&lt;=79,4,IF(W59&lt;=100,5)))))))</f>
        <v>2</v>
      </c>
      <c r="Y59" s="21" t="str">
        <f>IF(W59&lt;=32,"F",IF(W59&lt;=39,"D",IF(W59&lt;=49,"C",IF(W59&lt;=59,"B",IF(W59&lt;=69,"A-",IF(W59&lt;=79,"A",IF(W59&lt;=100,"A+")))))))</f>
        <v>C</v>
      </c>
      <c r="Z59" s="31">
        <v>40</v>
      </c>
      <c r="AA59" s="21">
        <f>IF(Z59&lt;=16,0,IF(Z59&lt;=19.5,1,IF(Z59&lt;=24.5,2,IF(Z59&lt;=29.5,3,IF(Z59&lt;=34.5,3.5,IF(Z59&lt;=39.5,4,IF(Z59&lt;=50,5)))))))</f>
        <v>5</v>
      </c>
      <c r="AB59" s="21" t="str">
        <f>IF(Z59&lt;=16,"F",IF(Z59&lt;=19.5,"D",IF(Z59&lt;=24.5,"C",IF(Z59&lt;=29.5,"B",IF(Z59&lt;=34.5,"A-",IF(Z59&lt;=39.5,"A",IF(Z59&lt;=50,"A+")))))))</f>
        <v>A+</v>
      </c>
      <c r="AC59" s="31">
        <v>81</v>
      </c>
      <c r="AD59" s="21">
        <f>IF(AC59&lt;=32,0,IF(AC59&lt;=39,1,IF(AC59&lt;=49,2,IF(AC59&lt;=59,3,IF(AC59&lt;=69,3.5,IF(AC59&lt;=79,4,IF(AC59&lt;=100,5)))))))</f>
        <v>5</v>
      </c>
      <c r="AE59" s="21" t="str">
        <f>IF(AC59&lt;=32,"F",IF(AC59&lt;=39,"D",IF(AC59&lt;=49,"C",IF(AC59&lt;=59,"B",IF(AC59&lt;=69,"A-",IF(AC59&lt;=79,"A",IF(AC59&lt;=100,"A+")))))))</f>
        <v>A+</v>
      </c>
      <c r="AF59" s="31">
        <v>83</v>
      </c>
      <c r="AG59" s="21">
        <f>IF(AF59&lt;=32,0,IF(AF59&lt;=39,1,IF(AF59&lt;=49,2,IF(AF59&lt;=59,3,IF(AF59&lt;=69,3.5,IF(AF59&lt;=79,4,IF(AF59&lt;=100,5)))))))</f>
        <v>5</v>
      </c>
      <c r="AH59" s="21" t="str">
        <f>IF(AF59&lt;=32,"F",IF(AF59&lt;=39,"D",IF(AF59&lt;=49,"C",IF(AF59&lt;=59,"B",IF(AF59&lt;=69,"A-",IF(AF59&lt;=79,"A",IF(AF59&lt;=100,"A+")))))))</f>
        <v>A+</v>
      </c>
      <c r="AI59" s="47">
        <v>59</v>
      </c>
      <c r="AJ59" s="21">
        <f>IF(AI59&lt;=32,0,IF(AI59&lt;=39,1,IF(AI59&lt;=49,2,IF(AI59&lt;=59,3,IF(AI59&lt;=69,3.5,IF(AI59&lt;=79,4,IF(AI59&lt;=100,5)))))))</f>
        <v>3</v>
      </c>
      <c r="AK59" s="21" t="str">
        <f>IF(AI59&lt;=32,"F",IF(AI59&lt;=39,"D",IF(AI59&lt;=49,"C",IF(AI59&lt;=59,"B",IF(AI59&lt;=69,"A-",IF(AI59&lt;=79,"A",IF(AI59&lt;=100,"A+")))))))</f>
        <v>B</v>
      </c>
      <c r="AL59" s="31">
        <v>27</v>
      </c>
      <c r="AM59" s="21">
        <f>IF(AL59&lt;=32,0,IF(AL59&lt;=39,1,IF(AL59&lt;=49,2,IF(AL59&lt;=59,3,IF(AL59&lt;=69,3.5,IF(AL59&lt;=79,4,IF(AL59&lt;=100,5)))))))</f>
        <v>0</v>
      </c>
      <c r="AN59" s="21" t="str">
        <f>IF(AL59&lt;=32,"F",IF(AL59&lt;=39,"D",IF(AL59&lt;=49,"C",IF(AL59&lt;=59,"B",IF(AL59&lt;=69,"A-",IF(AL59&lt;=79,"A",IF(AL59&lt;=100,"A+")))))))</f>
        <v>F</v>
      </c>
      <c r="AO59" s="31">
        <v>30</v>
      </c>
      <c r="AP59" s="21">
        <f>IF(AO59&lt;=16,0,IF(AO59&lt;=19.5,1,IF(AO59&lt;=24.5,2,IF(AO59&lt;=29.5,3,IF(AO59&lt;=34.5,3.5,IF(AO59&lt;=39.5,4,IF(AO59&lt;=50,5)))))))</f>
        <v>3.5</v>
      </c>
      <c r="AQ59" s="21" t="str">
        <f>IF(AO59&lt;=16,"F",IF(AO59&lt;=19.5,"D",IF(AO59&lt;=24.5,"C",IF(AO59&lt;=29.5,"B",IF(AO59&lt;=34.5,"A-",IF(AO59&lt;=39.5,"A",IF(AO59&lt;=50,"A+")))))))</f>
        <v>A-</v>
      </c>
      <c r="AR59" s="40">
        <f>E59+H59+K59+N59+Q59+T59+W59+Z59+AC59+AF59+AI59+AL59+AO59</f>
        <v>609</v>
      </c>
      <c r="AS59" s="41">
        <f>IF(OR(F59=0,I59=0,L59=0,O59=0,R59=0,U59=0,X59=0,AA59=0,AD59=0,AG59=0,AJ59=0,AM59=0,AP59=0,),0,F59+I59+L59+O59+R59+U59+X59+AA59+AD59+AG59+AJ59+AM59+AP59)/13</f>
        <v>0</v>
      </c>
      <c r="AT59" s="41" t="str">
        <f>IF(AS59&gt;=5,"A+",IF(AS59&gt;=4,"A",IF(AS59&gt;=3.5,"A-",IF(AS59&gt;=3,"B",IF(AS59&gt;=2,"C",IF(AS59&gt;=1,"D","F"))))))</f>
        <v>F</v>
      </c>
      <c r="AU59" s="21">
        <v>53</v>
      </c>
      <c r="AV59" s="21" t="str">
        <f>IF(AS59=0,"FAIL","PASS")</f>
        <v>FAIL</v>
      </c>
      <c r="AW59" s="21">
        <f>COUNTIF(E59:AQ59,"F")</f>
        <v>2</v>
      </c>
      <c r="AX59" s="64">
        <v>41</v>
      </c>
      <c r="AY59" s="64"/>
      <c r="AZ59" s="10">
        <v>68</v>
      </c>
      <c r="BA59" s="10">
        <v>80</v>
      </c>
      <c r="BB59" s="64">
        <v>54</v>
      </c>
      <c r="BC59" s="64">
        <v>90</v>
      </c>
      <c r="BD59" s="10">
        <v>45</v>
      </c>
      <c r="BE59" s="10">
        <v>76</v>
      </c>
      <c r="BF59" s="64">
        <v>30</v>
      </c>
      <c r="BG59" s="68">
        <v>96</v>
      </c>
      <c r="BH59" s="12">
        <f>AU59</f>
        <v>53</v>
      </c>
      <c r="BI59" s="49">
        <v>90</v>
      </c>
      <c r="BJ59" s="10"/>
      <c r="BK59" s="18"/>
      <c r="BL59" s="18"/>
      <c r="BM59" s="18"/>
      <c r="BN59" s="18"/>
      <c r="BO59" s="9" t="s">
        <v>1656</v>
      </c>
      <c r="BP59" s="9" t="s">
        <v>1714</v>
      </c>
      <c r="BQ59" s="42" t="s">
        <v>38</v>
      </c>
    </row>
    <row r="60" spans="1:69" s="5" customFormat="1" ht="22.5" customHeight="1" x14ac:dyDescent="0.25">
      <c r="A60" s="6">
        <v>54</v>
      </c>
      <c r="B60" s="9" t="s">
        <v>848</v>
      </c>
      <c r="C60" s="9" t="s">
        <v>992</v>
      </c>
      <c r="D60" s="9" t="s">
        <v>920</v>
      </c>
      <c r="E60" s="31">
        <v>53</v>
      </c>
      <c r="F60" s="21">
        <f>IF(E60&lt;=32,0,IF(E60&lt;=39,1,IF(E60&lt;=49,2,IF(E60&lt;=59,3,IF(E60&lt;=69,3.5,IF(E60&lt;=79,4,IF(E60&lt;=100,5)))))))</f>
        <v>3</v>
      </c>
      <c r="G60" s="21" t="str">
        <f>IF(E60&lt;=32,"F",IF(E60&lt;=39,"D",IF(E60&lt;=49,"C",IF(E60&lt;=59,"B",IF(E60&lt;=69,"A-",IF(E60&lt;=79,"A",IF(E60&lt;=100,"A+")))))))</f>
        <v>B</v>
      </c>
      <c r="H60" s="31">
        <v>52</v>
      </c>
      <c r="I60" s="21">
        <f>IF(H60&lt;=32,0,IF(H60&lt;=39,1,IF(H60&lt;=49,2,IF(H60&lt;=59,3,IF(H60&lt;=69,3.5,IF(H60&lt;=79,4,IF(H60&lt;=100,5)))))))</f>
        <v>3</v>
      </c>
      <c r="J60" s="21" t="str">
        <f>IF(H60&lt;=32,"F",IF(H60&lt;=39,"D",IF(H60&lt;=49,"C",IF(H60&lt;=59,"B",IF(H60&lt;=69,"A-",IF(H60&lt;=79,"A",IF(H60&lt;=100,"A+")))))))</f>
        <v>B</v>
      </c>
      <c r="K60" s="31">
        <v>38</v>
      </c>
      <c r="L60" s="21">
        <f>IF(K60&lt;=32,0,IF(K60&lt;=39,1,IF(K60&lt;=49,2,IF(K60&lt;=59,3,IF(K60&lt;=69,3.5,IF(K60&lt;=79,4,IF(K60&lt;=100,5)))))))</f>
        <v>1</v>
      </c>
      <c r="M60" s="21" t="str">
        <f>IF(K60&lt;=32,"F",IF(K60&lt;=39,"D",IF(K60&lt;=49,"C",IF(K60&lt;=59,"B",IF(K60&lt;=69,"A-",IF(K60&lt;=79,"A",IF(K60&lt;=100,"A+")))))))</f>
        <v>D</v>
      </c>
      <c r="N60" s="31">
        <v>16</v>
      </c>
      <c r="O60" s="21">
        <f>IF(N60&lt;=22.4,0,IF(N60&lt;=27.3,1,IF(N60&lt;=34.3,2,IF(N60&lt;=41.3,3,IF(N60&lt;=48.3,3.5,IF(N60&lt;=55.3,4,IF(N60&lt;=70,5)))))))</f>
        <v>0</v>
      </c>
      <c r="P60" s="21" t="str">
        <f>IF(N60&lt;=22.4,"F",IF(N60&lt;=27.3,"D",IF(N60&lt;=34.3,"C",IF(N60&lt;=41.3,"B",IF(N60&lt;=48.3,"A-",IF(N60&lt;=55.3,"A",IF(N60&lt;=70,"A+")))))))</f>
        <v>F</v>
      </c>
      <c r="Q60" s="31">
        <v>51</v>
      </c>
      <c r="R60" s="21">
        <f>IF(Q60&lt;=32,0,IF(Q60&lt;=39,1,IF(Q60&lt;=49,2,IF(Q60&lt;=59,3,IF(Q60&lt;=69,3.5,IF(Q60&lt;=79,4,IF(Q60&lt;=100,5)))))))</f>
        <v>3</v>
      </c>
      <c r="S60" s="21" t="str">
        <f>IF(Q60&lt;=32,"F",IF(Q60&lt;=39,"D",IF(Q60&lt;=49,"C",IF(Q60&lt;=59,"B",IF(Q60&lt;=69,"A-",IF(Q60&lt;=79,"A",IF(Q60&lt;=100,"A+")))))))</f>
        <v>B</v>
      </c>
      <c r="T60" s="31">
        <v>23</v>
      </c>
      <c r="U60" s="21">
        <f>IF(T60&lt;=32,0,IF(T60&lt;=39,1,IF(T60&lt;=49,2,IF(T60&lt;=59,3,IF(T60&lt;=69,3.5,IF(T60&lt;=79,4,IF(T60&lt;=100,5)))))))</f>
        <v>0</v>
      </c>
      <c r="V60" s="21" t="str">
        <f>IF(T60&lt;=32,"F",IF(T60&lt;=39,"D",IF(T60&lt;=49,"C",IF(T60&lt;=59,"B",IF(T60&lt;=69,"A-",IF(T60&lt;=79,"A",IF(T60&lt;=100,"A+")))))))</f>
        <v>F</v>
      </c>
      <c r="W60" s="31">
        <v>45</v>
      </c>
      <c r="X60" s="21">
        <f>IF(W60&lt;=32,0,IF(W60&lt;=39,1,IF(W60&lt;=49,2,IF(W60&lt;=59,3,IF(W60&lt;=69,3.5,IF(W60&lt;=79,4,IF(W60&lt;=100,5)))))))</f>
        <v>2</v>
      </c>
      <c r="Y60" s="21" t="str">
        <f>IF(W60&lt;=32,"F",IF(W60&lt;=39,"D",IF(W60&lt;=49,"C",IF(W60&lt;=59,"B",IF(W60&lt;=69,"A-",IF(W60&lt;=79,"A",IF(W60&lt;=100,"A+")))))))</f>
        <v>C</v>
      </c>
      <c r="Z60" s="31">
        <v>30</v>
      </c>
      <c r="AA60" s="21">
        <f>IF(Z60&lt;=16,0,IF(Z60&lt;=19.5,1,IF(Z60&lt;=24.5,2,IF(Z60&lt;=29.5,3,IF(Z60&lt;=34.5,3.5,IF(Z60&lt;=39.5,4,IF(Z60&lt;=50,5)))))))</f>
        <v>3.5</v>
      </c>
      <c r="AB60" s="21" t="str">
        <f>IF(Z60&lt;=16,"F",IF(Z60&lt;=19.5,"D",IF(Z60&lt;=24.5,"C",IF(Z60&lt;=29.5,"B",IF(Z60&lt;=34.5,"A-",IF(Z60&lt;=39.5,"A",IF(Z60&lt;=50,"A+")))))))</f>
        <v>A-</v>
      </c>
      <c r="AC60" s="31">
        <v>83</v>
      </c>
      <c r="AD60" s="21">
        <f>IF(AC60&lt;=32,0,IF(AC60&lt;=39,1,IF(AC60&lt;=49,2,IF(AC60&lt;=59,3,IF(AC60&lt;=69,3.5,IF(AC60&lt;=79,4,IF(AC60&lt;=100,5)))))))</f>
        <v>5</v>
      </c>
      <c r="AE60" s="21" t="str">
        <f>IF(AC60&lt;=32,"F",IF(AC60&lt;=39,"D",IF(AC60&lt;=49,"C",IF(AC60&lt;=59,"B",IF(AC60&lt;=69,"A-",IF(AC60&lt;=79,"A",IF(AC60&lt;=100,"A+")))))))</f>
        <v>A+</v>
      </c>
      <c r="AF60" s="31">
        <v>82</v>
      </c>
      <c r="AG60" s="21">
        <f>IF(AF60&lt;=32,0,IF(AF60&lt;=39,1,IF(AF60&lt;=49,2,IF(AF60&lt;=59,3,IF(AF60&lt;=69,3.5,IF(AF60&lt;=79,4,IF(AF60&lt;=100,5)))))))</f>
        <v>5</v>
      </c>
      <c r="AH60" s="21" t="str">
        <f>IF(AF60&lt;=32,"F",IF(AF60&lt;=39,"D",IF(AF60&lt;=49,"C",IF(AF60&lt;=59,"B",IF(AF60&lt;=69,"A-",IF(AF60&lt;=79,"A",IF(AF60&lt;=100,"A+")))))))</f>
        <v>A+</v>
      </c>
      <c r="AI60" s="47">
        <v>52</v>
      </c>
      <c r="AJ60" s="21">
        <f>IF(AI60&lt;=32,0,IF(AI60&lt;=39,1,IF(AI60&lt;=49,2,IF(AI60&lt;=59,3,IF(AI60&lt;=69,3.5,IF(AI60&lt;=79,4,IF(AI60&lt;=100,5)))))))</f>
        <v>3</v>
      </c>
      <c r="AK60" s="21" t="str">
        <f>IF(AI60&lt;=32,"F",IF(AI60&lt;=39,"D",IF(AI60&lt;=49,"C",IF(AI60&lt;=59,"B",IF(AI60&lt;=69,"A-",IF(AI60&lt;=79,"A",IF(AI60&lt;=100,"A+")))))))</f>
        <v>B</v>
      </c>
      <c r="AL60" s="31">
        <v>50</v>
      </c>
      <c r="AM60" s="21">
        <f>IF(AL60&lt;=32,0,IF(AL60&lt;=39,1,IF(AL60&lt;=49,2,IF(AL60&lt;=59,3,IF(AL60&lt;=69,3.5,IF(AL60&lt;=79,4,IF(AL60&lt;=100,5)))))))</f>
        <v>3</v>
      </c>
      <c r="AN60" s="21" t="str">
        <f>IF(AL60&lt;=32,"F",IF(AL60&lt;=39,"D",IF(AL60&lt;=49,"C",IF(AL60&lt;=59,"B",IF(AL60&lt;=69,"A-",IF(AL60&lt;=79,"A",IF(AL60&lt;=100,"A+")))))))</f>
        <v>B</v>
      </c>
      <c r="AO60" s="31">
        <v>26</v>
      </c>
      <c r="AP60" s="21">
        <f>IF(AO60&lt;=16,0,IF(AO60&lt;=19.5,1,IF(AO60&lt;=24.5,2,IF(AO60&lt;=29.5,3,IF(AO60&lt;=34.5,3.5,IF(AO60&lt;=39.5,4,IF(AO60&lt;=50,5)))))))</f>
        <v>3</v>
      </c>
      <c r="AQ60" s="21" t="str">
        <f>IF(AO60&lt;=16,"F",IF(AO60&lt;=19.5,"D",IF(AO60&lt;=24.5,"C",IF(AO60&lt;=29.5,"B",IF(AO60&lt;=34.5,"A-",IF(AO60&lt;=39.5,"A",IF(AO60&lt;=50,"A+")))))))</f>
        <v>B</v>
      </c>
      <c r="AR60" s="40">
        <f>E60+H60+K60+N60+Q60+T60+W60+Z60+AC60+AF60+AI60+AL60+AO60</f>
        <v>601</v>
      </c>
      <c r="AS60" s="41">
        <f>IF(OR(F60=0,I60=0,L60=0,O60=0,R60=0,U60=0,X60=0,AA60=0,AD60=0,AG60=0,AJ60=0,AM60=0,AP60=0,),0,F60+I60+L60+O60+R60+U60+X60+AA60+AD60+AG60+AJ60+AM60+AP60)/13</f>
        <v>0</v>
      </c>
      <c r="AT60" s="41" t="str">
        <f>IF(AS60&gt;=5,"A+",IF(AS60&gt;=4,"A",IF(AS60&gt;=3.5,"A-",IF(AS60&gt;=3,"B",IF(AS60&gt;=2,"C",IF(AS60&gt;=1,"D","F"))))))</f>
        <v>F</v>
      </c>
      <c r="AU60" s="21">
        <v>54</v>
      </c>
      <c r="AV60" s="21" t="str">
        <f>IF(AS60=0,"FAIL","PASS")</f>
        <v>FAIL</v>
      </c>
      <c r="AW60" s="21">
        <f>COUNTIF(E60:AQ60,"F")</f>
        <v>2</v>
      </c>
      <c r="AX60" s="64">
        <v>10</v>
      </c>
      <c r="AY60" s="64"/>
      <c r="AZ60" s="10">
        <v>34</v>
      </c>
      <c r="BA60" s="10">
        <v>76</v>
      </c>
      <c r="BB60" s="64">
        <v>33</v>
      </c>
      <c r="BC60" s="64">
        <v>81</v>
      </c>
      <c r="BD60" s="10">
        <v>54</v>
      </c>
      <c r="BE60" s="10">
        <v>94</v>
      </c>
      <c r="BF60" s="64">
        <v>47</v>
      </c>
      <c r="BG60" s="68">
        <v>88</v>
      </c>
      <c r="BH60" s="12">
        <f>AU60</f>
        <v>54</v>
      </c>
      <c r="BI60" s="49">
        <v>95</v>
      </c>
      <c r="BJ60" s="10"/>
      <c r="BK60" s="18"/>
      <c r="BL60" s="18"/>
      <c r="BM60" s="18"/>
      <c r="BN60" s="18"/>
      <c r="BO60" s="9" t="s">
        <v>1659</v>
      </c>
      <c r="BP60" s="9" t="s">
        <v>1716</v>
      </c>
      <c r="BQ60" s="42" t="s">
        <v>40</v>
      </c>
    </row>
    <row r="61" spans="1:69" s="5" customFormat="1" ht="22.5" customHeight="1" x14ac:dyDescent="0.25">
      <c r="A61" s="6">
        <v>55</v>
      </c>
      <c r="B61" s="9" t="s">
        <v>851</v>
      </c>
      <c r="C61" s="9" t="s">
        <v>995</v>
      </c>
      <c r="D61" s="9" t="s">
        <v>923</v>
      </c>
      <c r="E61" s="31">
        <v>41</v>
      </c>
      <c r="F61" s="21">
        <f>IF(E61&lt;=32,0,IF(E61&lt;=39,1,IF(E61&lt;=49,2,IF(E61&lt;=59,3,IF(E61&lt;=69,3.5,IF(E61&lt;=79,4,IF(E61&lt;=100,5)))))))</f>
        <v>2</v>
      </c>
      <c r="G61" s="21" t="str">
        <f>IF(E61&lt;=32,"F",IF(E61&lt;=39,"D",IF(E61&lt;=49,"C",IF(E61&lt;=59,"B",IF(E61&lt;=69,"A-",IF(E61&lt;=79,"A",IF(E61&lt;=100,"A+")))))))</f>
        <v>C</v>
      </c>
      <c r="H61" s="31">
        <v>37</v>
      </c>
      <c r="I61" s="21">
        <f>IF(H61&lt;=32,0,IF(H61&lt;=39,1,IF(H61&lt;=49,2,IF(H61&lt;=59,3,IF(H61&lt;=69,3.5,IF(H61&lt;=79,4,IF(H61&lt;=100,5)))))))</f>
        <v>1</v>
      </c>
      <c r="J61" s="21" t="str">
        <f>IF(H61&lt;=32,"F",IF(H61&lt;=39,"D",IF(H61&lt;=49,"C",IF(H61&lt;=59,"B",IF(H61&lt;=69,"A-",IF(H61&lt;=79,"A",IF(H61&lt;=100,"A+")))))))</f>
        <v>D</v>
      </c>
      <c r="K61" s="31">
        <v>25</v>
      </c>
      <c r="L61" s="21">
        <f>IF(K61&lt;=32,0,IF(K61&lt;=39,1,IF(K61&lt;=49,2,IF(K61&lt;=59,3,IF(K61&lt;=69,3.5,IF(K61&lt;=79,4,IF(K61&lt;=100,5)))))))</f>
        <v>0</v>
      </c>
      <c r="M61" s="21" t="str">
        <f>IF(K61&lt;=32,"F",IF(K61&lt;=39,"D",IF(K61&lt;=49,"C",IF(K61&lt;=59,"B",IF(K61&lt;=69,"A-",IF(K61&lt;=79,"A",IF(K61&lt;=100,"A+")))))))</f>
        <v>F</v>
      </c>
      <c r="N61" s="31">
        <v>6</v>
      </c>
      <c r="O61" s="21">
        <f>IF(N61&lt;=22.4,0,IF(N61&lt;=27.3,1,IF(N61&lt;=34.3,2,IF(N61&lt;=41.3,3,IF(N61&lt;=48.3,3.5,IF(N61&lt;=55.3,4,IF(N61&lt;=70,5)))))))</f>
        <v>0</v>
      </c>
      <c r="P61" s="21" t="str">
        <f>IF(N61&lt;=22.4,"F",IF(N61&lt;=27.3,"D",IF(N61&lt;=34.3,"C",IF(N61&lt;=41.3,"B",IF(N61&lt;=48.3,"A-",IF(N61&lt;=55.3,"A",IF(N61&lt;=70,"A+")))))))</f>
        <v>F</v>
      </c>
      <c r="Q61" s="31">
        <v>37</v>
      </c>
      <c r="R61" s="21">
        <f>IF(Q61&lt;=32,0,IF(Q61&lt;=39,1,IF(Q61&lt;=49,2,IF(Q61&lt;=59,3,IF(Q61&lt;=69,3.5,IF(Q61&lt;=79,4,IF(Q61&lt;=100,5)))))))</f>
        <v>1</v>
      </c>
      <c r="S61" s="21" t="str">
        <f>IF(Q61&lt;=32,"F",IF(Q61&lt;=39,"D",IF(Q61&lt;=49,"C",IF(Q61&lt;=59,"B",IF(Q61&lt;=69,"A-",IF(Q61&lt;=79,"A",IF(Q61&lt;=100,"A+")))))))</f>
        <v>D</v>
      </c>
      <c r="T61" s="31">
        <v>40</v>
      </c>
      <c r="U61" s="21">
        <f>IF(T61&lt;=32,0,IF(T61&lt;=39,1,IF(T61&lt;=49,2,IF(T61&lt;=59,3,IF(T61&lt;=69,3.5,IF(T61&lt;=79,4,IF(T61&lt;=100,5)))))))</f>
        <v>2</v>
      </c>
      <c r="V61" s="21" t="str">
        <f>IF(T61&lt;=32,"F",IF(T61&lt;=39,"D",IF(T61&lt;=49,"C",IF(T61&lt;=59,"B",IF(T61&lt;=69,"A-",IF(T61&lt;=79,"A",IF(T61&lt;=100,"A+")))))))</f>
        <v>C</v>
      </c>
      <c r="W61" s="31">
        <v>40</v>
      </c>
      <c r="X61" s="21">
        <f>IF(W61&lt;=32,0,IF(W61&lt;=39,1,IF(W61&lt;=49,2,IF(W61&lt;=59,3,IF(W61&lt;=69,3.5,IF(W61&lt;=79,4,IF(W61&lt;=100,5)))))))</f>
        <v>2</v>
      </c>
      <c r="Y61" s="21" t="str">
        <f>IF(W61&lt;=32,"F",IF(W61&lt;=39,"D",IF(W61&lt;=49,"C",IF(W61&lt;=59,"B",IF(W61&lt;=69,"A-",IF(W61&lt;=79,"A",IF(W61&lt;=100,"A+")))))))</f>
        <v>C</v>
      </c>
      <c r="Z61" s="31">
        <v>37</v>
      </c>
      <c r="AA61" s="21">
        <f>IF(Z61&lt;=16,0,IF(Z61&lt;=19.5,1,IF(Z61&lt;=24.5,2,IF(Z61&lt;=29.5,3,IF(Z61&lt;=34.5,3.5,IF(Z61&lt;=39.5,4,IF(Z61&lt;=50,5)))))))</f>
        <v>4</v>
      </c>
      <c r="AB61" s="21" t="str">
        <f>IF(Z61&lt;=16,"F",IF(Z61&lt;=19.5,"D",IF(Z61&lt;=24.5,"C",IF(Z61&lt;=29.5,"B",IF(Z61&lt;=34.5,"A-",IF(Z61&lt;=39.5,"A",IF(Z61&lt;=50,"A+")))))))</f>
        <v>A</v>
      </c>
      <c r="AC61" s="31">
        <v>81</v>
      </c>
      <c r="AD61" s="21">
        <f>IF(AC61&lt;=32,0,IF(AC61&lt;=39,1,IF(AC61&lt;=49,2,IF(AC61&lt;=59,3,IF(AC61&lt;=69,3.5,IF(AC61&lt;=79,4,IF(AC61&lt;=100,5)))))))</f>
        <v>5</v>
      </c>
      <c r="AE61" s="21" t="str">
        <f>IF(AC61&lt;=32,"F",IF(AC61&lt;=39,"D",IF(AC61&lt;=49,"C",IF(AC61&lt;=59,"B",IF(AC61&lt;=69,"A-",IF(AC61&lt;=79,"A",IF(AC61&lt;=100,"A+")))))))</f>
        <v>A+</v>
      </c>
      <c r="AF61" s="31">
        <v>80</v>
      </c>
      <c r="AG61" s="21">
        <f>IF(AF61&lt;=32,0,IF(AF61&lt;=39,1,IF(AF61&lt;=49,2,IF(AF61&lt;=59,3,IF(AF61&lt;=69,3.5,IF(AF61&lt;=79,4,IF(AF61&lt;=100,5)))))))</f>
        <v>5</v>
      </c>
      <c r="AH61" s="21" t="str">
        <f>IF(AF61&lt;=32,"F",IF(AF61&lt;=39,"D",IF(AF61&lt;=49,"C",IF(AF61&lt;=59,"B",IF(AF61&lt;=69,"A-",IF(AF61&lt;=79,"A",IF(AF61&lt;=100,"A+")))))))</f>
        <v>A+</v>
      </c>
      <c r="AI61" s="47">
        <v>67</v>
      </c>
      <c r="AJ61" s="21">
        <f>IF(AI61&lt;=32,0,IF(AI61&lt;=39,1,IF(AI61&lt;=49,2,IF(AI61&lt;=59,3,IF(AI61&lt;=69,3.5,IF(AI61&lt;=79,4,IF(AI61&lt;=100,5)))))))</f>
        <v>3.5</v>
      </c>
      <c r="AK61" s="21" t="str">
        <f>IF(AI61&lt;=32,"F",IF(AI61&lt;=39,"D",IF(AI61&lt;=49,"C",IF(AI61&lt;=59,"B",IF(AI61&lt;=69,"A-",IF(AI61&lt;=79,"A",IF(AI61&lt;=100,"A+")))))))</f>
        <v>A-</v>
      </c>
      <c r="AL61" s="31">
        <v>62</v>
      </c>
      <c r="AM61" s="21">
        <f>IF(AL61&lt;=32,0,IF(AL61&lt;=39,1,IF(AL61&lt;=49,2,IF(AL61&lt;=59,3,IF(AL61&lt;=69,3.5,IF(AL61&lt;=79,4,IF(AL61&lt;=100,5)))))))</f>
        <v>3.5</v>
      </c>
      <c r="AN61" s="21" t="str">
        <f>IF(AL61&lt;=32,"F",IF(AL61&lt;=39,"D",IF(AL61&lt;=49,"C",IF(AL61&lt;=59,"B",IF(AL61&lt;=69,"A-",IF(AL61&lt;=79,"A",IF(AL61&lt;=100,"A+")))))))</f>
        <v>A-</v>
      </c>
      <c r="AO61" s="31">
        <v>40</v>
      </c>
      <c r="AP61" s="21">
        <f>IF(AO61&lt;=16,0,IF(AO61&lt;=19.5,1,IF(AO61&lt;=24.5,2,IF(AO61&lt;=29.5,3,IF(AO61&lt;=34.5,3.5,IF(AO61&lt;=39.5,4,IF(AO61&lt;=50,5)))))))</f>
        <v>5</v>
      </c>
      <c r="AQ61" s="21" t="str">
        <f>IF(AO61&lt;=16,"F",IF(AO61&lt;=19.5,"D",IF(AO61&lt;=24.5,"C",IF(AO61&lt;=29.5,"B",IF(AO61&lt;=34.5,"A-",IF(AO61&lt;=39.5,"A",IF(AO61&lt;=50,"A+")))))))</f>
        <v>A+</v>
      </c>
      <c r="AR61" s="40">
        <f>E61+H61+K61+N61+Q61+T61+W61+Z61+AC61+AF61+AI61+AL61+AO61</f>
        <v>593</v>
      </c>
      <c r="AS61" s="41">
        <f>IF(OR(F61=0,I61=0,L61=0,O61=0,R61=0,U61=0,X61=0,AA61=0,AD61=0,AG61=0,AJ61=0,AM61=0,AP61=0,),0,F61+I61+L61+O61+R61+U61+X61+AA61+AD61+AG61+AJ61+AM61+AP61)/13</f>
        <v>0</v>
      </c>
      <c r="AT61" s="41" t="str">
        <f>IF(AS61&gt;=5,"A+",IF(AS61&gt;=4,"A",IF(AS61&gt;=3.5,"A-",IF(AS61&gt;=3,"B",IF(AS61&gt;=2,"C",IF(AS61&gt;=1,"D","F"))))))</f>
        <v>F</v>
      </c>
      <c r="AU61" s="21">
        <v>55</v>
      </c>
      <c r="AV61" s="21" t="str">
        <f>IF(AS61=0,"FAIL","PASS")</f>
        <v>FAIL</v>
      </c>
      <c r="AW61" s="21">
        <f>COUNTIF(E61:AQ61,"F")</f>
        <v>2</v>
      </c>
      <c r="AX61" s="64">
        <v>34</v>
      </c>
      <c r="AY61" s="64"/>
      <c r="AZ61" s="10">
        <v>54</v>
      </c>
      <c r="BA61" s="10">
        <v>100</v>
      </c>
      <c r="BB61" s="64">
        <v>32</v>
      </c>
      <c r="BC61" s="64">
        <v>100</v>
      </c>
      <c r="BD61" s="10">
        <v>57</v>
      </c>
      <c r="BE61" s="10">
        <v>100</v>
      </c>
      <c r="BF61" s="64">
        <v>57</v>
      </c>
      <c r="BG61" s="68">
        <v>88</v>
      </c>
      <c r="BH61" s="12">
        <f>AU61</f>
        <v>55</v>
      </c>
      <c r="BI61" s="49">
        <v>90</v>
      </c>
      <c r="BJ61" s="10"/>
      <c r="BK61" s="18"/>
      <c r="BL61" s="18"/>
      <c r="BM61" s="18"/>
      <c r="BN61" s="18"/>
      <c r="BO61" s="9" t="s">
        <v>1662</v>
      </c>
      <c r="BP61" s="9" t="s">
        <v>1717</v>
      </c>
      <c r="BQ61" s="42" t="s">
        <v>40</v>
      </c>
    </row>
    <row r="62" spans="1:69" s="5" customFormat="1" ht="22.5" customHeight="1" x14ac:dyDescent="0.25">
      <c r="A62" s="6">
        <v>56</v>
      </c>
      <c r="B62" s="9" t="s">
        <v>864</v>
      </c>
      <c r="C62" s="9" t="s">
        <v>1008</v>
      </c>
      <c r="D62" s="9" t="s">
        <v>936</v>
      </c>
      <c r="E62" s="31">
        <v>40</v>
      </c>
      <c r="F62" s="21">
        <f>IF(E62&lt;=32,0,IF(E62&lt;=39,1,IF(E62&lt;=49,2,IF(E62&lt;=59,3,IF(E62&lt;=69,3.5,IF(E62&lt;=79,4,IF(E62&lt;=100,5)))))))</f>
        <v>2</v>
      </c>
      <c r="G62" s="21" t="str">
        <f>IF(E62&lt;=32,"F",IF(E62&lt;=39,"D",IF(E62&lt;=49,"C",IF(E62&lt;=59,"B",IF(E62&lt;=69,"A-",IF(E62&lt;=79,"A",IF(E62&lt;=100,"A+")))))))</f>
        <v>C</v>
      </c>
      <c r="H62" s="31">
        <v>46</v>
      </c>
      <c r="I62" s="21">
        <f>IF(H62&lt;=32,0,IF(H62&lt;=39,1,IF(H62&lt;=49,2,IF(H62&lt;=59,3,IF(H62&lt;=69,3.5,IF(H62&lt;=79,4,IF(H62&lt;=100,5)))))))</f>
        <v>2</v>
      </c>
      <c r="J62" s="21" t="str">
        <f>IF(H62&lt;=32,"F",IF(H62&lt;=39,"D",IF(H62&lt;=49,"C",IF(H62&lt;=59,"B",IF(H62&lt;=69,"A-",IF(H62&lt;=79,"A",IF(H62&lt;=100,"A+")))))))</f>
        <v>C</v>
      </c>
      <c r="K62" s="31">
        <v>17</v>
      </c>
      <c r="L62" s="21">
        <f>IF(K62&lt;=32,0,IF(K62&lt;=39,1,IF(K62&lt;=49,2,IF(K62&lt;=59,3,IF(K62&lt;=69,3.5,IF(K62&lt;=79,4,IF(K62&lt;=100,5)))))))</f>
        <v>0</v>
      </c>
      <c r="M62" s="21" t="str">
        <f>IF(K62&lt;=32,"F",IF(K62&lt;=39,"D",IF(K62&lt;=49,"C",IF(K62&lt;=59,"B",IF(K62&lt;=69,"A-",IF(K62&lt;=79,"A",IF(K62&lt;=100,"A+")))))))</f>
        <v>F</v>
      </c>
      <c r="N62" s="31">
        <v>8</v>
      </c>
      <c r="O62" s="21">
        <f>IF(N62&lt;=22.4,0,IF(N62&lt;=27.3,1,IF(N62&lt;=34.3,2,IF(N62&lt;=41.3,3,IF(N62&lt;=48.3,3.5,IF(N62&lt;=55.3,4,IF(N62&lt;=70,5)))))))</f>
        <v>0</v>
      </c>
      <c r="P62" s="21" t="str">
        <f>IF(N62&lt;=22.4,"F",IF(N62&lt;=27.3,"D",IF(N62&lt;=34.3,"C",IF(N62&lt;=41.3,"B",IF(N62&lt;=48.3,"A-",IF(N62&lt;=55.3,"A",IF(N62&lt;=70,"A+")))))))</f>
        <v>F</v>
      </c>
      <c r="Q62" s="31">
        <v>47</v>
      </c>
      <c r="R62" s="21">
        <f>IF(Q62&lt;=32,0,IF(Q62&lt;=39,1,IF(Q62&lt;=49,2,IF(Q62&lt;=59,3,IF(Q62&lt;=69,3.5,IF(Q62&lt;=79,4,IF(Q62&lt;=100,5)))))))</f>
        <v>2</v>
      </c>
      <c r="S62" s="21" t="str">
        <f>IF(Q62&lt;=32,"F",IF(Q62&lt;=39,"D",IF(Q62&lt;=49,"C",IF(Q62&lt;=59,"B",IF(Q62&lt;=69,"A-",IF(Q62&lt;=79,"A",IF(Q62&lt;=100,"A+")))))))</f>
        <v>C</v>
      </c>
      <c r="T62" s="31">
        <v>43</v>
      </c>
      <c r="U62" s="21">
        <f>IF(T62&lt;=32,0,IF(T62&lt;=39,1,IF(T62&lt;=49,2,IF(T62&lt;=59,3,IF(T62&lt;=69,3.5,IF(T62&lt;=79,4,IF(T62&lt;=100,5)))))))</f>
        <v>2</v>
      </c>
      <c r="V62" s="21" t="str">
        <f>IF(T62&lt;=32,"F",IF(T62&lt;=39,"D",IF(T62&lt;=49,"C",IF(T62&lt;=59,"B",IF(T62&lt;=69,"A-",IF(T62&lt;=79,"A",IF(T62&lt;=100,"A+")))))))</f>
        <v>C</v>
      </c>
      <c r="W62" s="31">
        <v>40</v>
      </c>
      <c r="X62" s="21">
        <f>IF(W62&lt;=32,0,IF(W62&lt;=39,1,IF(W62&lt;=49,2,IF(W62&lt;=59,3,IF(W62&lt;=69,3.5,IF(W62&lt;=79,4,IF(W62&lt;=100,5)))))))</f>
        <v>2</v>
      </c>
      <c r="Y62" s="21" t="str">
        <f>IF(W62&lt;=32,"F",IF(W62&lt;=39,"D",IF(W62&lt;=49,"C",IF(W62&lt;=59,"B",IF(W62&lt;=69,"A-",IF(W62&lt;=79,"A",IF(W62&lt;=100,"A+")))))))</f>
        <v>C</v>
      </c>
      <c r="Z62" s="31">
        <v>41</v>
      </c>
      <c r="AA62" s="21">
        <f>IF(Z62&lt;=16,0,IF(Z62&lt;=19.5,1,IF(Z62&lt;=24.5,2,IF(Z62&lt;=29.5,3,IF(Z62&lt;=34.5,3.5,IF(Z62&lt;=39.5,4,IF(Z62&lt;=50,5)))))))</f>
        <v>5</v>
      </c>
      <c r="AB62" s="21" t="str">
        <f>IF(Z62&lt;=16,"F",IF(Z62&lt;=19.5,"D",IF(Z62&lt;=24.5,"C",IF(Z62&lt;=29.5,"B",IF(Z62&lt;=34.5,"A-",IF(Z62&lt;=39.5,"A",IF(Z62&lt;=50,"A+")))))))</f>
        <v>A+</v>
      </c>
      <c r="AC62" s="31">
        <v>80</v>
      </c>
      <c r="AD62" s="21">
        <f>IF(AC62&lt;=32,0,IF(AC62&lt;=39,1,IF(AC62&lt;=49,2,IF(AC62&lt;=59,3,IF(AC62&lt;=69,3.5,IF(AC62&lt;=79,4,IF(AC62&lt;=100,5)))))))</f>
        <v>5</v>
      </c>
      <c r="AE62" s="21" t="str">
        <f>IF(AC62&lt;=32,"F",IF(AC62&lt;=39,"D",IF(AC62&lt;=49,"C",IF(AC62&lt;=59,"B",IF(AC62&lt;=69,"A-",IF(AC62&lt;=79,"A",IF(AC62&lt;=100,"A+")))))))</f>
        <v>A+</v>
      </c>
      <c r="AF62" s="31">
        <v>80</v>
      </c>
      <c r="AG62" s="21">
        <f>IF(AF62&lt;=32,0,IF(AF62&lt;=39,1,IF(AF62&lt;=49,2,IF(AF62&lt;=59,3,IF(AF62&lt;=69,3.5,IF(AF62&lt;=79,4,IF(AF62&lt;=100,5)))))))</f>
        <v>5</v>
      </c>
      <c r="AH62" s="21" t="str">
        <f>IF(AF62&lt;=32,"F",IF(AF62&lt;=39,"D",IF(AF62&lt;=49,"C",IF(AF62&lt;=59,"B",IF(AF62&lt;=69,"A-",IF(AF62&lt;=79,"A",IF(AF62&lt;=100,"A+")))))))</f>
        <v>A+</v>
      </c>
      <c r="AI62" s="47">
        <v>60</v>
      </c>
      <c r="AJ62" s="21">
        <f>IF(AI62&lt;=32,0,IF(AI62&lt;=39,1,IF(AI62&lt;=49,2,IF(AI62&lt;=59,3,IF(AI62&lt;=69,3.5,IF(AI62&lt;=79,4,IF(AI62&lt;=100,5)))))))</f>
        <v>3.5</v>
      </c>
      <c r="AK62" s="21" t="str">
        <f>IF(AI62&lt;=32,"F",IF(AI62&lt;=39,"D",IF(AI62&lt;=49,"C",IF(AI62&lt;=59,"B",IF(AI62&lt;=69,"A-",IF(AI62&lt;=79,"A",IF(AI62&lt;=100,"A+")))))))</f>
        <v>A-</v>
      </c>
      <c r="AL62" s="31">
        <v>64</v>
      </c>
      <c r="AM62" s="21">
        <f>IF(AL62&lt;=32,0,IF(AL62&lt;=39,1,IF(AL62&lt;=49,2,IF(AL62&lt;=59,3,IF(AL62&lt;=69,3.5,IF(AL62&lt;=79,4,IF(AL62&lt;=100,5)))))))</f>
        <v>3.5</v>
      </c>
      <c r="AN62" s="21" t="str">
        <f>IF(AL62&lt;=32,"F",IF(AL62&lt;=39,"D",IF(AL62&lt;=49,"C",IF(AL62&lt;=59,"B",IF(AL62&lt;=69,"A-",IF(AL62&lt;=79,"A",IF(AL62&lt;=100,"A+")))))))</f>
        <v>A-</v>
      </c>
      <c r="AO62" s="31">
        <v>26</v>
      </c>
      <c r="AP62" s="21">
        <f>IF(AO62&lt;=16,0,IF(AO62&lt;=19.5,1,IF(AO62&lt;=24.5,2,IF(AO62&lt;=29.5,3,IF(AO62&lt;=34.5,3.5,IF(AO62&lt;=39.5,4,IF(AO62&lt;=50,5)))))))</f>
        <v>3</v>
      </c>
      <c r="AQ62" s="21" t="str">
        <f>IF(AO62&lt;=16,"F",IF(AO62&lt;=19.5,"D",IF(AO62&lt;=24.5,"C",IF(AO62&lt;=29.5,"B",IF(AO62&lt;=34.5,"A-",IF(AO62&lt;=39.5,"A",IF(AO62&lt;=50,"A+")))))))</f>
        <v>B</v>
      </c>
      <c r="AR62" s="40">
        <f>E62+H62+K62+N62+Q62+T62+W62+Z62+AC62+AF62+AI62+AL62+AO62</f>
        <v>592</v>
      </c>
      <c r="AS62" s="41">
        <f>IF(OR(F62=0,I62=0,L62=0,O62=0,R62=0,U62=0,X62=0,AA62=0,AD62=0,AG62=0,AJ62=0,AM62=0,AP62=0,),0,F62+I62+L62+O62+R62+U62+X62+AA62+AD62+AG62+AJ62+AM62+AP62)/13</f>
        <v>0</v>
      </c>
      <c r="AT62" s="41" t="str">
        <f>IF(AS62&gt;=5,"A+",IF(AS62&gt;=4,"A",IF(AS62&gt;=3.5,"A-",IF(AS62&gt;=3,"B",IF(AS62&gt;=2,"C",IF(AS62&gt;=1,"D","F"))))))</f>
        <v>F</v>
      </c>
      <c r="AU62" s="21">
        <v>56</v>
      </c>
      <c r="AV62" s="21" t="str">
        <f>IF(AS62=0,"FAIL","PASS")</f>
        <v>FAIL</v>
      </c>
      <c r="AW62" s="21">
        <f>COUNTIF(E62:AQ62,"F")</f>
        <v>2</v>
      </c>
      <c r="AX62" s="64">
        <v>30</v>
      </c>
      <c r="AY62" s="64"/>
      <c r="AZ62" s="10">
        <v>58</v>
      </c>
      <c r="BA62" s="10">
        <v>80</v>
      </c>
      <c r="BB62" s="64">
        <v>52</v>
      </c>
      <c r="BC62" s="64">
        <v>77</v>
      </c>
      <c r="BD62" s="10">
        <v>53</v>
      </c>
      <c r="BE62" s="10">
        <v>82</v>
      </c>
      <c r="BF62" s="64">
        <v>53</v>
      </c>
      <c r="BG62" s="68">
        <v>77</v>
      </c>
      <c r="BH62" s="12">
        <f>AU62</f>
        <v>56</v>
      </c>
      <c r="BI62" s="49">
        <v>90</v>
      </c>
      <c r="BJ62" s="10"/>
      <c r="BK62" s="18"/>
      <c r="BL62" s="18"/>
      <c r="BM62" s="18"/>
      <c r="BN62" s="18"/>
      <c r="BO62" s="9" t="s">
        <v>1675</v>
      </c>
      <c r="BP62" s="9" t="s">
        <v>1724</v>
      </c>
      <c r="BQ62" s="42" t="s">
        <v>40</v>
      </c>
    </row>
    <row r="63" spans="1:69" s="5" customFormat="1" ht="22.5" customHeight="1" x14ac:dyDescent="0.25">
      <c r="A63" s="6">
        <v>57</v>
      </c>
      <c r="B63" s="9" t="s">
        <v>840</v>
      </c>
      <c r="C63" s="9" t="s">
        <v>984</v>
      </c>
      <c r="D63" s="9" t="s">
        <v>912</v>
      </c>
      <c r="E63" s="31">
        <v>32</v>
      </c>
      <c r="F63" s="21">
        <f>IF(E63&lt;=32,0,IF(E63&lt;=39,1,IF(E63&lt;=49,2,IF(E63&lt;=59,3,IF(E63&lt;=69,3.5,IF(E63&lt;=79,4,IF(E63&lt;=100,5)))))))</f>
        <v>0</v>
      </c>
      <c r="G63" s="21" t="str">
        <f>IF(E63&lt;=32,"F",IF(E63&lt;=39,"D",IF(E63&lt;=49,"C",IF(E63&lt;=59,"B",IF(E63&lt;=69,"A-",IF(E63&lt;=79,"A",IF(E63&lt;=100,"A+")))))))</f>
        <v>F</v>
      </c>
      <c r="H63" s="31">
        <v>57</v>
      </c>
      <c r="I63" s="21">
        <f>IF(H63&lt;=32,0,IF(H63&lt;=39,1,IF(H63&lt;=49,2,IF(H63&lt;=59,3,IF(H63&lt;=69,3.5,IF(H63&lt;=79,4,IF(H63&lt;=100,5)))))))</f>
        <v>3</v>
      </c>
      <c r="J63" s="21" t="str">
        <f>IF(H63&lt;=32,"F",IF(H63&lt;=39,"D",IF(H63&lt;=49,"C",IF(H63&lt;=59,"B",IF(H63&lt;=69,"A-",IF(H63&lt;=79,"A",IF(H63&lt;=100,"A+")))))))</f>
        <v>B</v>
      </c>
      <c r="K63" s="31">
        <v>33</v>
      </c>
      <c r="L63" s="21">
        <f>IF(K63&lt;=32,0,IF(K63&lt;=39,1,IF(K63&lt;=49,2,IF(K63&lt;=59,3,IF(K63&lt;=69,3.5,IF(K63&lt;=79,4,IF(K63&lt;=100,5)))))))</f>
        <v>1</v>
      </c>
      <c r="M63" s="21" t="str">
        <f>IF(K63&lt;=32,"F",IF(K63&lt;=39,"D",IF(K63&lt;=49,"C",IF(K63&lt;=59,"B",IF(K63&lt;=69,"A-",IF(K63&lt;=79,"A",IF(K63&lt;=100,"A+")))))))</f>
        <v>D</v>
      </c>
      <c r="N63" s="31">
        <v>11</v>
      </c>
      <c r="O63" s="21">
        <f>IF(N63&lt;=22.4,0,IF(N63&lt;=27.3,1,IF(N63&lt;=34.3,2,IF(N63&lt;=41.3,3,IF(N63&lt;=48.3,3.5,IF(N63&lt;=55.3,4,IF(N63&lt;=70,5)))))))</f>
        <v>0</v>
      </c>
      <c r="P63" s="21" t="str">
        <f>IF(N63&lt;=22.4,"F",IF(N63&lt;=27.3,"D",IF(N63&lt;=34.3,"C",IF(N63&lt;=41.3,"B",IF(N63&lt;=48.3,"A-",IF(N63&lt;=55.3,"A",IF(N63&lt;=70,"A+")))))))</f>
        <v>F</v>
      </c>
      <c r="Q63" s="31">
        <v>45</v>
      </c>
      <c r="R63" s="21">
        <f>IF(Q63&lt;=32,0,IF(Q63&lt;=39,1,IF(Q63&lt;=49,2,IF(Q63&lt;=59,3,IF(Q63&lt;=69,3.5,IF(Q63&lt;=79,4,IF(Q63&lt;=100,5)))))))</f>
        <v>2</v>
      </c>
      <c r="S63" s="21" t="str">
        <f>IF(Q63&lt;=32,"F",IF(Q63&lt;=39,"D",IF(Q63&lt;=49,"C",IF(Q63&lt;=59,"B",IF(Q63&lt;=69,"A-",IF(Q63&lt;=79,"A",IF(Q63&lt;=100,"A+")))))))</f>
        <v>C</v>
      </c>
      <c r="T63" s="31">
        <v>39</v>
      </c>
      <c r="U63" s="21">
        <f>IF(T63&lt;=32,0,IF(T63&lt;=39,1,IF(T63&lt;=49,2,IF(T63&lt;=59,3,IF(T63&lt;=69,3.5,IF(T63&lt;=79,4,IF(T63&lt;=100,5)))))))</f>
        <v>1</v>
      </c>
      <c r="V63" s="21" t="str">
        <f>IF(T63&lt;=32,"F",IF(T63&lt;=39,"D",IF(T63&lt;=49,"C",IF(T63&lt;=59,"B",IF(T63&lt;=69,"A-",IF(T63&lt;=79,"A",IF(T63&lt;=100,"A+")))))))</f>
        <v>D</v>
      </c>
      <c r="W63" s="31">
        <v>63</v>
      </c>
      <c r="X63" s="21">
        <f>IF(W63&lt;=32,0,IF(W63&lt;=39,1,IF(W63&lt;=49,2,IF(W63&lt;=59,3,IF(W63&lt;=69,3.5,IF(W63&lt;=79,4,IF(W63&lt;=100,5)))))))</f>
        <v>3.5</v>
      </c>
      <c r="Y63" s="21" t="str">
        <f>IF(W63&lt;=32,"F",IF(W63&lt;=39,"D",IF(W63&lt;=49,"C",IF(W63&lt;=59,"B",IF(W63&lt;=69,"A-",IF(W63&lt;=79,"A",IF(W63&lt;=100,"A+")))))))</f>
        <v>A-</v>
      </c>
      <c r="Z63" s="31">
        <v>29</v>
      </c>
      <c r="AA63" s="21">
        <f>IF(Z63&lt;=16,0,IF(Z63&lt;=19.5,1,IF(Z63&lt;=24.5,2,IF(Z63&lt;=29.5,3,IF(Z63&lt;=34.5,3.5,IF(Z63&lt;=39.5,4,IF(Z63&lt;=50,5)))))))</f>
        <v>3</v>
      </c>
      <c r="AB63" s="21" t="str">
        <f>IF(Z63&lt;=16,"F",IF(Z63&lt;=19.5,"D",IF(Z63&lt;=24.5,"C",IF(Z63&lt;=29.5,"B",IF(Z63&lt;=34.5,"A-",IF(Z63&lt;=39.5,"A",IF(Z63&lt;=50,"A+")))))))</f>
        <v>B</v>
      </c>
      <c r="AC63" s="31">
        <v>82</v>
      </c>
      <c r="AD63" s="21">
        <f>IF(AC63&lt;=32,0,IF(AC63&lt;=39,1,IF(AC63&lt;=49,2,IF(AC63&lt;=59,3,IF(AC63&lt;=69,3.5,IF(AC63&lt;=79,4,IF(AC63&lt;=100,5)))))))</f>
        <v>5</v>
      </c>
      <c r="AE63" s="21" t="str">
        <f>IF(AC63&lt;=32,"F",IF(AC63&lt;=39,"D",IF(AC63&lt;=49,"C",IF(AC63&lt;=59,"B",IF(AC63&lt;=69,"A-",IF(AC63&lt;=79,"A",IF(AC63&lt;=100,"A+")))))))</f>
        <v>A+</v>
      </c>
      <c r="AF63" s="31">
        <v>81</v>
      </c>
      <c r="AG63" s="21">
        <f>IF(AF63&lt;=32,0,IF(AF63&lt;=39,1,IF(AF63&lt;=49,2,IF(AF63&lt;=59,3,IF(AF63&lt;=69,3.5,IF(AF63&lt;=79,4,IF(AF63&lt;=100,5)))))))</f>
        <v>5</v>
      </c>
      <c r="AH63" s="21" t="str">
        <f>IF(AF63&lt;=32,"F",IF(AF63&lt;=39,"D",IF(AF63&lt;=49,"C",IF(AF63&lt;=59,"B",IF(AF63&lt;=69,"A-",IF(AF63&lt;=79,"A",IF(AF63&lt;=100,"A+")))))))</f>
        <v>A+</v>
      </c>
      <c r="AI63" s="47">
        <v>60</v>
      </c>
      <c r="AJ63" s="21">
        <f>IF(AI63&lt;=32,0,IF(AI63&lt;=39,1,IF(AI63&lt;=49,2,IF(AI63&lt;=59,3,IF(AI63&lt;=69,3.5,IF(AI63&lt;=79,4,IF(AI63&lt;=100,5)))))))</f>
        <v>3.5</v>
      </c>
      <c r="AK63" s="21" t="str">
        <f>IF(AI63&lt;=32,"F",IF(AI63&lt;=39,"D",IF(AI63&lt;=49,"C",IF(AI63&lt;=59,"B",IF(AI63&lt;=69,"A-",IF(AI63&lt;=79,"A",IF(AI63&lt;=100,"A+")))))))</f>
        <v>A-</v>
      </c>
      <c r="AL63" s="31">
        <v>35</v>
      </c>
      <c r="AM63" s="21">
        <f>IF(AL63&lt;=32,0,IF(AL63&lt;=39,1,IF(AL63&lt;=49,2,IF(AL63&lt;=59,3,IF(AL63&lt;=69,3.5,IF(AL63&lt;=79,4,IF(AL63&lt;=100,5)))))))</f>
        <v>1</v>
      </c>
      <c r="AN63" s="21" t="str">
        <f>IF(AL63&lt;=32,"F",IF(AL63&lt;=39,"D",IF(AL63&lt;=49,"C",IF(AL63&lt;=59,"B",IF(AL63&lt;=69,"A-",IF(AL63&lt;=79,"A",IF(AL63&lt;=100,"A+")))))))</f>
        <v>D</v>
      </c>
      <c r="AO63" s="31">
        <v>25</v>
      </c>
      <c r="AP63" s="21">
        <f>IF(AO63&lt;=16,0,IF(AO63&lt;=19.5,1,IF(AO63&lt;=24.5,2,IF(AO63&lt;=29.5,3,IF(AO63&lt;=34.5,3.5,IF(AO63&lt;=39.5,4,IF(AO63&lt;=50,5)))))))</f>
        <v>3</v>
      </c>
      <c r="AQ63" s="21" t="str">
        <f>IF(AO63&lt;=16,"F",IF(AO63&lt;=19.5,"D",IF(AO63&lt;=24.5,"C",IF(AO63&lt;=29.5,"B",IF(AO63&lt;=34.5,"A-",IF(AO63&lt;=39.5,"A",IF(AO63&lt;=50,"A+")))))))</f>
        <v>B</v>
      </c>
      <c r="AR63" s="40">
        <f>E63+H63+K63+N63+Q63+T63+W63+Z63+AC63+AF63+AI63+AL63+AO63</f>
        <v>592</v>
      </c>
      <c r="AS63" s="41">
        <f>IF(OR(F63=0,I63=0,L63=0,O63=0,R63=0,U63=0,X63=0,AA63=0,AD63=0,AG63=0,AJ63=0,AM63=0,AP63=0,),0,F63+I63+L63+O63+R63+U63+X63+AA63+AD63+AG63+AJ63+AM63+AP63)/13</f>
        <v>0</v>
      </c>
      <c r="AT63" s="41" t="str">
        <f>IF(AS63&gt;=5,"A+",IF(AS63&gt;=4,"A",IF(AS63&gt;=3.5,"A-",IF(AS63&gt;=3,"B",IF(AS63&gt;=2,"C",IF(AS63&gt;=1,"D","F"))))))</f>
        <v>F</v>
      </c>
      <c r="AU63" s="21">
        <v>57</v>
      </c>
      <c r="AV63" s="21" t="str">
        <f>IF(AS63=0,"FAIL","PASS")</f>
        <v>FAIL</v>
      </c>
      <c r="AW63" s="21">
        <f>COUNTIF(E63:AQ63,"F")</f>
        <v>2</v>
      </c>
      <c r="AX63" s="64">
        <v>54</v>
      </c>
      <c r="AY63" s="64"/>
      <c r="AZ63" s="10">
        <v>55</v>
      </c>
      <c r="BA63" s="10">
        <v>85</v>
      </c>
      <c r="BB63" s="64">
        <v>49</v>
      </c>
      <c r="BC63" s="64">
        <v>100</v>
      </c>
      <c r="BD63" s="10">
        <v>41</v>
      </c>
      <c r="BE63" s="10">
        <v>100</v>
      </c>
      <c r="BF63" s="64">
        <v>67</v>
      </c>
      <c r="BG63" s="68">
        <v>70</v>
      </c>
      <c r="BH63" s="12">
        <f>AU63</f>
        <v>57</v>
      </c>
      <c r="BI63" s="49">
        <v>76</v>
      </c>
      <c r="BJ63" s="10"/>
      <c r="BK63" s="18"/>
      <c r="BL63" s="18"/>
      <c r="BM63" s="18"/>
      <c r="BN63" s="18"/>
      <c r="BO63" s="9" t="s">
        <v>1652</v>
      </c>
      <c r="BP63" s="9" t="s">
        <v>1652</v>
      </c>
      <c r="BQ63" s="42" t="s">
        <v>38</v>
      </c>
    </row>
    <row r="64" spans="1:69" s="5" customFormat="1" ht="22.5" customHeight="1" x14ac:dyDescent="0.25">
      <c r="A64" s="6">
        <v>58</v>
      </c>
      <c r="B64" s="9" t="s">
        <v>871</v>
      </c>
      <c r="C64" s="9" t="s">
        <v>1015</v>
      </c>
      <c r="D64" s="9" t="s">
        <v>943</v>
      </c>
      <c r="E64" s="31">
        <v>43</v>
      </c>
      <c r="F64" s="21">
        <f>IF(E64&lt;=32,0,IF(E64&lt;=39,1,IF(E64&lt;=49,2,IF(E64&lt;=59,3,IF(E64&lt;=69,3.5,IF(E64&lt;=79,4,IF(E64&lt;=100,5)))))))</f>
        <v>2</v>
      </c>
      <c r="G64" s="21" t="str">
        <f>IF(E64&lt;=32,"F",IF(E64&lt;=39,"D",IF(E64&lt;=49,"C",IF(E64&lt;=59,"B",IF(E64&lt;=69,"A-",IF(E64&lt;=79,"A",IF(E64&lt;=100,"A+")))))))</f>
        <v>C</v>
      </c>
      <c r="H64" s="31">
        <v>34</v>
      </c>
      <c r="I64" s="21">
        <f>IF(H64&lt;=32,0,IF(H64&lt;=39,1,IF(H64&lt;=49,2,IF(H64&lt;=59,3,IF(H64&lt;=69,3.5,IF(H64&lt;=79,4,IF(H64&lt;=100,5)))))))</f>
        <v>1</v>
      </c>
      <c r="J64" s="21" t="str">
        <f>IF(H64&lt;=32,"F",IF(H64&lt;=39,"D",IF(H64&lt;=49,"C",IF(H64&lt;=59,"B",IF(H64&lt;=69,"A-",IF(H64&lt;=79,"A",IF(H64&lt;=100,"A+")))))))</f>
        <v>D</v>
      </c>
      <c r="K64" s="31">
        <v>33</v>
      </c>
      <c r="L64" s="21">
        <f>IF(K64&lt;=32,0,IF(K64&lt;=39,1,IF(K64&lt;=49,2,IF(K64&lt;=59,3,IF(K64&lt;=69,3.5,IF(K64&lt;=79,4,IF(K64&lt;=100,5)))))))</f>
        <v>1</v>
      </c>
      <c r="M64" s="21" t="str">
        <f>IF(K64&lt;=32,"F",IF(K64&lt;=39,"D",IF(K64&lt;=49,"C",IF(K64&lt;=59,"B",IF(K64&lt;=69,"A-",IF(K64&lt;=79,"A",IF(K64&lt;=100,"A+")))))))</f>
        <v>D</v>
      </c>
      <c r="N64" s="31">
        <v>1</v>
      </c>
      <c r="O64" s="21">
        <f>IF(N64&lt;=22.4,0,IF(N64&lt;=27.3,1,IF(N64&lt;=34.3,2,IF(N64&lt;=41.3,3,IF(N64&lt;=48.3,3.5,IF(N64&lt;=55.3,4,IF(N64&lt;=70,5)))))))</f>
        <v>0</v>
      </c>
      <c r="P64" s="21" t="str">
        <f>IF(N64&lt;=22.4,"F",IF(N64&lt;=27.3,"D",IF(N64&lt;=34.3,"C",IF(N64&lt;=41.3,"B",IF(N64&lt;=48.3,"A-",IF(N64&lt;=55.3,"A",IF(N64&lt;=70,"A+")))))))</f>
        <v>F</v>
      </c>
      <c r="Q64" s="31">
        <v>35</v>
      </c>
      <c r="R64" s="21">
        <f>IF(Q64&lt;=32,0,IF(Q64&lt;=39,1,IF(Q64&lt;=49,2,IF(Q64&lt;=59,3,IF(Q64&lt;=69,3.5,IF(Q64&lt;=79,4,IF(Q64&lt;=100,5)))))))</f>
        <v>1</v>
      </c>
      <c r="S64" s="21" t="str">
        <f>IF(Q64&lt;=32,"F",IF(Q64&lt;=39,"D",IF(Q64&lt;=49,"C",IF(Q64&lt;=59,"B",IF(Q64&lt;=69,"A-",IF(Q64&lt;=79,"A",IF(Q64&lt;=100,"A+")))))))</f>
        <v>D</v>
      </c>
      <c r="T64" s="31">
        <v>23</v>
      </c>
      <c r="U64" s="21">
        <f>IF(T64&lt;=32,0,IF(T64&lt;=39,1,IF(T64&lt;=49,2,IF(T64&lt;=59,3,IF(T64&lt;=69,3.5,IF(T64&lt;=79,4,IF(T64&lt;=100,5)))))))</f>
        <v>0</v>
      </c>
      <c r="V64" s="21" t="str">
        <f>IF(T64&lt;=32,"F",IF(T64&lt;=39,"D",IF(T64&lt;=49,"C",IF(T64&lt;=59,"B",IF(T64&lt;=69,"A-",IF(T64&lt;=79,"A",IF(T64&lt;=100,"A+")))))))</f>
        <v>F</v>
      </c>
      <c r="W64" s="31">
        <v>45</v>
      </c>
      <c r="X64" s="21">
        <f>IF(W64&lt;=32,0,IF(W64&lt;=39,1,IF(W64&lt;=49,2,IF(W64&lt;=59,3,IF(W64&lt;=69,3.5,IF(W64&lt;=79,4,IF(W64&lt;=100,5)))))))</f>
        <v>2</v>
      </c>
      <c r="Y64" s="21" t="str">
        <f>IF(W64&lt;=32,"F",IF(W64&lt;=39,"D",IF(W64&lt;=49,"C",IF(W64&lt;=59,"B",IF(W64&lt;=69,"A-",IF(W64&lt;=79,"A",IF(W64&lt;=100,"A+")))))))</f>
        <v>C</v>
      </c>
      <c r="Z64" s="31">
        <v>31</v>
      </c>
      <c r="AA64" s="21">
        <f>IF(Z64&lt;=16,0,IF(Z64&lt;=19.5,1,IF(Z64&lt;=24.5,2,IF(Z64&lt;=29.5,3,IF(Z64&lt;=34.5,3.5,IF(Z64&lt;=39.5,4,IF(Z64&lt;=50,5)))))))</f>
        <v>3.5</v>
      </c>
      <c r="AB64" s="21" t="str">
        <f>IF(Z64&lt;=16,"F",IF(Z64&lt;=19.5,"D",IF(Z64&lt;=24.5,"C",IF(Z64&lt;=29.5,"B",IF(Z64&lt;=34.5,"A-",IF(Z64&lt;=39.5,"A",IF(Z64&lt;=50,"A+")))))))</f>
        <v>A-</v>
      </c>
      <c r="AC64" s="31">
        <v>81</v>
      </c>
      <c r="AD64" s="21">
        <f>IF(AC64&lt;=32,0,IF(AC64&lt;=39,1,IF(AC64&lt;=49,2,IF(AC64&lt;=59,3,IF(AC64&lt;=69,3.5,IF(AC64&lt;=79,4,IF(AC64&lt;=100,5)))))))</f>
        <v>5</v>
      </c>
      <c r="AE64" s="21" t="str">
        <f>IF(AC64&lt;=32,"F",IF(AC64&lt;=39,"D",IF(AC64&lt;=49,"C",IF(AC64&lt;=59,"B",IF(AC64&lt;=69,"A-",IF(AC64&lt;=79,"A",IF(AC64&lt;=100,"A+")))))))</f>
        <v>A+</v>
      </c>
      <c r="AF64" s="31">
        <v>81</v>
      </c>
      <c r="AG64" s="21">
        <f>IF(AF64&lt;=32,0,IF(AF64&lt;=39,1,IF(AF64&lt;=49,2,IF(AF64&lt;=59,3,IF(AF64&lt;=69,3.5,IF(AF64&lt;=79,4,IF(AF64&lt;=100,5)))))))</f>
        <v>5</v>
      </c>
      <c r="AH64" s="21" t="str">
        <f>IF(AF64&lt;=32,"F",IF(AF64&lt;=39,"D",IF(AF64&lt;=49,"C",IF(AF64&lt;=59,"B",IF(AF64&lt;=69,"A-",IF(AF64&lt;=79,"A",IF(AF64&lt;=100,"A+")))))))</f>
        <v>A+</v>
      </c>
      <c r="AI64" s="47">
        <v>52</v>
      </c>
      <c r="AJ64" s="21">
        <f>IF(AI64&lt;=32,0,IF(AI64&lt;=39,1,IF(AI64&lt;=49,2,IF(AI64&lt;=59,3,IF(AI64&lt;=69,3.5,IF(AI64&lt;=79,4,IF(AI64&lt;=100,5)))))))</f>
        <v>3</v>
      </c>
      <c r="AK64" s="21" t="str">
        <f>IF(AI64&lt;=32,"F",IF(AI64&lt;=39,"D",IF(AI64&lt;=49,"C",IF(AI64&lt;=59,"B",IF(AI64&lt;=69,"A-",IF(AI64&lt;=79,"A",IF(AI64&lt;=100,"A+")))))))</f>
        <v>B</v>
      </c>
      <c r="AL64" s="31">
        <v>33</v>
      </c>
      <c r="AM64" s="21">
        <f>IF(AL64&lt;=32,0,IF(AL64&lt;=39,1,IF(AL64&lt;=49,2,IF(AL64&lt;=59,3,IF(AL64&lt;=69,3.5,IF(AL64&lt;=79,4,IF(AL64&lt;=100,5)))))))</f>
        <v>1</v>
      </c>
      <c r="AN64" s="21" t="str">
        <f>IF(AL64&lt;=32,"F",IF(AL64&lt;=39,"D",IF(AL64&lt;=49,"C",IF(AL64&lt;=59,"B",IF(AL64&lt;=69,"A-",IF(AL64&lt;=79,"A",IF(AL64&lt;=100,"A+")))))))</f>
        <v>D</v>
      </c>
      <c r="AO64" s="31">
        <v>22</v>
      </c>
      <c r="AP64" s="21">
        <f>IF(AO64&lt;=16,0,IF(AO64&lt;=19.5,1,IF(AO64&lt;=24.5,2,IF(AO64&lt;=29.5,3,IF(AO64&lt;=34.5,3.5,IF(AO64&lt;=39.5,4,IF(AO64&lt;=50,5)))))))</f>
        <v>2</v>
      </c>
      <c r="AQ64" s="21" t="str">
        <f>IF(AO64&lt;=16,"F",IF(AO64&lt;=19.5,"D",IF(AO64&lt;=24.5,"C",IF(AO64&lt;=29.5,"B",IF(AO64&lt;=34.5,"A-",IF(AO64&lt;=39.5,"A",IF(AO64&lt;=50,"A+")))))))</f>
        <v>C</v>
      </c>
      <c r="AR64" s="40">
        <f>E64+H64+K64+N64+Q64+T64+W64+Z64+AC64+AF64+AI64+AL64+AO64</f>
        <v>514</v>
      </c>
      <c r="AS64" s="41">
        <f>IF(OR(F64=0,I64=0,L64=0,O64=0,R64=0,U64=0,X64=0,AA64=0,AD64=0,AG64=0,AJ64=0,AM64=0,AP64=0,),0,F64+I64+L64+O64+R64+U64+X64+AA64+AD64+AG64+AJ64+AM64+AP64)/13</f>
        <v>0</v>
      </c>
      <c r="AT64" s="41" t="str">
        <f>IF(AS64&gt;=5,"A+",IF(AS64&gt;=4,"A",IF(AS64&gt;=3.5,"A-",IF(AS64&gt;=3,"B",IF(AS64&gt;=2,"C",IF(AS64&gt;=1,"D","F"))))))</f>
        <v>F</v>
      </c>
      <c r="AU64" s="21">
        <v>58</v>
      </c>
      <c r="AV64" s="21" t="str">
        <f>IF(AS64=0,"FAIL","PASS")</f>
        <v>FAIL</v>
      </c>
      <c r="AW64" s="21">
        <f>COUNTIF(E64:AQ64,"F")</f>
        <v>2</v>
      </c>
      <c r="AX64" s="64">
        <v>66</v>
      </c>
      <c r="AY64" s="64"/>
      <c r="AZ64" s="10">
        <v>69</v>
      </c>
      <c r="BA64" s="10">
        <v>90</v>
      </c>
      <c r="BB64" s="64">
        <v>66</v>
      </c>
      <c r="BC64" s="64">
        <v>81</v>
      </c>
      <c r="BD64" s="10">
        <v>58</v>
      </c>
      <c r="BE64" s="10">
        <v>82</v>
      </c>
      <c r="BF64" s="64">
        <v>60</v>
      </c>
      <c r="BG64" s="68">
        <v>85</v>
      </c>
      <c r="BH64" s="12">
        <f>AU64</f>
        <v>58</v>
      </c>
      <c r="BI64" s="49">
        <v>95</v>
      </c>
      <c r="BJ64" s="10"/>
      <c r="BK64" s="18"/>
      <c r="BL64" s="18"/>
      <c r="BM64" s="18"/>
      <c r="BN64" s="18"/>
      <c r="BO64" s="9" t="s">
        <v>1682</v>
      </c>
      <c r="BP64" s="9" t="s">
        <v>1727</v>
      </c>
      <c r="BQ64" s="42" t="s">
        <v>40</v>
      </c>
    </row>
    <row r="65" spans="1:69" s="5" customFormat="1" ht="22.5" customHeight="1" x14ac:dyDescent="0.25">
      <c r="A65" s="6">
        <v>59</v>
      </c>
      <c r="B65" s="9" t="s">
        <v>856</v>
      </c>
      <c r="C65" s="9" t="s">
        <v>1000</v>
      </c>
      <c r="D65" s="9" t="s">
        <v>928</v>
      </c>
      <c r="E65" s="31">
        <v>38</v>
      </c>
      <c r="F65" s="21">
        <f>IF(E65&lt;=32,0,IF(E65&lt;=39,1,IF(E65&lt;=49,2,IF(E65&lt;=59,3,IF(E65&lt;=69,3.5,IF(E65&lt;=79,4,IF(E65&lt;=100,5)))))))</f>
        <v>1</v>
      </c>
      <c r="G65" s="21" t="str">
        <f>IF(E65&lt;=32,"F",IF(E65&lt;=39,"D",IF(E65&lt;=49,"C",IF(E65&lt;=59,"B",IF(E65&lt;=69,"A-",IF(E65&lt;=79,"A",IF(E65&lt;=100,"A+")))))))</f>
        <v>D</v>
      </c>
      <c r="H65" s="31">
        <v>71</v>
      </c>
      <c r="I65" s="21">
        <f>IF(H65&lt;=32,0,IF(H65&lt;=39,1,IF(H65&lt;=49,2,IF(H65&lt;=59,3,IF(H65&lt;=69,3.5,IF(H65&lt;=79,4,IF(H65&lt;=100,5)))))))</f>
        <v>4</v>
      </c>
      <c r="J65" s="21" t="str">
        <f>IF(H65&lt;=32,"F",IF(H65&lt;=39,"D",IF(H65&lt;=49,"C",IF(H65&lt;=59,"B",IF(H65&lt;=69,"A-",IF(H65&lt;=79,"A",IF(H65&lt;=100,"A+")))))))</f>
        <v>A</v>
      </c>
      <c r="K65" s="31">
        <v>20</v>
      </c>
      <c r="L65" s="21">
        <f>IF(K65&lt;=32,0,IF(K65&lt;=39,1,IF(K65&lt;=49,2,IF(K65&lt;=59,3,IF(K65&lt;=69,3.5,IF(K65&lt;=79,4,IF(K65&lt;=100,5)))))))</f>
        <v>0</v>
      </c>
      <c r="M65" s="21" t="str">
        <f>IF(K65&lt;=32,"F",IF(K65&lt;=39,"D",IF(K65&lt;=49,"C",IF(K65&lt;=59,"B",IF(K65&lt;=69,"A-",IF(K65&lt;=79,"A",IF(K65&lt;=100,"A+")))))))</f>
        <v>F</v>
      </c>
      <c r="N65" s="31">
        <v>6</v>
      </c>
      <c r="O65" s="21">
        <f>IF(N65&lt;=22.4,0,IF(N65&lt;=27.3,1,IF(N65&lt;=34.3,2,IF(N65&lt;=41.3,3,IF(N65&lt;=48.3,3.5,IF(N65&lt;=55.3,4,IF(N65&lt;=70,5)))))))</f>
        <v>0</v>
      </c>
      <c r="P65" s="21" t="str">
        <f>IF(N65&lt;=22.4,"F",IF(N65&lt;=27.3,"D",IF(N65&lt;=34.3,"C",IF(N65&lt;=41.3,"B",IF(N65&lt;=48.3,"A-",IF(N65&lt;=55.3,"A",IF(N65&lt;=70,"A+")))))))</f>
        <v>F</v>
      </c>
      <c r="Q65" s="31">
        <v>22</v>
      </c>
      <c r="R65" s="21">
        <f>IF(Q65&lt;=32,0,IF(Q65&lt;=39,1,IF(Q65&lt;=49,2,IF(Q65&lt;=59,3,IF(Q65&lt;=69,3.5,IF(Q65&lt;=79,4,IF(Q65&lt;=100,5)))))))</f>
        <v>0</v>
      </c>
      <c r="S65" s="21" t="str">
        <f>IF(Q65&lt;=32,"F",IF(Q65&lt;=39,"D",IF(Q65&lt;=49,"C",IF(Q65&lt;=59,"B",IF(Q65&lt;=69,"A-",IF(Q65&lt;=79,"A",IF(Q65&lt;=100,"A+")))))))</f>
        <v>F</v>
      </c>
      <c r="T65" s="31">
        <v>42</v>
      </c>
      <c r="U65" s="21">
        <f>IF(T65&lt;=32,0,IF(T65&lt;=39,1,IF(T65&lt;=49,2,IF(T65&lt;=59,3,IF(T65&lt;=69,3.5,IF(T65&lt;=79,4,IF(T65&lt;=100,5)))))))</f>
        <v>2</v>
      </c>
      <c r="V65" s="21" t="str">
        <f>IF(T65&lt;=32,"F",IF(T65&lt;=39,"D",IF(T65&lt;=49,"C",IF(T65&lt;=59,"B",IF(T65&lt;=69,"A-",IF(T65&lt;=79,"A",IF(T65&lt;=100,"A+")))))))</f>
        <v>C</v>
      </c>
      <c r="W65" s="31">
        <v>44</v>
      </c>
      <c r="X65" s="21">
        <f>IF(W65&lt;=32,0,IF(W65&lt;=39,1,IF(W65&lt;=49,2,IF(W65&lt;=59,3,IF(W65&lt;=69,3.5,IF(W65&lt;=79,4,IF(W65&lt;=100,5)))))))</f>
        <v>2</v>
      </c>
      <c r="Y65" s="21" t="str">
        <f>IF(W65&lt;=32,"F",IF(W65&lt;=39,"D",IF(W65&lt;=49,"C",IF(W65&lt;=59,"B",IF(W65&lt;=69,"A-",IF(W65&lt;=79,"A",IF(W65&lt;=100,"A+")))))))</f>
        <v>C</v>
      </c>
      <c r="Z65" s="31">
        <v>36</v>
      </c>
      <c r="AA65" s="21">
        <f>IF(Z65&lt;=16,0,IF(Z65&lt;=19.5,1,IF(Z65&lt;=24.5,2,IF(Z65&lt;=29.5,3,IF(Z65&lt;=34.5,3.5,IF(Z65&lt;=39.5,4,IF(Z65&lt;=50,5)))))))</f>
        <v>4</v>
      </c>
      <c r="AB65" s="21" t="str">
        <f>IF(Z65&lt;=16,"F",IF(Z65&lt;=19.5,"D",IF(Z65&lt;=24.5,"C",IF(Z65&lt;=29.5,"B",IF(Z65&lt;=34.5,"A-",IF(Z65&lt;=39.5,"A",IF(Z65&lt;=50,"A+")))))))</f>
        <v>A</v>
      </c>
      <c r="AC65" s="31">
        <v>84</v>
      </c>
      <c r="AD65" s="21">
        <f>IF(AC65&lt;=32,0,IF(AC65&lt;=39,1,IF(AC65&lt;=49,2,IF(AC65&lt;=59,3,IF(AC65&lt;=69,3.5,IF(AC65&lt;=79,4,IF(AC65&lt;=100,5)))))))</f>
        <v>5</v>
      </c>
      <c r="AE65" s="21" t="str">
        <f>IF(AC65&lt;=32,"F",IF(AC65&lt;=39,"D",IF(AC65&lt;=49,"C",IF(AC65&lt;=59,"B",IF(AC65&lt;=69,"A-",IF(AC65&lt;=79,"A",IF(AC65&lt;=100,"A+")))))))</f>
        <v>A+</v>
      </c>
      <c r="AF65" s="31">
        <v>80</v>
      </c>
      <c r="AG65" s="21">
        <f>IF(AF65&lt;=32,0,IF(AF65&lt;=39,1,IF(AF65&lt;=49,2,IF(AF65&lt;=59,3,IF(AF65&lt;=69,3.5,IF(AF65&lt;=79,4,IF(AF65&lt;=100,5)))))))</f>
        <v>5</v>
      </c>
      <c r="AH65" s="21" t="str">
        <f>IF(AF65&lt;=32,"F",IF(AF65&lt;=39,"D",IF(AF65&lt;=49,"C",IF(AF65&lt;=59,"B",IF(AF65&lt;=69,"A-",IF(AF65&lt;=79,"A",IF(AF65&lt;=100,"A+")))))))</f>
        <v>A+</v>
      </c>
      <c r="AI65" s="47">
        <v>51</v>
      </c>
      <c r="AJ65" s="21">
        <f>IF(AI65&lt;=32,0,IF(AI65&lt;=39,1,IF(AI65&lt;=49,2,IF(AI65&lt;=59,3,IF(AI65&lt;=69,3.5,IF(AI65&lt;=79,4,IF(AI65&lt;=100,5)))))))</f>
        <v>3</v>
      </c>
      <c r="AK65" s="21" t="str">
        <f>IF(AI65&lt;=32,"F",IF(AI65&lt;=39,"D",IF(AI65&lt;=49,"C",IF(AI65&lt;=59,"B",IF(AI65&lt;=69,"A-",IF(AI65&lt;=79,"A",IF(AI65&lt;=100,"A+")))))))</f>
        <v>B</v>
      </c>
      <c r="AL65" s="31">
        <v>88</v>
      </c>
      <c r="AM65" s="21">
        <f>IF(AL65&lt;=32,0,IF(AL65&lt;=39,1,IF(AL65&lt;=49,2,IF(AL65&lt;=59,3,IF(AL65&lt;=69,3.5,IF(AL65&lt;=79,4,IF(AL65&lt;=100,5)))))))</f>
        <v>5</v>
      </c>
      <c r="AN65" s="21" t="str">
        <f>IF(AL65&lt;=32,"F",IF(AL65&lt;=39,"D",IF(AL65&lt;=49,"C",IF(AL65&lt;=59,"B",IF(AL65&lt;=69,"A-",IF(AL65&lt;=79,"A",IF(AL65&lt;=100,"A+")))))))</f>
        <v>A+</v>
      </c>
      <c r="AO65" s="31">
        <v>25</v>
      </c>
      <c r="AP65" s="21">
        <f>IF(AO65&lt;=16,0,IF(AO65&lt;=19.5,1,IF(AO65&lt;=24.5,2,IF(AO65&lt;=29.5,3,IF(AO65&lt;=34.5,3.5,IF(AO65&lt;=39.5,4,IF(AO65&lt;=50,5)))))))</f>
        <v>3</v>
      </c>
      <c r="AQ65" s="21" t="str">
        <f>IF(AO65&lt;=16,"F",IF(AO65&lt;=19.5,"D",IF(AO65&lt;=24.5,"C",IF(AO65&lt;=29.5,"B",IF(AO65&lt;=34.5,"A-",IF(AO65&lt;=39.5,"A",IF(AO65&lt;=50,"A+")))))))</f>
        <v>B</v>
      </c>
      <c r="AR65" s="40">
        <f>E65+H65+K65+N65+Q65+T65+W65+Z65+AC65+AF65+AI65+AL65+AO65</f>
        <v>607</v>
      </c>
      <c r="AS65" s="41">
        <f>IF(OR(F65=0,I65=0,L65=0,O65=0,R65=0,U65=0,X65=0,AA65=0,AD65=0,AG65=0,AJ65=0,AM65=0,AP65=0,),0,F65+I65+L65+O65+R65+U65+X65+AA65+AD65+AG65+AJ65+AM65+AP65)/13</f>
        <v>0</v>
      </c>
      <c r="AT65" s="41" t="str">
        <f>IF(AS65&gt;=5,"A+",IF(AS65&gt;=4,"A",IF(AS65&gt;=3.5,"A-",IF(AS65&gt;=3,"B",IF(AS65&gt;=2,"C",IF(AS65&gt;=1,"D","F"))))))</f>
        <v>F</v>
      </c>
      <c r="AU65" s="21">
        <v>59</v>
      </c>
      <c r="AV65" s="21" t="str">
        <f>IF(AS65=0,"FAIL","PASS")</f>
        <v>FAIL</v>
      </c>
      <c r="AW65" s="21">
        <f>COUNTIF(E65:AQ65,"F")</f>
        <v>3</v>
      </c>
      <c r="AX65" s="64">
        <v>50</v>
      </c>
      <c r="AY65" s="64"/>
      <c r="AZ65" s="10">
        <v>45</v>
      </c>
      <c r="BA65" s="10">
        <v>85</v>
      </c>
      <c r="BB65" s="64">
        <v>42</v>
      </c>
      <c r="BC65" s="64">
        <v>95</v>
      </c>
      <c r="BD65" s="10">
        <v>59</v>
      </c>
      <c r="BE65" s="10">
        <v>94</v>
      </c>
      <c r="BF65" s="64">
        <v>48</v>
      </c>
      <c r="BG65" s="68">
        <v>88</v>
      </c>
      <c r="BH65" s="12">
        <f>AU65</f>
        <v>59</v>
      </c>
      <c r="BI65" s="49">
        <v>90</v>
      </c>
      <c r="BJ65" s="10"/>
      <c r="BK65" s="18"/>
      <c r="BL65" s="18"/>
      <c r="BM65" s="18"/>
      <c r="BN65" s="18"/>
      <c r="BO65" s="9" t="s">
        <v>1667</v>
      </c>
      <c r="BP65" s="9" t="s">
        <v>1667</v>
      </c>
      <c r="BQ65" s="42" t="s">
        <v>40</v>
      </c>
    </row>
    <row r="66" spans="1:69" s="5" customFormat="1" ht="22.5" customHeight="1" x14ac:dyDescent="0.25">
      <c r="A66" s="6">
        <v>60</v>
      </c>
      <c r="B66" s="9" t="s">
        <v>890</v>
      </c>
      <c r="C66" s="9" t="s">
        <v>1034</v>
      </c>
      <c r="D66" s="9" t="s">
        <v>962</v>
      </c>
      <c r="E66" s="31">
        <v>44</v>
      </c>
      <c r="F66" s="21">
        <f>IF(E66&lt;=32,0,IF(E66&lt;=39,1,IF(E66&lt;=49,2,IF(E66&lt;=59,3,IF(E66&lt;=69,3.5,IF(E66&lt;=79,4,IF(E66&lt;=100,5)))))))</f>
        <v>2</v>
      </c>
      <c r="G66" s="21" t="str">
        <f>IF(E66&lt;=32,"F",IF(E66&lt;=39,"D",IF(E66&lt;=49,"C",IF(E66&lt;=59,"B",IF(E66&lt;=69,"A-",IF(E66&lt;=79,"A",IF(E66&lt;=100,"A+")))))))</f>
        <v>C</v>
      </c>
      <c r="H66" s="31">
        <v>68</v>
      </c>
      <c r="I66" s="21">
        <f>IF(H66&lt;=32,0,IF(H66&lt;=39,1,IF(H66&lt;=49,2,IF(H66&lt;=59,3,IF(H66&lt;=69,3.5,IF(H66&lt;=79,4,IF(H66&lt;=100,5)))))))</f>
        <v>3.5</v>
      </c>
      <c r="J66" s="21" t="str">
        <f>IF(H66&lt;=32,"F",IF(H66&lt;=39,"D",IF(H66&lt;=49,"C",IF(H66&lt;=59,"B",IF(H66&lt;=69,"A-",IF(H66&lt;=79,"A",IF(H66&lt;=100,"A+")))))))</f>
        <v>A-</v>
      </c>
      <c r="K66" s="31">
        <v>41</v>
      </c>
      <c r="L66" s="21">
        <f>IF(K66&lt;=32,0,IF(K66&lt;=39,1,IF(K66&lt;=49,2,IF(K66&lt;=59,3,IF(K66&lt;=69,3.5,IF(K66&lt;=79,4,IF(K66&lt;=100,5)))))))</f>
        <v>2</v>
      </c>
      <c r="M66" s="21" t="str">
        <f>IF(K66&lt;=32,"F",IF(K66&lt;=39,"D",IF(K66&lt;=49,"C",IF(K66&lt;=59,"B",IF(K66&lt;=69,"A-",IF(K66&lt;=79,"A",IF(K66&lt;=100,"A+")))))))</f>
        <v>C</v>
      </c>
      <c r="N66" s="31">
        <v>11</v>
      </c>
      <c r="O66" s="21">
        <f>IF(N66&lt;=22.4,0,IF(N66&lt;=27.3,1,IF(N66&lt;=34.3,2,IF(N66&lt;=41.3,3,IF(N66&lt;=48.3,3.5,IF(N66&lt;=55.3,4,IF(N66&lt;=70,5)))))))</f>
        <v>0</v>
      </c>
      <c r="P66" s="21" t="str">
        <f>IF(N66&lt;=22.4,"F",IF(N66&lt;=27.3,"D",IF(N66&lt;=34.3,"C",IF(N66&lt;=41.3,"B",IF(N66&lt;=48.3,"A-",IF(N66&lt;=55.3,"A",IF(N66&lt;=70,"A+")))))))</f>
        <v>F</v>
      </c>
      <c r="Q66" s="31">
        <v>39</v>
      </c>
      <c r="R66" s="21">
        <f>IF(Q66&lt;=32,0,IF(Q66&lt;=39,1,IF(Q66&lt;=49,2,IF(Q66&lt;=59,3,IF(Q66&lt;=69,3.5,IF(Q66&lt;=79,4,IF(Q66&lt;=100,5)))))))</f>
        <v>1</v>
      </c>
      <c r="S66" s="21" t="str">
        <f>IF(Q66&lt;=32,"F",IF(Q66&lt;=39,"D",IF(Q66&lt;=49,"C",IF(Q66&lt;=59,"B",IF(Q66&lt;=69,"A-",IF(Q66&lt;=79,"A",IF(Q66&lt;=100,"A+")))))))</f>
        <v>D</v>
      </c>
      <c r="T66" s="31">
        <v>28</v>
      </c>
      <c r="U66" s="21">
        <f>IF(T66&lt;=32,0,IF(T66&lt;=39,1,IF(T66&lt;=49,2,IF(T66&lt;=59,3,IF(T66&lt;=69,3.5,IF(T66&lt;=79,4,IF(T66&lt;=100,5)))))))</f>
        <v>0</v>
      </c>
      <c r="V66" s="21" t="str">
        <f>IF(T66&lt;=32,"F",IF(T66&lt;=39,"D",IF(T66&lt;=49,"C",IF(T66&lt;=59,"B",IF(T66&lt;=69,"A-",IF(T66&lt;=79,"A",IF(T66&lt;=100,"A+")))))))</f>
        <v>F</v>
      </c>
      <c r="W66" s="31">
        <v>38</v>
      </c>
      <c r="X66" s="21">
        <f>IF(W66&lt;=32,0,IF(W66&lt;=39,1,IF(W66&lt;=49,2,IF(W66&lt;=59,3,IF(W66&lt;=69,3.5,IF(W66&lt;=79,4,IF(W66&lt;=100,5)))))))</f>
        <v>1</v>
      </c>
      <c r="Y66" s="21" t="str">
        <f>IF(W66&lt;=32,"F",IF(W66&lt;=39,"D",IF(W66&lt;=49,"C",IF(W66&lt;=59,"B",IF(W66&lt;=69,"A-",IF(W66&lt;=79,"A",IF(W66&lt;=100,"A+")))))))</f>
        <v>D</v>
      </c>
      <c r="Z66" s="31">
        <v>34</v>
      </c>
      <c r="AA66" s="21">
        <f>IF(Z66&lt;=16,0,IF(Z66&lt;=19.5,1,IF(Z66&lt;=24.5,2,IF(Z66&lt;=29.5,3,IF(Z66&lt;=34.5,3.5,IF(Z66&lt;=39.5,4,IF(Z66&lt;=50,5)))))))</f>
        <v>3.5</v>
      </c>
      <c r="AB66" s="21" t="str">
        <f>IF(Z66&lt;=16,"F",IF(Z66&lt;=19.5,"D",IF(Z66&lt;=24.5,"C",IF(Z66&lt;=29.5,"B",IF(Z66&lt;=34.5,"A-",IF(Z66&lt;=39.5,"A",IF(Z66&lt;=50,"A+")))))))</f>
        <v>A-</v>
      </c>
      <c r="AC66" s="31">
        <v>80</v>
      </c>
      <c r="AD66" s="21">
        <f>IF(AC66&lt;=32,0,IF(AC66&lt;=39,1,IF(AC66&lt;=49,2,IF(AC66&lt;=59,3,IF(AC66&lt;=69,3.5,IF(AC66&lt;=79,4,IF(AC66&lt;=100,5)))))))</f>
        <v>5</v>
      </c>
      <c r="AE66" s="21" t="str">
        <f>IF(AC66&lt;=32,"F",IF(AC66&lt;=39,"D",IF(AC66&lt;=49,"C",IF(AC66&lt;=59,"B",IF(AC66&lt;=69,"A-",IF(AC66&lt;=79,"A",IF(AC66&lt;=100,"A+")))))))</f>
        <v>A+</v>
      </c>
      <c r="AF66" s="31">
        <v>80</v>
      </c>
      <c r="AG66" s="21">
        <f>IF(AF66&lt;=32,0,IF(AF66&lt;=39,1,IF(AF66&lt;=49,2,IF(AF66&lt;=59,3,IF(AF66&lt;=69,3.5,IF(AF66&lt;=79,4,IF(AF66&lt;=100,5)))))))</f>
        <v>5</v>
      </c>
      <c r="AH66" s="21" t="str">
        <f>IF(AF66&lt;=32,"F",IF(AF66&lt;=39,"D",IF(AF66&lt;=49,"C",IF(AF66&lt;=59,"B",IF(AF66&lt;=69,"A-",IF(AF66&lt;=79,"A",IF(AF66&lt;=100,"A+")))))))</f>
        <v>A+</v>
      </c>
      <c r="AI66" s="47">
        <v>80</v>
      </c>
      <c r="AJ66" s="21">
        <f>IF(AI66&lt;=32,0,IF(AI66&lt;=39,1,IF(AI66&lt;=49,2,IF(AI66&lt;=59,3,IF(AI66&lt;=69,3.5,IF(AI66&lt;=79,4,IF(AI66&lt;=100,5)))))))</f>
        <v>5</v>
      </c>
      <c r="AK66" s="21" t="str">
        <f>IF(AI66&lt;=32,"F",IF(AI66&lt;=39,"D",IF(AI66&lt;=49,"C",IF(AI66&lt;=59,"B",IF(AI66&lt;=69,"A-",IF(AI66&lt;=79,"A",IF(AI66&lt;=100,"A+")))))))</f>
        <v>A+</v>
      </c>
      <c r="AL66" s="31">
        <v>31</v>
      </c>
      <c r="AM66" s="21">
        <f>IF(AL66&lt;=32,0,IF(AL66&lt;=39,1,IF(AL66&lt;=49,2,IF(AL66&lt;=59,3,IF(AL66&lt;=69,3.5,IF(AL66&lt;=79,4,IF(AL66&lt;=100,5)))))))</f>
        <v>0</v>
      </c>
      <c r="AN66" s="21" t="str">
        <f>IF(AL66&lt;=32,"F",IF(AL66&lt;=39,"D",IF(AL66&lt;=49,"C",IF(AL66&lt;=59,"B",IF(AL66&lt;=69,"A-",IF(AL66&lt;=79,"A",IF(AL66&lt;=100,"A+")))))))</f>
        <v>F</v>
      </c>
      <c r="AO66" s="31">
        <v>25</v>
      </c>
      <c r="AP66" s="21">
        <f>IF(AO66&lt;=16,0,IF(AO66&lt;=19.5,1,IF(AO66&lt;=24.5,2,IF(AO66&lt;=29.5,3,IF(AO66&lt;=34.5,3.5,IF(AO66&lt;=39.5,4,IF(AO66&lt;=50,5)))))))</f>
        <v>3</v>
      </c>
      <c r="AQ66" s="21" t="str">
        <f>IF(AO66&lt;=16,"F",IF(AO66&lt;=19.5,"D",IF(AO66&lt;=24.5,"C",IF(AO66&lt;=29.5,"B",IF(AO66&lt;=34.5,"A-",IF(AO66&lt;=39.5,"A",IF(AO66&lt;=50,"A+")))))))</f>
        <v>B</v>
      </c>
      <c r="AR66" s="40">
        <f>E66+H66+K66+N66+Q66+T66+W66+Z66+AC66+AF66+AI66+AL66+AO66</f>
        <v>599</v>
      </c>
      <c r="AS66" s="41">
        <f>IF(OR(F66=0,I66=0,L66=0,O66=0,R66=0,U66=0,X66=0,AA66=0,AD66=0,AG66=0,AJ66=0,AM66=0,AP66=0,),0,F66+I66+L66+O66+R66+U66+X66+AA66+AD66+AG66+AJ66+AM66+AP66)/13</f>
        <v>0</v>
      </c>
      <c r="AT66" s="41" t="str">
        <f>IF(AS66&gt;=5,"A+",IF(AS66&gt;=4,"A",IF(AS66&gt;=3.5,"A-",IF(AS66&gt;=3,"B",IF(AS66&gt;=2,"C",IF(AS66&gt;=1,"D","F"))))))</f>
        <v>F</v>
      </c>
      <c r="AU66" s="21">
        <v>60</v>
      </c>
      <c r="AV66" s="21" t="str">
        <f>IF(AS66=0,"FAIL","PASS")</f>
        <v>FAIL</v>
      </c>
      <c r="AW66" s="21">
        <f>COUNTIF(E66:AQ66,"F")</f>
        <v>3</v>
      </c>
      <c r="AX66" s="64"/>
      <c r="AY66" s="64"/>
      <c r="AZ66" s="10"/>
      <c r="BA66" s="19"/>
      <c r="BB66" s="64"/>
      <c r="BC66" s="64"/>
      <c r="BD66" s="10"/>
      <c r="BE66" s="10"/>
      <c r="BF66" s="64"/>
      <c r="BG66" s="68">
        <v>88</v>
      </c>
      <c r="BH66" s="12">
        <f>AU66</f>
        <v>60</v>
      </c>
      <c r="BI66" s="49">
        <v>95</v>
      </c>
      <c r="BJ66" s="10"/>
      <c r="BK66" s="18"/>
      <c r="BL66" s="18"/>
      <c r="BM66" s="18"/>
      <c r="BN66" s="18"/>
      <c r="BO66" s="9" t="s">
        <v>1701</v>
      </c>
      <c r="BP66" s="9" t="s">
        <v>1739</v>
      </c>
      <c r="BQ66" s="42" t="s">
        <v>38</v>
      </c>
    </row>
    <row r="67" spans="1:69" s="5" customFormat="1" ht="22.5" customHeight="1" x14ac:dyDescent="0.25">
      <c r="A67" s="6">
        <v>61</v>
      </c>
      <c r="B67" s="9" t="s">
        <v>854</v>
      </c>
      <c r="C67" s="9" t="s">
        <v>998</v>
      </c>
      <c r="D67" s="9" t="s">
        <v>926</v>
      </c>
      <c r="E67" s="31">
        <v>39</v>
      </c>
      <c r="F67" s="21">
        <f>IF(E67&lt;=32,0,IF(E67&lt;=39,1,IF(E67&lt;=49,2,IF(E67&lt;=59,3,IF(E67&lt;=69,3.5,IF(E67&lt;=79,4,IF(E67&lt;=100,5)))))))</f>
        <v>1</v>
      </c>
      <c r="G67" s="21" t="str">
        <f>IF(E67&lt;=32,"F",IF(E67&lt;=39,"D",IF(E67&lt;=49,"C",IF(E67&lt;=59,"B",IF(E67&lt;=69,"A-",IF(E67&lt;=79,"A",IF(E67&lt;=100,"A+")))))))</f>
        <v>D</v>
      </c>
      <c r="H67" s="31">
        <v>69</v>
      </c>
      <c r="I67" s="21">
        <f>IF(H67&lt;=32,0,IF(H67&lt;=39,1,IF(H67&lt;=49,2,IF(H67&lt;=59,3,IF(H67&lt;=69,3.5,IF(H67&lt;=79,4,IF(H67&lt;=100,5)))))))</f>
        <v>3.5</v>
      </c>
      <c r="J67" s="21" t="str">
        <f>IF(H67&lt;=32,"F",IF(H67&lt;=39,"D",IF(H67&lt;=49,"C",IF(H67&lt;=59,"B",IF(H67&lt;=69,"A-",IF(H67&lt;=79,"A",IF(H67&lt;=100,"A+")))))))</f>
        <v>A-</v>
      </c>
      <c r="K67" s="31">
        <v>18</v>
      </c>
      <c r="L67" s="21">
        <f>IF(K67&lt;=32,0,IF(K67&lt;=39,1,IF(K67&lt;=49,2,IF(K67&lt;=59,3,IF(K67&lt;=69,3.5,IF(K67&lt;=79,4,IF(K67&lt;=100,5)))))))</f>
        <v>0</v>
      </c>
      <c r="M67" s="21" t="str">
        <f>IF(K67&lt;=32,"F",IF(K67&lt;=39,"D",IF(K67&lt;=49,"C",IF(K67&lt;=59,"B",IF(K67&lt;=69,"A-",IF(K67&lt;=79,"A",IF(K67&lt;=100,"A+")))))))</f>
        <v>F</v>
      </c>
      <c r="N67" s="31">
        <v>5</v>
      </c>
      <c r="O67" s="21">
        <f>IF(N67&lt;=22.4,0,IF(N67&lt;=27.3,1,IF(N67&lt;=34.3,2,IF(N67&lt;=41.3,3,IF(N67&lt;=48.3,3.5,IF(N67&lt;=55.3,4,IF(N67&lt;=70,5)))))))</f>
        <v>0</v>
      </c>
      <c r="P67" s="21" t="str">
        <f>IF(N67&lt;=22.4,"F",IF(N67&lt;=27.3,"D",IF(N67&lt;=34.3,"C",IF(N67&lt;=41.3,"B",IF(N67&lt;=48.3,"A-",IF(N67&lt;=55.3,"A",IF(N67&lt;=70,"A+")))))))</f>
        <v>F</v>
      </c>
      <c r="Q67" s="31">
        <v>25</v>
      </c>
      <c r="R67" s="21">
        <f>IF(Q67&lt;=32,0,IF(Q67&lt;=39,1,IF(Q67&lt;=49,2,IF(Q67&lt;=59,3,IF(Q67&lt;=69,3.5,IF(Q67&lt;=79,4,IF(Q67&lt;=100,5)))))))</f>
        <v>0</v>
      </c>
      <c r="S67" s="21" t="str">
        <f>IF(Q67&lt;=32,"F",IF(Q67&lt;=39,"D",IF(Q67&lt;=49,"C",IF(Q67&lt;=59,"B",IF(Q67&lt;=69,"A-",IF(Q67&lt;=79,"A",IF(Q67&lt;=100,"A+")))))))</f>
        <v>F</v>
      </c>
      <c r="T67" s="31">
        <v>38</v>
      </c>
      <c r="U67" s="21">
        <f>IF(T67&lt;=32,0,IF(T67&lt;=39,1,IF(T67&lt;=49,2,IF(T67&lt;=59,3,IF(T67&lt;=69,3.5,IF(T67&lt;=79,4,IF(T67&lt;=100,5)))))))</f>
        <v>1</v>
      </c>
      <c r="V67" s="21" t="str">
        <f>IF(T67&lt;=32,"F",IF(T67&lt;=39,"D",IF(T67&lt;=49,"C",IF(T67&lt;=59,"B",IF(T67&lt;=69,"A-",IF(T67&lt;=79,"A",IF(T67&lt;=100,"A+")))))))</f>
        <v>D</v>
      </c>
      <c r="W67" s="31">
        <v>50</v>
      </c>
      <c r="X67" s="21">
        <f>IF(W67&lt;=32,0,IF(W67&lt;=39,1,IF(W67&lt;=49,2,IF(W67&lt;=59,3,IF(W67&lt;=69,3.5,IF(W67&lt;=79,4,IF(W67&lt;=100,5)))))))</f>
        <v>3</v>
      </c>
      <c r="Y67" s="21" t="str">
        <f>IF(W67&lt;=32,"F",IF(W67&lt;=39,"D",IF(W67&lt;=49,"C",IF(W67&lt;=59,"B",IF(W67&lt;=69,"A-",IF(W67&lt;=79,"A",IF(W67&lt;=100,"A+")))))))</f>
        <v>B</v>
      </c>
      <c r="Z67" s="31">
        <v>35</v>
      </c>
      <c r="AA67" s="21">
        <f>IF(Z67&lt;=16,0,IF(Z67&lt;=19.5,1,IF(Z67&lt;=24.5,2,IF(Z67&lt;=29.5,3,IF(Z67&lt;=34.5,3.5,IF(Z67&lt;=39.5,4,IF(Z67&lt;=50,5)))))))</f>
        <v>4</v>
      </c>
      <c r="AB67" s="21" t="str">
        <f>IF(Z67&lt;=16,"F",IF(Z67&lt;=19.5,"D",IF(Z67&lt;=24.5,"C",IF(Z67&lt;=29.5,"B",IF(Z67&lt;=34.5,"A-",IF(Z67&lt;=39.5,"A",IF(Z67&lt;=50,"A+")))))))</f>
        <v>A</v>
      </c>
      <c r="AC67" s="31">
        <v>82</v>
      </c>
      <c r="AD67" s="21">
        <f>IF(AC67&lt;=32,0,IF(AC67&lt;=39,1,IF(AC67&lt;=49,2,IF(AC67&lt;=59,3,IF(AC67&lt;=69,3.5,IF(AC67&lt;=79,4,IF(AC67&lt;=100,5)))))))</f>
        <v>5</v>
      </c>
      <c r="AE67" s="21" t="str">
        <f>IF(AC67&lt;=32,"F",IF(AC67&lt;=39,"D",IF(AC67&lt;=49,"C",IF(AC67&lt;=59,"B",IF(AC67&lt;=69,"A-",IF(AC67&lt;=79,"A",IF(AC67&lt;=100,"A+")))))))</f>
        <v>A+</v>
      </c>
      <c r="AF67" s="31">
        <v>80</v>
      </c>
      <c r="AG67" s="21">
        <f>IF(AF67&lt;=32,0,IF(AF67&lt;=39,1,IF(AF67&lt;=49,2,IF(AF67&lt;=59,3,IF(AF67&lt;=69,3.5,IF(AF67&lt;=79,4,IF(AF67&lt;=100,5)))))))</f>
        <v>5</v>
      </c>
      <c r="AH67" s="21" t="str">
        <f>IF(AF67&lt;=32,"F",IF(AF67&lt;=39,"D",IF(AF67&lt;=49,"C",IF(AF67&lt;=59,"B",IF(AF67&lt;=69,"A-",IF(AF67&lt;=79,"A",IF(AF67&lt;=100,"A+")))))))</f>
        <v>A+</v>
      </c>
      <c r="AI67" s="47">
        <v>63</v>
      </c>
      <c r="AJ67" s="21">
        <f>IF(AI67&lt;=32,0,IF(AI67&lt;=39,1,IF(AI67&lt;=49,2,IF(AI67&lt;=59,3,IF(AI67&lt;=69,3.5,IF(AI67&lt;=79,4,IF(AI67&lt;=100,5)))))))</f>
        <v>3.5</v>
      </c>
      <c r="AK67" s="21" t="str">
        <f>IF(AI67&lt;=32,"F",IF(AI67&lt;=39,"D",IF(AI67&lt;=49,"C",IF(AI67&lt;=59,"B",IF(AI67&lt;=69,"A-",IF(AI67&lt;=79,"A",IF(AI67&lt;=100,"A+")))))))</f>
        <v>A-</v>
      </c>
      <c r="AL67" s="31">
        <v>48</v>
      </c>
      <c r="AM67" s="21">
        <f>IF(AL67&lt;=32,0,IF(AL67&lt;=39,1,IF(AL67&lt;=49,2,IF(AL67&lt;=59,3,IF(AL67&lt;=69,3.5,IF(AL67&lt;=79,4,IF(AL67&lt;=100,5)))))))</f>
        <v>2</v>
      </c>
      <c r="AN67" s="21" t="str">
        <f>IF(AL67&lt;=32,"F",IF(AL67&lt;=39,"D",IF(AL67&lt;=49,"C",IF(AL67&lt;=59,"B",IF(AL67&lt;=69,"A-",IF(AL67&lt;=79,"A",IF(AL67&lt;=100,"A+")))))))</f>
        <v>C</v>
      </c>
      <c r="AO67" s="31">
        <v>25</v>
      </c>
      <c r="AP67" s="21">
        <f>IF(AO67&lt;=16,0,IF(AO67&lt;=19.5,1,IF(AO67&lt;=24.5,2,IF(AO67&lt;=29.5,3,IF(AO67&lt;=34.5,3.5,IF(AO67&lt;=39.5,4,IF(AO67&lt;=50,5)))))))</f>
        <v>3</v>
      </c>
      <c r="AQ67" s="21" t="str">
        <f>IF(AO67&lt;=16,"F",IF(AO67&lt;=19.5,"D",IF(AO67&lt;=24.5,"C",IF(AO67&lt;=29.5,"B",IF(AO67&lt;=34.5,"A-",IF(AO67&lt;=39.5,"A",IF(AO67&lt;=50,"A+")))))))</f>
        <v>B</v>
      </c>
      <c r="AR67" s="40">
        <f>E67+H67+K67+N67+Q67+T67+W67+Z67+AC67+AF67+AI67+AL67+AO67</f>
        <v>577</v>
      </c>
      <c r="AS67" s="41">
        <f>IF(OR(F67=0,I67=0,L67=0,O67=0,R67=0,U67=0,X67=0,AA67=0,AD67=0,AG67=0,AJ67=0,AM67=0,AP67=0,),0,F67+I67+L67+O67+R67+U67+X67+AA67+AD67+AG67+AJ67+AM67+AP67)/13</f>
        <v>0</v>
      </c>
      <c r="AT67" s="41" t="str">
        <f>IF(AS67&gt;=5,"A+",IF(AS67&gt;=4,"A",IF(AS67&gt;=3.5,"A-",IF(AS67&gt;=3,"B",IF(AS67&gt;=2,"C",IF(AS67&gt;=1,"D","F"))))))</f>
        <v>F</v>
      </c>
      <c r="AU67" s="21">
        <v>61</v>
      </c>
      <c r="AV67" s="21" t="str">
        <f>IF(AS67=0,"FAIL","PASS")</f>
        <v>FAIL</v>
      </c>
      <c r="AW67" s="21">
        <f>COUNTIF(E67:AQ67,"F")</f>
        <v>3</v>
      </c>
      <c r="AX67" s="64">
        <v>64</v>
      </c>
      <c r="AY67" s="64"/>
      <c r="AZ67" s="10">
        <v>67</v>
      </c>
      <c r="BA67" s="10">
        <v>85</v>
      </c>
      <c r="BB67" s="64">
        <v>67</v>
      </c>
      <c r="BC67" s="64">
        <v>81</v>
      </c>
      <c r="BD67" s="10">
        <v>61</v>
      </c>
      <c r="BE67" s="10">
        <v>70</v>
      </c>
      <c r="BF67" s="64">
        <v>61</v>
      </c>
      <c r="BG67" s="68">
        <v>77</v>
      </c>
      <c r="BH67" s="12">
        <f>AU67</f>
        <v>61</v>
      </c>
      <c r="BI67" s="49">
        <v>71</v>
      </c>
      <c r="BJ67" s="10"/>
      <c r="BK67" s="18"/>
      <c r="BL67" s="18"/>
      <c r="BM67" s="18"/>
      <c r="BN67" s="18"/>
      <c r="BO67" s="9" t="s">
        <v>1665</v>
      </c>
      <c r="BP67" s="9" t="s">
        <v>1665</v>
      </c>
      <c r="BQ67" s="42" t="s">
        <v>40</v>
      </c>
    </row>
    <row r="68" spans="1:69" s="5" customFormat="1" ht="22.5" customHeight="1" x14ac:dyDescent="0.25">
      <c r="A68" s="6">
        <v>62</v>
      </c>
      <c r="B68" s="9" t="s">
        <v>888</v>
      </c>
      <c r="C68" s="9" t="s">
        <v>1032</v>
      </c>
      <c r="D68" s="9" t="s">
        <v>960</v>
      </c>
      <c r="E68" s="31">
        <v>35</v>
      </c>
      <c r="F68" s="21">
        <f>IF(E68&lt;=32,0,IF(E68&lt;=39,1,IF(E68&lt;=49,2,IF(E68&lt;=59,3,IF(E68&lt;=69,3.5,IF(E68&lt;=79,4,IF(E68&lt;=100,5)))))))</f>
        <v>1</v>
      </c>
      <c r="G68" s="21" t="str">
        <f>IF(E68&lt;=32,"F",IF(E68&lt;=39,"D",IF(E68&lt;=49,"C",IF(E68&lt;=59,"B",IF(E68&lt;=69,"A-",IF(E68&lt;=79,"A",IF(E68&lt;=100,"A+")))))))</f>
        <v>D</v>
      </c>
      <c r="H68" s="31">
        <v>57</v>
      </c>
      <c r="I68" s="21">
        <f>IF(H68&lt;=32,0,IF(H68&lt;=39,1,IF(H68&lt;=49,2,IF(H68&lt;=59,3,IF(H68&lt;=69,3.5,IF(H68&lt;=79,4,IF(H68&lt;=100,5)))))))</f>
        <v>3</v>
      </c>
      <c r="J68" s="21" t="str">
        <f>IF(H68&lt;=32,"F",IF(H68&lt;=39,"D",IF(H68&lt;=49,"C",IF(H68&lt;=59,"B",IF(H68&lt;=69,"A-",IF(H68&lt;=79,"A",IF(H68&lt;=100,"A+")))))))</f>
        <v>B</v>
      </c>
      <c r="K68" s="31">
        <v>33</v>
      </c>
      <c r="L68" s="21">
        <f>IF(K68&lt;=32,0,IF(K68&lt;=39,1,IF(K68&lt;=49,2,IF(K68&lt;=59,3,IF(K68&lt;=69,3.5,IF(K68&lt;=79,4,IF(K68&lt;=100,5)))))))</f>
        <v>1</v>
      </c>
      <c r="M68" s="21" t="str">
        <f>IF(K68&lt;=32,"F",IF(K68&lt;=39,"D",IF(K68&lt;=49,"C",IF(K68&lt;=59,"B",IF(K68&lt;=69,"A-",IF(K68&lt;=79,"A",IF(K68&lt;=100,"A+")))))))</f>
        <v>D</v>
      </c>
      <c r="N68" s="31">
        <v>11</v>
      </c>
      <c r="O68" s="21">
        <f>IF(N68&lt;=22.4,0,IF(N68&lt;=27.3,1,IF(N68&lt;=34.3,2,IF(N68&lt;=41.3,3,IF(N68&lt;=48.3,3.5,IF(N68&lt;=55.3,4,IF(N68&lt;=70,5)))))))</f>
        <v>0</v>
      </c>
      <c r="P68" s="21" t="str">
        <f>IF(N68&lt;=22.4,"F",IF(N68&lt;=27.3,"D",IF(N68&lt;=34.3,"C",IF(N68&lt;=41.3,"B",IF(N68&lt;=48.3,"A-",IF(N68&lt;=55.3,"A",IF(N68&lt;=70,"A+")))))))</f>
        <v>F</v>
      </c>
      <c r="Q68" s="31">
        <v>49</v>
      </c>
      <c r="R68" s="21">
        <f>IF(Q68&lt;=32,0,IF(Q68&lt;=39,1,IF(Q68&lt;=49,2,IF(Q68&lt;=59,3,IF(Q68&lt;=69,3.5,IF(Q68&lt;=79,4,IF(Q68&lt;=100,5)))))))</f>
        <v>2</v>
      </c>
      <c r="S68" s="21" t="str">
        <f>IF(Q68&lt;=32,"F",IF(Q68&lt;=39,"D",IF(Q68&lt;=49,"C",IF(Q68&lt;=59,"B",IF(Q68&lt;=69,"A-",IF(Q68&lt;=79,"A",IF(Q68&lt;=100,"A+")))))))</f>
        <v>C</v>
      </c>
      <c r="T68" s="31">
        <v>16</v>
      </c>
      <c r="U68" s="21">
        <f>IF(T68&lt;=32,0,IF(T68&lt;=39,1,IF(T68&lt;=49,2,IF(T68&lt;=59,3,IF(T68&lt;=69,3.5,IF(T68&lt;=79,4,IF(T68&lt;=100,5)))))))</f>
        <v>0</v>
      </c>
      <c r="V68" s="21" t="str">
        <f>IF(T68&lt;=32,"F",IF(T68&lt;=39,"D",IF(T68&lt;=49,"C",IF(T68&lt;=59,"B",IF(T68&lt;=69,"A-",IF(T68&lt;=79,"A",IF(T68&lt;=100,"A+")))))))</f>
        <v>F</v>
      </c>
      <c r="W68" s="31">
        <v>31</v>
      </c>
      <c r="X68" s="21">
        <f>IF(W68&lt;=32,0,IF(W68&lt;=39,1,IF(W68&lt;=49,2,IF(W68&lt;=59,3,IF(W68&lt;=69,3.5,IF(W68&lt;=79,4,IF(W68&lt;=100,5)))))))</f>
        <v>0</v>
      </c>
      <c r="Y68" s="21" t="str">
        <f>IF(W68&lt;=32,"F",IF(W68&lt;=39,"D",IF(W68&lt;=49,"C",IF(W68&lt;=59,"B",IF(W68&lt;=69,"A-",IF(W68&lt;=79,"A",IF(W68&lt;=100,"A+")))))))</f>
        <v>F</v>
      </c>
      <c r="Z68" s="31">
        <v>31</v>
      </c>
      <c r="AA68" s="21">
        <f>IF(Z68&lt;=16,0,IF(Z68&lt;=19.5,1,IF(Z68&lt;=24.5,2,IF(Z68&lt;=29.5,3,IF(Z68&lt;=34.5,3.5,IF(Z68&lt;=39.5,4,IF(Z68&lt;=50,5)))))))</f>
        <v>3.5</v>
      </c>
      <c r="AB68" s="21" t="str">
        <f>IF(Z68&lt;=16,"F",IF(Z68&lt;=19.5,"D",IF(Z68&lt;=24.5,"C",IF(Z68&lt;=29.5,"B",IF(Z68&lt;=34.5,"A-",IF(Z68&lt;=39.5,"A",IF(Z68&lt;=50,"A+")))))))</f>
        <v>A-</v>
      </c>
      <c r="AC68" s="31">
        <v>80</v>
      </c>
      <c r="AD68" s="21">
        <f>IF(AC68&lt;=32,0,IF(AC68&lt;=39,1,IF(AC68&lt;=49,2,IF(AC68&lt;=59,3,IF(AC68&lt;=69,3.5,IF(AC68&lt;=79,4,IF(AC68&lt;=100,5)))))))</f>
        <v>5</v>
      </c>
      <c r="AE68" s="21" t="str">
        <f>IF(AC68&lt;=32,"F",IF(AC68&lt;=39,"D",IF(AC68&lt;=49,"C",IF(AC68&lt;=59,"B",IF(AC68&lt;=69,"A-",IF(AC68&lt;=79,"A",IF(AC68&lt;=100,"A+")))))))</f>
        <v>A+</v>
      </c>
      <c r="AF68" s="31">
        <v>80</v>
      </c>
      <c r="AG68" s="21">
        <f>IF(AF68&lt;=32,0,IF(AF68&lt;=39,1,IF(AF68&lt;=49,2,IF(AF68&lt;=59,3,IF(AF68&lt;=69,3.5,IF(AF68&lt;=79,4,IF(AF68&lt;=100,5)))))))</f>
        <v>5</v>
      </c>
      <c r="AH68" s="21" t="str">
        <f>IF(AF68&lt;=32,"F",IF(AF68&lt;=39,"D",IF(AF68&lt;=49,"C",IF(AF68&lt;=59,"B",IF(AF68&lt;=69,"A-",IF(AF68&lt;=79,"A",IF(AF68&lt;=100,"A+")))))))</f>
        <v>A+</v>
      </c>
      <c r="AI68" s="47">
        <v>53</v>
      </c>
      <c r="AJ68" s="21">
        <f>IF(AI68&lt;=32,0,IF(AI68&lt;=39,1,IF(AI68&lt;=49,2,IF(AI68&lt;=59,3,IF(AI68&lt;=69,3.5,IF(AI68&lt;=79,4,IF(AI68&lt;=100,5)))))))</f>
        <v>3</v>
      </c>
      <c r="AK68" s="21" t="str">
        <f>IF(AI68&lt;=32,"F",IF(AI68&lt;=39,"D",IF(AI68&lt;=49,"C",IF(AI68&lt;=59,"B",IF(AI68&lt;=69,"A-",IF(AI68&lt;=79,"A",IF(AI68&lt;=100,"A+")))))))</f>
        <v>B</v>
      </c>
      <c r="AL68" s="31">
        <v>42</v>
      </c>
      <c r="AM68" s="21">
        <f>IF(AL68&lt;=32,0,IF(AL68&lt;=39,1,IF(AL68&lt;=49,2,IF(AL68&lt;=59,3,IF(AL68&lt;=69,3.5,IF(AL68&lt;=79,4,IF(AL68&lt;=100,5)))))))</f>
        <v>2</v>
      </c>
      <c r="AN68" s="21" t="str">
        <f>IF(AL68&lt;=32,"F",IF(AL68&lt;=39,"D",IF(AL68&lt;=49,"C",IF(AL68&lt;=59,"B",IF(AL68&lt;=69,"A-",IF(AL68&lt;=79,"A",IF(AL68&lt;=100,"A+")))))))</f>
        <v>C</v>
      </c>
      <c r="AO68" s="31">
        <v>25</v>
      </c>
      <c r="AP68" s="21">
        <f>IF(AO68&lt;=16,0,IF(AO68&lt;=19.5,1,IF(AO68&lt;=24.5,2,IF(AO68&lt;=29.5,3,IF(AO68&lt;=34.5,3.5,IF(AO68&lt;=39.5,4,IF(AO68&lt;=50,5)))))))</f>
        <v>3</v>
      </c>
      <c r="AQ68" s="21" t="str">
        <f>IF(AO68&lt;=16,"F",IF(AO68&lt;=19.5,"D",IF(AO68&lt;=24.5,"C",IF(AO68&lt;=29.5,"B",IF(AO68&lt;=34.5,"A-",IF(AO68&lt;=39.5,"A",IF(AO68&lt;=50,"A+")))))))</f>
        <v>B</v>
      </c>
      <c r="AR68" s="40">
        <f>E68+H68+K68+N68+Q68+T68+W68+Z68+AC68+AF68+AI68+AL68+AO68</f>
        <v>543</v>
      </c>
      <c r="AS68" s="41">
        <f>IF(OR(F68=0,I68=0,L68=0,O68=0,R68=0,U68=0,X68=0,AA68=0,AD68=0,AG68=0,AJ68=0,AM68=0,AP68=0,),0,F68+I68+L68+O68+R68+U68+X68+AA68+AD68+AG68+AJ68+AM68+AP68)/13</f>
        <v>0</v>
      </c>
      <c r="AT68" s="41" t="str">
        <f>IF(AS68&gt;=5,"A+",IF(AS68&gt;=4,"A",IF(AS68&gt;=3.5,"A-",IF(AS68&gt;=3,"B",IF(AS68&gt;=2,"C",IF(AS68&gt;=1,"D","F"))))))</f>
        <v>F</v>
      </c>
      <c r="AU68" s="21">
        <v>62</v>
      </c>
      <c r="AV68" s="21" t="str">
        <f>IF(AS68=0,"FAIL","PASS")</f>
        <v>FAIL</v>
      </c>
      <c r="AW68" s="21">
        <f>COUNTIF(E68:AQ68,"F")</f>
        <v>3</v>
      </c>
      <c r="AX68" s="64">
        <v>50</v>
      </c>
      <c r="AY68" s="64"/>
      <c r="AZ68" s="10">
        <v>66</v>
      </c>
      <c r="BA68" s="10">
        <v>38</v>
      </c>
      <c r="BB68" s="64">
        <v>59</v>
      </c>
      <c r="BC68" s="64">
        <v>90</v>
      </c>
      <c r="BD68" s="10">
        <v>44</v>
      </c>
      <c r="BE68" s="10">
        <v>94</v>
      </c>
      <c r="BF68" s="64">
        <v>49</v>
      </c>
      <c r="BG68" s="68">
        <v>0</v>
      </c>
      <c r="BH68" s="12">
        <f>AU68</f>
        <v>62</v>
      </c>
      <c r="BI68" s="49">
        <v>0</v>
      </c>
      <c r="BJ68" s="10"/>
      <c r="BK68" s="18"/>
      <c r="BL68" s="18"/>
      <c r="BM68" s="18"/>
      <c r="BN68" s="18"/>
      <c r="BO68" s="9" t="s">
        <v>1699</v>
      </c>
      <c r="BP68" s="9" t="s">
        <v>1737</v>
      </c>
      <c r="BQ68" s="42" t="s">
        <v>40</v>
      </c>
    </row>
    <row r="69" spans="1:69" s="5" customFormat="1" ht="22.5" customHeight="1" x14ac:dyDescent="0.25">
      <c r="A69" s="6">
        <v>63</v>
      </c>
      <c r="B69" s="9" t="s">
        <v>879</v>
      </c>
      <c r="C69" s="9" t="s">
        <v>1023</v>
      </c>
      <c r="D69" s="9" t="s">
        <v>951</v>
      </c>
      <c r="E69" s="31">
        <v>38</v>
      </c>
      <c r="F69" s="21">
        <f>IF(E69&lt;=32,0,IF(E69&lt;=39,1,IF(E69&lt;=49,2,IF(E69&lt;=59,3,IF(E69&lt;=69,3.5,IF(E69&lt;=79,4,IF(E69&lt;=100,5)))))))</f>
        <v>1</v>
      </c>
      <c r="G69" s="21" t="str">
        <f>IF(E69&lt;=32,"F",IF(E69&lt;=39,"D",IF(E69&lt;=49,"C",IF(E69&lt;=59,"B",IF(E69&lt;=69,"A-",IF(E69&lt;=79,"A",IF(E69&lt;=100,"A+")))))))</f>
        <v>D</v>
      </c>
      <c r="H69" s="31">
        <v>35</v>
      </c>
      <c r="I69" s="21">
        <f>IF(H69&lt;=32,0,IF(H69&lt;=39,1,IF(H69&lt;=49,2,IF(H69&lt;=59,3,IF(H69&lt;=69,3.5,IF(H69&lt;=79,4,IF(H69&lt;=100,5)))))))</f>
        <v>1</v>
      </c>
      <c r="J69" s="21" t="str">
        <f>IF(H69&lt;=32,"F",IF(H69&lt;=39,"D",IF(H69&lt;=49,"C",IF(H69&lt;=59,"B",IF(H69&lt;=69,"A-",IF(H69&lt;=79,"A",IF(H69&lt;=100,"A+")))))))</f>
        <v>D</v>
      </c>
      <c r="K69" s="31">
        <v>24</v>
      </c>
      <c r="L69" s="21">
        <f>IF(K69&lt;=32,0,IF(K69&lt;=39,1,IF(K69&lt;=49,2,IF(K69&lt;=59,3,IF(K69&lt;=69,3.5,IF(K69&lt;=79,4,IF(K69&lt;=100,5)))))))</f>
        <v>0</v>
      </c>
      <c r="M69" s="21" t="str">
        <f>IF(K69&lt;=32,"F",IF(K69&lt;=39,"D",IF(K69&lt;=49,"C",IF(K69&lt;=59,"B",IF(K69&lt;=69,"A-",IF(K69&lt;=79,"A",IF(K69&lt;=100,"A+")))))))</f>
        <v>F</v>
      </c>
      <c r="N69" s="31">
        <v>3</v>
      </c>
      <c r="O69" s="21">
        <f>IF(N69&lt;=22.4,0,IF(N69&lt;=27.3,1,IF(N69&lt;=34.3,2,IF(N69&lt;=41.3,3,IF(N69&lt;=48.3,3.5,IF(N69&lt;=55.3,4,IF(N69&lt;=70,5)))))))</f>
        <v>0</v>
      </c>
      <c r="P69" s="21" t="str">
        <f>IF(N69&lt;=22.4,"F",IF(N69&lt;=27.3,"D",IF(N69&lt;=34.3,"C",IF(N69&lt;=41.3,"B",IF(N69&lt;=48.3,"A-",IF(N69&lt;=55.3,"A",IF(N69&lt;=70,"A+")))))))</f>
        <v>F</v>
      </c>
      <c r="Q69" s="31">
        <v>13</v>
      </c>
      <c r="R69" s="21">
        <f>IF(Q69&lt;=32,0,IF(Q69&lt;=39,1,IF(Q69&lt;=49,2,IF(Q69&lt;=59,3,IF(Q69&lt;=69,3.5,IF(Q69&lt;=79,4,IF(Q69&lt;=100,5)))))))</f>
        <v>0</v>
      </c>
      <c r="S69" s="21" t="str">
        <f>IF(Q69&lt;=32,"F",IF(Q69&lt;=39,"D",IF(Q69&lt;=49,"C",IF(Q69&lt;=59,"B",IF(Q69&lt;=69,"A-",IF(Q69&lt;=79,"A",IF(Q69&lt;=100,"A+")))))))</f>
        <v>F</v>
      </c>
      <c r="T69" s="31">
        <v>47</v>
      </c>
      <c r="U69" s="21">
        <f>IF(T69&lt;=32,0,IF(T69&lt;=39,1,IF(T69&lt;=49,2,IF(T69&lt;=59,3,IF(T69&lt;=69,3.5,IF(T69&lt;=79,4,IF(T69&lt;=100,5)))))))</f>
        <v>2</v>
      </c>
      <c r="V69" s="21" t="str">
        <f>IF(T69&lt;=32,"F",IF(T69&lt;=39,"D",IF(T69&lt;=49,"C",IF(T69&lt;=59,"B",IF(T69&lt;=69,"A-",IF(T69&lt;=79,"A",IF(T69&lt;=100,"A+")))))))</f>
        <v>C</v>
      </c>
      <c r="W69" s="31">
        <v>43</v>
      </c>
      <c r="X69" s="21">
        <f>IF(W69&lt;=32,0,IF(W69&lt;=39,1,IF(W69&lt;=49,2,IF(W69&lt;=59,3,IF(W69&lt;=69,3.5,IF(W69&lt;=79,4,IF(W69&lt;=100,5)))))))</f>
        <v>2</v>
      </c>
      <c r="Y69" s="21" t="str">
        <f>IF(W69&lt;=32,"F",IF(W69&lt;=39,"D",IF(W69&lt;=49,"C",IF(W69&lt;=59,"B",IF(W69&lt;=69,"A-",IF(W69&lt;=79,"A",IF(W69&lt;=100,"A+")))))))</f>
        <v>C</v>
      </c>
      <c r="Z69" s="31">
        <v>31</v>
      </c>
      <c r="AA69" s="21">
        <f>IF(Z69&lt;=16,0,IF(Z69&lt;=19.5,1,IF(Z69&lt;=24.5,2,IF(Z69&lt;=29.5,3,IF(Z69&lt;=34.5,3.5,IF(Z69&lt;=39.5,4,IF(Z69&lt;=50,5)))))))</f>
        <v>3.5</v>
      </c>
      <c r="AB69" s="21" t="str">
        <f>IF(Z69&lt;=16,"F",IF(Z69&lt;=19.5,"D",IF(Z69&lt;=24.5,"C",IF(Z69&lt;=29.5,"B",IF(Z69&lt;=34.5,"A-",IF(Z69&lt;=39.5,"A",IF(Z69&lt;=50,"A+")))))))</f>
        <v>A-</v>
      </c>
      <c r="AC69" s="31">
        <v>80</v>
      </c>
      <c r="AD69" s="21">
        <f>IF(AC69&lt;=32,0,IF(AC69&lt;=39,1,IF(AC69&lt;=49,2,IF(AC69&lt;=59,3,IF(AC69&lt;=69,3.5,IF(AC69&lt;=79,4,IF(AC69&lt;=100,5)))))))</f>
        <v>5</v>
      </c>
      <c r="AE69" s="21" t="str">
        <f>IF(AC69&lt;=32,"F",IF(AC69&lt;=39,"D",IF(AC69&lt;=49,"C",IF(AC69&lt;=59,"B",IF(AC69&lt;=69,"A-",IF(AC69&lt;=79,"A",IF(AC69&lt;=100,"A+")))))))</f>
        <v>A+</v>
      </c>
      <c r="AF69" s="31">
        <v>80</v>
      </c>
      <c r="AG69" s="21">
        <f>IF(AF69&lt;=32,0,IF(AF69&lt;=39,1,IF(AF69&lt;=49,2,IF(AF69&lt;=59,3,IF(AF69&lt;=69,3.5,IF(AF69&lt;=79,4,IF(AF69&lt;=100,5)))))))</f>
        <v>5</v>
      </c>
      <c r="AH69" s="21" t="str">
        <f>IF(AF69&lt;=32,"F",IF(AF69&lt;=39,"D",IF(AF69&lt;=49,"C",IF(AF69&lt;=59,"B",IF(AF69&lt;=69,"A-",IF(AF69&lt;=79,"A",IF(AF69&lt;=100,"A+")))))))</f>
        <v>A+</v>
      </c>
      <c r="AI69" s="47">
        <v>50</v>
      </c>
      <c r="AJ69" s="21">
        <f>IF(AI69&lt;=32,0,IF(AI69&lt;=39,1,IF(AI69&lt;=49,2,IF(AI69&lt;=59,3,IF(AI69&lt;=69,3.5,IF(AI69&lt;=79,4,IF(AI69&lt;=100,5)))))))</f>
        <v>3</v>
      </c>
      <c r="AK69" s="21" t="str">
        <f>IF(AI69&lt;=32,"F",IF(AI69&lt;=39,"D",IF(AI69&lt;=49,"C",IF(AI69&lt;=59,"B",IF(AI69&lt;=69,"A-",IF(AI69&lt;=79,"A",IF(AI69&lt;=100,"A+")))))))</f>
        <v>B</v>
      </c>
      <c r="AL69" s="31">
        <v>49</v>
      </c>
      <c r="AM69" s="21">
        <f>IF(AL69&lt;=32,0,IF(AL69&lt;=39,1,IF(AL69&lt;=49,2,IF(AL69&lt;=59,3,IF(AL69&lt;=69,3.5,IF(AL69&lt;=79,4,IF(AL69&lt;=100,5)))))))</f>
        <v>2</v>
      </c>
      <c r="AN69" s="21" t="str">
        <f>IF(AL69&lt;=32,"F",IF(AL69&lt;=39,"D",IF(AL69&lt;=49,"C",IF(AL69&lt;=59,"B",IF(AL69&lt;=69,"A-",IF(AL69&lt;=79,"A",IF(AL69&lt;=100,"A+")))))))</f>
        <v>C</v>
      </c>
      <c r="AO69" s="31">
        <v>28</v>
      </c>
      <c r="AP69" s="21">
        <f>IF(AO69&lt;=16,0,IF(AO69&lt;=19.5,1,IF(AO69&lt;=24.5,2,IF(AO69&lt;=29.5,3,IF(AO69&lt;=34.5,3.5,IF(AO69&lt;=39.5,4,IF(AO69&lt;=50,5)))))))</f>
        <v>3</v>
      </c>
      <c r="AQ69" s="21" t="str">
        <f>IF(AO69&lt;=16,"F",IF(AO69&lt;=19.5,"D",IF(AO69&lt;=24.5,"C",IF(AO69&lt;=29.5,"B",IF(AO69&lt;=34.5,"A-",IF(AO69&lt;=39.5,"A",IF(AO69&lt;=50,"A+")))))))</f>
        <v>B</v>
      </c>
      <c r="AR69" s="40">
        <f>E69+H69+K69+N69+Q69+T69+W69+Z69+AC69+AF69+AI69+AL69+AO69</f>
        <v>521</v>
      </c>
      <c r="AS69" s="41">
        <f>IF(OR(F69=0,I69=0,L69=0,O69=0,R69=0,U69=0,X69=0,AA69=0,AD69=0,AG69=0,AJ69=0,AM69=0,AP69=0,),0,F69+I69+L69+O69+R69+U69+X69+AA69+AD69+AG69+AJ69+AM69+AP69)/13</f>
        <v>0</v>
      </c>
      <c r="AT69" s="41" t="str">
        <f>IF(AS69&gt;=5,"A+",IF(AS69&gt;=4,"A",IF(AS69&gt;=3.5,"A-",IF(AS69&gt;=3,"B",IF(AS69&gt;=2,"C",IF(AS69&gt;=1,"D","F"))))))</f>
        <v>F</v>
      </c>
      <c r="AU69" s="21">
        <v>63</v>
      </c>
      <c r="AV69" s="21" t="str">
        <f>IF(AS69=0,"FAIL","PASS")</f>
        <v>FAIL</v>
      </c>
      <c r="AW69" s="21">
        <f>COUNTIF(E69:AQ69,"F")</f>
        <v>3</v>
      </c>
      <c r="AX69" s="64">
        <v>57</v>
      </c>
      <c r="AY69" s="64"/>
      <c r="AZ69" s="10">
        <v>64</v>
      </c>
      <c r="BA69" s="10">
        <v>85</v>
      </c>
      <c r="BB69" s="64">
        <v>61</v>
      </c>
      <c r="BC69" s="64">
        <v>77</v>
      </c>
      <c r="BD69" s="10">
        <v>62</v>
      </c>
      <c r="BE69" s="10">
        <v>76</v>
      </c>
      <c r="BF69" s="64">
        <v>64</v>
      </c>
      <c r="BG69" s="68">
        <v>59</v>
      </c>
      <c r="BH69" s="12">
        <f>AU69</f>
        <v>63</v>
      </c>
      <c r="BI69" s="49">
        <v>80</v>
      </c>
      <c r="BJ69" s="10"/>
      <c r="BK69" s="18"/>
      <c r="BL69" s="18"/>
      <c r="BM69" s="18"/>
      <c r="BN69" s="18"/>
      <c r="BO69" s="9" t="s">
        <v>1690</v>
      </c>
      <c r="BP69" s="9" t="s">
        <v>1690</v>
      </c>
      <c r="BQ69" s="42" t="s">
        <v>40</v>
      </c>
    </row>
    <row r="70" spans="1:69" s="5" customFormat="1" ht="22.5" customHeight="1" x14ac:dyDescent="0.25">
      <c r="A70" s="6">
        <v>64</v>
      </c>
      <c r="B70" s="9" t="s">
        <v>885</v>
      </c>
      <c r="C70" s="9" t="s">
        <v>1029</v>
      </c>
      <c r="D70" s="9" t="s">
        <v>957</v>
      </c>
      <c r="E70" s="31">
        <v>40</v>
      </c>
      <c r="F70" s="21">
        <f>IF(E70&lt;=32,0,IF(E70&lt;=39,1,IF(E70&lt;=49,2,IF(E70&lt;=59,3,IF(E70&lt;=69,3.5,IF(E70&lt;=79,4,IF(E70&lt;=100,5)))))))</f>
        <v>2</v>
      </c>
      <c r="G70" s="21" t="str">
        <f>IF(E70&lt;=32,"F",IF(E70&lt;=39,"D",IF(E70&lt;=49,"C",IF(E70&lt;=59,"B",IF(E70&lt;=69,"A-",IF(E70&lt;=79,"A",IF(E70&lt;=100,"A+")))))))</f>
        <v>C</v>
      </c>
      <c r="H70" s="31">
        <v>31</v>
      </c>
      <c r="I70" s="21">
        <f>IF(H70&lt;=32,0,IF(H70&lt;=39,1,IF(H70&lt;=49,2,IF(H70&lt;=59,3,IF(H70&lt;=69,3.5,IF(H70&lt;=79,4,IF(H70&lt;=100,5)))))))</f>
        <v>0</v>
      </c>
      <c r="J70" s="21" t="str">
        <f>IF(H70&lt;=32,"F",IF(H70&lt;=39,"D",IF(H70&lt;=49,"C",IF(H70&lt;=59,"B",IF(H70&lt;=69,"A-",IF(H70&lt;=79,"A",IF(H70&lt;=100,"A+")))))))</f>
        <v>F</v>
      </c>
      <c r="K70" s="31">
        <v>33</v>
      </c>
      <c r="L70" s="21">
        <f>IF(K70&lt;=32,0,IF(K70&lt;=39,1,IF(K70&lt;=49,2,IF(K70&lt;=59,3,IF(K70&lt;=69,3.5,IF(K70&lt;=79,4,IF(K70&lt;=100,5)))))))</f>
        <v>1</v>
      </c>
      <c r="M70" s="21" t="str">
        <f>IF(K70&lt;=32,"F",IF(K70&lt;=39,"D",IF(K70&lt;=49,"C",IF(K70&lt;=59,"B",IF(K70&lt;=69,"A-",IF(K70&lt;=79,"A",IF(K70&lt;=100,"A+")))))))</f>
        <v>D</v>
      </c>
      <c r="N70" s="31">
        <v>9</v>
      </c>
      <c r="O70" s="21">
        <f>IF(N70&lt;=22.4,0,IF(N70&lt;=27.3,1,IF(N70&lt;=34.3,2,IF(N70&lt;=41.3,3,IF(N70&lt;=48.3,3.5,IF(N70&lt;=55.3,4,IF(N70&lt;=70,5)))))))</f>
        <v>0</v>
      </c>
      <c r="P70" s="21" t="str">
        <f>IF(N70&lt;=22.4,"F",IF(N70&lt;=27.3,"D",IF(N70&lt;=34.3,"C",IF(N70&lt;=41.3,"B",IF(N70&lt;=48.3,"A-",IF(N70&lt;=55.3,"A",IF(N70&lt;=70,"A+")))))))</f>
        <v>F</v>
      </c>
      <c r="Q70" s="31">
        <v>37</v>
      </c>
      <c r="R70" s="21">
        <f>IF(Q70&lt;=32,0,IF(Q70&lt;=39,1,IF(Q70&lt;=49,2,IF(Q70&lt;=59,3,IF(Q70&lt;=69,3.5,IF(Q70&lt;=79,4,IF(Q70&lt;=100,5)))))))</f>
        <v>1</v>
      </c>
      <c r="S70" s="21" t="str">
        <f>IF(Q70&lt;=32,"F",IF(Q70&lt;=39,"D",IF(Q70&lt;=49,"C",IF(Q70&lt;=59,"B",IF(Q70&lt;=69,"A-",IF(Q70&lt;=79,"A",IF(Q70&lt;=100,"A+")))))))</f>
        <v>D</v>
      </c>
      <c r="T70" s="31">
        <v>38</v>
      </c>
      <c r="U70" s="21">
        <f>IF(T70&lt;=32,0,IF(T70&lt;=39,1,IF(T70&lt;=49,2,IF(T70&lt;=59,3,IF(T70&lt;=69,3.5,IF(T70&lt;=79,4,IF(T70&lt;=100,5)))))))</f>
        <v>1</v>
      </c>
      <c r="V70" s="21" t="str">
        <f>IF(T70&lt;=32,"F",IF(T70&lt;=39,"D",IF(T70&lt;=49,"C",IF(T70&lt;=59,"B",IF(T70&lt;=69,"A-",IF(T70&lt;=79,"A",IF(T70&lt;=100,"A+")))))))</f>
        <v>D</v>
      </c>
      <c r="W70" s="31">
        <v>35</v>
      </c>
      <c r="X70" s="21">
        <f>IF(W70&lt;=32,0,IF(W70&lt;=39,1,IF(W70&lt;=49,2,IF(W70&lt;=59,3,IF(W70&lt;=69,3.5,IF(W70&lt;=79,4,IF(W70&lt;=100,5)))))))</f>
        <v>1</v>
      </c>
      <c r="Y70" s="21" t="str">
        <f>IF(W70&lt;=32,"F",IF(W70&lt;=39,"D",IF(W70&lt;=49,"C",IF(W70&lt;=59,"B",IF(W70&lt;=69,"A-",IF(W70&lt;=79,"A",IF(W70&lt;=100,"A+")))))))</f>
        <v>D</v>
      </c>
      <c r="Z70" s="31">
        <v>30</v>
      </c>
      <c r="AA70" s="21">
        <f>IF(Z70&lt;=16,0,IF(Z70&lt;=19.5,1,IF(Z70&lt;=24.5,2,IF(Z70&lt;=29.5,3,IF(Z70&lt;=34.5,3.5,IF(Z70&lt;=39.5,4,IF(Z70&lt;=50,5)))))))</f>
        <v>3.5</v>
      </c>
      <c r="AB70" s="21" t="str">
        <f>IF(Z70&lt;=16,"F",IF(Z70&lt;=19.5,"D",IF(Z70&lt;=24.5,"C",IF(Z70&lt;=29.5,"B",IF(Z70&lt;=34.5,"A-",IF(Z70&lt;=39.5,"A",IF(Z70&lt;=50,"A+")))))))</f>
        <v>A-</v>
      </c>
      <c r="AC70" s="31">
        <v>81</v>
      </c>
      <c r="AD70" s="21">
        <f>IF(AC70&lt;=32,0,IF(AC70&lt;=39,1,IF(AC70&lt;=49,2,IF(AC70&lt;=59,3,IF(AC70&lt;=69,3.5,IF(AC70&lt;=79,4,IF(AC70&lt;=100,5)))))))</f>
        <v>5</v>
      </c>
      <c r="AE70" s="21" t="str">
        <f>IF(AC70&lt;=32,"F",IF(AC70&lt;=39,"D",IF(AC70&lt;=49,"C",IF(AC70&lt;=59,"B",IF(AC70&lt;=69,"A-",IF(AC70&lt;=79,"A",IF(AC70&lt;=100,"A+")))))))</f>
        <v>A+</v>
      </c>
      <c r="AF70" s="31">
        <v>80</v>
      </c>
      <c r="AG70" s="21">
        <f>IF(AF70&lt;=32,0,IF(AF70&lt;=39,1,IF(AF70&lt;=49,2,IF(AF70&lt;=59,3,IF(AF70&lt;=69,3.5,IF(AF70&lt;=79,4,IF(AF70&lt;=100,5)))))))</f>
        <v>5</v>
      </c>
      <c r="AH70" s="21" t="str">
        <f>IF(AF70&lt;=32,"F",IF(AF70&lt;=39,"D",IF(AF70&lt;=49,"C",IF(AF70&lt;=59,"B",IF(AF70&lt;=69,"A-",IF(AF70&lt;=79,"A",IF(AF70&lt;=100,"A+")))))))</f>
        <v>A+</v>
      </c>
      <c r="AI70" s="47">
        <v>52</v>
      </c>
      <c r="AJ70" s="21">
        <f>IF(AI70&lt;=32,0,IF(AI70&lt;=39,1,IF(AI70&lt;=49,2,IF(AI70&lt;=59,3,IF(AI70&lt;=69,3.5,IF(AI70&lt;=79,4,IF(AI70&lt;=100,5)))))))</f>
        <v>3</v>
      </c>
      <c r="AK70" s="21" t="str">
        <f>IF(AI70&lt;=32,"F",IF(AI70&lt;=39,"D",IF(AI70&lt;=49,"C",IF(AI70&lt;=59,"B",IF(AI70&lt;=69,"A-",IF(AI70&lt;=79,"A",IF(AI70&lt;=100,"A+")))))))</f>
        <v>B</v>
      </c>
      <c r="AL70" s="31">
        <v>27</v>
      </c>
      <c r="AM70" s="21">
        <f>IF(AL70&lt;=32,0,IF(AL70&lt;=39,1,IF(AL70&lt;=49,2,IF(AL70&lt;=59,3,IF(AL70&lt;=69,3.5,IF(AL70&lt;=79,4,IF(AL70&lt;=100,5)))))))</f>
        <v>0</v>
      </c>
      <c r="AN70" s="21" t="str">
        <f>IF(AL70&lt;=32,"F",IF(AL70&lt;=39,"D",IF(AL70&lt;=49,"C",IF(AL70&lt;=59,"B",IF(AL70&lt;=69,"A-",IF(AL70&lt;=79,"A",IF(AL70&lt;=100,"A+")))))))</f>
        <v>F</v>
      </c>
      <c r="AO70" s="31">
        <v>28</v>
      </c>
      <c r="AP70" s="21">
        <f>IF(AO70&lt;=16,0,IF(AO70&lt;=19.5,1,IF(AO70&lt;=24.5,2,IF(AO70&lt;=29.5,3,IF(AO70&lt;=34.5,3.5,IF(AO70&lt;=39.5,4,IF(AO70&lt;=50,5)))))))</f>
        <v>3</v>
      </c>
      <c r="AQ70" s="21" t="str">
        <f>IF(AO70&lt;=16,"F",IF(AO70&lt;=19.5,"D",IF(AO70&lt;=24.5,"C",IF(AO70&lt;=29.5,"B",IF(AO70&lt;=34.5,"A-",IF(AO70&lt;=39.5,"A",IF(AO70&lt;=50,"A+")))))))</f>
        <v>B</v>
      </c>
      <c r="AR70" s="40">
        <f>E70+H70+K70+N70+Q70+T70+W70+Z70+AC70+AF70+AI70+AL70+AO70</f>
        <v>521</v>
      </c>
      <c r="AS70" s="41">
        <f>IF(OR(F70=0,I70=0,L70=0,O70=0,R70=0,U70=0,X70=0,AA70=0,AD70=0,AG70=0,AJ70=0,AM70=0,AP70=0,),0,F70+I70+L70+O70+R70+U70+X70+AA70+AD70+AG70+AJ70+AM70+AP70)/13</f>
        <v>0</v>
      </c>
      <c r="AT70" s="41" t="str">
        <f>IF(AS70&gt;=5,"A+",IF(AS70&gt;=4,"A",IF(AS70&gt;=3.5,"A-",IF(AS70&gt;=3,"B",IF(AS70&gt;=2,"C",IF(AS70&gt;=1,"D","F"))))))</f>
        <v>F</v>
      </c>
      <c r="AU70" s="21">
        <v>64</v>
      </c>
      <c r="AV70" s="21" t="str">
        <f>IF(AS70=0,"FAIL","PASS")</f>
        <v>FAIL</v>
      </c>
      <c r="AW70" s="21">
        <f>COUNTIF(E70:AQ70,"F")</f>
        <v>3</v>
      </c>
      <c r="AX70" s="64">
        <v>67</v>
      </c>
      <c r="AY70" s="64"/>
      <c r="AZ70" s="10">
        <v>57</v>
      </c>
      <c r="BA70" s="10">
        <v>61</v>
      </c>
      <c r="BB70" s="64">
        <v>55</v>
      </c>
      <c r="BC70" s="64">
        <v>68</v>
      </c>
      <c r="BD70" s="10">
        <v>48</v>
      </c>
      <c r="BE70" s="10">
        <v>76</v>
      </c>
      <c r="BF70" s="64">
        <v>65</v>
      </c>
      <c r="BG70" s="68">
        <v>0</v>
      </c>
      <c r="BH70" s="12">
        <f>AU70</f>
        <v>64</v>
      </c>
      <c r="BI70" s="49">
        <v>0</v>
      </c>
      <c r="BJ70" s="10"/>
      <c r="BK70" s="18"/>
      <c r="BL70" s="18"/>
      <c r="BM70" s="18"/>
      <c r="BN70" s="18"/>
      <c r="BO70" s="9" t="s">
        <v>1696</v>
      </c>
      <c r="BP70" s="9" t="s">
        <v>1736</v>
      </c>
      <c r="BQ70" s="42" t="s">
        <v>40</v>
      </c>
    </row>
    <row r="71" spans="1:69" s="5" customFormat="1" ht="22.5" customHeight="1" x14ac:dyDescent="0.25">
      <c r="A71" s="6">
        <v>65</v>
      </c>
      <c r="B71" s="9" t="s">
        <v>855</v>
      </c>
      <c r="C71" s="9" t="s">
        <v>999</v>
      </c>
      <c r="D71" s="9" t="s">
        <v>927</v>
      </c>
      <c r="E71" s="31">
        <v>31</v>
      </c>
      <c r="F71" s="21">
        <f>IF(E71&lt;=32,0,IF(E71&lt;=39,1,IF(E71&lt;=49,2,IF(E71&lt;=59,3,IF(E71&lt;=69,3.5,IF(E71&lt;=79,4,IF(E71&lt;=100,5)))))))</f>
        <v>0</v>
      </c>
      <c r="G71" s="21" t="str">
        <f>IF(E71&lt;=32,"F",IF(E71&lt;=39,"D",IF(E71&lt;=49,"C",IF(E71&lt;=59,"B",IF(E71&lt;=69,"A-",IF(E71&lt;=79,"A",IF(E71&lt;=100,"A+")))))))</f>
        <v>F</v>
      </c>
      <c r="H71" s="31">
        <v>47</v>
      </c>
      <c r="I71" s="21">
        <f>IF(H71&lt;=32,0,IF(H71&lt;=39,1,IF(H71&lt;=49,2,IF(H71&lt;=59,3,IF(H71&lt;=69,3.5,IF(H71&lt;=79,4,IF(H71&lt;=100,5)))))))</f>
        <v>2</v>
      </c>
      <c r="J71" s="21" t="str">
        <f>IF(H71&lt;=32,"F",IF(H71&lt;=39,"D",IF(H71&lt;=49,"C",IF(H71&lt;=59,"B",IF(H71&lt;=69,"A-",IF(H71&lt;=79,"A",IF(H71&lt;=100,"A+")))))))</f>
        <v>C</v>
      </c>
      <c r="K71" s="31">
        <v>15</v>
      </c>
      <c r="L71" s="21">
        <f>IF(K71&lt;=32,0,IF(K71&lt;=39,1,IF(K71&lt;=49,2,IF(K71&lt;=59,3,IF(K71&lt;=69,3.5,IF(K71&lt;=79,4,IF(K71&lt;=100,5)))))))</f>
        <v>0</v>
      </c>
      <c r="M71" s="21" t="str">
        <f>IF(K71&lt;=32,"F",IF(K71&lt;=39,"D",IF(K71&lt;=49,"C",IF(K71&lt;=59,"B",IF(K71&lt;=69,"A-",IF(K71&lt;=79,"A",IF(K71&lt;=100,"A+")))))))</f>
        <v>F</v>
      </c>
      <c r="N71" s="31">
        <v>7</v>
      </c>
      <c r="O71" s="21">
        <f>IF(N71&lt;=22.4,0,IF(N71&lt;=27.3,1,IF(N71&lt;=34.3,2,IF(N71&lt;=41.3,3,IF(N71&lt;=48.3,3.5,IF(N71&lt;=55.3,4,IF(N71&lt;=70,5)))))))</f>
        <v>0</v>
      </c>
      <c r="P71" s="21" t="str">
        <f>IF(N71&lt;=22.4,"F",IF(N71&lt;=27.3,"D",IF(N71&lt;=34.3,"C",IF(N71&lt;=41.3,"B",IF(N71&lt;=48.3,"A-",IF(N71&lt;=55.3,"A",IF(N71&lt;=70,"A+")))))))</f>
        <v>F</v>
      </c>
      <c r="Q71" s="31">
        <v>28</v>
      </c>
      <c r="R71" s="21">
        <f>IF(Q71&lt;=32,0,IF(Q71&lt;=39,1,IF(Q71&lt;=49,2,IF(Q71&lt;=59,3,IF(Q71&lt;=69,3.5,IF(Q71&lt;=79,4,IF(Q71&lt;=100,5)))))))</f>
        <v>0</v>
      </c>
      <c r="S71" s="21" t="str">
        <f>IF(Q71&lt;=32,"F",IF(Q71&lt;=39,"D",IF(Q71&lt;=49,"C",IF(Q71&lt;=59,"B",IF(Q71&lt;=69,"A-",IF(Q71&lt;=79,"A",IF(Q71&lt;=100,"A+")))))))</f>
        <v>F</v>
      </c>
      <c r="T71" s="31">
        <v>39</v>
      </c>
      <c r="U71" s="21">
        <f>IF(T71&lt;=32,0,IF(T71&lt;=39,1,IF(T71&lt;=49,2,IF(T71&lt;=59,3,IF(T71&lt;=69,3.5,IF(T71&lt;=79,4,IF(T71&lt;=100,5)))))))</f>
        <v>1</v>
      </c>
      <c r="V71" s="21" t="str">
        <f>IF(T71&lt;=32,"F",IF(T71&lt;=39,"D",IF(T71&lt;=49,"C",IF(T71&lt;=59,"B",IF(T71&lt;=69,"A-",IF(T71&lt;=79,"A",IF(T71&lt;=100,"A+")))))))</f>
        <v>D</v>
      </c>
      <c r="W71" s="31">
        <v>55</v>
      </c>
      <c r="X71" s="21">
        <f>IF(W71&lt;=32,0,IF(W71&lt;=39,1,IF(W71&lt;=49,2,IF(W71&lt;=59,3,IF(W71&lt;=69,3.5,IF(W71&lt;=79,4,IF(W71&lt;=100,5)))))))</f>
        <v>3</v>
      </c>
      <c r="Y71" s="21" t="str">
        <f>IF(W71&lt;=32,"F",IF(W71&lt;=39,"D",IF(W71&lt;=49,"C",IF(W71&lt;=59,"B",IF(W71&lt;=69,"A-",IF(W71&lt;=79,"A",IF(W71&lt;=100,"A+")))))))</f>
        <v>B</v>
      </c>
      <c r="Z71" s="31">
        <v>34</v>
      </c>
      <c r="AA71" s="21">
        <f>IF(Z71&lt;=16,0,IF(Z71&lt;=19.5,1,IF(Z71&lt;=24.5,2,IF(Z71&lt;=29.5,3,IF(Z71&lt;=34.5,3.5,IF(Z71&lt;=39.5,4,IF(Z71&lt;=50,5)))))))</f>
        <v>3.5</v>
      </c>
      <c r="AB71" s="21" t="str">
        <f>IF(Z71&lt;=16,"F",IF(Z71&lt;=19.5,"D",IF(Z71&lt;=24.5,"C",IF(Z71&lt;=29.5,"B",IF(Z71&lt;=34.5,"A-",IF(Z71&lt;=39.5,"A",IF(Z71&lt;=50,"A+")))))))</f>
        <v>A-</v>
      </c>
      <c r="AC71" s="31">
        <v>83</v>
      </c>
      <c r="AD71" s="21">
        <f>IF(AC71&lt;=32,0,IF(AC71&lt;=39,1,IF(AC71&lt;=49,2,IF(AC71&lt;=59,3,IF(AC71&lt;=69,3.5,IF(AC71&lt;=79,4,IF(AC71&lt;=100,5)))))))</f>
        <v>5</v>
      </c>
      <c r="AE71" s="21" t="str">
        <f>IF(AC71&lt;=32,"F",IF(AC71&lt;=39,"D",IF(AC71&lt;=49,"C",IF(AC71&lt;=59,"B",IF(AC71&lt;=69,"A-",IF(AC71&lt;=79,"A",IF(AC71&lt;=100,"A+")))))))</f>
        <v>A+</v>
      </c>
      <c r="AF71" s="31">
        <v>80</v>
      </c>
      <c r="AG71" s="21">
        <f>IF(AF71&lt;=32,0,IF(AF71&lt;=39,1,IF(AF71&lt;=49,2,IF(AF71&lt;=59,3,IF(AF71&lt;=69,3.5,IF(AF71&lt;=79,4,IF(AF71&lt;=100,5)))))))</f>
        <v>5</v>
      </c>
      <c r="AH71" s="21" t="str">
        <f>IF(AF71&lt;=32,"F",IF(AF71&lt;=39,"D",IF(AF71&lt;=49,"C",IF(AF71&lt;=59,"B",IF(AF71&lt;=69,"A-",IF(AF71&lt;=79,"A",IF(AF71&lt;=100,"A+")))))))</f>
        <v>A+</v>
      </c>
      <c r="AI71" s="47">
        <v>60</v>
      </c>
      <c r="AJ71" s="21">
        <f>IF(AI71&lt;=32,0,IF(AI71&lt;=39,1,IF(AI71&lt;=49,2,IF(AI71&lt;=59,3,IF(AI71&lt;=69,3.5,IF(AI71&lt;=79,4,IF(AI71&lt;=100,5)))))))</f>
        <v>3.5</v>
      </c>
      <c r="AK71" s="21" t="str">
        <f>IF(AI71&lt;=32,"F",IF(AI71&lt;=39,"D",IF(AI71&lt;=49,"C",IF(AI71&lt;=59,"B",IF(AI71&lt;=69,"A-",IF(AI71&lt;=79,"A",IF(AI71&lt;=100,"A+")))))))</f>
        <v>A-</v>
      </c>
      <c r="AL71" s="31">
        <v>58</v>
      </c>
      <c r="AM71" s="21">
        <f>IF(AL71&lt;=32,0,IF(AL71&lt;=39,1,IF(AL71&lt;=49,2,IF(AL71&lt;=59,3,IF(AL71&lt;=69,3.5,IF(AL71&lt;=79,4,IF(AL71&lt;=100,5)))))))</f>
        <v>3</v>
      </c>
      <c r="AN71" s="21" t="str">
        <f>IF(AL71&lt;=32,"F",IF(AL71&lt;=39,"D",IF(AL71&lt;=49,"C",IF(AL71&lt;=59,"B",IF(AL71&lt;=69,"A-",IF(AL71&lt;=79,"A",IF(AL71&lt;=100,"A+")))))))</f>
        <v>B</v>
      </c>
      <c r="AO71" s="31">
        <v>25</v>
      </c>
      <c r="AP71" s="21">
        <f>IF(AO71&lt;=16,0,IF(AO71&lt;=19.5,1,IF(AO71&lt;=24.5,2,IF(AO71&lt;=29.5,3,IF(AO71&lt;=34.5,3.5,IF(AO71&lt;=39.5,4,IF(AO71&lt;=50,5)))))))</f>
        <v>3</v>
      </c>
      <c r="AQ71" s="21" t="str">
        <f>IF(AO71&lt;=16,"F",IF(AO71&lt;=19.5,"D",IF(AO71&lt;=24.5,"C",IF(AO71&lt;=29.5,"B",IF(AO71&lt;=34.5,"A-",IF(AO71&lt;=39.5,"A",IF(AO71&lt;=50,"A+")))))))</f>
        <v>B</v>
      </c>
      <c r="AR71" s="40">
        <f>E71+H71+K71+N71+Q71+T71+W71+Z71+AC71+AF71+AI71+AL71+AO71</f>
        <v>562</v>
      </c>
      <c r="AS71" s="41">
        <f>IF(OR(F71=0,I71=0,L71=0,O71=0,R71=0,U71=0,X71=0,AA71=0,AD71=0,AG71=0,AJ71=0,AM71=0,AP71=0,),0,F71+I71+L71+O71+R71+U71+X71+AA71+AD71+AG71+AJ71+AM71+AP71)/13</f>
        <v>0</v>
      </c>
      <c r="AT71" s="41" t="str">
        <f>IF(AS71&gt;=5,"A+",IF(AS71&gt;=4,"A",IF(AS71&gt;=3.5,"A-",IF(AS71&gt;=3,"B",IF(AS71&gt;=2,"C",IF(AS71&gt;=1,"D","F"))))))</f>
        <v>F</v>
      </c>
      <c r="AU71" s="21">
        <v>65</v>
      </c>
      <c r="AV71" s="21" t="str">
        <f>IF(AS71=0,"FAIL","PASS")</f>
        <v>FAIL</v>
      </c>
      <c r="AW71" s="21">
        <f>COUNTIF(E71:AQ71,"F")</f>
        <v>4</v>
      </c>
      <c r="AX71" s="64">
        <v>42</v>
      </c>
      <c r="AY71" s="64"/>
      <c r="AZ71" s="10">
        <v>56</v>
      </c>
      <c r="BA71" s="10">
        <v>100</v>
      </c>
      <c r="BB71" s="64">
        <v>56</v>
      </c>
      <c r="BC71" s="64">
        <v>100</v>
      </c>
      <c r="BD71" s="10">
        <v>64</v>
      </c>
      <c r="BE71" s="10">
        <v>100</v>
      </c>
      <c r="BF71" s="64">
        <v>55</v>
      </c>
      <c r="BG71" s="68">
        <v>92</v>
      </c>
      <c r="BH71" s="12">
        <f>AU71</f>
        <v>65</v>
      </c>
      <c r="BI71" s="49">
        <v>90</v>
      </c>
      <c r="BJ71" s="10"/>
      <c r="BK71" s="18"/>
      <c r="BL71" s="18"/>
      <c r="BM71" s="18"/>
      <c r="BN71" s="18"/>
      <c r="BO71" s="9" t="s">
        <v>1666</v>
      </c>
      <c r="BP71" s="9" t="s">
        <v>1720</v>
      </c>
      <c r="BQ71" s="42" t="s">
        <v>38</v>
      </c>
    </row>
    <row r="72" spans="1:69" s="5" customFormat="1" ht="22.5" customHeight="1" x14ac:dyDescent="0.25">
      <c r="A72" s="6">
        <v>66</v>
      </c>
      <c r="B72" s="9" t="s">
        <v>889</v>
      </c>
      <c r="C72" s="9" t="s">
        <v>1033</v>
      </c>
      <c r="D72" s="9" t="s">
        <v>961</v>
      </c>
      <c r="E72" s="31">
        <v>54</v>
      </c>
      <c r="F72" s="21">
        <f>IF(E72&lt;=32,0,IF(E72&lt;=39,1,IF(E72&lt;=49,2,IF(E72&lt;=59,3,IF(E72&lt;=69,3.5,IF(E72&lt;=79,4,IF(E72&lt;=100,5)))))))</f>
        <v>3</v>
      </c>
      <c r="G72" s="21" t="str">
        <f>IF(E72&lt;=32,"F",IF(E72&lt;=39,"D",IF(E72&lt;=49,"C",IF(E72&lt;=59,"B",IF(E72&lt;=69,"A-",IF(E72&lt;=79,"A",IF(E72&lt;=100,"A+")))))))</f>
        <v>B</v>
      </c>
      <c r="H72" s="31">
        <v>61</v>
      </c>
      <c r="I72" s="21">
        <f>IF(H72&lt;=32,0,IF(H72&lt;=39,1,IF(H72&lt;=49,2,IF(H72&lt;=59,3,IF(H72&lt;=69,3.5,IF(H72&lt;=79,4,IF(H72&lt;=100,5)))))))</f>
        <v>3.5</v>
      </c>
      <c r="J72" s="21" t="str">
        <f>IF(H72&lt;=32,"F",IF(H72&lt;=39,"D",IF(H72&lt;=49,"C",IF(H72&lt;=59,"B",IF(H72&lt;=69,"A-",IF(H72&lt;=79,"A",IF(H72&lt;=100,"A+")))))))</f>
        <v>A-</v>
      </c>
      <c r="K72" s="31">
        <v>33</v>
      </c>
      <c r="L72" s="21">
        <f>IF(K72&lt;=32,0,IF(K72&lt;=39,1,IF(K72&lt;=49,2,IF(K72&lt;=59,3,IF(K72&lt;=69,3.5,IF(K72&lt;=79,4,IF(K72&lt;=100,5)))))))</f>
        <v>1</v>
      </c>
      <c r="M72" s="21" t="str">
        <f>IF(K72&lt;=32,"F",IF(K72&lt;=39,"D",IF(K72&lt;=49,"C",IF(K72&lt;=59,"B",IF(K72&lt;=69,"A-",IF(K72&lt;=79,"A",IF(K72&lt;=100,"A+")))))))</f>
        <v>D</v>
      </c>
      <c r="N72" s="31">
        <v>13</v>
      </c>
      <c r="O72" s="21">
        <f>IF(N72&lt;=22.4,0,IF(N72&lt;=27.3,1,IF(N72&lt;=34.3,2,IF(N72&lt;=41.3,3,IF(N72&lt;=48.3,3.5,IF(N72&lt;=55.3,4,IF(N72&lt;=70,5)))))))</f>
        <v>0</v>
      </c>
      <c r="P72" s="21" t="str">
        <f>IF(N72&lt;=22.4,"F",IF(N72&lt;=27.3,"D",IF(N72&lt;=34.3,"C",IF(N72&lt;=41.3,"B",IF(N72&lt;=48.3,"A-",IF(N72&lt;=55.3,"A",IF(N72&lt;=70,"A+")))))))</f>
        <v>F</v>
      </c>
      <c r="Q72" s="31">
        <v>13</v>
      </c>
      <c r="R72" s="21">
        <f>IF(Q72&lt;=32,0,IF(Q72&lt;=39,1,IF(Q72&lt;=49,2,IF(Q72&lt;=59,3,IF(Q72&lt;=69,3.5,IF(Q72&lt;=79,4,IF(Q72&lt;=100,5)))))))</f>
        <v>0</v>
      </c>
      <c r="S72" s="21" t="str">
        <f>IF(Q72&lt;=32,"F",IF(Q72&lt;=39,"D",IF(Q72&lt;=49,"C",IF(Q72&lt;=59,"B",IF(Q72&lt;=69,"A-",IF(Q72&lt;=79,"A",IF(Q72&lt;=100,"A+")))))))</f>
        <v>F</v>
      </c>
      <c r="T72" s="31">
        <v>18</v>
      </c>
      <c r="U72" s="21">
        <f>IF(T72&lt;=32,0,IF(T72&lt;=39,1,IF(T72&lt;=49,2,IF(T72&lt;=59,3,IF(T72&lt;=69,3.5,IF(T72&lt;=79,4,IF(T72&lt;=100,5)))))))</f>
        <v>0</v>
      </c>
      <c r="V72" s="21" t="str">
        <f>IF(T72&lt;=32,"F",IF(T72&lt;=39,"D",IF(T72&lt;=49,"C",IF(T72&lt;=59,"B",IF(T72&lt;=69,"A-",IF(T72&lt;=79,"A",IF(T72&lt;=100,"A+")))))))</f>
        <v>F</v>
      </c>
      <c r="W72" s="31">
        <v>50</v>
      </c>
      <c r="X72" s="21">
        <f>IF(W72&lt;=32,0,IF(W72&lt;=39,1,IF(W72&lt;=49,2,IF(W72&lt;=59,3,IF(W72&lt;=69,3.5,IF(W72&lt;=79,4,IF(W72&lt;=100,5)))))))</f>
        <v>3</v>
      </c>
      <c r="Y72" s="21" t="str">
        <f>IF(W72&lt;=32,"F",IF(W72&lt;=39,"D",IF(W72&lt;=49,"C",IF(W72&lt;=59,"B",IF(W72&lt;=69,"A-",IF(W72&lt;=79,"A",IF(W72&lt;=100,"A+")))))))</f>
        <v>B</v>
      </c>
      <c r="Z72" s="31">
        <v>30</v>
      </c>
      <c r="AA72" s="21">
        <f>IF(Z72&lt;=16,0,IF(Z72&lt;=19.5,1,IF(Z72&lt;=24.5,2,IF(Z72&lt;=29.5,3,IF(Z72&lt;=34.5,3.5,IF(Z72&lt;=39.5,4,IF(Z72&lt;=50,5)))))))</f>
        <v>3.5</v>
      </c>
      <c r="AB72" s="21" t="str">
        <f>IF(Z72&lt;=16,"F",IF(Z72&lt;=19.5,"D",IF(Z72&lt;=24.5,"C",IF(Z72&lt;=29.5,"B",IF(Z72&lt;=34.5,"A-",IF(Z72&lt;=39.5,"A",IF(Z72&lt;=50,"A+")))))))</f>
        <v>A-</v>
      </c>
      <c r="AC72" s="31">
        <v>80</v>
      </c>
      <c r="AD72" s="21">
        <f>IF(AC72&lt;=32,0,IF(AC72&lt;=39,1,IF(AC72&lt;=49,2,IF(AC72&lt;=59,3,IF(AC72&lt;=69,3.5,IF(AC72&lt;=79,4,IF(AC72&lt;=100,5)))))))</f>
        <v>5</v>
      </c>
      <c r="AE72" s="21" t="str">
        <f>IF(AC72&lt;=32,"F",IF(AC72&lt;=39,"D",IF(AC72&lt;=49,"C",IF(AC72&lt;=59,"B",IF(AC72&lt;=69,"A-",IF(AC72&lt;=79,"A",IF(AC72&lt;=100,"A+")))))))</f>
        <v>A+</v>
      </c>
      <c r="AF72" s="31">
        <v>80</v>
      </c>
      <c r="AG72" s="21">
        <f>IF(AF72&lt;=32,0,IF(AF72&lt;=39,1,IF(AF72&lt;=49,2,IF(AF72&lt;=59,3,IF(AF72&lt;=69,3.5,IF(AF72&lt;=79,4,IF(AF72&lt;=100,5)))))))</f>
        <v>5</v>
      </c>
      <c r="AH72" s="21" t="str">
        <f>IF(AF72&lt;=32,"F",IF(AF72&lt;=39,"D",IF(AF72&lt;=49,"C",IF(AF72&lt;=59,"B",IF(AF72&lt;=69,"A-",IF(AF72&lt;=79,"A",IF(AF72&lt;=100,"A+")))))))</f>
        <v>A+</v>
      </c>
      <c r="AI72" s="47">
        <v>63</v>
      </c>
      <c r="AJ72" s="21">
        <f>IF(AI72&lt;=32,0,IF(AI72&lt;=39,1,IF(AI72&lt;=49,2,IF(AI72&lt;=59,3,IF(AI72&lt;=69,3.5,IF(AI72&lt;=79,4,IF(AI72&lt;=100,5)))))))</f>
        <v>3.5</v>
      </c>
      <c r="AK72" s="21" t="str">
        <f>IF(AI72&lt;=32,"F",IF(AI72&lt;=39,"D",IF(AI72&lt;=49,"C",IF(AI72&lt;=59,"B",IF(AI72&lt;=69,"A-",IF(AI72&lt;=79,"A",IF(AI72&lt;=100,"A+")))))))</f>
        <v>A-</v>
      </c>
      <c r="AL72" s="31">
        <v>17</v>
      </c>
      <c r="AM72" s="21">
        <f>IF(AL72&lt;=32,0,IF(AL72&lt;=39,1,IF(AL72&lt;=49,2,IF(AL72&lt;=59,3,IF(AL72&lt;=69,3.5,IF(AL72&lt;=79,4,IF(AL72&lt;=100,5)))))))</f>
        <v>0</v>
      </c>
      <c r="AN72" s="21" t="str">
        <f>IF(AL72&lt;=32,"F",IF(AL72&lt;=39,"D",IF(AL72&lt;=49,"C",IF(AL72&lt;=59,"B",IF(AL72&lt;=69,"A-",IF(AL72&lt;=79,"A",IF(AL72&lt;=100,"A+")))))))</f>
        <v>F</v>
      </c>
      <c r="AO72" s="31">
        <v>30</v>
      </c>
      <c r="AP72" s="21">
        <f>IF(AO72&lt;=16,0,IF(AO72&lt;=19.5,1,IF(AO72&lt;=24.5,2,IF(AO72&lt;=29.5,3,IF(AO72&lt;=34.5,3.5,IF(AO72&lt;=39.5,4,IF(AO72&lt;=50,5)))))))</f>
        <v>3.5</v>
      </c>
      <c r="AQ72" s="21" t="str">
        <f>IF(AO72&lt;=16,"F",IF(AO72&lt;=19.5,"D",IF(AO72&lt;=24.5,"C",IF(AO72&lt;=29.5,"B",IF(AO72&lt;=34.5,"A-",IF(AO72&lt;=39.5,"A",IF(AO72&lt;=50,"A+")))))))</f>
        <v>A-</v>
      </c>
      <c r="AR72" s="40">
        <f>E72+H72+K72+N72+Q72+T72+W72+Z72+AC72+AF72+AI72+AL72+AO72</f>
        <v>542</v>
      </c>
      <c r="AS72" s="41">
        <f>IF(OR(F72=0,I72=0,L72=0,O72=0,R72=0,U72=0,X72=0,AA72=0,AD72=0,AG72=0,AJ72=0,AM72=0,AP72=0,),0,F72+I72+L72+O72+R72+U72+X72+AA72+AD72+AG72+AJ72+AM72+AP72)/13</f>
        <v>0</v>
      </c>
      <c r="AT72" s="41" t="str">
        <f>IF(AS72&gt;=5,"A+",IF(AS72&gt;=4,"A",IF(AS72&gt;=3.5,"A-",IF(AS72&gt;=3,"B",IF(AS72&gt;=2,"C",IF(AS72&gt;=1,"D","F"))))))</f>
        <v>F</v>
      </c>
      <c r="AU72" s="21">
        <v>66</v>
      </c>
      <c r="AV72" s="21" t="str">
        <f>IF(AS72=0,"FAIL","PASS")</f>
        <v>FAIL</v>
      </c>
      <c r="AW72" s="21">
        <f>COUNTIF(E72:AQ72,"F")</f>
        <v>4</v>
      </c>
      <c r="AX72" s="64"/>
      <c r="AY72" s="64"/>
      <c r="AZ72" s="10"/>
      <c r="BA72" s="19"/>
      <c r="BB72" s="64"/>
      <c r="BC72" s="64"/>
      <c r="BD72" s="10"/>
      <c r="BE72" s="10"/>
      <c r="BF72" s="64"/>
      <c r="BG72" s="68">
        <v>0</v>
      </c>
      <c r="BH72" s="12">
        <f>AU72</f>
        <v>66</v>
      </c>
      <c r="BI72" s="49">
        <v>0</v>
      </c>
      <c r="BJ72" s="10"/>
      <c r="BK72" s="18"/>
      <c r="BL72" s="18"/>
      <c r="BM72" s="18"/>
      <c r="BN72" s="18"/>
      <c r="BO72" s="9" t="s">
        <v>1700</v>
      </c>
      <c r="BP72" s="9" t="s">
        <v>1738</v>
      </c>
      <c r="BQ72" s="42" t="s">
        <v>38</v>
      </c>
    </row>
    <row r="73" spans="1:69" s="5" customFormat="1" ht="22.5" customHeight="1" x14ac:dyDescent="0.25">
      <c r="A73" s="6">
        <v>67</v>
      </c>
      <c r="B73" s="9" t="s">
        <v>861</v>
      </c>
      <c r="C73" s="9" t="s">
        <v>1005</v>
      </c>
      <c r="D73" s="9" t="s">
        <v>933</v>
      </c>
      <c r="E73" s="31">
        <v>43</v>
      </c>
      <c r="F73" s="21">
        <f>IF(E73&lt;=32,0,IF(E73&lt;=39,1,IF(E73&lt;=49,2,IF(E73&lt;=59,3,IF(E73&lt;=69,3.5,IF(E73&lt;=79,4,IF(E73&lt;=100,5)))))))</f>
        <v>2</v>
      </c>
      <c r="G73" s="21" t="str">
        <f>IF(E73&lt;=32,"F",IF(E73&lt;=39,"D",IF(E73&lt;=49,"C",IF(E73&lt;=59,"B",IF(E73&lt;=69,"A-",IF(E73&lt;=79,"A",IF(E73&lt;=100,"A+")))))))</f>
        <v>C</v>
      </c>
      <c r="H73" s="31">
        <v>48</v>
      </c>
      <c r="I73" s="21">
        <f>IF(H73&lt;=32,0,IF(H73&lt;=39,1,IF(H73&lt;=49,2,IF(H73&lt;=59,3,IF(H73&lt;=69,3.5,IF(H73&lt;=79,4,IF(H73&lt;=100,5)))))))</f>
        <v>2</v>
      </c>
      <c r="J73" s="21" t="str">
        <f>IF(H73&lt;=32,"F",IF(H73&lt;=39,"D",IF(H73&lt;=49,"C",IF(H73&lt;=59,"B",IF(H73&lt;=69,"A-",IF(H73&lt;=79,"A",IF(H73&lt;=100,"A+")))))))</f>
        <v>C</v>
      </c>
      <c r="K73" s="31">
        <v>11</v>
      </c>
      <c r="L73" s="21">
        <f>IF(K73&lt;=32,0,IF(K73&lt;=39,1,IF(K73&lt;=49,2,IF(K73&lt;=59,3,IF(K73&lt;=69,3.5,IF(K73&lt;=79,4,IF(K73&lt;=100,5)))))))</f>
        <v>0</v>
      </c>
      <c r="M73" s="21" t="str">
        <f>IF(K73&lt;=32,"F",IF(K73&lt;=39,"D",IF(K73&lt;=49,"C",IF(K73&lt;=59,"B",IF(K73&lt;=69,"A-",IF(K73&lt;=79,"A",IF(K73&lt;=100,"A+")))))))</f>
        <v>F</v>
      </c>
      <c r="N73" s="31">
        <v>8</v>
      </c>
      <c r="O73" s="21">
        <f>IF(N73&lt;=22.4,0,IF(N73&lt;=27.3,1,IF(N73&lt;=34.3,2,IF(N73&lt;=41.3,3,IF(N73&lt;=48.3,3.5,IF(N73&lt;=55.3,4,IF(N73&lt;=70,5)))))))</f>
        <v>0</v>
      </c>
      <c r="P73" s="21" t="str">
        <f>IF(N73&lt;=22.4,"F",IF(N73&lt;=27.3,"D",IF(N73&lt;=34.3,"C",IF(N73&lt;=41.3,"B",IF(N73&lt;=48.3,"A-",IF(N73&lt;=55.3,"A",IF(N73&lt;=70,"A+")))))))</f>
        <v>F</v>
      </c>
      <c r="Q73" s="31">
        <v>45</v>
      </c>
      <c r="R73" s="21">
        <f>IF(Q73&lt;=32,0,IF(Q73&lt;=39,1,IF(Q73&lt;=49,2,IF(Q73&lt;=59,3,IF(Q73&lt;=69,3.5,IF(Q73&lt;=79,4,IF(Q73&lt;=100,5)))))))</f>
        <v>2</v>
      </c>
      <c r="S73" s="21" t="str">
        <f>IF(Q73&lt;=32,"F",IF(Q73&lt;=39,"D",IF(Q73&lt;=49,"C",IF(Q73&lt;=59,"B",IF(Q73&lt;=69,"A-",IF(Q73&lt;=79,"A",IF(Q73&lt;=100,"A+")))))))</f>
        <v>C</v>
      </c>
      <c r="T73" s="31">
        <v>21</v>
      </c>
      <c r="U73" s="21">
        <f>IF(T73&lt;=32,0,IF(T73&lt;=39,1,IF(T73&lt;=49,2,IF(T73&lt;=59,3,IF(T73&lt;=69,3.5,IF(T73&lt;=79,4,IF(T73&lt;=100,5)))))))</f>
        <v>0</v>
      </c>
      <c r="V73" s="21" t="str">
        <f>IF(T73&lt;=32,"F",IF(T73&lt;=39,"D",IF(T73&lt;=49,"C",IF(T73&lt;=59,"B",IF(T73&lt;=69,"A-",IF(T73&lt;=79,"A",IF(T73&lt;=100,"A+")))))))</f>
        <v>F</v>
      </c>
      <c r="W73" s="31">
        <v>27</v>
      </c>
      <c r="X73" s="21">
        <f>IF(W73&lt;=32,0,IF(W73&lt;=39,1,IF(W73&lt;=49,2,IF(W73&lt;=59,3,IF(W73&lt;=69,3.5,IF(W73&lt;=79,4,IF(W73&lt;=100,5)))))))</f>
        <v>0</v>
      </c>
      <c r="Y73" s="21" t="str">
        <f>IF(W73&lt;=32,"F",IF(W73&lt;=39,"D",IF(W73&lt;=49,"C",IF(W73&lt;=59,"B",IF(W73&lt;=69,"A-",IF(W73&lt;=79,"A",IF(W73&lt;=100,"A+")))))))</f>
        <v>F</v>
      </c>
      <c r="Z73" s="31">
        <v>36</v>
      </c>
      <c r="AA73" s="21">
        <f>IF(Z73&lt;=16,0,IF(Z73&lt;=19.5,1,IF(Z73&lt;=24.5,2,IF(Z73&lt;=29.5,3,IF(Z73&lt;=34.5,3.5,IF(Z73&lt;=39.5,4,IF(Z73&lt;=50,5)))))))</f>
        <v>4</v>
      </c>
      <c r="AB73" s="21" t="str">
        <f>IF(Z73&lt;=16,"F",IF(Z73&lt;=19.5,"D",IF(Z73&lt;=24.5,"C",IF(Z73&lt;=29.5,"B",IF(Z73&lt;=34.5,"A-",IF(Z73&lt;=39.5,"A",IF(Z73&lt;=50,"A+")))))))</f>
        <v>A</v>
      </c>
      <c r="AC73" s="31">
        <v>81</v>
      </c>
      <c r="AD73" s="21">
        <f>IF(AC73&lt;=32,0,IF(AC73&lt;=39,1,IF(AC73&lt;=49,2,IF(AC73&lt;=59,3,IF(AC73&lt;=69,3.5,IF(AC73&lt;=79,4,IF(AC73&lt;=100,5)))))))</f>
        <v>5</v>
      </c>
      <c r="AE73" s="21" t="str">
        <f>IF(AC73&lt;=32,"F",IF(AC73&lt;=39,"D",IF(AC73&lt;=49,"C",IF(AC73&lt;=59,"B",IF(AC73&lt;=69,"A-",IF(AC73&lt;=79,"A",IF(AC73&lt;=100,"A+")))))))</f>
        <v>A+</v>
      </c>
      <c r="AF73" s="31">
        <v>81</v>
      </c>
      <c r="AG73" s="21">
        <f>IF(AF73&lt;=32,0,IF(AF73&lt;=39,1,IF(AF73&lt;=49,2,IF(AF73&lt;=59,3,IF(AF73&lt;=69,3.5,IF(AF73&lt;=79,4,IF(AF73&lt;=100,5)))))))</f>
        <v>5</v>
      </c>
      <c r="AH73" s="21" t="str">
        <f>IF(AF73&lt;=32,"F",IF(AF73&lt;=39,"D",IF(AF73&lt;=49,"C",IF(AF73&lt;=59,"B",IF(AF73&lt;=69,"A-",IF(AF73&lt;=79,"A",IF(AF73&lt;=100,"A+")))))))</f>
        <v>A+</v>
      </c>
      <c r="AI73" s="47">
        <v>52</v>
      </c>
      <c r="AJ73" s="21">
        <f>IF(AI73&lt;=32,0,IF(AI73&lt;=39,1,IF(AI73&lt;=49,2,IF(AI73&lt;=59,3,IF(AI73&lt;=69,3.5,IF(AI73&lt;=79,4,IF(AI73&lt;=100,5)))))))</f>
        <v>3</v>
      </c>
      <c r="AK73" s="21" t="str">
        <f>IF(AI73&lt;=32,"F",IF(AI73&lt;=39,"D",IF(AI73&lt;=49,"C",IF(AI73&lt;=59,"B",IF(AI73&lt;=69,"A-",IF(AI73&lt;=79,"A",IF(AI73&lt;=100,"A+")))))))</f>
        <v>B</v>
      </c>
      <c r="AL73" s="31">
        <v>30</v>
      </c>
      <c r="AM73" s="21">
        <f>IF(AL73&lt;=32,0,IF(AL73&lt;=39,1,IF(AL73&lt;=49,2,IF(AL73&lt;=59,3,IF(AL73&lt;=69,3.5,IF(AL73&lt;=79,4,IF(AL73&lt;=100,5)))))))</f>
        <v>0</v>
      </c>
      <c r="AN73" s="21" t="str">
        <f>IF(AL73&lt;=32,"F",IF(AL73&lt;=39,"D",IF(AL73&lt;=49,"C",IF(AL73&lt;=59,"B",IF(AL73&lt;=69,"A-",IF(AL73&lt;=79,"A",IF(AL73&lt;=100,"A+")))))))</f>
        <v>F</v>
      </c>
      <c r="AO73" s="31">
        <v>22</v>
      </c>
      <c r="AP73" s="21">
        <f>IF(AO73&lt;=16,0,IF(AO73&lt;=19.5,1,IF(AO73&lt;=24.5,2,IF(AO73&lt;=29.5,3,IF(AO73&lt;=34.5,3.5,IF(AO73&lt;=39.5,4,IF(AO73&lt;=50,5)))))))</f>
        <v>2</v>
      </c>
      <c r="AQ73" s="21" t="str">
        <f>IF(AO73&lt;=16,"F",IF(AO73&lt;=19.5,"D",IF(AO73&lt;=24.5,"C",IF(AO73&lt;=29.5,"B",IF(AO73&lt;=34.5,"A-",IF(AO73&lt;=39.5,"A",IF(AO73&lt;=50,"A+")))))))</f>
        <v>C</v>
      </c>
      <c r="AR73" s="40">
        <f>E73+H73+K73+N73+Q73+T73+W73+Z73+AC73+AF73+AI73+AL73+AO73</f>
        <v>505</v>
      </c>
      <c r="AS73" s="41">
        <f>IF(OR(F73=0,I73=0,L73=0,O73=0,R73=0,U73=0,X73=0,AA73=0,AD73=0,AG73=0,AJ73=0,AM73=0,AP73=0,),0,F73+I73+L73+O73+R73+U73+X73+AA73+AD73+AG73+AJ73+AM73+AP73)/13</f>
        <v>0</v>
      </c>
      <c r="AT73" s="41" t="str">
        <f>IF(AS73&gt;=5,"A+",IF(AS73&gt;=4,"A",IF(AS73&gt;=3.5,"A-",IF(AS73&gt;=3,"B",IF(AS73&gt;=2,"C",IF(AS73&gt;=1,"D","F"))))))</f>
        <v>F</v>
      </c>
      <c r="AU73" s="21">
        <v>67</v>
      </c>
      <c r="AV73" s="21" t="str">
        <f>IF(AS73=0,"FAIL","PASS")</f>
        <v>FAIL</v>
      </c>
      <c r="AW73" s="21">
        <f>COUNTIF(E73:AQ73,"F")</f>
        <v>5</v>
      </c>
      <c r="AX73" s="64">
        <v>65</v>
      </c>
      <c r="AY73" s="64"/>
      <c r="AZ73" s="10">
        <v>61</v>
      </c>
      <c r="BA73" s="10">
        <v>90</v>
      </c>
      <c r="BB73" s="64">
        <v>64</v>
      </c>
      <c r="BC73" s="64">
        <v>100</v>
      </c>
      <c r="BD73" s="10">
        <v>55</v>
      </c>
      <c r="BE73" s="10">
        <v>88</v>
      </c>
      <c r="BF73" s="64">
        <v>56</v>
      </c>
      <c r="BG73" s="68">
        <v>96</v>
      </c>
      <c r="BH73" s="12">
        <f>AU73</f>
        <v>67</v>
      </c>
      <c r="BI73" s="49">
        <v>95</v>
      </c>
      <c r="BJ73" s="10"/>
      <c r="BK73" s="18"/>
      <c r="BL73" s="18"/>
      <c r="BM73" s="18"/>
      <c r="BN73" s="18"/>
      <c r="BO73" s="9" t="s">
        <v>1672</v>
      </c>
      <c r="BP73" s="9" t="s">
        <v>1672</v>
      </c>
      <c r="BQ73" s="42" t="s">
        <v>40</v>
      </c>
    </row>
    <row r="74" spans="1:69" s="5" customFormat="1" ht="22.5" customHeight="1" x14ac:dyDescent="0.25">
      <c r="A74" s="6">
        <v>68</v>
      </c>
      <c r="B74" s="9" t="s">
        <v>859</v>
      </c>
      <c r="C74" s="9" t="s">
        <v>1003</v>
      </c>
      <c r="D74" s="9" t="s">
        <v>931</v>
      </c>
      <c r="E74" s="31">
        <v>43</v>
      </c>
      <c r="F74" s="21">
        <f>IF(E74&lt;=32,0,IF(E74&lt;=39,1,IF(E74&lt;=49,2,IF(E74&lt;=59,3,IF(E74&lt;=69,3.5,IF(E74&lt;=79,4,IF(E74&lt;=100,5)))))))</f>
        <v>2</v>
      </c>
      <c r="G74" s="21" t="str">
        <f>IF(E74&lt;=32,"F",IF(E74&lt;=39,"D",IF(E74&lt;=49,"C",IF(E74&lt;=59,"B",IF(E74&lt;=69,"A-",IF(E74&lt;=79,"A",IF(E74&lt;=100,"A+")))))))</f>
        <v>C</v>
      </c>
      <c r="H74" s="31">
        <v>27</v>
      </c>
      <c r="I74" s="21">
        <f>IF(H74&lt;=32,0,IF(H74&lt;=39,1,IF(H74&lt;=49,2,IF(H74&lt;=59,3,IF(H74&lt;=69,3.5,IF(H74&lt;=79,4,IF(H74&lt;=100,5)))))))</f>
        <v>0</v>
      </c>
      <c r="J74" s="21" t="str">
        <f>IF(H74&lt;=32,"F",IF(H74&lt;=39,"D",IF(H74&lt;=49,"C",IF(H74&lt;=59,"B",IF(H74&lt;=69,"A-",IF(H74&lt;=79,"A",IF(H74&lt;=100,"A+")))))))</f>
        <v>F</v>
      </c>
      <c r="K74" s="31">
        <v>27</v>
      </c>
      <c r="L74" s="21">
        <f>IF(K74&lt;=32,0,IF(K74&lt;=39,1,IF(K74&lt;=49,2,IF(K74&lt;=59,3,IF(K74&lt;=69,3.5,IF(K74&lt;=79,4,IF(K74&lt;=100,5)))))))</f>
        <v>0</v>
      </c>
      <c r="M74" s="21" t="str">
        <f>IF(K74&lt;=32,"F",IF(K74&lt;=39,"D",IF(K74&lt;=49,"C",IF(K74&lt;=59,"B",IF(K74&lt;=69,"A-",IF(K74&lt;=79,"A",IF(K74&lt;=100,"A+")))))))</f>
        <v>F</v>
      </c>
      <c r="N74" s="31">
        <v>8</v>
      </c>
      <c r="O74" s="21">
        <f>IF(N74&lt;=22.4,0,IF(N74&lt;=27.3,1,IF(N74&lt;=34.3,2,IF(N74&lt;=41.3,3,IF(N74&lt;=48.3,3.5,IF(N74&lt;=55.3,4,IF(N74&lt;=70,5)))))))</f>
        <v>0</v>
      </c>
      <c r="P74" s="21" t="str">
        <f>IF(N74&lt;=22.4,"F",IF(N74&lt;=27.3,"D",IF(N74&lt;=34.3,"C",IF(N74&lt;=41.3,"B",IF(N74&lt;=48.3,"A-",IF(N74&lt;=55.3,"A",IF(N74&lt;=70,"A+")))))))</f>
        <v>F</v>
      </c>
      <c r="Q74" s="31">
        <v>55</v>
      </c>
      <c r="R74" s="21">
        <f>IF(Q74&lt;=32,0,IF(Q74&lt;=39,1,IF(Q74&lt;=49,2,IF(Q74&lt;=59,3,IF(Q74&lt;=69,3.5,IF(Q74&lt;=79,4,IF(Q74&lt;=100,5)))))))</f>
        <v>3</v>
      </c>
      <c r="S74" s="21" t="str">
        <f>IF(Q74&lt;=32,"F",IF(Q74&lt;=39,"D",IF(Q74&lt;=49,"C",IF(Q74&lt;=59,"B",IF(Q74&lt;=69,"A-",IF(Q74&lt;=79,"A",IF(Q74&lt;=100,"A+")))))))</f>
        <v>B</v>
      </c>
      <c r="T74" s="31">
        <v>13</v>
      </c>
      <c r="U74" s="21">
        <f>IF(T74&lt;=32,0,IF(T74&lt;=39,1,IF(T74&lt;=49,2,IF(T74&lt;=59,3,IF(T74&lt;=69,3.5,IF(T74&lt;=79,4,IF(T74&lt;=100,5)))))))</f>
        <v>0</v>
      </c>
      <c r="V74" s="21" t="str">
        <f>IF(T74&lt;=32,"F",IF(T74&lt;=39,"D",IF(T74&lt;=49,"C",IF(T74&lt;=59,"B",IF(T74&lt;=69,"A-",IF(T74&lt;=79,"A",IF(T74&lt;=100,"A+")))))))</f>
        <v>F</v>
      </c>
      <c r="W74" s="31">
        <v>16</v>
      </c>
      <c r="X74" s="21">
        <f>IF(W74&lt;=32,0,IF(W74&lt;=39,1,IF(W74&lt;=49,2,IF(W74&lt;=59,3,IF(W74&lt;=69,3.5,IF(W74&lt;=79,4,IF(W74&lt;=100,5)))))))</f>
        <v>0</v>
      </c>
      <c r="Y74" s="21" t="str">
        <f>IF(W74&lt;=32,"F",IF(W74&lt;=39,"D",IF(W74&lt;=49,"C",IF(W74&lt;=59,"B",IF(W74&lt;=69,"A-",IF(W74&lt;=79,"A",IF(W74&lt;=100,"A+")))))))</f>
        <v>F</v>
      </c>
      <c r="Z74" s="31">
        <v>24</v>
      </c>
      <c r="AA74" s="21">
        <f>IF(Z74&lt;=16,0,IF(Z74&lt;=19.5,1,IF(Z74&lt;=24.5,2,IF(Z74&lt;=29.5,3,IF(Z74&lt;=34.5,3.5,IF(Z74&lt;=39.5,4,IF(Z74&lt;=50,5)))))))</f>
        <v>2</v>
      </c>
      <c r="AB74" s="21" t="str">
        <f>IF(Z74&lt;=16,"F",IF(Z74&lt;=19.5,"D",IF(Z74&lt;=24.5,"C",IF(Z74&lt;=29.5,"B",IF(Z74&lt;=34.5,"A-",IF(Z74&lt;=39.5,"A",IF(Z74&lt;=50,"A+")))))))</f>
        <v>C</v>
      </c>
      <c r="AC74" s="31">
        <v>80</v>
      </c>
      <c r="AD74" s="21">
        <f>IF(AC74&lt;=32,0,IF(AC74&lt;=39,1,IF(AC74&lt;=49,2,IF(AC74&lt;=59,3,IF(AC74&lt;=69,3.5,IF(AC74&lt;=79,4,IF(AC74&lt;=100,5)))))))</f>
        <v>5</v>
      </c>
      <c r="AE74" s="21" t="str">
        <f>IF(AC74&lt;=32,"F",IF(AC74&lt;=39,"D",IF(AC74&lt;=49,"C",IF(AC74&lt;=59,"B",IF(AC74&lt;=69,"A-",IF(AC74&lt;=79,"A",IF(AC74&lt;=100,"A+")))))))</f>
        <v>A+</v>
      </c>
      <c r="AF74" s="31">
        <v>80</v>
      </c>
      <c r="AG74" s="21">
        <f>IF(AF74&lt;=32,0,IF(AF74&lt;=39,1,IF(AF74&lt;=49,2,IF(AF74&lt;=59,3,IF(AF74&lt;=69,3.5,IF(AF74&lt;=79,4,IF(AF74&lt;=100,5)))))))</f>
        <v>5</v>
      </c>
      <c r="AH74" s="21" t="str">
        <f>IF(AF74&lt;=32,"F",IF(AF74&lt;=39,"D",IF(AF74&lt;=49,"C",IF(AF74&lt;=59,"B",IF(AF74&lt;=69,"A-",IF(AF74&lt;=79,"A",IF(AF74&lt;=100,"A+")))))))</f>
        <v>A+</v>
      </c>
      <c r="AI74" s="47">
        <v>54</v>
      </c>
      <c r="AJ74" s="21">
        <f>IF(AI74&lt;=32,0,IF(AI74&lt;=39,1,IF(AI74&lt;=49,2,IF(AI74&lt;=59,3,IF(AI74&lt;=69,3.5,IF(AI74&lt;=79,4,IF(AI74&lt;=100,5)))))))</f>
        <v>3</v>
      </c>
      <c r="AK74" s="21" t="str">
        <f>IF(AI74&lt;=32,"F",IF(AI74&lt;=39,"D",IF(AI74&lt;=49,"C",IF(AI74&lt;=59,"B",IF(AI74&lt;=69,"A-",IF(AI74&lt;=79,"A",IF(AI74&lt;=100,"A+")))))))</f>
        <v>B</v>
      </c>
      <c r="AL74" s="31">
        <v>27</v>
      </c>
      <c r="AM74" s="21">
        <f>IF(AL74&lt;=32,0,IF(AL74&lt;=39,1,IF(AL74&lt;=49,2,IF(AL74&lt;=59,3,IF(AL74&lt;=69,3.5,IF(AL74&lt;=79,4,IF(AL74&lt;=100,5)))))))</f>
        <v>0</v>
      </c>
      <c r="AN74" s="21" t="str">
        <f>IF(AL74&lt;=32,"F",IF(AL74&lt;=39,"D",IF(AL74&lt;=49,"C",IF(AL74&lt;=59,"B",IF(AL74&lt;=69,"A-",IF(AL74&lt;=79,"A",IF(AL74&lt;=100,"A+")))))))</f>
        <v>F</v>
      </c>
      <c r="AO74" s="31">
        <v>30</v>
      </c>
      <c r="AP74" s="21">
        <f>IF(AO74&lt;=16,0,IF(AO74&lt;=19.5,1,IF(AO74&lt;=24.5,2,IF(AO74&lt;=29.5,3,IF(AO74&lt;=34.5,3.5,IF(AO74&lt;=39.5,4,IF(AO74&lt;=50,5)))))))</f>
        <v>3.5</v>
      </c>
      <c r="AQ74" s="21" t="str">
        <f>IF(AO74&lt;=16,"F",IF(AO74&lt;=19.5,"D",IF(AO74&lt;=24.5,"C",IF(AO74&lt;=29.5,"B",IF(AO74&lt;=34.5,"A-",IF(AO74&lt;=39.5,"A",IF(AO74&lt;=50,"A+")))))))</f>
        <v>A-</v>
      </c>
      <c r="AR74" s="40">
        <f>E74+H74+K74+N74+Q74+T74+W74+Z74+AC74+AF74+AI74+AL74+AO74</f>
        <v>484</v>
      </c>
      <c r="AS74" s="41">
        <f>IF(OR(F74=0,I74=0,L74=0,O74=0,R74=0,U74=0,X74=0,AA74=0,AD74=0,AG74=0,AJ74=0,AM74=0,AP74=0,),0,F74+I74+L74+O74+R74+U74+X74+AA74+AD74+AG74+AJ74+AM74+AP74)/13</f>
        <v>0</v>
      </c>
      <c r="AT74" s="41" t="str">
        <f>IF(AS74&gt;=5,"A+",IF(AS74&gt;=4,"A",IF(AS74&gt;=3.5,"A-",IF(AS74&gt;=3,"B",IF(AS74&gt;=2,"C",IF(AS74&gt;=1,"D","F"))))))</f>
        <v>F</v>
      </c>
      <c r="AU74" s="21">
        <v>68</v>
      </c>
      <c r="AV74" s="21" t="str">
        <f>IF(AS74=0,"FAIL","PASS")</f>
        <v>FAIL</v>
      </c>
      <c r="AW74" s="21">
        <f>COUNTIF(E74:AQ74,"F")</f>
        <v>6</v>
      </c>
      <c r="AX74" s="64">
        <v>44</v>
      </c>
      <c r="AY74" s="64"/>
      <c r="AZ74" s="10">
        <v>70</v>
      </c>
      <c r="BA74" s="10">
        <v>95</v>
      </c>
      <c r="BB74" s="64">
        <v>63</v>
      </c>
      <c r="BC74" s="64">
        <v>100</v>
      </c>
      <c r="BD74" s="10">
        <v>60</v>
      </c>
      <c r="BE74" s="10">
        <v>88</v>
      </c>
      <c r="BF74" s="64">
        <v>58</v>
      </c>
      <c r="BG74" s="68">
        <v>96</v>
      </c>
      <c r="BH74" s="12">
        <f>AU74</f>
        <v>68</v>
      </c>
      <c r="BI74" s="49">
        <v>100</v>
      </c>
      <c r="BJ74" s="10"/>
      <c r="BK74" s="18"/>
      <c r="BL74" s="18"/>
      <c r="BM74" s="18"/>
      <c r="BN74" s="18"/>
      <c r="BO74" s="9" t="s">
        <v>1670</v>
      </c>
      <c r="BP74" s="9" t="s">
        <v>1670</v>
      </c>
      <c r="BQ74" s="42" t="s">
        <v>40</v>
      </c>
    </row>
    <row r="75" spans="1:69" s="5" customFormat="1" ht="22.5" customHeight="1" x14ac:dyDescent="0.25">
      <c r="A75" s="6">
        <v>69</v>
      </c>
      <c r="B75" s="9" t="s">
        <v>857</v>
      </c>
      <c r="C75" s="9" t="s">
        <v>1001</v>
      </c>
      <c r="D75" s="9" t="s">
        <v>929</v>
      </c>
      <c r="E75" s="31">
        <v>15</v>
      </c>
      <c r="F75" s="21">
        <f>IF(E75&lt;=32,0,IF(E75&lt;=39,1,IF(E75&lt;=49,2,IF(E75&lt;=59,3,IF(E75&lt;=69,3.5,IF(E75&lt;=79,4,IF(E75&lt;=100,5)))))))</f>
        <v>0</v>
      </c>
      <c r="G75" s="21" t="str">
        <f>IF(E75&lt;=32,"F",IF(E75&lt;=39,"D",IF(E75&lt;=49,"C",IF(E75&lt;=59,"B",IF(E75&lt;=69,"A-",IF(E75&lt;=79,"A",IF(E75&lt;=100,"A+")))))))</f>
        <v>F</v>
      </c>
      <c r="H75" s="31">
        <v>32</v>
      </c>
      <c r="I75" s="21">
        <f>IF(H75&lt;=32,0,IF(H75&lt;=39,1,IF(H75&lt;=49,2,IF(H75&lt;=59,3,IF(H75&lt;=69,3.5,IF(H75&lt;=79,4,IF(H75&lt;=100,5)))))))</f>
        <v>0</v>
      </c>
      <c r="J75" s="21" t="str">
        <f>IF(H75&lt;=32,"F",IF(H75&lt;=39,"D",IF(H75&lt;=49,"C",IF(H75&lt;=59,"B",IF(H75&lt;=69,"A-",IF(H75&lt;=79,"A",IF(H75&lt;=100,"A+")))))))</f>
        <v>F</v>
      </c>
      <c r="K75" s="31">
        <v>12</v>
      </c>
      <c r="L75" s="21">
        <f>IF(K75&lt;=32,0,IF(K75&lt;=39,1,IF(K75&lt;=49,2,IF(K75&lt;=59,3,IF(K75&lt;=69,3.5,IF(K75&lt;=79,4,IF(K75&lt;=100,5)))))))</f>
        <v>0</v>
      </c>
      <c r="M75" s="21" t="str">
        <f>IF(K75&lt;=32,"F",IF(K75&lt;=39,"D",IF(K75&lt;=49,"C",IF(K75&lt;=59,"B",IF(K75&lt;=69,"A-",IF(K75&lt;=79,"A",IF(K75&lt;=100,"A+")))))))</f>
        <v>F</v>
      </c>
      <c r="N75" s="31">
        <v>6</v>
      </c>
      <c r="O75" s="21">
        <f>IF(N75&lt;=22.4,0,IF(N75&lt;=27.3,1,IF(N75&lt;=34.3,2,IF(N75&lt;=41.3,3,IF(N75&lt;=48.3,3.5,IF(N75&lt;=55.3,4,IF(N75&lt;=70,5)))))))</f>
        <v>0</v>
      </c>
      <c r="P75" s="21" t="str">
        <f>IF(N75&lt;=22.4,"F",IF(N75&lt;=27.3,"D",IF(N75&lt;=34.3,"C",IF(N75&lt;=41.3,"B",IF(N75&lt;=48.3,"A-",IF(N75&lt;=55.3,"A",IF(N75&lt;=70,"A+")))))))</f>
        <v>F</v>
      </c>
      <c r="Q75" s="31">
        <v>12</v>
      </c>
      <c r="R75" s="21">
        <f>IF(Q75&lt;=32,0,IF(Q75&lt;=39,1,IF(Q75&lt;=49,2,IF(Q75&lt;=59,3,IF(Q75&lt;=69,3.5,IF(Q75&lt;=79,4,IF(Q75&lt;=100,5)))))))</f>
        <v>0</v>
      </c>
      <c r="S75" s="21" t="str">
        <f>IF(Q75&lt;=32,"F",IF(Q75&lt;=39,"D",IF(Q75&lt;=49,"C",IF(Q75&lt;=59,"B",IF(Q75&lt;=69,"A-",IF(Q75&lt;=79,"A",IF(Q75&lt;=100,"A+")))))))</f>
        <v>F</v>
      </c>
      <c r="T75" s="31">
        <v>41</v>
      </c>
      <c r="U75" s="21">
        <f>IF(T75&lt;=32,0,IF(T75&lt;=39,1,IF(T75&lt;=49,2,IF(T75&lt;=59,3,IF(T75&lt;=69,3.5,IF(T75&lt;=79,4,IF(T75&lt;=100,5)))))))</f>
        <v>2</v>
      </c>
      <c r="V75" s="21" t="str">
        <f>IF(T75&lt;=32,"F",IF(T75&lt;=39,"D",IF(T75&lt;=49,"C",IF(T75&lt;=59,"B",IF(T75&lt;=69,"A-",IF(T75&lt;=79,"A",IF(T75&lt;=100,"A+")))))))</f>
        <v>C</v>
      </c>
      <c r="W75" s="31">
        <v>25</v>
      </c>
      <c r="X75" s="21">
        <f>IF(W75&lt;=32,0,IF(W75&lt;=39,1,IF(W75&lt;=49,2,IF(W75&lt;=59,3,IF(W75&lt;=69,3.5,IF(W75&lt;=79,4,IF(W75&lt;=100,5)))))))</f>
        <v>0</v>
      </c>
      <c r="Y75" s="21" t="str">
        <f>IF(W75&lt;=32,"F",IF(W75&lt;=39,"D",IF(W75&lt;=49,"C",IF(W75&lt;=59,"B",IF(W75&lt;=69,"A-",IF(W75&lt;=79,"A",IF(W75&lt;=100,"A+")))))))</f>
        <v>F</v>
      </c>
      <c r="Z75" s="31">
        <v>22</v>
      </c>
      <c r="AA75" s="21">
        <f>IF(Z75&lt;=16,0,IF(Z75&lt;=19.5,1,IF(Z75&lt;=24.5,2,IF(Z75&lt;=29.5,3,IF(Z75&lt;=34.5,3.5,IF(Z75&lt;=39.5,4,IF(Z75&lt;=50,5)))))))</f>
        <v>2</v>
      </c>
      <c r="AB75" s="21" t="str">
        <f>IF(Z75&lt;=16,"F",IF(Z75&lt;=19.5,"D",IF(Z75&lt;=24.5,"C",IF(Z75&lt;=29.5,"B",IF(Z75&lt;=34.5,"A-",IF(Z75&lt;=39.5,"A",IF(Z75&lt;=50,"A+")))))))</f>
        <v>C</v>
      </c>
      <c r="AC75" s="31">
        <v>80</v>
      </c>
      <c r="AD75" s="21">
        <f>IF(AC75&lt;=32,0,IF(AC75&lt;=39,1,IF(AC75&lt;=49,2,IF(AC75&lt;=59,3,IF(AC75&lt;=69,3.5,IF(AC75&lt;=79,4,IF(AC75&lt;=100,5)))))))</f>
        <v>5</v>
      </c>
      <c r="AE75" s="21" t="str">
        <f>IF(AC75&lt;=32,"F",IF(AC75&lt;=39,"D",IF(AC75&lt;=49,"C",IF(AC75&lt;=59,"B",IF(AC75&lt;=69,"A-",IF(AC75&lt;=79,"A",IF(AC75&lt;=100,"A+")))))))</f>
        <v>A+</v>
      </c>
      <c r="AF75" s="31">
        <v>81</v>
      </c>
      <c r="AG75" s="21">
        <f>IF(AF75&lt;=32,0,IF(AF75&lt;=39,1,IF(AF75&lt;=49,2,IF(AF75&lt;=59,3,IF(AF75&lt;=69,3.5,IF(AF75&lt;=79,4,IF(AF75&lt;=100,5)))))))</f>
        <v>5</v>
      </c>
      <c r="AH75" s="21" t="str">
        <f>IF(AF75&lt;=32,"F",IF(AF75&lt;=39,"D",IF(AF75&lt;=49,"C",IF(AF75&lt;=59,"B",IF(AF75&lt;=69,"A-",IF(AF75&lt;=79,"A",IF(AF75&lt;=100,"A+")))))))</f>
        <v>A+</v>
      </c>
      <c r="AI75" s="47">
        <v>53</v>
      </c>
      <c r="AJ75" s="21">
        <f>IF(AI75&lt;=32,0,IF(AI75&lt;=39,1,IF(AI75&lt;=49,2,IF(AI75&lt;=59,3,IF(AI75&lt;=69,3.5,IF(AI75&lt;=79,4,IF(AI75&lt;=100,5)))))))</f>
        <v>3</v>
      </c>
      <c r="AK75" s="21" t="str">
        <f>IF(AI75&lt;=32,"F",IF(AI75&lt;=39,"D",IF(AI75&lt;=49,"C",IF(AI75&lt;=59,"B",IF(AI75&lt;=69,"A-",IF(AI75&lt;=79,"A",IF(AI75&lt;=100,"A+")))))))</f>
        <v>B</v>
      </c>
      <c r="AL75" s="31">
        <v>58</v>
      </c>
      <c r="AM75" s="21">
        <f>IF(AL75&lt;=32,0,IF(AL75&lt;=39,1,IF(AL75&lt;=49,2,IF(AL75&lt;=59,3,IF(AL75&lt;=69,3.5,IF(AL75&lt;=79,4,IF(AL75&lt;=100,5)))))))</f>
        <v>3</v>
      </c>
      <c r="AN75" s="21" t="str">
        <f>IF(AL75&lt;=32,"F",IF(AL75&lt;=39,"D",IF(AL75&lt;=49,"C",IF(AL75&lt;=59,"B",IF(AL75&lt;=69,"A-",IF(AL75&lt;=79,"A",IF(AL75&lt;=100,"A+")))))))</f>
        <v>B</v>
      </c>
      <c r="AO75" s="31">
        <v>30</v>
      </c>
      <c r="AP75" s="21">
        <f>IF(AO75&lt;=16,0,IF(AO75&lt;=19.5,1,IF(AO75&lt;=24.5,2,IF(AO75&lt;=29.5,3,IF(AO75&lt;=34.5,3.5,IF(AO75&lt;=39.5,4,IF(AO75&lt;=50,5)))))))</f>
        <v>3.5</v>
      </c>
      <c r="AQ75" s="21" t="str">
        <f>IF(AO75&lt;=16,"F",IF(AO75&lt;=19.5,"D",IF(AO75&lt;=24.5,"C",IF(AO75&lt;=29.5,"B",IF(AO75&lt;=34.5,"A-",IF(AO75&lt;=39.5,"A",IF(AO75&lt;=50,"A+")))))))</f>
        <v>A-</v>
      </c>
      <c r="AR75" s="40">
        <f>E75+H75+K75+N75+Q75+T75+W75+Z75+AC75+AF75+AI75+AL75+AO75</f>
        <v>467</v>
      </c>
      <c r="AS75" s="41">
        <f>IF(OR(F75=0,I75=0,L75=0,O75=0,R75=0,U75=0,X75=0,AA75=0,AD75=0,AG75=0,AJ75=0,AM75=0,AP75=0,),0,F75+I75+L75+O75+R75+U75+X75+AA75+AD75+AG75+AJ75+AM75+AP75)/13</f>
        <v>0</v>
      </c>
      <c r="AT75" s="41" t="str">
        <f>IF(AS75&gt;=5,"A+",IF(AS75&gt;=4,"A",IF(AS75&gt;=3.5,"A-",IF(AS75&gt;=3,"B",IF(AS75&gt;=2,"C",IF(AS75&gt;=1,"D","F"))))))</f>
        <v>F</v>
      </c>
      <c r="AU75" s="21">
        <v>69</v>
      </c>
      <c r="AV75" s="21" t="str">
        <f>IF(AS75=0,"FAIL","PASS")</f>
        <v>FAIL</v>
      </c>
      <c r="AW75" s="21">
        <f>COUNTIF(E75:AQ75,"F")</f>
        <v>6</v>
      </c>
      <c r="AX75" s="64">
        <v>63</v>
      </c>
      <c r="AY75" s="64"/>
      <c r="AZ75" s="10">
        <v>59</v>
      </c>
      <c r="BA75" s="10">
        <v>76</v>
      </c>
      <c r="BB75" s="64">
        <v>57</v>
      </c>
      <c r="BC75" s="64">
        <v>86</v>
      </c>
      <c r="BD75" s="10">
        <v>67</v>
      </c>
      <c r="BE75" s="10">
        <v>100</v>
      </c>
      <c r="BF75" s="64">
        <v>62</v>
      </c>
      <c r="BG75" s="68">
        <v>85</v>
      </c>
      <c r="BH75" s="12">
        <f>AU75</f>
        <v>69</v>
      </c>
      <c r="BI75" s="49">
        <v>90</v>
      </c>
      <c r="BJ75" s="10"/>
      <c r="BK75" s="18"/>
      <c r="BL75" s="18"/>
      <c r="BM75" s="18"/>
      <c r="BN75" s="18"/>
      <c r="BO75" s="9" t="s">
        <v>1668</v>
      </c>
      <c r="BP75" s="9" t="s">
        <v>1721</v>
      </c>
      <c r="BQ75" s="42" t="s">
        <v>40</v>
      </c>
    </row>
    <row r="76" spans="1:69" s="5" customFormat="1" ht="22.5" customHeight="1" x14ac:dyDescent="0.25">
      <c r="A76" s="6">
        <v>70</v>
      </c>
      <c r="B76" s="9" t="s">
        <v>873</v>
      </c>
      <c r="C76" s="9" t="s">
        <v>1017</v>
      </c>
      <c r="D76" s="9" t="s">
        <v>945</v>
      </c>
      <c r="E76" s="31">
        <v>21</v>
      </c>
      <c r="F76" s="21">
        <f>IF(E76&lt;=32,0,IF(E76&lt;=39,1,IF(E76&lt;=49,2,IF(E76&lt;=59,3,IF(E76&lt;=69,3.5,IF(E76&lt;=79,4,IF(E76&lt;=100,5)))))))</f>
        <v>0</v>
      </c>
      <c r="G76" s="21" t="str">
        <f>IF(E76&lt;=32,"F",IF(E76&lt;=39,"D",IF(E76&lt;=49,"C",IF(E76&lt;=59,"B",IF(E76&lt;=69,"A-",IF(E76&lt;=79,"A",IF(E76&lt;=100,"A+")))))))</f>
        <v>F</v>
      </c>
      <c r="H76" s="31">
        <v>38</v>
      </c>
      <c r="I76" s="21">
        <f>IF(H76&lt;=32,0,IF(H76&lt;=39,1,IF(H76&lt;=49,2,IF(H76&lt;=59,3,IF(H76&lt;=69,3.5,IF(H76&lt;=79,4,IF(H76&lt;=100,5)))))))</f>
        <v>1</v>
      </c>
      <c r="J76" s="21" t="str">
        <f>IF(H76&lt;=32,"F",IF(H76&lt;=39,"D",IF(H76&lt;=49,"C",IF(H76&lt;=59,"B",IF(H76&lt;=69,"A-",IF(H76&lt;=79,"A",IF(H76&lt;=100,"A+")))))))</f>
        <v>D</v>
      </c>
      <c r="K76" s="31">
        <v>17</v>
      </c>
      <c r="L76" s="21">
        <f>IF(K76&lt;=32,0,IF(K76&lt;=39,1,IF(K76&lt;=49,2,IF(K76&lt;=59,3,IF(K76&lt;=69,3.5,IF(K76&lt;=79,4,IF(K76&lt;=100,5)))))))</f>
        <v>0</v>
      </c>
      <c r="M76" s="21" t="str">
        <f>IF(K76&lt;=32,"F",IF(K76&lt;=39,"D",IF(K76&lt;=49,"C",IF(K76&lt;=59,"B",IF(K76&lt;=69,"A-",IF(K76&lt;=79,"A",IF(K76&lt;=100,"A+")))))))</f>
        <v>F</v>
      </c>
      <c r="N76" s="31">
        <v>2</v>
      </c>
      <c r="O76" s="21">
        <f>IF(N76&lt;=22.4,0,IF(N76&lt;=27.3,1,IF(N76&lt;=34.3,2,IF(N76&lt;=41.3,3,IF(N76&lt;=48.3,3.5,IF(N76&lt;=55.3,4,IF(N76&lt;=70,5)))))))</f>
        <v>0</v>
      </c>
      <c r="P76" s="21" t="str">
        <f>IF(N76&lt;=22.4,"F",IF(N76&lt;=27.3,"D",IF(N76&lt;=34.3,"C",IF(N76&lt;=41.3,"B",IF(N76&lt;=48.3,"A-",IF(N76&lt;=55.3,"A",IF(N76&lt;=70,"A+")))))))</f>
        <v>F</v>
      </c>
      <c r="Q76" s="31">
        <v>31</v>
      </c>
      <c r="R76" s="21">
        <f>IF(Q76&lt;=32,0,IF(Q76&lt;=39,1,IF(Q76&lt;=49,2,IF(Q76&lt;=59,3,IF(Q76&lt;=69,3.5,IF(Q76&lt;=79,4,IF(Q76&lt;=100,5)))))))</f>
        <v>0</v>
      </c>
      <c r="S76" s="21" t="str">
        <f>IF(Q76&lt;=32,"F",IF(Q76&lt;=39,"D",IF(Q76&lt;=49,"C",IF(Q76&lt;=59,"B",IF(Q76&lt;=69,"A-",IF(Q76&lt;=79,"A",IF(Q76&lt;=100,"A+")))))))</f>
        <v>F</v>
      </c>
      <c r="T76" s="31">
        <v>39</v>
      </c>
      <c r="U76" s="21">
        <f>IF(T76&lt;=32,0,IF(T76&lt;=39,1,IF(T76&lt;=49,2,IF(T76&lt;=59,3,IF(T76&lt;=69,3.5,IF(T76&lt;=79,4,IF(T76&lt;=100,5)))))))</f>
        <v>1</v>
      </c>
      <c r="V76" s="21" t="str">
        <f>IF(T76&lt;=32,"F",IF(T76&lt;=39,"D",IF(T76&lt;=49,"C",IF(T76&lt;=59,"B",IF(T76&lt;=69,"A-",IF(T76&lt;=79,"A",IF(T76&lt;=100,"A+")))))))</f>
        <v>D</v>
      </c>
      <c r="W76" s="31">
        <v>17</v>
      </c>
      <c r="X76" s="21">
        <f>IF(W76&lt;=32,0,IF(W76&lt;=39,1,IF(W76&lt;=49,2,IF(W76&lt;=59,3,IF(W76&lt;=69,3.5,IF(W76&lt;=79,4,IF(W76&lt;=100,5)))))))</f>
        <v>0</v>
      </c>
      <c r="Y76" s="21" t="str">
        <f>IF(W76&lt;=32,"F",IF(W76&lt;=39,"D",IF(W76&lt;=49,"C",IF(W76&lt;=59,"B",IF(W76&lt;=69,"A-",IF(W76&lt;=79,"A",IF(W76&lt;=100,"A+")))))))</f>
        <v>F</v>
      </c>
      <c r="Z76" s="31">
        <v>25</v>
      </c>
      <c r="AA76" s="21">
        <f>IF(Z76&lt;=16,0,IF(Z76&lt;=19.5,1,IF(Z76&lt;=24.5,2,IF(Z76&lt;=29.5,3,IF(Z76&lt;=34.5,3.5,IF(Z76&lt;=39.5,4,IF(Z76&lt;=50,5)))))))</f>
        <v>3</v>
      </c>
      <c r="AB76" s="21" t="str">
        <f>IF(Z76&lt;=16,"F",IF(Z76&lt;=19.5,"D",IF(Z76&lt;=24.5,"C",IF(Z76&lt;=29.5,"B",IF(Z76&lt;=34.5,"A-",IF(Z76&lt;=39.5,"A",IF(Z76&lt;=50,"A+")))))))</f>
        <v>B</v>
      </c>
      <c r="AC76" s="31">
        <v>80</v>
      </c>
      <c r="AD76" s="21">
        <f>IF(AC76&lt;=32,0,IF(AC76&lt;=39,1,IF(AC76&lt;=49,2,IF(AC76&lt;=59,3,IF(AC76&lt;=69,3.5,IF(AC76&lt;=79,4,IF(AC76&lt;=100,5)))))))</f>
        <v>5</v>
      </c>
      <c r="AE76" s="21" t="str">
        <f>IF(AC76&lt;=32,"F",IF(AC76&lt;=39,"D",IF(AC76&lt;=49,"C",IF(AC76&lt;=59,"B",IF(AC76&lt;=69,"A-",IF(AC76&lt;=79,"A",IF(AC76&lt;=100,"A+")))))))</f>
        <v>A+</v>
      </c>
      <c r="AF76" s="31">
        <v>80</v>
      </c>
      <c r="AG76" s="21">
        <f>IF(AF76&lt;=32,0,IF(AF76&lt;=39,1,IF(AF76&lt;=49,2,IF(AF76&lt;=59,3,IF(AF76&lt;=69,3.5,IF(AF76&lt;=79,4,IF(AF76&lt;=100,5)))))))</f>
        <v>5</v>
      </c>
      <c r="AH76" s="21" t="str">
        <f>IF(AF76&lt;=32,"F",IF(AF76&lt;=39,"D",IF(AF76&lt;=49,"C",IF(AF76&lt;=59,"B",IF(AF76&lt;=69,"A-",IF(AF76&lt;=79,"A",IF(AF76&lt;=100,"A+")))))))</f>
        <v>A+</v>
      </c>
      <c r="AI76" s="47">
        <v>51</v>
      </c>
      <c r="AJ76" s="21">
        <f>IF(AI76&lt;=32,0,IF(AI76&lt;=39,1,IF(AI76&lt;=49,2,IF(AI76&lt;=59,3,IF(AI76&lt;=69,3.5,IF(AI76&lt;=79,4,IF(AI76&lt;=100,5)))))))</f>
        <v>3</v>
      </c>
      <c r="AK76" s="21" t="str">
        <f>IF(AI76&lt;=32,"F",IF(AI76&lt;=39,"D",IF(AI76&lt;=49,"C",IF(AI76&lt;=59,"B",IF(AI76&lt;=69,"A-",IF(AI76&lt;=79,"A",IF(AI76&lt;=100,"A+")))))))</f>
        <v>B</v>
      </c>
      <c r="AL76" s="31">
        <v>25</v>
      </c>
      <c r="AM76" s="21">
        <f>IF(AL76&lt;=32,0,IF(AL76&lt;=39,1,IF(AL76&lt;=49,2,IF(AL76&lt;=59,3,IF(AL76&lt;=69,3.5,IF(AL76&lt;=79,4,IF(AL76&lt;=100,5)))))))</f>
        <v>0</v>
      </c>
      <c r="AN76" s="21" t="str">
        <f>IF(AL76&lt;=32,"F",IF(AL76&lt;=39,"D",IF(AL76&lt;=49,"C",IF(AL76&lt;=59,"B",IF(AL76&lt;=69,"A-",IF(AL76&lt;=79,"A",IF(AL76&lt;=100,"A+")))))))</f>
        <v>F</v>
      </c>
      <c r="AO76" s="31">
        <v>20</v>
      </c>
      <c r="AP76" s="21">
        <f>IF(AO76&lt;=16,0,IF(AO76&lt;=19.5,1,IF(AO76&lt;=24.5,2,IF(AO76&lt;=29.5,3,IF(AO76&lt;=34.5,3.5,IF(AO76&lt;=39.5,4,IF(AO76&lt;=50,5)))))))</f>
        <v>2</v>
      </c>
      <c r="AQ76" s="21" t="str">
        <f>IF(AO76&lt;=16,"F",IF(AO76&lt;=19.5,"D",IF(AO76&lt;=24.5,"C",IF(AO76&lt;=29.5,"B",IF(AO76&lt;=34.5,"A-",IF(AO76&lt;=39.5,"A",IF(AO76&lt;=50,"A+")))))))</f>
        <v>C</v>
      </c>
      <c r="AR76" s="40">
        <f>E76+H76+K76+N76+Q76+T76+W76+Z76+AC76+AF76+AI76+AL76+AO76</f>
        <v>446</v>
      </c>
      <c r="AS76" s="41">
        <f>IF(OR(F76=0,I76=0,L76=0,O76=0,R76=0,U76=0,X76=0,AA76=0,AD76=0,AG76=0,AJ76=0,AM76=0,AP76=0,),0,F76+I76+L76+O76+R76+U76+X76+AA76+AD76+AG76+AJ76+AM76+AP76)/13</f>
        <v>0</v>
      </c>
      <c r="AT76" s="41" t="str">
        <f>IF(AS76&gt;=5,"A+",IF(AS76&gt;=4,"A",IF(AS76&gt;=3.5,"A-",IF(AS76&gt;=3,"B",IF(AS76&gt;=2,"C",IF(AS76&gt;=1,"D","F"))))))</f>
        <v>F</v>
      </c>
      <c r="AU76" s="21">
        <v>70</v>
      </c>
      <c r="AV76" s="21" t="str">
        <f>IF(AS76=0,"FAIL","PASS")</f>
        <v>FAIL</v>
      </c>
      <c r="AW76" s="21">
        <f>COUNTIF(E76:AQ76,"F")</f>
        <v>6</v>
      </c>
      <c r="AX76" s="64">
        <v>60</v>
      </c>
      <c r="AY76" s="64"/>
      <c r="AZ76" s="10">
        <v>62</v>
      </c>
      <c r="BA76" s="10">
        <v>90</v>
      </c>
      <c r="BB76" s="64">
        <v>62</v>
      </c>
      <c r="BC76" s="64">
        <v>95</v>
      </c>
      <c r="BD76" s="10">
        <v>66</v>
      </c>
      <c r="BE76" s="10">
        <v>94</v>
      </c>
      <c r="BF76" s="64">
        <v>68</v>
      </c>
      <c r="BG76" s="68">
        <v>55</v>
      </c>
      <c r="BH76" s="12">
        <f>AU76</f>
        <v>70</v>
      </c>
      <c r="BI76" s="49">
        <v>85</v>
      </c>
      <c r="BJ76" s="10"/>
      <c r="BK76" s="18"/>
      <c r="BL76" s="18"/>
      <c r="BM76" s="18"/>
      <c r="BN76" s="18"/>
      <c r="BO76" s="9" t="s">
        <v>1684</v>
      </c>
      <c r="BP76" s="9" t="s">
        <v>1684</v>
      </c>
      <c r="BQ76" s="42" t="s">
        <v>40</v>
      </c>
    </row>
    <row r="77" spans="1:69" s="5" customFormat="1" ht="22.5" customHeight="1" x14ac:dyDescent="0.25">
      <c r="A77" s="6">
        <v>71</v>
      </c>
      <c r="B77" s="9" t="s">
        <v>862</v>
      </c>
      <c r="C77" s="9" t="s">
        <v>1006</v>
      </c>
      <c r="D77" s="9" t="s">
        <v>934</v>
      </c>
      <c r="E77" s="31">
        <v>23</v>
      </c>
      <c r="F77" s="21">
        <f>IF(E77&lt;=32,0,IF(E77&lt;=39,1,IF(E77&lt;=49,2,IF(E77&lt;=59,3,IF(E77&lt;=69,3.5,IF(E77&lt;=79,4,IF(E77&lt;=100,5)))))))</f>
        <v>0</v>
      </c>
      <c r="G77" s="21" t="str">
        <f>IF(E77&lt;=32,"F",IF(E77&lt;=39,"D",IF(E77&lt;=49,"C",IF(E77&lt;=59,"B",IF(E77&lt;=69,"A-",IF(E77&lt;=79,"A",IF(E77&lt;=100,"A+")))))))</f>
        <v>F</v>
      </c>
      <c r="H77" s="31">
        <v>29</v>
      </c>
      <c r="I77" s="21">
        <f>IF(H77&lt;=32,0,IF(H77&lt;=39,1,IF(H77&lt;=49,2,IF(H77&lt;=59,3,IF(H77&lt;=69,3.5,IF(H77&lt;=79,4,IF(H77&lt;=100,5)))))))</f>
        <v>0</v>
      </c>
      <c r="J77" s="21" t="str">
        <f>IF(H77&lt;=32,"F",IF(H77&lt;=39,"D",IF(H77&lt;=49,"C",IF(H77&lt;=59,"B",IF(H77&lt;=69,"A-",IF(H77&lt;=79,"A",IF(H77&lt;=100,"A+")))))))</f>
        <v>F</v>
      </c>
      <c r="K77" s="31">
        <v>12</v>
      </c>
      <c r="L77" s="21">
        <f>IF(K77&lt;=32,0,IF(K77&lt;=39,1,IF(K77&lt;=49,2,IF(K77&lt;=59,3,IF(K77&lt;=69,3.5,IF(K77&lt;=79,4,IF(K77&lt;=100,5)))))))</f>
        <v>0</v>
      </c>
      <c r="M77" s="21" t="str">
        <f>IF(K77&lt;=32,"F",IF(K77&lt;=39,"D",IF(K77&lt;=49,"C",IF(K77&lt;=59,"B",IF(K77&lt;=69,"A-",IF(K77&lt;=79,"A",IF(K77&lt;=100,"A+")))))))</f>
        <v>F</v>
      </c>
      <c r="N77" s="31">
        <v>3</v>
      </c>
      <c r="O77" s="21">
        <f>IF(N77&lt;=22.4,0,IF(N77&lt;=27.3,1,IF(N77&lt;=34.3,2,IF(N77&lt;=41.3,3,IF(N77&lt;=48.3,3.5,IF(N77&lt;=55.3,4,IF(N77&lt;=70,5)))))))</f>
        <v>0</v>
      </c>
      <c r="P77" s="21" t="str">
        <f>IF(N77&lt;=22.4,"F",IF(N77&lt;=27.3,"D",IF(N77&lt;=34.3,"C",IF(N77&lt;=41.3,"B",IF(N77&lt;=48.3,"A-",IF(N77&lt;=55.3,"A",IF(N77&lt;=70,"A+")))))))</f>
        <v>F</v>
      </c>
      <c r="Q77" s="31">
        <v>22</v>
      </c>
      <c r="R77" s="21">
        <f>IF(Q77&lt;=32,0,IF(Q77&lt;=39,1,IF(Q77&lt;=49,2,IF(Q77&lt;=59,3,IF(Q77&lt;=69,3.5,IF(Q77&lt;=79,4,IF(Q77&lt;=100,5)))))))</f>
        <v>0</v>
      </c>
      <c r="S77" s="21" t="str">
        <f>IF(Q77&lt;=32,"F",IF(Q77&lt;=39,"D",IF(Q77&lt;=49,"C",IF(Q77&lt;=59,"B",IF(Q77&lt;=69,"A-",IF(Q77&lt;=79,"A",IF(Q77&lt;=100,"A+")))))))</f>
        <v>F</v>
      </c>
      <c r="T77" s="31">
        <v>23</v>
      </c>
      <c r="U77" s="21">
        <f>IF(T77&lt;=32,0,IF(T77&lt;=39,1,IF(T77&lt;=49,2,IF(T77&lt;=59,3,IF(T77&lt;=69,3.5,IF(T77&lt;=79,4,IF(T77&lt;=100,5)))))))</f>
        <v>0</v>
      </c>
      <c r="V77" s="21" t="str">
        <f>IF(T77&lt;=32,"F",IF(T77&lt;=39,"D",IF(T77&lt;=49,"C",IF(T77&lt;=59,"B",IF(T77&lt;=69,"A-",IF(T77&lt;=79,"A",IF(T77&lt;=100,"A+")))))))</f>
        <v>F</v>
      </c>
      <c r="W77" s="31">
        <v>29</v>
      </c>
      <c r="X77" s="21">
        <f>IF(W77&lt;=32,0,IF(W77&lt;=39,1,IF(W77&lt;=49,2,IF(W77&lt;=59,3,IF(W77&lt;=69,3.5,IF(W77&lt;=79,4,IF(W77&lt;=100,5)))))))</f>
        <v>0</v>
      </c>
      <c r="Y77" s="21" t="str">
        <f>IF(W77&lt;=32,"F",IF(W77&lt;=39,"D",IF(W77&lt;=49,"C",IF(W77&lt;=59,"B",IF(W77&lt;=69,"A-",IF(W77&lt;=79,"A",IF(W77&lt;=100,"A+")))))))</f>
        <v>F</v>
      </c>
      <c r="Z77" s="31">
        <v>20</v>
      </c>
      <c r="AA77" s="21">
        <f>IF(Z77&lt;=16,0,IF(Z77&lt;=19.5,1,IF(Z77&lt;=24.5,2,IF(Z77&lt;=29.5,3,IF(Z77&lt;=34.5,3.5,IF(Z77&lt;=39.5,4,IF(Z77&lt;=50,5)))))))</f>
        <v>2</v>
      </c>
      <c r="AB77" s="21" t="str">
        <f>IF(Z77&lt;=16,"F",IF(Z77&lt;=19.5,"D",IF(Z77&lt;=24.5,"C",IF(Z77&lt;=29.5,"B",IF(Z77&lt;=34.5,"A-",IF(Z77&lt;=39.5,"A",IF(Z77&lt;=50,"A+")))))))</f>
        <v>C</v>
      </c>
      <c r="AC77" s="31">
        <v>80</v>
      </c>
      <c r="AD77" s="21">
        <f>IF(AC77&lt;=32,0,IF(AC77&lt;=39,1,IF(AC77&lt;=49,2,IF(AC77&lt;=59,3,IF(AC77&lt;=69,3.5,IF(AC77&lt;=79,4,IF(AC77&lt;=100,5)))))))</f>
        <v>5</v>
      </c>
      <c r="AE77" s="21" t="str">
        <f>IF(AC77&lt;=32,"F",IF(AC77&lt;=39,"D",IF(AC77&lt;=49,"C",IF(AC77&lt;=59,"B",IF(AC77&lt;=69,"A-",IF(AC77&lt;=79,"A",IF(AC77&lt;=100,"A+")))))))</f>
        <v>A+</v>
      </c>
      <c r="AF77" s="31">
        <v>80</v>
      </c>
      <c r="AG77" s="21">
        <f>IF(AF77&lt;=32,0,IF(AF77&lt;=39,1,IF(AF77&lt;=49,2,IF(AF77&lt;=59,3,IF(AF77&lt;=69,3.5,IF(AF77&lt;=79,4,IF(AF77&lt;=100,5)))))))</f>
        <v>5</v>
      </c>
      <c r="AH77" s="21" t="str">
        <f>IF(AF77&lt;=32,"F",IF(AF77&lt;=39,"D",IF(AF77&lt;=49,"C",IF(AF77&lt;=59,"B",IF(AF77&lt;=69,"A-",IF(AF77&lt;=79,"A",IF(AF77&lt;=100,"A+")))))))</f>
        <v>A+</v>
      </c>
      <c r="AI77" s="47">
        <v>60</v>
      </c>
      <c r="AJ77" s="21">
        <f>IF(AI77&lt;=32,0,IF(AI77&lt;=39,1,IF(AI77&lt;=49,2,IF(AI77&lt;=59,3,IF(AI77&lt;=69,3.5,IF(AI77&lt;=79,4,IF(AI77&lt;=100,5)))))))</f>
        <v>3.5</v>
      </c>
      <c r="AK77" s="21" t="str">
        <f>IF(AI77&lt;=32,"F",IF(AI77&lt;=39,"D",IF(AI77&lt;=49,"C",IF(AI77&lt;=59,"B",IF(AI77&lt;=69,"A-",IF(AI77&lt;=79,"A",IF(AI77&lt;=100,"A+")))))))</f>
        <v>A-</v>
      </c>
      <c r="AL77" s="31">
        <v>52</v>
      </c>
      <c r="AM77" s="21">
        <f>IF(AL77&lt;=32,0,IF(AL77&lt;=39,1,IF(AL77&lt;=49,2,IF(AL77&lt;=59,3,IF(AL77&lt;=69,3.5,IF(AL77&lt;=79,4,IF(AL77&lt;=100,5)))))))</f>
        <v>3</v>
      </c>
      <c r="AN77" s="21" t="str">
        <f>IF(AL77&lt;=32,"F",IF(AL77&lt;=39,"D",IF(AL77&lt;=49,"C",IF(AL77&lt;=59,"B",IF(AL77&lt;=69,"A-",IF(AL77&lt;=79,"A",IF(AL77&lt;=100,"A+")))))))</f>
        <v>B</v>
      </c>
      <c r="AO77" s="31">
        <v>23</v>
      </c>
      <c r="AP77" s="21">
        <f>IF(AO77&lt;=16,0,IF(AO77&lt;=19.5,1,IF(AO77&lt;=24.5,2,IF(AO77&lt;=29.5,3,IF(AO77&lt;=34.5,3.5,IF(AO77&lt;=39.5,4,IF(AO77&lt;=50,5)))))))</f>
        <v>2</v>
      </c>
      <c r="AQ77" s="21" t="str">
        <f>IF(AO77&lt;=16,"F",IF(AO77&lt;=19.5,"D",IF(AO77&lt;=24.5,"C",IF(AO77&lt;=29.5,"B",IF(AO77&lt;=34.5,"A-",IF(AO77&lt;=39.5,"A",IF(AO77&lt;=50,"A+")))))))</f>
        <v>C</v>
      </c>
      <c r="AR77" s="40">
        <f>E77+H77+K77+N77+Q77+T77+W77+Z77+AC77+AF77+AI77+AL77+AO77</f>
        <v>456</v>
      </c>
      <c r="AS77" s="41">
        <f>IF(OR(F77=0,I77=0,L77=0,O77=0,R77=0,U77=0,X77=0,AA77=0,AD77=0,AG77=0,AJ77=0,AM77=0,AP77=0,),0,F77+I77+L77+O77+R77+U77+X77+AA77+AD77+AG77+AJ77+AM77+AP77)/13</f>
        <v>0</v>
      </c>
      <c r="AT77" s="41" t="str">
        <f>IF(AS77&gt;=5,"A+",IF(AS77&gt;=4,"A",IF(AS77&gt;=3.5,"A-",IF(AS77&gt;=3,"B",IF(AS77&gt;=2,"C",IF(AS77&gt;=1,"D","F"))))))</f>
        <v>F</v>
      </c>
      <c r="AU77" s="21">
        <v>71</v>
      </c>
      <c r="AV77" s="21" t="str">
        <f>IF(AS77=0,"FAIL","PASS")</f>
        <v>FAIL</v>
      </c>
      <c r="AW77" s="21">
        <f>COUNTIF(E77:AQ77,"F")</f>
        <v>7</v>
      </c>
      <c r="AX77" s="64">
        <v>55</v>
      </c>
      <c r="AY77" s="64"/>
      <c r="AZ77" s="10">
        <v>65</v>
      </c>
      <c r="BA77" s="10">
        <v>90</v>
      </c>
      <c r="BB77" s="64">
        <v>58</v>
      </c>
      <c r="BC77" s="64">
        <v>90</v>
      </c>
      <c r="BD77" s="10">
        <v>68</v>
      </c>
      <c r="BE77" s="10">
        <v>82</v>
      </c>
      <c r="BF77" s="64">
        <v>66</v>
      </c>
      <c r="BG77" s="68">
        <v>85</v>
      </c>
      <c r="BH77" s="12">
        <f>AU77</f>
        <v>71</v>
      </c>
      <c r="BI77" s="49">
        <v>90</v>
      </c>
      <c r="BJ77" s="10"/>
      <c r="BK77" s="18"/>
      <c r="BL77" s="18"/>
      <c r="BM77" s="18"/>
      <c r="BN77" s="18"/>
      <c r="BO77" s="9" t="s">
        <v>1673</v>
      </c>
      <c r="BP77" s="9" t="s">
        <v>1723</v>
      </c>
      <c r="BQ77" s="42" t="s">
        <v>40</v>
      </c>
    </row>
    <row r="78" spans="1:69" s="5" customFormat="1" ht="22.5" customHeight="1" x14ac:dyDescent="0.25">
      <c r="A78" s="6">
        <v>72</v>
      </c>
      <c r="B78" s="9" t="s">
        <v>860</v>
      </c>
      <c r="C78" s="9" t="s">
        <v>1004</v>
      </c>
      <c r="D78" s="9" t="s">
        <v>932</v>
      </c>
      <c r="E78" s="31">
        <v>10</v>
      </c>
      <c r="F78" s="21">
        <f>IF(E78&lt;=32,0,IF(E78&lt;=39,1,IF(E78&lt;=49,2,IF(E78&lt;=59,3,IF(E78&lt;=69,3.5,IF(E78&lt;=79,4,IF(E78&lt;=100,5)))))))</f>
        <v>0</v>
      </c>
      <c r="G78" s="21" t="str">
        <f>IF(E78&lt;=32,"F",IF(E78&lt;=39,"D",IF(E78&lt;=49,"C",IF(E78&lt;=59,"B",IF(E78&lt;=69,"A-",IF(E78&lt;=79,"A",IF(E78&lt;=100,"A+")))))))</f>
        <v>F</v>
      </c>
      <c r="H78" s="31">
        <v>25</v>
      </c>
      <c r="I78" s="21">
        <f>IF(H78&lt;=32,0,IF(H78&lt;=39,1,IF(H78&lt;=49,2,IF(H78&lt;=59,3,IF(H78&lt;=69,3.5,IF(H78&lt;=79,4,IF(H78&lt;=100,5)))))))</f>
        <v>0</v>
      </c>
      <c r="J78" s="21" t="str">
        <f>IF(H78&lt;=32,"F",IF(H78&lt;=39,"D",IF(H78&lt;=49,"C",IF(H78&lt;=59,"B",IF(H78&lt;=69,"A-",IF(H78&lt;=79,"A",IF(H78&lt;=100,"A+")))))))</f>
        <v>F</v>
      </c>
      <c r="K78" s="31">
        <v>13</v>
      </c>
      <c r="L78" s="21">
        <f>IF(K78&lt;=32,0,IF(K78&lt;=39,1,IF(K78&lt;=49,2,IF(K78&lt;=59,3,IF(K78&lt;=69,3.5,IF(K78&lt;=79,4,IF(K78&lt;=100,5)))))))</f>
        <v>0</v>
      </c>
      <c r="M78" s="21" t="str">
        <f>IF(K78&lt;=32,"F",IF(K78&lt;=39,"D",IF(K78&lt;=49,"C",IF(K78&lt;=59,"B",IF(K78&lt;=69,"A-",IF(K78&lt;=79,"A",IF(K78&lt;=100,"A+")))))))</f>
        <v>F</v>
      </c>
      <c r="N78" s="31">
        <v>6</v>
      </c>
      <c r="O78" s="21">
        <f>IF(N78&lt;=22.4,0,IF(N78&lt;=27.3,1,IF(N78&lt;=34.3,2,IF(N78&lt;=41.3,3,IF(N78&lt;=48.3,3.5,IF(N78&lt;=55.3,4,IF(N78&lt;=70,5)))))))</f>
        <v>0</v>
      </c>
      <c r="P78" s="21" t="str">
        <f>IF(N78&lt;=22.4,"F",IF(N78&lt;=27.3,"D",IF(N78&lt;=34.3,"C",IF(N78&lt;=41.3,"B",IF(N78&lt;=48.3,"A-",IF(N78&lt;=55.3,"A",IF(N78&lt;=70,"A+")))))))</f>
        <v>F</v>
      </c>
      <c r="Q78" s="31">
        <v>11</v>
      </c>
      <c r="R78" s="21">
        <f>IF(Q78&lt;=32,0,IF(Q78&lt;=39,1,IF(Q78&lt;=49,2,IF(Q78&lt;=59,3,IF(Q78&lt;=69,3.5,IF(Q78&lt;=79,4,IF(Q78&lt;=100,5)))))))</f>
        <v>0</v>
      </c>
      <c r="S78" s="21" t="str">
        <f>IF(Q78&lt;=32,"F",IF(Q78&lt;=39,"D",IF(Q78&lt;=49,"C",IF(Q78&lt;=59,"B",IF(Q78&lt;=69,"A-",IF(Q78&lt;=79,"A",IF(Q78&lt;=100,"A+")))))))</f>
        <v>F</v>
      </c>
      <c r="T78" s="31">
        <v>28</v>
      </c>
      <c r="U78" s="21">
        <f>IF(T78&lt;=32,0,IF(T78&lt;=39,1,IF(T78&lt;=49,2,IF(T78&lt;=59,3,IF(T78&lt;=69,3.5,IF(T78&lt;=79,4,IF(T78&lt;=100,5)))))))</f>
        <v>0</v>
      </c>
      <c r="V78" s="21" t="str">
        <f>IF(T78&lt;=32,"F",IF(T78&lt;=39,"D",IF(T78&lt;=49,"C",IF(T78&lt;=59,"B",IF(T78&lt;=69,"A-",IF(T78&lt;=79,"A",IF(T78&lt;=100,"A+")))))))</f>
        <v>F</v>
      </c>
      <c r="W78" s="31">
        <v>40</v>
      </c>
      <c r="X78" s="21">
        <f>IF(W78&lt;=32,0,IF(W78&lt;=39,1,IF(W78&lt;=49,2,IF(W78&lt;=59,3,IF(W78&lt;=69,3.5,IF(W78&lt;=79,4,IF(W78&lt;=100,5)))))))</f>
        <v>2</v>
      </c>
      <c r="Y78" s="21" t="str">
        <f>IF(W78&lt;=32,"F",IF(W78&lt;=39,"D",IF(W78&lt;=49,"C",IF(W78&lt;=59,"B",IF(W78&lt;=69,"A-",IF(W78&lt;=79,"A",IF(W78&lt;=100,"A+")))))))</f>
        <v>C</v>
      </c>
      <c r="Z78" s="31">
        <v>19</v>
      </c>
      <c r="AA78" s="21">
        <f>IF(Z78&lt;=16,0,IF(Z78&lt;=19.5,1,IF(Z78&lt;=24.5,2,IF(Z78&lt;=29.5,3,IF(Z78&lt;=34.5,3.5,IF(Z78&lt;=39.5,4,IF(Z78&lt;=50,5)))))))</f>
        <v>1</v>
      </c>
      <c r="AB78" s="21" t="str">
        <f>IF(Z78&lt;=16,"F",IF(Z78&lt;=19.5,"D",IF(Z78&lt;=24.5,"C",IF(Z78&lt;=29.5,"B",IF(Z78&lt;=34.5,"A-",IF(Z78&lt;=39.5,"A",IF(Z78&lt;=50,"A+")))))))</f>
        <v>D</v>
      </c>
      <c r="AC78" s="31">
        <v>82</v>
      </c>
      <c r="AD78" s="21">
        <f>IF(AC78&lt;=32,0,IF(AC78&lt;=39,1,IF(AC78&lt;=49,2,IF(AC78&lt;=59,3,IF(AC78&lt;=69,3.5,IF(AC78&lt;=79,4,IF(AC78&lt;=100,5)))))))</f>
        <v>5</v>
      </c>
      <c r="AE78" s="21" t="str">
        <f>IF(AC78&lt;=32,"F",IF(AC78&lt;=39,"D",IF(AC78&lt;=49,"C",IF(AC78&lt;=59,"B",IF(AC78&lt;=69,"A-",IF(AC78&lt;=79,"A",IF(AC78&lt;=100,"A+")))))))</f>
        <v>A+</v>
      </c>
      <c r="AF78" s="31">
        <v>82</v>
      </c>
      <c r="AG78" s="21">
        <f>IF(AF78&lt;=32,0,IF(AF78&lt;=39,1,IF(AF78&lt;=49,2,IF(AF78&lt;=59,3,IF(AF78&lt;=69,3.5,IF(AF78&lt;=79,4,IF(AF78&lt;=100,5)))))))</f>
        <v>5</v>
      </c>
      <c r="AH78" s="21" t="str">
        <f>IF(AF78&lt;=32,"F",IF(AF78&lt;=39,"D",IF(AF78&lt;=49,"C",IF(AF78&lt;=59,"B",IF(AF78&lt;=69,"A-",IF(AF78&lt;=79,"A",IF(AF78&lt;=100,"A+")))))))</f>
        <v>A+</v>
      </c>
      <c r="AI78" s="47">
        <v>53</v>
      </c>
      <c r="AJ78" s="21">
        <f>IF(AI78&lt;=32,0,IF(AI78&lt;=39,1,IF(AI78&lt;=49,2,IF(AI78&lt;=59,3,IF(AI78&lt;=69,3.5,IF(AI78&lt;=79,4,IF(AI78&lt;=100,5)))))))</f>
        <v>3</v>
      </c>
      <c r="AK78" s="21" t="str">
        <f>IF(AI78&lt;=32,"F",IF(AI78&lt;=39,"D",IF(AI78&lt;=49,"C",IF(AI78&lt;=59,"B",IF(AI78&lt;=69,"A-",IF(AI78&lt;=79,"A",IF(AI78&lt;=100,"A+")))))))</f>
        <v>B</v>
      </c>
      <c r="AL78" s="31">
        <v>30</v>
      </c>
      <c r="AM78" s="21">
        <f>IF(AL78&lt;=32,0,IF(AL78&lt;=39,1,IF(AL78&lt;=49,2,IF(AL78&lt;=59,3,IF(AL78&lt;=69,3.5,IF(AL78&lt;=79,4,IF(AL78&lt;=100,5)))))))</f>
        <v>0</v>
      </c>
      <c r="AN78" s="21" t="str">
        <f>IF(AL78&lt;=32,"F",IF(AL78&lt;=39,"D",IF(AL78&lt;=49,"C",IF(AL78&lt;=59,"B",IF(AL78&lt;=69,"A-",IF(AL78&lt;=79,"A",IF(AL78&lt;=100,"A+")))))))</f>
        <v>F</v>
      </c>
      <c r="AO78" s="31">
        <v>25</v>
      </c>
      <c r="AP78" s="21">
        <f>IF(AO78&lt;=16,0,IF(AO78&lt;=19.5,1,IF(AO78&lt;=24.5,2,IF(AO78&lt;=29.5,3,IF(AO78&lt;=34.5,3.5,IF(AO78&lt;=39.5,4,IF(AO78&lt;=50,5)))))))</f>
        <v>3</v>
      </c>
      <c r="AQ78" s="21" t="str">
        <f>IF(AO78&lt;=16,"F",IF(AO78&lt;=19.5,"D",IF(AO78&lt;=24.5,"C",IF(AO78&lt;=29.5,"B",IF(AO78&lt;=34.5,"A-",IF(AO78&lt;=39.5,"A",IF(AO78&lt;=50,"A+")))))))</f>
        <v>B</v>
      </c>
      <c r="AR78" s="40">
        <f>E78+H78+K78+N78+Q78+T78+W78+Z78+AC78+AF78+AI78+AL78+AO78</f>
        <v>424</v>
      </c>
      <c r="AS78" s="41">
        <f>IF(OR(F78=0,I78=0,L78=0,O78=0,R78=0,U78=0,X78=0,AA78=0,AD78=0,AG78=0,AJ78=0,AM78=0,AP78=0,),0,F78+I78+L78+O78+R78+U78+X78+AA78+AD78+AG78+AJ78+AM78+AP78)/13</f>
        <v>0</v>
      </c>
      <c r="AT78" s="41" t="str">
        <f>IF(AS78&gt;=5,"A+",IF(AS78&gt;=4,"A",IF(AS78&gt;=3.5,"A-",IF(AS78&gt;=3,"B",IF(AS78&gt;=2,"C",IF(AS78&gt;=1,"D","F"))))))</f>
        <v>F</v>
      </c>
      <c r="AU78" s="21">
        <v>72</v>
      </c>
      <c r="AV78" s="21" t="str">
        <f>IF(AS78=0,"FAIL","PASS")</f>
        <v>FAIL</v>
      </c>
      <c r="AW78" s="21">
        <f>COUNTIF(E78:AQ78,"F")</f>
        <v>7</v>
      </c>
      <c r="AX78" s="64">
        <v>58</v>
      </c>
      <c r="AY78" s="64"/>
      <c r="AZ78" s="10">
        <v>39</v>
      </c>
      <c r="BA78" s="10">
        <v>80</v>
      </c>
      <c r="BB78" s="64">
        <v>65</v>
      </c>
      <c r="BC78" s="64">
        <v>77</v>
      </c>
      <c r="BD78" s="10">
        <v>69</v>
      </c>
      <c r="BE78" s="10">
        <v>70</v>
      </c>
      <c r="BF78" s="64">
        <v>63</v>
      </c>
      <c r="BG78" s="68">
        <v>48</v>
      </c>
      <c r="BH78" s="12">
        <f>AU78</f>
        <v>72</v>
      </c>
      <c r="BI78" s="49">
        <v>61</v>
      </c>
      <c r="BJ78" s="10"/>
      <c r="BK78" s="18"/>
      <c r="BL78" s="18"/>
      <c r="BM78" s="18"/>
      <c r="BN78" s="18"/>
      <c r="BO78" s="9" t="s">
        <v>1671</v>
      </c>
      <c r="BP78" s="9" t="s">
        <v>1722</v>
      </c>
      <c r="BQ78" s="42" t="s">
        <v>38</v>
      </c>
    </row>
  </sheetData>
  <sortState ref="A7:BQ78">
    <sortCondition descending="1" ref="AS7:AS78"/>
    <sortCondition ref="AW7:AW78"/>
    <sortCondition descending="1" ref="AR7:AR78"/>
    <sortCondition descending="1" ref="BI7:BI78"/>
  </sortState>
  <mergeCells count="6">
    <mergeCell ref="A1:BQ1"/>
    <mergeCell ref="A2:BQ2"/>
    <mergeCell ref="A3:BQ3"/>
    <mergeCell ref="AR4:AW5"/>
    <mergeCell ref="AX4:BI5"/>
    <mergeCell ref="BO4:BQ5"/>
  </mergeCells>
  <conditionalFormatting sqref="AR7:AR78">
    <cfRule type="cellIs" dxfId="156" priority="28" operator="equal">
      <formula>"f"</formula>
    </cfRule>
  </conditionalFormatting>
  <conditionalFormatting sqref="AT7:AT78">
    <cfRule type="cellIs" dxfId="155" priority="31" operator="equal">
      <formula>"F"</formula>
    </cfRule>
  </conditionalFormatting>
  <conditionalFormatting sqref="AO7:AO78">
    <cfRule type="cellIs" dxfId="154" priority="26" operator="equal">
      <formula>"f"</formula>
    </cfRule>
  </conditionalFormatting>
  <conditionalFormatting sqref="AS7:AS78">
    <cfRule type="cellIs" dxfId="153" priority="30" operator="equal">
      <formula>0</formula>
    </cfRule>
  </conditionalFormatting>
  <conditionalFormatting sqref="AV7:AV78">
    <cfRule type="cellIs" dxfId="152" priority="29" operator="equal">
      <formula>"FAIL"</formula>
    </cfRule>
  </conditionalFormatting>
  <conditionalFormatting sqref="W7:W78">
    <cfRule type="cellIs" dxfId="151" priority="18" operator="equal">
      <formula>"f"</formula>
    </cfRule>
  </conditionalFormatting>
  <conditionalFormatting sqref="AQ7:AQ78">
    <cfRule type="cellIs" dxfId="150" priority="27" operator="equal">
      <formula>"F"</formula>
    </cfRule>
  </conditionalFormatting>
  <conditionalFormatting sqref="AF7:AF78">
    <cfRule type="cellIs" dxfId="149" priority="24" operator="equal">
      <formula>"f"</formula>
    </cfRule>
  </conditionalFormatting>
  <conditionalFormatting sqref="AH7:AH78">
    <cfRule type="cellIs" dxfId="148" priority="25" operator="equal">
      <formula>"F"</formula>
    </cfRule>
  </conditionalFormatting>
  <conditionalFormatting sqref="E7:E78">
    <cfRule type="cellIs" dxfId="147" priority="6" operator="equal">
      <formula>"f"</formula>
    </cfRule>
  </conditionalFormatting>
  <conditionalFormatting sqref="AK7:AK78">
    <cfRule type="cellIs" dxfId="146" priority="23" operator="equal">
      <formula>"F"</formula>
    </cfRule>
  </conditionalFormatting>
  <conditionalFormatting sqref="AL7:AL78">
    <cfRule type="cellIs" dxfId="145" priority="20" operator="equal">
      <formula>"f"</formula>
    </cfRule>
  </conditionalFormatting>
  <conditionalFormatting sqref="AN7:AN78">
    <cfRule type="cellIs" dxfId="144" priority="21" operator="equal">
      <formula>"F"</formula>
    </cfRule>
  </conditionalFormatting>
  <conditionalFormatting sqref="Y7:Y78">
    <cfRule type="cellIs" dxfId="143" priority="19" operator="equal">
      <formula>"F"</formula>
    </cfRule>
  </conditionalFormatting>
  <conditionalFormatting sqref="Z7:Z78">
    <cfRule type="cellIs" dxfId="142" priority="16" operator="equal">
      <formula>"f"</formula>
    </cfRule>
  </conditionalFormatting>
  <conditionalFormatting sqref="AC7:AC78">
    <cfRule type="cellIs" dxfId="141" priority="14" operator="equal">
      <formula>"f"</formula>
    </cfRule>
  </conditionalFormatting>
  <conditionalFormatting sqref="AE7:AE78">
    <cfRule type="cellIs" dxfId="140" priority="15" operator="equal">
      <formula>"F"</formula>
    </cfRule>
  </conditionalFormatting>
  <conditionalFormatting sqref="N7:N78">
    <cfRule type="cellIs" dxfId="139" priority="12" operator="equal">
      <formula>"f"</formula>
    </cfRule>
  </conditionalFormatting>
  <conditionalFormatting sqref="P7:P78">
    <cfRule type="cellIs" dxfId="138" priority="13" operator="equal">
      <formula>"F"</formula>
    </cfRule>
  </conditionalFormatting>
  <conditionalFormatting sqref="Q7:Q78">
    <cfRule type="cellIs" dxfId="137" priority="10" operator="equal">
      <formula>"f"</formula>
    </cfRule>
  </conditionalFormatting>
  <conditionalFormatting sqref="S7:S78">
    <cfRule type="cellIs" dxfId="136" priority="11" operator="equal">
      <formula>"F"</formula>
    </cfRule>
  </conditionalFormatting>
  <conditionalFormatting sqref="T7:T78">
    <cfRule type="cellIs" dxfId="135" priority="8" operator="equal">
      <formula>"f"</formula>
    </cfRule>
  </conditionalFormatting>
  <conditionalFormatting sqref="V7:V78">
    <cfRule type="cellIs" dxfId="134" priority="9" operator="equal">
      <formula>"F"</formula>
    </cfRule>
  </conditionalFormatting>
  <conditionalFormatting sqref="G7:G78">
    <cfRule type="cellIs" dxfId="133" priority="7" operator="equal">
      <formula>"F"</formula>
    </cfRule>
  </conditionalFormatting>
  <conditionalFormatting sqref="H7:H78">
    <cfRule type="cellIs" dxfId="132" priority="4" operator="equal">
      <formula>"f"</formula>
    </cfRule>
  </conditionalFormatting>
  <conditionalFormatting sqref="J7:J78">
    <cfRule type="cellIs" dxfId="131" priority="5" operator="equal">
      <formula>"F"</formula>
    </cfRule>
  </conditionalFormatting>
  <conditionalFormatting sqref="K7:K78">
    <cfRule type="cellIs" dxfId="130" priority="2" operator="equal">
      <formula>"f"</formula>
    </cfRule>
  </conditionalFormatting>
  <conditionalFormatting sqref="M7:M78">
    <cfRule type="cellIs" dxfId="129" priority="3" operator="equal">
      <formula>"F"</formula>
    </cfRule>
  </conditionalFormatting>
  <conditionalFormatting sqref="AB7:AB78">
    <cfRule type="cellIs" dxfId="128" priority="1" operator="equal">
      <formula>"F"</formula>
    </cfRule>
  </conditionalFormatting>
  <pageMargins left="0.56496062999999996" right="0.196850393700787" top="0.55000000000000004" bottom="0.55000000000000004" header="0" footer="0"/>
  <pageSetup paperSize="5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5"/>
  <sheetViews>
    <sheetView topLeftCell="Y8" zoomScale="70" zoomScaleNormal="70" zoomScaleSheetLayoutView="205" workbookViewId="0">
      <selection activeCell="A32" sqref="A32:XFD32"/>
    </sheetView>
  </sheetViews>
  <sheetFormatPr defaultRowHeight="22.5" customHeight="1" x14ac:dyDescent="0.25"/>
  <cols>
    <col min="1" max="1" width="6.7109375" style="1" bestFit="1" customWidth="1"/>
    <col min="2" max="2" width="8.85546875" style="2" bestFit="1" customWidth="1"/>
    <col min="3" max="3" width="15.42578125" style="2" bestFit="1" customWidth="1"/>
    <col min="4" max="4" width="39.28515625" style="1" bestFit="1" customWidth="1"/>
    <col min="5" max="5" width="7.140625" style="1" bestFit="1" customWidth="1"/>
    <col min="6" max="7" width="6.85546875" style="1" bestFit="1" customWidth="1"/>
    <col min="8" max="8" width="7.140625" style="1" bestFit="1" customWidth="1"/>
    <col min="9" max="10" width="6.85546875" style="1" bestFit="1" customWidth="1"/>
    <col min="11" max="11" width="7.140625" style="1" bestFit="1" customWidth="1"/>
    <col min="12" max="13" width="6.85546875" style="1" bestFit="1" customWidth="1"/>
    <col min="14" max="14" width="7.140625" style="1" bestFit="1" customWidth="1"/>
    <col min="15" max="16" width="6.85546875" style="1" bestFit="1" customWidth="1"/>
    <col min="17" max="17" width="7.140625" style="1" bestFit="1" customWidth="1"/>
    <col min="18" max="19" width="6.85546875" style="1" bestFit="1" customWidth="1"/>
    <col min="20" max="20" width="7.140625" style="1" bestFit="1" customWidth="1"/>
    <col min="21" max="22" width="6.85546875" style="1" bestFit="1" customWidth="1"/>
    <col min="23" max="23" width="7.140625" style="1" bestFit="1" customWidth="1"/>
    <col min="24" max="25" width="6.85546875" style="1" bestFit="1" customWidth="1"/>
    <col min="26" max="26" width="7.140625" style="1" bestFit="1" customWidth="1"/>
    <col min="27" max="28" width="6.85546875" style="1" bestFit="1" customWidth="1"/>
    <col min="29" max="29" width="7.140625" style="1" bestFit="1" customWidth="1"/>
    <col min="30" max="31" width="6.85546875" style="1" bestFit="1" customWidth="1"/>
    <col min="32" max="32" width="7.140625" style="1" bestFit="1" customWidth="1"/>
    <col min="33" max="34" width="6.85546875" style="1" bestFit="1" customWidth="1"/>
    <col min="35" max="35" width="7.140625" style="1" bestFit="1" customWidth="1"/>
    <col min="36" max="37" width="6.85546875" style="1" bestFit="1" customWidth="1"/>
    <col min="38" max="41" width="7.140625" style="1" bestFit="1" customWidth="1"/>
    <col min="42" max="42" width="8.42578125" style="1" bestFit="1" customWidth="1"/>
    <col min="43" max="43" width="8" style="1" bestFit="1" customWidth="1"/>
    <col min="44" max="46" width="4.5703125" style="1" bestFit="1" customWidth="1"/>
    <col min="47" max="47" width="5.5703125" style="3" bestFit="1" customWidth="1"/>
    <col min="48" max="48" width="4.5703125" style="1" bestFit="1" customWidth="1"/>
    <col min="49" max="49" width="5.5703125" style="1" bestFit="1" customWidth="1"/>
    <col min="50" max="50" width="4.5703125" style="1" bestFit="1" customWidth="1"/>
    <col min="51" max="51" width="5.5703125" style="1" bestFit="1" customWidth="1"/>
    <col min="52" max="53" width="4.5703125" style="1" bestFit="1" customWidth="1"/>
    <col min="54" max="54" width="7.7109375" style="1" bestFit="1" customWidth="1"/>
    <col min="55" max="55" width="4.5703125" style="1" bestFit="1" customWidth="1"/>
    <col min="56" max="56" width="9.140625" style="1" hidden="1" customWidth="1"/>
    <col min="57" max="57" width="12.5703125" style="4" hidden="1" customWidth="1"/>
    <col min="58" max="58" width="47.140625" style="4" hidden="1" customWidth="1"/>
    <col min="59" max="59" width="18.85546875" style="4" hidden="1" customWidth="1"/>
    <col min="60" max="60" width="41.85546875" style="4" hidden="1" customWidth="1"/>
    <col min="61" max="62" width="16.7109375" style="4" bestFit="1" customWidth="1"/>
    <col min="63" max="63" width="10" style="4" bestFit="1" customWidth="1"/>
    <col min="64" max="16384" width="9.140625" style="1"/>
  </cols>
  <sheetData>
    <row r="1" spans="1:63" customFormat="1" ht="35.25" x14ac:dyDescent="0.25">
      <c r="A1" s="102" t="s">
        <v>13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</row>
    <row r="2" spans="1:63" customFormat="1" ht="21.75" customHeight="1" x14ac:dyDescent="0.25">
      <c r="A2" s="103" t="s">
        <v>65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</row>
    <row r="3" spans="1:63" customFormat="1" ht="26.25" x14ac:dyDescent="0.25">
      <c r="A3" s="104" t="s">
        <v>1745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</row>
    <row r="4" spans="1:63" s="23" customFormat="1" ht="26.25" customHeight="1" x14ac:dyDescent="0.25">
      <c r="A4" s="20"/>
      <c r="B4" s="20"/>
      <c r="C4" s="20"/>
      <c r="D4" s="21" t="s">
        <v>5</v>
      </c>
      <c r="E4" s="40">
        <f>MAX(E7:E75)</f>
        <v>86</v>
      </c>
      <c r="F4" s="40">
        <f>MAX(F7:F75)</f>
        <v>5</v>
      </c>
      <c r="G4" s="40"/>
      <c r="H4" s="40">
        <f>MAX(H7:H75)</f>
        <v>88</v>
      </c>
      <c r="I4" s="40">
        <f>MAX(I7:I75)</f>
        <v>5</v>
      </c>
      <c r="J4" s="40"/>
      <c r="K4" s="40">
        <f>MAX(K7:K75)</f>
        <v>76</v>
      </c>
      <c r="L4" s="40">
        <f>MAX(L7:L75)</f>
        <v>4</v>
      </c>
      <c r="M4" s="40"/>
      <c r="N4" s="40">
        <f>MAX(N7:N75)</f>
        <v>82</v>
      </c>
      <c r="O4" s="40">
        <f>MAX(O7:O75)</f>
        <v>5</v>
      </c>
      <c r="P4" s="40"/>
      <c r="Q4" s="40">
        <f>MAX(Q7:Q75)</f>
        <v>98</v>
      </c>
      <c r="R4" s="40">
        <f>MAX(R7:R75)</f>
        <v>5</v>
      </c>
      <c r="S4" s="40"/>
      <c r="T4" s="40">
        <f>MAX(T7:T75)</f>
        <v>86</v>
      </c>
      <c r="U4" s="40">
        <f>MAX(U7:U75)</f>
        <v>5</v>
      </c>
      <c r="V4" s="40"/>
      <c r="W4" s="40">
        <f>MAX(W7:W75)</f>
        <v>93</v>
      </c>
      <c r="X4" s="40">
        <f>MAX(X7:X75)</f>
        <v>5</v>
      </c>
      <c r="Y4" s="40"/>
      <c r="Z4" s="40">
        <f>MAX(Z7:Z75)</f>
        <v>47</v>
      </c>
      <c r="AA4" s="40">
        <f>MAX(AA7:AA75)</f>
        <v>5</v>
      </c>
      <c r="AB4" s="40"/>
      <c r="AC4" s="40">
        <f>MAX(AC7:AC75)</f>
        <v>90</v>
      </c>
      <c r="AD4" s="40">
        <f>MAX(AD7:AD75)</f>
        <v>5</v>
      </c>
      <c r="AE4" s="40"/>
      <c r="AF4" s="40">
        <f>MAX(AF7:AF75)</f>
        <v>94</v>
      </c>
      <c r="AG4" s="40">
        <f>MAX(AG7:AG75)</f>
        <v>5</v>
      </c>
      <c r="AH4" s="40"/>
      <c r="AI4" s="40">
        <f>MAX(AI7:AI75)</f>
        <v>48</v>
      </c>
      <c r="AJ4" s="40">
        <f>MAX(AJ7:AJ75)</f>
        <v>5</v>
      </c>
      <c r="AK4" s="40"/>
      <c r="AL4" s="105" t="s">
        <v>3</v>
      </c>
      <c r="AM4" s="105"/>
      <c r="AN4" s="105"/>
      <c r="AO4" s="105"/>
      <c r="AP4" s="105"/>
      <c r="AQ4" s="105"/>
      <c r="AR4" s="106" t="s">
        <v>25</v>
      </c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E4" s="24"/>
      <c r="BF4" s="24"/>
      <c r="BG4" s="24"/>
      <c r="BH4" s="24"/>
      <c r="BI4" s="96" t="s">
        <v>46</v>
      </c>
      <c r="BJ4" s="97"/>
      <c r="BK4" s="98"/>
    </row>
    <row r="5" spans="1:63" s="23" customFormat="1" ht="22.5" customHeight="1" x14ac:dyDescent="0.25">
      <c r="A5" s="20"/>
      <c r="B5" s="20"/>
      <c r="C5" s="20"/>
      <c r="D5" s="32" t="s">
        <v>6</v>
      </c>
      <c r="E5" s="32">
        <v>100</v>
      </c>
      <c r="F5" s="32"/>
      <c r="G5" s="32"/>
      <c r="H5" s="32">
        <v>100</v>
      </c>
      <c r="I5" s="32"/>
      <c r="J5" s="32"/>
      <c r="K5" s="32">
        <v>100</v>
      </c>
      <c r="L5" s="32"/>
      <c r="M5" s="32"/>
      <c r="N5" s="32">
        <v>100</v>
      </c>
      <c r="O5" s="32"/>
      <c r="P5" s="32"/>
      <c r="Q5" s="32">
        <v>100</v>
      </c>
      <c r="R5" s="32"/>
      <c r="S5" s="32"/>
      <c r="T5" s="32">
        <v>100</v>
      </c>
      <c r="U5" s="32"/>
      <c r="V5" s="32"/>
      <c r="W5" s="32">
        <v>100</v>
      </c>
      <c r="X5" s="32"/>
      <c r="Y5" s="32"/>
      <c r="Z5" s="32">
        <v>50</v>
      </c>
      <c r="AA5" s="32"/>
      <c r="AB5" s="32"/>
      <c r="AC5" s="32">
        <v>100</v>
      </c>
      <c r="AD5" s="32"/>
      <c r="AE5" s="32"/>
      <c r="AF5" s="32">
        <v>100</v>
      </c>
      <c r="AG5" s="32"/>
      <c r="AH5" s="32"/>
      <c r="AI5" s="32">
        <v>50</v>
      </c>
      <c r="AJ5" s="32"/>
      <c r="AK5" s="32"/>
      <c r="AL5" s="107"/>
      <c r="AM5" s="107"/>
      <c r="AN5" s="107"/>
      <c r="AO5" s="107"/>
      <c r="AP5" s="107"/>
      <c r="AQ5" s="107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E5" s="24"/>
      <c r="BF5" s="24"/>
      <c r="BG5" s="24"/>
      <c r="BH5" s="24"/>
      <c r="BI5" s="109"/>
      <c r="BJ5" s="110"/>
      <c r="BK5" s="111"/>
    </row>
    <row r="6" spans="1:63" s="29" customFormat="1" ht="99.75" x14ac:dyDescent="0.25">
      <c r="A6" s="35" t="s">
        <v>12</v>
      </c>
      <c r="B6" s="36" t="s">
        <v>4</v>
      </c>
      <c r="C6" s="36" t="s">
        <v>22</v>
      </c>
      <c r="D6" s="36" t="s">
        <v>15</v>
      </c>
      <c r="E6" s="35" t="s">
        <v>66</v>
      </c>
      <c r="F6" s="66" t="s">
        <v>11</v>
      </c>
      <c r="G6" s="66" t="s">
        <v>9</v>
      </c>
      <c r="H6" s="35" t="s">
        <v>67</v>
      </c>
      <c r="I6" s="66" t="s">
        <v>11</v>
      </c>
      <c r="J6" s="66" t="s">
        <v>9</v>
      </c>
      <c r="K6" s="35" t="s">
        <v>455</v>
      </c>
      <c r="L6" s="66" t="s">
        <v>11</v>
      </c>
      <c r="M6" s="66" t="s">
        <v>9</v>
      </c>
      <c r="N6" s="35" t="s">
        <v>458</v>
      </c>
      <c r="O6" s="66" t="s">
        <v>11</v>
      </c>
      <c r="P6" s="66" t="s">
        <v>9</v>
      </c>
      <c r="Q6" s="35" t="s">
        <v>21</v>
      </c>
      <c r="R6" s="66" t="s">
        <v>11</v>
      </c>
      <c r="S6" s="66" t="s">
        <v>9</v>
      </c>
      <c r="T6" s="35" t="s">
        <v>7</v>
      </c>
      <c r="U6" s="66" t="s">
        <v>11</v>
      </c>
      <c r="V6" s="66" t="s">
        <v>9</v>
      </c>
      <c r="W6" s="35" t="s">
        <v>456</v>
      </c>
      <c r="X6" s="66" t="s">
        <v>11</v>
      </c>
      <c r="Y6" s="66" t="s">
        <v>9</v>
      </c>
      <c r="Z6" s="35" t="s">
        <v>27</v>
      </c>
      <c r="AA6" s="66" t="s">
        <v>11</v>
      </c>
      <c r="AB6" s="66" t="s">
        <v>9</v>
      </c>
      <c r="AC6" s="35" t="s">
        <v>457</v>
      </c>
      <c r="AD6" s="66" t="s">
        <v>11</v>
      </c>
      <c r="AE6" s="66" t="s">
        <v>9</v>
      </c>
      <c r="AF6" s="35" t="s">
        <v>19</v>
      </c>
      <c r="AG6" s="66" t="s">
        <v>11</v>
      </c>
      <c r="AH6" s="66" t="s">
        <v>9</v>
      </c>
      <c r="AI6" s="35" t="s">
        <v>72</v>
      </c>
      <c r="AJ6" s="66" t="s">
        <v>11</v>
      </c>
      <c r="AK6" s="66" t="s">
        <v>9</v>
      </c>
      <c r="AL6" s="35" t="s">
        <v>8</v>
      </c>
      <c r="AM6" s="35" t="s">
        <v>0</v>
      </c>
      <c r="AN6" s="35" t="s">
        <v>9</v>
      </c>
      <c r="AO6" s="35" t="s">
        <v>1</v>
      </c>
      <c r="AP6" s="35" t="s">
        <v>2</v>
      </c>
      <c r="AQ6" s="65" t="s">
        <v>10</v>
      </c>
      <c r="AR6" s="67" t="s">
        <v>23</v>
      </c>
      <c r="AS6" s="67" t="s">
        <v>42</v>
      </c>
      <c r="AT6" s="67" t="s">
        <v>24</v>
      </c>
      <c r="AU6" s="67" t="s">
        <v>43</v>
      </c>
      <c r="AV6" s="67" t="s">
        <v>62</v>
      </c>
      <c r="AW6" s="67" t="s">
        <v>63</v>
      </c>
      <c r="AX6" s="67" t="s">
        <v>26</v>
      </c>
      <c r="AY6" s="67" t="s">
        <v>28</v>
      </c>
      <c r="AZ6" s="67" t="s">
        <v>29</v>
      </c>
      <c r="BA6" s="67" t="s">
        <v>44</v>
      </c>
      <c r="BB6" s="67" t="s">
        <v>454</v>
      </c>
      <c r="BC6" s="67" t="s">
        <v>64</v>
      </c>
      <c r="BD6" s="19"/>
      <c r="BE6" s="18" t="s">
        <v>30</v>
      </c>
      <c r="BF6" s="18" t="s">
        <v>31</v>
      </c>
      <c r="BG6" s="18" t="s">
        <v>32</v>
      </c>
      <c r="BH6" s="18" t="s">
        <v>33</v>
      </c>
      <c r="BI6" s="31" t="s">
        <v>35</v>
      </c>
      <c r="BJ6" s="31" t="s">
        <v>35</v>
      </c>
      <c r="BK6" s="31" t="s">
        <v>36</v>
      </c>
    </row>
    <row r="7" spans="1:63" s="39" customFormat="1" ht="19.5" customHeight="1" x14ac:dyDescent="0.25">
      <c r="A7" s="92">
        <v>1</v>
      </c>
      <c r="B7" s="9" t="s">
        <v>1036</v>
      </c>
      <c r="C7" s="9" t="s">
        <v>1105</v>
      </c>
      <c r="D7" s="9" t="s">
        <v>1174</v>
      </c>
      <c r="E7" s="31">
        <v>86</v>
      </c>
      <c r="F7" s="21">
        <f t="shared" ref="F7:F38" si="0">IF(E7&lt;=32,0,IF(E7&lt;=39,1,IF(E7&lt;=49,2,IF(E7&lt;=59,3,IF(E7&lt;=69,3.5,IF(E7&lt;=79,4,IF(E7&lt;=100,5)))))))</f>
        <v>5</v>
      </c>
      <c r="G7" s="21" t="str">
        <f t="shared" ref="G7:G38" si="1">IF(E7&lt;=32,"F",IF(E7&lt;=39,"D",IF(E7&lt;=49,"C",IF(E7&lt;=59,"B",IF(E7&lt;=69,"A-",IF(E7&lt;=79,"A",IF(E7&lt;=100,"A+")))))))</f>
        <v>A+</v>
      </c>
      <c r="H7" s="31">
        <v>85</v>
      </c>
      <c r="I7" s="21">
        <f t="shared" ref="I7:I38" si="2">IF(H7&lt;=32,0,IF(H7&lt;=39,1,IF(H7&lt;=49,2,IF(H7&lt;=59,3,IF(H7&lt;=69,3.5,IF(H7&lt;=79,4,IF(H7&lt;=100,5)))))))</f>
        <v>5</v>
      </c>
      <c r="J7" s="21" t="str">
        <f t="shared" ref="J7:J38" si="3">IF(H7&lt;=32,"F",IF(H7&lt;=39,"D",IF(H7&lt;=49,"C",IF(H7&lt;=59,"B",IF(H7&lt;=69,"A-",IF(H7&lt;=79,"A",IF(H7&lt;=100,"A+")))))))</f>
        <v>A+</v>
      </c>
      <c r="K7" s="31">
        <v>76</v>
      </c>
      <c r="L7" s="21">
        <f t="shared" ref="L7:L38" si="4">IF(K7&lt;=32,0,IF(K7&lt;=39,1,IF(K7&lt;=49,2,IF(K7&lt;=59,3,IF(K7&lt;=69,3.5,IF(K7&lt;=79,4,IF(K7&lt;=100,5)))))))</f>
        <v>4</v>
      </c>
      <c r="M7" s="21" t="str">
        <f t="shared" ref="M7:M38" si="5">IF(K7&lt;=32,"F",IF(K7&lt;=39,"D",IF(K7&lt;=49,"C",IF(K7&lt;=59,"B",IF(K7&lt;=69,"A-",IF(K7&lt;=79,"A",IF(K7&lt;=100,"A+")))))))</f>
        <v>A</v>
      </c>
      <c r="N7" s="31">
        <v>82</v>
      </c>
      <c r="O7" s="21">
        <f t="shared" ref="O7:O38" si="6">IF(N7&lt;=32,0,IF(N7&lt;=39,1,IF(N7&lt;=49,2,IF(N7&lt;=59,3,IF(N7&lt;=69,3.5,IF(N7&lt;=79,4,IF(N7&lt;=100,5)))))))</f>
        <v>5</v>
      </c>
      <c r="P7" s="21" t="str">
        <f t="shared" ref="P7:P38" si="7">IF(N7&lt;=32,"F",IF(N7&lt;=39,"D",IF(N7&lt;=49,"C",IF(N7&lt;=59,"B",IF(N7&lt;=69,"A-",IF(N7&lt;=79,"A",IF(N7&lt;=100,"A+")))))))</f>
        <v>A+</v>
      </c>
      <c r="Q7" s="31">
        <v>98</v>
      </c>
      <c r="R7" s="21">
        <f t="shared" ref="R7:R38" si="8">IF(Q7&lt;=32,0,IF(Q7&lt;=39,1,IF(Q7&lt;=49,2,IF(Q7&lt;=59,3,IF(Q7&lt;=69,3.5,IF(Q7&lt;=79,4,IF(Q7&lt;=100,5)))))))</f>
        <v>5</v>
      </c>
      <c r="S7" s="21" t="str">
        <f t="shared" ref="S7:S38" si="9">IF(Q7&lt;=32,"F",IF(Q7&lt;=39,"D",IF(Q7&lt;=49,"C",IF(Q7&lt;=59,"B",IF(Q7&lt;=69,"A-",IF(Q7&lt;=79,"A",IF(Q7&lt;=100,"A+")))))))</f>
        <v>A+</v>
      </c>
      <c r="T7" s="31">
        <v>86</v>
      </c>
      <c r="U7" s="21">
        <f t="shared" ref="U7:U38" si="10">IF(T7&lt;=32,0,IF(T7&lt;=39,1,IF(T7&lt;=49,2,IF(T7&lt;=59,3,IF(T7&lt;=69,3.5,IF(T7&lt;=79,4,IF(T7&lt;=100,5)))))))</f>
        <v>5</v>
      </c>
      <c r="V7" s="21" t="str">
        <f t="shared" ref="V7:V38" si="11">IF(T7&lt;=32,"F",IF(T7&lt;=39,"D",IF(T7&lt;=49,"C",IF(T7&lt;=59,"B",IF(T7&lt;=69,"A-",IF(T7&lt;=79,"A",IF(T7&lt;=100,"A+")))))))</f>
        <v>A+</v>
      </c>
      <c r="W7" s="31">
        <v>93</v>
      </c>
      <c r="X7" s="21">
        <f t="shared" ref="X7:X38" si="12">IF(W7&lt;=32,0,IF(W7&lt;=39,1,IF(W7&lt;=49,2,IF(W7&lt;=59,3,IF(W7&lt;=69,3.5,IF(W7&lt;=79,4,IF(W7&lt;=100,5)))))))</f>
        <v>5</v>
      </c>
      <c r="Y7" s="21" t="str">
        <f t="shared" ref="Y7:Y38" si="13">IF(W7&lt;=32,"F",IF(W7&lt;=39,"D",IF(W7&lt;=49,"C",IF(W7&lt;=59,"B",IF(W7&lt;=69,"A-",IF(W7&lt;=79,"A",IF(W7&lt;=100,"A+")))))))</f>
        <v>A+</v>
      </c>
      <c r="Z7" s="31">
        <v>44</v>
      </c>
      <c r="AA7" s="21">
        <f t="shared" ref="AA7:AA38" si="14">IF(Z7&lt;=16,0,IF(Z7&lt;=19.5,1,IF(Z7&lt;=24.5,2,IF(Z7&lt;=29.5,3,IF(Z7&lt;=34.5,3.5,IF(Z7&lt;=39.5,4,IF(Z7&lt;=50,5)))))))</f>
        <v>5</v>
      </c>
      <c r="AB7" s="21" t="str">
        <f t="shared" ref="AB7:AB38" si="15">IF(Z7&lt;=16,"F",IF(Z7&lt;=19.5,"D",IF(Z7&lt;=24.5,"C",IF(Z7&lt;=29.5,"B",IF(Z7&lt;=34.5,"A-",IF(Z7&lt;=39.5,"A",IF(Z7&lt;=50,"A+")))))))</f>
        <v>A+</v>
      </c>
      <c r="AC7" s="31">
        <v>86</v>
      </c>
      <c r="AD7" s="21">
        <f t="shared" ref="AD7:AD38" si="16">IF(AC7&lt;=32,0,IF(AC7&lt;=39,1,IF(AC7&lt;=49,2,IF(AC7&lt;=59,3,IF(AC7&lt;=69,3.5,IF(AC7&lt;=79,4,IF(AC7&lt;=100,5)))))))</f>
        <v>5</v>
      </c>
      <c r="AE7" s="21" t="str">
        <f t="shared" ref="AE7:AE38" si="17">IF(AC7&lt;=32,"F",IF(AC7&lt;=39,"D",IF(AC7&lt;=49,"C",IF(AC7&lt;=59,"B",IF(AC7&lt;=69,"A-",IF(AC7&lt;=79,"A",IF(AC7&lt;=100,"A+")))))))</f>
        <v>A+</v>
      </c>
      <c r="AF7" s="31">
        <v>94</v>
      </c>
      <c r="AG7" s="21">
        <f t="shared" ref="AG7:AG38" si="18">IF(AF7&lt;=32,0,IF(AF7&lt;=39,1,IF(AF7&lt;=49,2,IF(AF7&lt;=59,3,IF(AF7&lt;=69,3.5,IF(AF7&lt;=79,4,IF(AF7&lt;=100,5)))))))</f>
        <v>5</v>
      </c>
      <c r="AH7" s="21" t="str">
        <f t="shared" ref="AH7:AH38" si="19">IF(AF7&lt;=32,"F",IF(AF7&lt;=39,"D",IF(AF7&lt;=49,"C",IF(AF7&lt;=59,"B",IF(AF7&lt;=69,"A-",IF(AF7&lt;=79,"A",IF(AF7&lt;=100,"A+")))))))</f>
        <v>A+</v>
      </c>
      <c r="AI7" s="31">
        <v>48</v>
      </c>
      <c r="AJ7" s="21">
        <f t="shared" ref="AJ7:AJ38" si="20">IF(AI7&lt;=16,0,IF(AI7&lt;=19.5,1,IF(AI7&lt;=24.5,2,IF(AI7&lt;=29.5,3,IF(AI7&lt;=34.5,3.5,IF(AI7&lt;=39.5,4,IF(AI7&lt;=50,5)))))))</f>
        <v>5</v>
      </c>
      <c r="AK7" s="21" t="str">
        <f t="shared" ref="AK7:AK38" si="21">IF(AI7&lt;=16,"F",IF(AI7&lt;=19.5,"D",IF(AI7&lt;=24.5,"C",IF(AI7&lt;=29.5,"B",IF(AI7&lt;=34.5,"A-",IF(AI7&lt;=39.5,"A",IF(AI7&lt;=50,"A+")))))))</f>
        <v>A+</v>
      </c>
      <c r="AL7" s="40">
        <f t="shared" ref="AL7:AL38" si="22">E7+H7+K7+N7+Q7+T7+W7+Z7+AC7+AF7+AI7</f>
        <v>878</v>
      </c>
      <c r="AM7" s="41">
        <f t="shared" ref="AM7:AM38" si="23">IF(OR(F7=0,I7=0,L7=0,O7=0,R7=0,U7=0,X7=0,AA7=0,AD7=0,AG7=0,AJ7=0,),0,F7+I7+L7+O7+R7+U7+X7+AA7+AD7+AG7+AJ7)/11</f>
        <v>4.9090909090909092</v>
      </c>
      <c r="AN7" s="41" t="str">
        <f t="shared" ref="AN7:AN38" si="24">IF(AM7&gt;=5,"A+",IF(AM7&gt;=4,"A",IF(AM7&gt;=3.5,"A-",IF(AM7&gt;=3,"B",IF(AM7&gt;=2,"C",IF(AM7&gt;=1,"D","F"))))))</f>
        <v>A</v>
      </c>
      <c r="AO7" s="21">
        <v>1</v>
      </c>
      <c r="AP7" s="21" t="str">
        <f t="shared" ref="AP7:AP38" si="25">IF(AM7=0,"FAIL","PASS")</f>
        <v>PASS</v>
      </c>
      <c r="AQ7" s="21">
        <f t="shared" ref="AQ7:AQ38" si="26">COUNTIF(E7:AK7,"F")</f>
        <v>0</v>
      </c>
      <c r="AR7" s="16">
        <v>1</v>
      </c>
      <c r="AS7" s="16"/>
      <c r="AT7" s="12">
        <v>2</v>
      </c>
      <c r="AU7" s="12">
        <v>90</v>
      </c>
      <c r="AV7" s="16">
        <v>1</v>
      </c>
      <c r="AW7" s="16">
        <v>90</v>
      </c>
      <c r="AX7" s="12">
        <v>1</v>
      </c>
      <c r="AY7" s="12">
        <v>100</v>
      </c>
      <c r="AZ7" s="16">
        <v>1</v>
      </c>
      <c r="BA7" s="50">
        <v>96</v>
      </c>
      <c r="BB7" s="12">
        <f t="shared" ref="BB7:BB38" si="27">AO7</f>
        <v>1</v>
      </c>
      <c r="BC7" s="13">
        <v>90</v>
      </c>
      <c r="BD7" s="17"/>
      <c r="BE7" s="18">
        <v>2306002</v>
      </c>
      <c r="BF7" s="18" t="s">
        <v>16</v>
      </c>
      <c r="BG7" s="18" t="s">
        <v>37</v>
      </c>
      <c r="BH7" s="18" t="s">
        <v>39</v>
      </c>
      <c r="BI7" s="9" t="s">
        <v>1243</v>
      </c>
      <c r="BJ7" s="9" t="s">
        <v>1310</v>
      </c>
      <c r="BK7" s="9" t="s">
        <v>40</v>
      </c>
    </row>
    <row r="8" spans="1:63" s="5" customFormat="1" ht="22.5" customHeight="1" x14ac:dyDescent="0.25">
      <c r="A8" s="93">
        <v>2</v>
      </c>
      <c r="B8" s="9" t="s">
        <v>1037</v>
      </c>
      <c r="C8" s="9" t="s">
        <v>1106</v>
      </c>
      <c r="D8" s="9" t="s">
        <v>1175</v>
      </c>
      <c r="E8" s="31">
        <v>82</v>
      </c>
      <c r="F8" s="21">
        <f t="shared" si="0"/>
        <v>5</v>
      </c>
      <c r="G8" s="21" t="str">
        <f t="shared" si="1"/>
        <v>A+</v>
      </c>
      <c r="H8" s="31">
        <v>86</v>
      </c>
      <c r="I8" s="21">
        <f t="shared" si="2"/>
        <v>5</v>
      </c>
      <c r="J8" s="21" t="str">
        <f t="shared" si="3"/>
        <v>A+</v>
      </c>
      <c r="K8" s="31">
        <v>70</v>
      </c>
      <c r="L8" s="21">
        <f t="shared" si="4"/>
        <v>4</v>
      </c>
      <c r="M8" s="21" t="str">
        <f t="shared" si="5"/>
        <v>A</v>
      </c>
      <c r="N8" s="31">
        <v>75</v>
      </c>
      <c r="O8" s="21">
        <f t="shared" si="6"/>
        <v>4</v>
      </c>
      <c r="P8" s="21" t="str">
        <f t="shared" si="7"/>
        <v>A</v>
      </c>
      <c r="Q8" s="31">
        <v>92</v>
      </c>
      <c r="R8" s="21">
        <f t="shared" si="8"/>
        <v>5</v>
      </c>
      <c r="S8" s="21" t="str">
        <f t="shared" si="9"/>
        <v>A+</v>
      </c>
      <c r="T8" s="31">
        <v>84</v>
      </c>
      <c r="U8" s="21">
        <f t="shared" si="10"/>
        <v>5</v>
      </c>
      <c r="V8" s="21" t="str">
        <f t="shared" si="11"/>
        <v>A+</v>
      </c>
      <c r="W8" s="31">
        <v>81</v>
      </c>
      <c r="X8" s="21">
        <f t="shared" si="12"/>
        <v>5</v>
      </c>
      <c r="Y8" s="21" t="str">
        <f t="shared" si="13"/>
        <v>A+</v>
      </c>
      <c r="Z8" s="31">
        <v>45</v>
      </c>
      <c r="AA8" s="21">
        <f t="shared" si="14"/>
        <v>5</v>
      </c>
      <c r="AB8" s="21" t="str">
        <f t="shared" si="15"/>
        <v>A+</v>
      </c>
      <c r="AC8" s="31">
        <v>86</v>
      </c>
      <c r="AD8" s="21">
        <f t="shared" si="16"/>
        <v>5</v>
      </c>
      <c r="AE8" s="21" t="str">
        <f t="shared" si="17"/>
        <v>A+</v>
      </c>
      <c r="AF8" s="31">
        <v>90</v>
      </c>
      <c r="AG8" s="21">
        <f t="shared" si="18"/>
        <v>5</v>
      </c>
      <c r="AH8" s="21" t="str">
        <f t="shared" si="19"/>
        <v>A+</v>
      </c>
      <c r="AI8" s="31">
        <v>47</v>
      </c>
      <c r="AJ8" s="21">
        <f t="shared" si="20"/>
        <v>5</v>
      </c>
      <c r="AK8" s="21" t="str">
        <f t="shared" si="21"/>
        <v>A+</v>
      </c>
      <c r="AL8" s="40">
        <f t="shared" si="22"/>
        <v>838</v>
      </c>
      <c r="AM8" s="41">
        <f t="shared" si="23"/>
        <v>4.8181818181818183</v>
      </c>
      <c r="AN8" s="41" t="str">
        <f t="shared" si="24"/>
        <v>A</v>
      </c>
      <c r="AO8" s="21">
        <v>2</v>
      </c>
      <c r="AP8" s="21" t="str">
        <f t="shared" si="25"/>
        <v>PASS</v>
      </c>
      <c r="AQ8" s="21">
        <f t="shared" si="26"/>
        <v>0</v>
      </c>
      <c r="AR8" s="38">
        <v>3</v>
      </c>
      <c r="AS8" s="38"/>
      <c r="AT8" s="6">
        <v>1</v>
      </c>
      <c r="AU8" s="6">
        <v>100</v>
      </c>
      <c r="AV8" s="38">
        <v>4</v>
      </c>
      <c r="AW8" s="38">
        <v>100</v>
      </c>
      <c r="AX8" s="6">
        <v>4</v>
      </c>
      <c r="AY8" s="6">
        <v>94</v>
      </c>
      <c r="AZ8" s="38">
        <v>2</v>
      </c>
      <c r="BA8" s="50">
        <v>88</v>
      </c>
      <c r="BB8" s="12">
        <f t="shared" si="27"/>
        <v>2</v>
      </c>
      <c r="BC8" s="51">
        <v>80</v>
      </c>
      <c r="BD8" s="10"/>
      <c r="BE8" s="18"/>
      <c r="BF8" s="18"/>
      <c r="BG8" s="18"/>
      <c r="BH8" s="18"/>
      <c r="BI8" s="9" t="s">
        <v>1244</v>
      </c>
      <c r="BJ8" s="9" t="s">
        <v>1311</v>
      </c>
      <c r="BK8" s="9" t="s">
        <v>38</v>
      </c>
    </row>
    <row r="9" spans="1:63" s="5" customFormat="1" ht="22.5" customHeight="1" x14ac:dyDescent="0.25">
      <c r="A9" s="93">
        <v>3</v>
      </c>
      <c r="B9" s="9" t="s">
        <v>1038</v>
      </c>
      <c r="C9" s="9" t="s">
        <v>1107</v>
      </c>
      <c r="D9" s="9" t="s">
        <v>1176</v>
      </c>
      <c r="E9" s="31">
        <v>83</v>
      </c>
      <c r="F9" s="21">
        <f t="shared" si="0"/>
        <v>5</v>
      </c>
      <c r="G9" s="21" t="str">
        <f t="shared" si="1"/>
        <v>A+</v>
      </c>
      <c r="H9" s="31">
        <v>81</v>
      </c>
      <c r="I9" s="21">
        <f t="shared" si="2"/>
        <v>5</v>
      </c>
      <c r="J9" s="21" t="str">
        <f t="shared" si="3"/>
        <v>A+</v>
      </c>
      <c r="K9" s="31">
        <v>67</v>
      </c>
      <c r="L9" s="21">
        <f t="shared" si="4"/>
        <v>3.5</v>
      </c>
      <c r="M9" s="21" t="str">
        <f t="shared" si="5"/>
        <v>A-</v>
      </c>
      <c r="N9" s="31">
        <v>64</v>
      </c>
      <c r="O9" s="21">
        <f t="shared" si="6"/>
        <v>3.5</v>
      </c>
      <c r="P9" s="21" t="str">
        <f t="shared" si="7"/>
        <v>A-</v>
      </c>
      <c r="Q9" s="31">
        <v>69</v>
      </c>
      <c r="R9" s="21">
        <f t="shared" si="8"/>
        <v>3.5</v>
      </c>
      <c r="S9" s="21" t="str">
        <f t="shared" si="9"/>
        <v>A-</v>
      </c>
      <c r="T9" s="31">
        <v>80</v>
      </c>
      <c r="U9" s="21">
        <f t="shared" si="10"/>
        <v>5</v>
      </c>
      <c r="V9" s="21" t="str">
        <f t="shared" si="11"/>
        <v>A+</v>
      </c>
      <c r="W9" s="31">
        <v>82</v>
      </c>
      <c r="X9" s="21">
        <f t="shared" si="12"/>
        <v>5</v>
      </c>
      <c r="Y9" s="21" t="str">
        <f t="shared" si="13"/>
        <v>A+</v>
      </c>
      <c r="Z9" s="31">
        <v>45</v>
      </c>
      <c r="AA9" s="21">
        <f t="shared" si="14"/>
        <v>5</v>
      </c>
      <c r="AB9" s="21" t="str">
        <f t="shared" si="15"/>
        <v>A+</v>
      </c>
      <c r="AC9" s="31">
        <v>89</v>
      </c>
      <c r="AD9" s="21">
        <f t="shared" si="16"/>
        <v>5</v>
      </c>
      <c r="AE9" s="21" t="str">
        <f t="shared" si="17"/>
        <v>A+</v>
      </c>
      <c r="AF9" s="31">
        <v>94</v>
      </c>
      <c r="AG9" s="21">
        <f t="shared" si="18"/>
        <v>5</v>
      </c>
      <c r="AH9" s="21" t="str">
        <f t="shared" si="19"/>
        <v>A+</v>
      </c>
      <c r="AI9" s="31">
        <v>45</v>
      </c>
      <c r="AJ9" s="21">
        <f t="shared" si="20"/>
        <v>5</v>
      </c>
      <c r="AK9" s="21" t="str">
        <f t="shared" si="21"/>
        <v>A+</v>
      </c>
      <c r="AL9" s="40">
        <f t="shared" si="22"/>
        <v>799</v>
      </c>
      <c r="AM9" s="41">
        <f t="shared" si="23"/>
        <v>4.5909090909090908</v>
      </c>
      <c r="AN9" s="41" t="str">
        <f t="shared" si="24"/>
        <v>A</v>
      </c>
      <c r="AO9" s="21">
        <v>3</v>
      </c>
      <c r="AP9" s="21" t="str">
        <f t="shared" si="25"/>
        <v>PASS</v>
      </c>
      <c r="AQ9" s="21">
        <f t="shared" si="26"/>
        <v>0</v>
      </c>
      <c r="AR9" s="38">
        <v>5</v>
      </c>
      <c r="AS9" s="38"/>
      <c r="AT9" s="6">
        <v>4</v>
      </c>
      <c r="AU9" s="6">
        <v>90</v>
      </c>
      <c r="AV9" s="38">
        <v>2</v>
      </c>
      <c r="AW9" s="38">
        <v>95</v>
      </c>
      <c r="AX9" s="6">
        <v>3</v>
      </c>
      <c r="AY9" s="6">
        <v>100</v>
      </c>
      <c r="AZ9" s="38">
        <v>3</v>
      </c>
      <c r="BA9" s="50">
        <v>92</v>
      </c>
      <c r="BB9" s="12">
        <f t="shared" si="27"/>
        <v>3</v>
      </c>
      <c r="BC9" s="51">
        <v>85</v>
      </c>
      <c r="BD9" s="10"/>
      <c r="BE9" s="18"/>
      <c r="BF9" s="18"/>
      <c r="BG9" s="18"/>
      <c r="BH9" s="18"/>
      <c r="BI9" s="9" t="s">
        <v>1245</v>
      </c>
      <c r="BJ9" s="9" t="s">
        <v>1312</v>
      </c>
      <c r="BK9" s="9" t="s">
        <v>40</v>
      </c>
    </row>
    <row r="10" spans="1:63" s="5" customFormat="1" ht="22.5" customHeight="1" x14ac:dyDescent="0.25">
      <c r="A10" s="92">
        <v>4</v>
      </c>
      <c r="B10" s="9" t="s">
        <v>1040</v>
      </c>
      <c r="C10" s="9" t="s">
        <v>1109</v>
      </c>
      <c r="D10" s="9" t="s">
        <v>1178</v>
      </c>
      <c r="E10" s="31">
        <v>74</v>
      </c>
      <c r="F10" s="21">
        <f t="shared" si="0"/>
        <v>4</v>
      </c>
      <c r="G10" s="21" t="str">
        <f t="shared" si="1"/>
        <v>A</v>
      </c>
      <c r="H10" s="31">
        <v>81</v>
      </c>
      <c r="I10" s="21">
        <f t="shared" si="2"/>
        <v>5</v>
      </c>
      <c r="J10" s="21" t="str">
        <f t="shared" si="3"/>
        <v>A+</v>
      </c>
      <c r="K10" s="31">
        <v>64</v>
      </c>
      <c r="L10" s="21">
        <f t="shared" si="4"/>
        <v>3.5</v>
      </c>
      <c r="M10" s="21" t="str">
        <f t="shared" si="5"/>
        <v>A-</v>
      </c>
      <c r="N10" s="31">
        <v>70</v>
      </c>
      <c r="O10" s="21">
        <f t="shared" si="6"/>
        <v>4</v>
      </c>
      <c r="P10" s="21" t="str">
        <f t="shared" si="7"/>
        <v>A</v>
      </c>
      <c r="Q10" s="31">
        <v>73</v>
      </c>
      <c r="R10" s="21">
        <f t="shared" si="8"/>
        <v>4</v>
      </c>
      <c r="S10" s="21" t="str">
        <f t="shared" si="9"/>
        <v>A</v>
      </c>
      <c r="T10" s="31">
        <v>65</v>
      </c>
      <c r="U10" s="21">
        <f t="shared" si="10"/>
        <v>3.5</v>
      </c>
      <c r="V10" s="21" t="str">
        <f t="shared" si="11"/>
        <v>A-</v>
      </c>
      <c r="W10" s="31">
        <v>82</v>
      </c>
      <c r="X10" s="21">
        <f t="shared" si="12"/>
        <v>5</v>
      </c>
      <c r="Y10" s="21" t="str">
        <f t="shared" si="13"/>
        <v>A+</v>
      </c>
      <c r="Z10" s="31">
        <v>47</v>
      </c>
      <c r="AA10" s="21">
        <f t="shared" si="14"/>
        <v>5</v>
      </c>
      <c r="AB10" s="21" t="str">
        <f t="shared" si="15"/>
        <v>A+</v>
      </c>
      <c r="AC10" s="31">
        <v>80</v>
      </c>
      <c r="AD10" s="21">
        <f t="shared" si="16"/>
        <v>5</v>
      </c>
      <c r="AE10" s="21" t="str">
        <f t="shared" si="17"/>
        <v>A+</v>
      </c>
      <c r="AF10" s="31">
        <v>82</v>
      </c>
      <c r="AG10" s="21">
        <f t="shared" si="18"/>
        <v>5</v>
      </c>
      <c r="AH10" s="21" t="str">
        <f t="shared" si="19"/>
        <v>A+</v>
      </c>
      <c r="AI10" s="31">
        <v>40</v>
      </c>
      <c r="AJ10" s="21">
        <f t="shared" si="20"/>
        <v>5</v>
      </c>
      <c r="AK10" s="21" t="str">
        <f t="shared" si="21"/>
        <v>A+</v>
      </c>
      <c r="AL10" s="40">
        <f t="shared" si="22"/>
        <v>758</v>
      </c>
      <c r="AM10" s="41">
        <f t="shared" si="23"/>
        <v>4.4545454545454541</v>
      </c>
      <c r="AN10" s="41" t="str">
        <f t="shared" si="24"/>
        <v>A</v>
      </c>
      <c r="AO10" s="21">
        <v>4</v>
      </c>
      <c r="AP10" s="21" t="str">
        <f t="shared" si="25"/>
        <v>PASS</v>
      </c>
      <c r="AQ10" s="21">
        <f t="shared" si="26"/>
        <v>0</v>
      </c>
      <c r="AR10" s="38">
        <v>15</v>
      </c>
      <c r="AS10" s="38"/>
      <c r="AT10" s="6">
        <v>6</v>
      </c>
      <c r="AU10" s="6">
        <v>95</v>
      </c>
      <c r="AV10" s="38">
        <v>13</v>
      </c>
      <c r="AW10" s="38">
        <v>100</v>
      </c>
      <c r="AX10" s="6">
        <v>15</v>
      </c>
      <c r="AY10" s="6">
        <v>82</v>
      </c>
      <c r="AZ10" s="38">
        <v>4</v>
      </c>
      <c r="BA10" s="50">
        <v>81</v>
      </c>
      <c r="BB10" s="12">
        <f t="shared" si="27"/>
        <v>4</v>
      </c>
      <c r="BC10" s="51">
        <v>85</v>
      </c>
      <c r="BD10" s="10"/>
      <c r="BE10" s="18"/>
      <c r="BF10" s="18"/>
      <c r="BG10" s="18"/>
      <c r="BH10" s="18"/>
      <c r="BI10" s="9" t="s">
        <v>1247</v>
      </c>
      <c r="BJ10" s="9" t="s">
        <v>1314</v>
      </c>
      <c r="BK10" s="9" t="s">
        <v>38</v>
      </c>
    </row>
    <row r="11" spans="1:63" s="5" customFormat="1" ht="22.5" customHeight="1" x14ac:dyDescent="0.25">
      <c r="A11" s="93">
        <v>5</v>
      </c>
      <c r="B11" s="9" t="s">
        <v>1068</v>
      </c>
      <c r="C11" s="9" t="s">
        <v>1137</v>
      </c>
      <c r="D11" s="9" t="s">
        <v>1206</v>
      </c>
      <c r="E11" s="31">
        <v>81</v>
      </c>
      <c r="F11" s="21">
        <f t="shared" si="0"/>
        <v>5</v>
      </c>
      <c r="G11" s="21" t="str">
        <f t="shared" si="1"/>
        <v>A+</v>
      </c>
      <c r="H11" s="31">
        <v>88</v>
      </c>
      <c r="I11" s="21">
        <f t="shared" si="2"/>
        <v>5</v>
      </c>
      <c r="J11" s="21" t="str">
        <f t="shared" si="3"/>
        <v>A+</v>
      </c>
      <c r="K11" s="31">
        <v>54</v>
      </c>
      <c r="L11" s="21">
        <f t="shared" si="4"/>
        <v>3</v>
      </c>
      <c r="M11" s="21" t="str">
        <f t="shared" si="5"/>
        <v>B</v>
      </c>
      <c r="N11" s="31">
        <v>60</v>
      </c>
      <c r="O11" s="21">
        <f t="shared" si="6"/>
        <v>3.5</v>
      </c>
      <c r="P11" s="21" t="str">
        <f t="shared" si="7"/>
        <v>A-</v>
      </c>
      <c r="Q11" s="31">
        <v>80</v>
      </c>
      <c r="R11" s="21">
        <f t="shared" si="8"/>
        <v>5</v>
      </c>
      <c r="S11" s="21" t="str">
        <f t="shared" si="9"/>
        <v>A+</v>
      </c>
      <c r="T11" s="31">
        <v>52</v>
      </c>
      <c r="U11" s="21">
        <f t="shared" si="10"/>
        <v>3</v>
      </c>
      <c r="V11" s="21" t="str">
        <f t="shared" si="11"/>
        <v>B</v>
      </c>
      <c r="W11" s="31">
        <v>85</v>
      </c>
      <c r="X11" s="21">
        <f t="shared" si="12"/>
        <v>5</v>
      </c>
      <c r="Y11" s="21" t="str">
        <f t="shared" si="13"/>
        <v>A+</v>
      </c>
      <c r="Z11" s="31">
        <v>45</v>
      </c>
      <c r="AA11" s="21">
        <f t="shared" si="14"/>
        <v>5</v>
      </c>
      <c r="AB11" s="21" t="str">
        <f t="shared" si="15"/>
        <v>A+</v>
      </c>
      <c r="AC11" s="31">
        <v>75</v>
      </c>
      <c r="AD11" s="21">
        <f t="shared" si="16"/>
        <v>4</v>
      </c>
      <c r="AE11" s="21" t="str">
        <f t="shared" si="17"/>
        <v>A</v>
      </c>
      <c r="AF11" s="31">
        <v>84</v>
      </c>
      <c r="AG11" s="21">
        <f t="shared" si="18"/>
        <v>5</v>
      </c>
      <c r="AH11" s="21" t="str">
        <f t="shared" si="19"/>
        <v>A+</v>
      </c>
      <c r="AI11" s="31">
        <v>40</v>
      </c>
      <c r="AJ11" s="21">
        <f t="shared" si="20"/>
        <v>5</v>
      </c>
      <c r="AK11" s="21" t="str">
        <f t="shared" si="21"/>
        <v>A+</v>
      </c>
      <c r="AL11" s="40">
        <f t="shared" si="22"/>
        <v>744</v>
      </c>
      <c r="AM11" s="41">
        <f t="shared" si="23"/>
        <v>4.4090909090909092</v>
      </c>
      <c r="AN11" s="41" t="str">
        <f t="shared" si="24"/>
        <v>A</v>
      </c>
      <c r="AO11" s="21">
        <v>5</v>
      </c>
      <c r="AP11" s="21" t="str">
        <f t="shared" si="25"/>
        <v>PASS</v>
      </c>
      <c r="AQ11" s="21">
        <f t="shared" si="26"/>
        <v>0</v>
      </c>
      <c r="AR11" s="38">
        <v>22</v>
      </c>
      <c r="AS11" s="38"/>
      <c r="AT11" s="6">
        <v>20</v>
      </c>
      <c r="AU11" s="6">
        <v>80</v>
      </c>
      <c r="AV11" s="38">
        <v>9</v>
      </c>
      <c r="AW11" s="38">
        <v>95</v>
      </c>
      <c r="AX11" s="6">
        <v>5</v>
      </c>
      <c r="AY11" s="6">
        <v>88</v>
      </c>
      <c r="AZ11" s="38">
        <v>6</v>
      </c>
      <c r="BA11" s="50">
        <v>85</v>
      </c>
      <c r="BB11" s="12">
        <f t="shared" si="27"/>
        <v>5</v>
      </c>
      <c r="BC11" s="51">
        <v>71</v>
      </c>
      <c r="BD11" s="10"/>
      <c r="BE11" s="18"/>
      <c r="BF11" s="18"/>
      <c r="BG11" s="18"/>
      <c r="BH11" s="18"/>
      <c r="BI11" s="9" t="s">
        <v>1275</v>
      </c>
      <c r="BJ11" s="9" t="s">
        <v>1331</v>
      </c>
      <c r="BK11" s="9" t="s">
        <v>38</v>
      </c>
    </row>
    <row r="12" spans="1:63" s="5" customFormat="1" ht="22.5" customHeight="1" x14ac:dyDescent="0.25">
      <c r="A12" s="93">
        <v>6</v>
      </c>
      <c r="B12" s="9" t="s">
        <v>1045</v>
      </c>
      <c r="C12" s="9" t="s">
        <v>1114</v>
      </c>
      <c r="D12" s="9" t="s">
        <v>1183</v>
      </c>
      <c r="E12" s="31">
        <v>66</v>
      </c>
      <c r="F12" s="21">
        <f t="shared" si="0"/>
        <v>3.5</v>
      </c>
      <c r="G12" s="21" t="str">
        <f t="shared" si="1"/>
        <v>A-</v>
      </c>
      <c r="H12" s="31">
        <v>76</v>
      </c>
      <c r="I12" s="21">
        <f t="shared" si="2"/>
        <v>4</v>
      </c>
      <c r="J12" s="21" t="str">
        <f t="shared" si="3"/>
        <v>A</v>
      </c>
      <c r="K12" s="31">
        <v>50</v>
      </c>
      <c r="L12" s="21">
        <f t="shared" si="4"/>
        <v>3</v>
      </c>
      <c r="M12" s="21" t="str">
        <f t="shared" si="5"/>
        <v>B</v>
      </c>
      <c r="N12" s="31">
        <v>63</v>
      </c>
      <c r="O12" s="21">
        <f t="shared" si="6"/>
        <v>3.5</v>
      </c>
      <c r="P12" s="21" t="str">
        <f t="shared" si="7"/>
        <v>A-</v>
      </c>
      <c r="Q12" s="31">
        <v>98</v>
      </c>
      <c r="R12" s="21">
        <f t="shared" si="8"/>
        <v>5</v>
      </c>
      <c r="S12" s="21" t="str">
        <f t="shared" si="9"/>
        <v>A+</v>
      </c>
      <c r="T12" s="31">
        <v>75</v>
      </c>
      <c r="U12" s="21">
        <f t="shared" si="10"/>
        <v>4</v>
      </c>
      <c r="V12" s="21" t="str">
        <f t="shared" si="11"/>
        <v>A</v>
      </c>
      <c r="W12" s="31">
        <v>72</v>
      </c>
      <c r="X12" s="21">
        <f t="shared" si="12"/>
        <v>4</v>
      </c>
      <c r="Y12" s="21" t="str">
        <f t="shared" si="13"/>
        <v>A</v>
      </c>
      <c r="Z12" s="31">
        <v>45</v>
      </c>
      <c r="AA12" s="21">
        <f t="shared" si="14"/>
        <v>5</v>
      </c>
      <c r="AB12" s="21" t="str">
        <f t="shared" si="15"/>
        <v>A+</v>
      </c>
      <c r="AC12" s="31">
        <v>80</v>
      </c>
      <c r="AD12" s="21">
        <f t="shared" si="16"/>
        <v>5</v>
      </c>
      <c r="AE12" s="21" t="str">
        <f t="shared" si="17"/>
        <v>A+</v>
      </c>
      <c r="AF12" s="31">
        <v>70</v>
      </c>
      <c r="AG12" s="21">
        <f t="shared" si="18"/>
        <v>4</v>
      </c>
      <c r="AH12" s="21" t="str">
        <f t="shared" si="19"/>
        <v>A</v>
      </c>
      <c r="AI12" s="31">
        <v>40</v>
      </c>
      <c r="AJ12" s="21">
        <f t="shared" si="20"/>
        <v>5</v>
      </c>
      <c r="AK12" s="21" t="str">
        <f t="shared" si="21"/>
        <v>A+</v>
      </c>
      <c r="AL12" s="40">
        <f t="shared" si="22"/>
        <v>735</v>
      </c>
      <c r="AM12" s="41">
        <f t="shared" si="23"/>
        <v>4.1818181818181817</v>
      </c>
      <c r="AN12" s="41" t="str">
        <f t="shared" si="24"/>
        <v>A</v>
      </c>
      <c r="AO12" s="21">
        <v>6</v>
      </c>
      <c r="AP12" s="21" t="str">
        <f t="shared" si="25"/>
        <v>PASS</v>
      </c>
      <c r="AQ12" s="21">
        <f t="shared" si="26"/>
        <v>0</v>
      </c>
      <c r="AR12" s="38">
        <v>7</v>
      </c>
      <c r="AS12" s="38"/>
      <c r="AT12" s="6">
        <v>7</v>
      </c>
      <c r="AU12" s="6">
        <v>95</v>
      </c>
      <c r="AV12" s="38">
        <v>11</v>
      </c>
      <c r="AW12" s="38">
        <v>81</v>
      </c>
      <c r="AX12" s="6">
        <v>2</v>
      </c>
      <c r="AY12" s="6">
        <v>88</v>
      </c>
      <c r="AZ12" s="38">
        <v>7</v>
      </c>
      <c r="BA12" s="50">
        <v>81</v>
      </c>
      <c r="BB12" s="12">
        <f t="shared" si="27"/>
        <v>6</v>
      </c>
      <c r="BC12" s="51">
        <v>85</v>
      </c>
      <c r="BD12" s="10"/>
      <c r="BE12" s="18"/>
      <c r="BF12" s="18"/>
      <c r="BG12" s="18"/>
      <c r="BH12" s="18"/>
      <c r="BI12" s="9" t="s">
        <v>1252</v>
      </c>
      <c r="BJ12" s="9" t="s">
        <v>1252</v>
      </c>
      <c r="BK12" s="9" t="s">
        <v>40</v>
      </c>
    </row>
    <row r="13" spans="1:63" s="5" customFormat="1" ht="22.5" customHeight="1" x14ac:dyDescent="0.25">
      <c r="A13" s="92">
        <v>7</v>
      </c>
      <c r="B13" s="9" t="s">
        <v>1072</v>
      </c>
      <c r="C13" s="9" t="s">
        <v>1141</v>
      </c>
      <c r="D13" s="9" t="s">
        <v>1210</v>
      </c>
      <c r="E13" s="31">
        <v>76</v>
      </c>
      <c r="F13" s="21">
        <f t="shared" si="0"/>
        <v>4</v>
      </c>
      <c r="G13" s="21" t="str">
        <f t="shared" si="1"/>
        <v>A</v>
      </c>
      <c r="H13" s="31">
        <v>75</v>
      </c>
      <c r="I13" s="21">
        <f t="shared" si="2"/>
        <v>4</v>
      </c>
      <c r="J13" s="21" t="str">
        <f t="shared" si="3"/>
        <v>A</v>
      </c>
      <c r="K13" s="31">
        <v>60</v>
      </c>
      <c r="L13" s="21">
        <f t="shared" si="4"/>
        <v>3.5</v>
      </c>
      <c r="M13" s="21" t="str">
        <f t="shared" si="5"/>
        <v>A-</v>
      </c>
      <c r="N13" s="31">
        <v>51</v>
      </c>
      <c r="O13" s="21">
        <f t="shared" si="6"/>
        <v>3</v>
      </c>
      <c r="P13" s="21" t="str">
        <f t="shared" si="7"/>
        <v>B</v>
      </c>
      <c r="Q13" s="31">
        <v>62</v>
      </c>
      <c r="R13" s="21">
        <f t="shared" si="8"/>
        <v>3.5</v>
      </c>
      <c r="S13" s="21" t="str">
        <f t="shared" si="9"/>
        <v>A-</v>
      </c>
      <c r="T13" s="31">
        <v>64</v>
      </c>
      <c r="U13" s="21">
        <f t="shared" si="10"/>
        <v>3.5</v>
      </c>
      <c r="V13" s="21" t="str">
        <f t="shared" si="11"/>
        <v>A-</v>
      </c>
      <c r="W13" s="31">
        <v>84</v>
      </c>
      <c r="X13" s="21">
        <f t="shared" si="12"/>
        <v>5</v>
      </c>
      <c r="Y13" s="21" t="str">
        <f t="shared" si="13"/>
        <v>A+</v>
      </c>
      <c r="Z13" s="31">
        <v>45</v>
      </c>
      <c r="AA13" s="21">
        <f t="shared" si="14"/>
        <v>5</v>
      </c>
      <c r="AB13" s="21" t="str">
        <f t="shared" si="15"/>
        <v>A+</v>
      </c>
      <c r="AC13" s="31">
        <v>81</v>
      </c>
      <c r="AD13" s="21">
        <f t="shared" si="16"/>
        <v>5</v>
      </c>
      <c r="AE13" s="21" t="str">
        <f t="shared" si="17"/>
        <v>A+</v>
      </c>
      <c r="AF13" s="31">
        <v>80</v>
      </c>
      <c r="AG13" s="21">
        <f t="shared" si="18"/>
        <v>5</v>
      </c>
      <c r="AH13" s="21" t="str">
        <f t="shared" si="19"/>
        <v>A+</v>
      </c>
      <c r="AI13" s="31">
        <v>35</v>
      </c>
      <c r="AJ13" s="21">
        <f t="shared" si="20"/>
        <v>4</v>
      </c>
      <c r="AK13" s="21" t="str">
        <f t="shared" si="21"/>
        <v>A</v>
      </c>
      <c r="AL13" s="40">
        <f t="shared" si="22"/>
        <v>713</v>
      </c>
      <c r="AM13" s="41">
        <f t="shared" si="23"/>
        <v>4.1363636363636367</v>
      </c>
      <c r="AN13" s="41" t="str">
        <f t="shared" si="24"/>
        <v>A</v>
      </c>
      <c r="AO13" s="21">
        <v>7</v>
      </c>
      <c r="AP13" s="21" t="str">
        <f t="shared" si="25"/>
        <v>PASS</v>
      </c>
      <c r="AQ13" s="21">
        <f t="shared" si="26"/>
        <v>0</v>
      </c>
      <c r="AR13" s="38">
        <v>14</v>
      </c>
      <c r="AS13" s="38"/>
      <c r="AT13" s="6">
        <v>9</v>
      </c>
      <c r="AU13" s="6">
        <v>95</v>
      </c>
      <c r="AV13" s="38">
        <v>6</v>
      </c>
      <c r="AW13" s="38">
        <v>95</v>
      </c>
      <c r="AX13" s="6">
        <v>17</v>
      </c>
      <c r="AY13" s="6">
        <v>82</v>
      </c>
      <c r="AZ13" s="38">
        <v>5</v>
      </c>
      <c r="BA13" s="50">
        <v>85</v>
      </c>
      <c r="BB13" s="12">
        <f t="shared" si="27"/>
        <v>7</v>
      </c>
      <c r="BC13" s="51">
        <v>76</v>
      </c>
      <c r="BD13" s="10"/>
      <c r="BE13" s="18"/>
      <c r="BF13" s="18"/>
      <c r="BG13" s="18"/>
      <c r="BH13" s="18"/>
      <c r="BI13" s="9" t="s">
        <v>1279</v>
      </c>
      <c r="BJ13" s="9" t="s">
        <v>1335</v>
      </c>
      <c r="BK13" s="9" t="s">
        <v>38</v>
      </c>
    </row>
    <row r="14" spans="1:63" s="5" customFormat="1" ht="22.5" customHeight="1" x14ac:dyDescent="0.25">
      <c r="A14" s="93">
        <v>8</v>
      </c>
      <c r="B14" s="9" t="s">
        <v>1039</v>
      </c>
      <c r="C14" s="9" t="s">
        <v>1108</v>
      </c>
      <c r="D14" s="9" t="s">
        <v>1177</v>
      </c>
      <c r="E14" s="31">
        <v>71</v>
      </c>
      <c r="F14" s="21">
        <f t="shared" si="0"/>
        <v>4</v>
      </c>
      <c r="G14" s="21" t="str">
        <f t="shared" si="1"/>
        <v>A</v>
      </c>
      <c r="H14" s="31">
        <v>70</v>
      </c>
      <c r="I14" s="21">
        <f t="shared" si="2"/>
        <v>4</v>
      </c>
      <c r="J14" s="21" t="str">
        <f t="shared" si="3"/>
        <v>A</v>
      </c>
      <c r="K14" s="31">
        <v>60</v>
      </c>
      <c r="L14" s="21">
        <f t="shared" si="4"/>
        <v>3.5</v>
      </c>
      <c r="M14" s="21" t="str">
        <f t="shared" si="5"/>
        <v>A-</v>
      </c>
      <c r="N14" s="31">
        <v>37</v>
      </c>
      <c r="O14" s="21">
        <f t="shared" si="6"/>
        <v>1</v>
      </c>
      <c r="P14" s="21" t="str">
        <f t="shared" si="7"/>
        <v>D</v>
      </c>
      <c r="Q14" s="31">
        <v>80</v>
      </c>
      <c r="R14" s="21">
        <f t="shared" si="8"/>
        <v>5</v>
      </c>
      <c r="S14" s="21" t="str">
        <f t="shared" si="9"/>
        <v>A+</v>
      </c>
      <c r="T14" s="31">
        <v>66</v>
      </c>
      <c r="U14" s="21">
        <f t="shared" si="10"/>
        <v>3.5</v>
      </c>
      <c r="V14" s="21" t="str">
        <f t="shared" si="11"/>
        <v>A-</v>
      </c>
      <c r="W14" s="31">
        <v>74</v>
      </c>
      <c r="X14" s="21">
        <f t="shared" si="12"/>
        <v>4</v>
      </c>
      <c r="Y14" s="21" t="str">
        <f t="shared" si="13"/>
        <v>A</v>
      </c>
      <c r="Z14" s="31">
        <v>47</v>
      </c>
      <c r="AA14" s="21">
        <f t="shared" si="14"/>
        <v>5</v>
      </c>
      <c r="AB14" s="21" t="str">
        <f t="shared" si="15"/>
        <v>A+</v>
      </c>
      <c r="AC14" s="31">
        <v>83</v>
      </c>
      <c r="AD14" s="21">
        <f t="shared" si="16"/>
        <v>5</v>
      </c>
      <c r="AE14" s="21" t="str">
        <f t="shared" si="17"/>
        <v>A+</v>
      </c>
      <c r="AF14" s="31">
        <v>78</v>
      </c>
      <c r="AG14" s="21">
        <f t="shared" si="18"/>
        <v>4</v>
      </c>
      <c r="AH14" s="21" t="str">
        <f t="shared" si="19"/>
        <v>A</v>
      </c>
      <c r="AI14" s="31">
        <v>40</v>
      </c>
      <c r="AJ14" s="21">
        <f t="shared" si="20"/>
        <v>5</v>
      </c>
      <c r="AK14" s="21" t="str">
        <f t="shared" si="21"/>
        <v>A+</v>
      </c>
      <c r="AL14" s="40">
        <f t="shared" si="22"/>
        <v>706</v>
      </c>
      <c r="AM14" s="41">
        <f t="shared" si="23"/>
        <v>4</v>
      </c>
      <c r="AN14" s="41" t="str">
        <f t="shared" si="24"/>
        <v>A</v>
      </c>
      <c r="AO14" s="21">
        <v>8</v>
      </c>
      <c r="AP14" s="21" t="str">
        <f t="shared" si="25"/>
        <v>PASS</v>
      </c>
      <c r="AQ14" s="21">
        <f t="shared" si="26"/>
        <v>0</v>
      </c>
      <c r="AR14" s="38">
        <v>2</v>
      </c>
      <c r="AS14" s="38"/>
      <c r="AT14" s="6">
        <v>3</v>
      </c>
      <c r="AU14" s="6">
        <v>95</v>
      </c>
      <c r="AV14" s="38">
        <v>3</v>
      </c>
      <c r="AW14" s="38">
        <v>100</v>
      </c>
      <c r="AX14" s="6">
        <v>6</v>
      </c>
      <c r="AY14" s="6">
        <v>100</v>
      </c>
      <c r="AZ14" s="38">
        <v>9</v>
      </c>
      <c r="BA14" s="50">
        <v>96</v>
      </c>
      <c r="BB14" s="12">
        <f t="shared" si="27"/>
        <v>8</v>
      </c>
      <c r="BC14" s="51">
        <v>85</v>
      </c>
      <c r="BD14" s="10"/>
      <c r="BE14" s="18"/>
      <c r="BF14" s="18"/>
      <c r="BG14" s="18"/>
      <c r="BH14" s="18"/>
      <c r="BI14" s="9" t="s">
        <v>1246</v>
      </c>
      <c r="BJ14" s="9" t="s">
        <v>1313</v>
      </c>
      <c r="BK14" s="9" t="s">
        <v>40</v>
      </c>
    </row>
    <row r="15" spans="1:63" s="5" customFormat="1" ht="22.5" customHeight="1" x14ac:dyDescent="0.25">
      <c r="A15" s="93">
        <v>9</v>
      </c>
      <c r="B15" s="9" t="s">
        <v>1041</v>
      </c>
      <c r="C15" s="9" t="s">
        <v>1110</v>
      </c>
      <c r="D15" s="9" t="s">
        <v>1179</v>
      </c>
      <c r="E15" s="31">
        <v>66</v>
      </c>
      <c r="F15" s="21">
        <f t="shared" si="0"/>
        <v>3.5</v>
      </c>
      <c r="G15" s="21" t="str">
        <f t="shared" si="1"/>
        <v>A-</v>
      </c>
      <c r="H15" s="31">
        <v>76</v>
      </c>
      <c r="I15" s="21">
        <f t="shared" si="2"/>
        <v>4</v>
      </c>
      <c r="J15" s="21" t="str">
        <f t="shared" si="3"/>
        <v>A</v>
      </c>
      <c r="K15" s="31">
        <v>66</v>
      </c>
      <c r="L15" s="21">
        <f t="shared" si="4"/>
        <v>3.5</v>
      </c>
      <c r="M15" s="21" t="str">
        <f t="shared" si="5"/>
        <v>A-</v>
      </c>
      <c r="N15" s="31">
        <v>69</v>
      </c>
      <c r="O15" s="21">
        <f t="shared" si="6"/>
        <v>3.5</v>
      </c>
      <c r="P15" s="21" t="str">
        <f t="shared" si="7"/>
        <v>A-</v>
      </c>
      <c r="Q15" s="31">
        <v>65</v>
      </c>
      <c r="R15" s="21">
        <f t="shared" si="8"/>
        <v>3.5</v>
      </c>
      <c r="S15" s="21" t="str">
        <f t="shared" si="9"/>
        <v>A-</v>
      </c>
      <c r="T15" s="31">
        <v>64</v>
      </c>
      <c r="U15" s="21">
        <f t="shared" si="10"/>
        <v>3.5</v>
      </c>
      <c r="V15" s="21" t="str">
        <f t="shared" si="11"/>
        <v>A-</v>
      </c>
      <c r="W15" s="31">
        <v>75</v>
      </c>
      <c r="X15" s="21">
        <f t="shared" si="12"/>
        <v>4</v>
      </c>
      <c r="Y15" s="21" t="str">
        <f t="shared" si="13"/>
        <v>A</v>
      </c>
      <c r="Z15" s="31">
        <v>41</v>
      </c>
      <c r="AA15" s="21">
        <f t="shared" si="14"/>
        <v>5</v>
      </c>
      <c r="AB15" s="21" t="str">
        <f t="shared" si="15"/>
        <v>A+</v>
      </c>
      <c r="AC15" s="31">
        <v>60</v>
      </c>
      <c r="AD15" s="21">
        <f t="shared" si="16"/>
        <v>3.5</v>
      </c>
      <c r="AE15" s="21" t="str">
        <f t="shared" si="17"/>
        <v>A-</v>
      </c>
      <c r="AF15" s="31">
        <v>65</v>
      </c>
      <c r="AG15" s="21">
        <f t="shared" si="18"/>
        <v>3.5</v>
      </c>
      <c r="AH15" s="21" t="str">
        <f t="shared" si="19"/>
        <v>A-</v>
      </c>
      <c r="AI15" s="31">
        <v>48</v>
      </c>
      <c r="AJ15" s="21">
        <f t="shared" si="20"/>
        <v>5</v>
      </c>
      <c r="AK15" s="21" t="str">
        <f t="shared" si="21"/>
        <v>A+</v>
      </c>
      <c r="AL15" s="40">
        <f t="shared" si="22"/>
        <v>695</v>
      </c>
      <c r="AM15" s="41">
        <f t="shared" si="23"/>
        <v>3.8636363636363638</v>
      </c>
      <c r="AN15" s="41" t="str">
        <f t="shared" si="24"/>
        <v>A-</v>
      </c>
      <c r="AO15" s="21">
        <v>9</v>
      </c>
      <c r="AP15" s="21" t="str">
        <f t="shared" si="25"/>
        <v>PASS</v>
      </c>
      <c r="AQ15" s="21">
        <f t="shared" si="26"/>
        <v>0</v>
      </c>
      <c r="AR15" s="38">
        <v>4</v>
      </c>
      <c r="AS15" s="38"/>
      <c r="AT15" s="6">
        <v>5</v>
      </c>
      <c r="AU15" s="6">
        <v>90</v>
      </c>
      <c r="AV15" s="38">
        <v>5</v>
      </c>
      <c r="AW15" s="38">
        <v>86</v>
      </c>
      <c r="AX15" s="6">
        <v>9</v>
      </c>
      <c r="AY15" s="6">
        <v>100</v>
      </c>
      <c r="AZ15" s="38">
        <v>14</v>
      </c>
      <c r="BA15" s="50">
        <v>85</v>
      </c>
      <c r="BB15" s="12">
        <f t="shared" si="27"/>
        <v>9</v>
      </c>
      <c r="BC15" s="51">
        <v>85</v>
      </c>
      <c r="BD15" s="10"/>
      <c r="BE15" s="18"/>
      <c r="BF15" s="18"/>
      <c r="BG15" s="18"/>
      <c r="BH15" s="18"/>
      <c r="BI15" s="9" t="s">
        <v>1248</v>
      </c>
      <c r="BJ15" s="9" t="s">
        <v>1315</v>
      </c>
      <c r="BK15" s="9" t="s">
        <v>40</v>
      </c>
    </row>
    <row r="16" spans="1:63" s="5" customFormat="1" ht="22.5" customHeight="1" x14ac:dyDescent="0.25">
      <c r="A16" s="92">
        <v>10</v>
      </c>
      <c r="B16" s="9" t="s">
        <v>1076</v>
      </c>
      <c r="C16" s="9" t="s">
        <v>1145</v>
      </c>
      <c r="D16" s="9" t="s">
        <v>1214</v>
      </c>
      <c r="E16" s="31">
        <v>68</v>
      </c>
      <c r="F16" s="21">
        <f t="shared" si="0"/>
        <v>3.5</v>
      </c>
      <c r="G16" s="21" t="str">
        <f t="shared" si="1"/>
        <v>A-</v>
      </c>
      <c r="H16" s="31">
        <v>67</v>
      </c>
      <c r="I16" s="21">
        <f t="shared" si="2"/>
        <v>3.5</v>
      </c>
      <c r="J16" s="21" t="str">
        <f t="shared" si="3"/>
        <v>A-</v>
      </c>
      <c r="K16" s="31">
        <v>61</v>
      </c>
      <c r="L16" s="21">
        <f t="shared" si="4"/>
        <v>3.5</v>
      </c>
      <c r="M16" s="21" t="str">
        <f t="shared" si="5"/>
        <v>A-</v>
      </c>
      <c r="N16" s="31">
        <v>61</v>
      </c>
      <c r="O16" s="21">
        <f t="shared" si="6"/>
        <v>3.5</v>
      </c>
      <c r="P16" s="21" t="str">
        <f t="shared" si="7"/>
        <v>A-</v>
      </c>
      <c r="Q16" s="31">
        <v>74</v>
      </c>
      <c r="R16" s="21">
        <f t="shared" si="8"/>
        <v>4</v>
      </c>
      <c r="S16" s="21" t="str">
        <f t="shared" si="9"/>
        <v>A</v>
      </c>
      <c r="T16" s="31">
        <v>36</v>
      </c>
      <c r="U16" s="21">
        <f t="shared" si="10"/>
        <v>1</v>
      </c>
      <c r="V16" s="21" t="str">
        <f t="shared" si="11"/>
        <v>D</v>
      </c>
      <c r="W16" s="31">
        <v>81</v>
      </c>
      <c r="X16" s="21">
        <f t="shared" si="12"/>
        <v>5</v>
      </c>
      <c r="Y16" s="21" t="str">
        <f t="shared" si="13"/>
        <v>A+</v>
      </c>
      <c r="Z16" s="31">
        <v>43</v>
      </c>
      <c r="AA16" s="21">
        <f t="shared" si="14"/>
        <v>5</v>
      </c>
      <c r="AB16" s="21" t="str">
        <f t="shared" si="15"/>
        <v>A+</v>
      </c>
      <c r="AC16" s="31">
        <v>80</v>
      </c>
      <c r="AD16" s="21">
        <f t="shared" si="16"/>
        <v>5</v>
      </c>
      <c r="AE16" s="21" t="str">
        <f t="shared" si="17"/>
        <v>A+</v>
      </c>
      <c r="AF16" s="31">
        <v>73</v>
      </c>
      <c r="AG16" s="21">
        <f t="shared" si="18"/>
        <v>4</v>
      </c>
      <c r="AH16" s="21" t="str">
        <f t="shared" si="19"/>
        <v>A</v>
      </c>
      <c r="AI16" s="31">
        <v>30</v>
      </c>
      <c r="AJ16" s="21">
        <f t="shared" si="20"/>
        <v>3.5</v>
      </c>
      <c r="AK16" s="21" t="str">
        <f t="shared" si="21"/>
        <v>A-</v>
      </c>
      <c r="AL16" s="40">
        <f t="shared" si="22"/>
        <v>674</v>
      </c>
      <c r="AM16" s="41">
        <f t="shared" si="23"/>
        <v>3.7727272727272729</v>
      </c>
      <c r="AN16" s="41" t="str">
        <f t="shared" si="24"/>
        <v>A-</v>
      </c>
      <c r="AO16" s="21">
        <v>10</v>
      </c>
      <c r="AP16" s="21" t="str">
        <f t="shared" si="25"/>
        <v>PASS</v>
      </c>
      <c r="AQ16" s="21">
        <f t="shared" si="26"/>
        <v>0</v>
      </c>
      <c r="AR16" s="38">
        <v>19</v>
      </c>
      <c r="AS16" s="38"/>
      <c r="AT16" s="6">
        <v>16</v>
      </c>
      <c r="AU16" s="6">
        <v>95</v>
      </c>
      <c r="AV16" s="38">
        <v>8</v>
      </c>
      <c r="AW16" s="38">
        <v>90</v>
      </c>
      <c r="AX16" s="6">
        <v>10</v>
      </c>
      <c r="AY16" s="6">
        <v>82</v>
      </c>
      <c r="AZ16" s="38">
        <v>13</v>
      </c>
      <c r="BA16" s="50">
        <v>88</v>
      </c>
      <c r="BB16" s="12">
        <f t="shared" si="27"/>
        <v>10</v>
      </c>
      <c r="BC16" s="51">
        <v>80</v>
      </c>
      <c r="BD16" s="10"/>
      <c r="BE16" s="18"/>
      <c r="BF16" s="18"/>
      <c r="BG16" s="18"/>
      <c r="BH16" s="18"/>
      <c r="BI16" s="9" t="s">
        <v>1283</v>
      </c>
      <c r="BJ16" s="9" t="s">
        <v>1339</v>
      </c>
      <c r="BK16" s="9" t="s">
        <v>40</v>
      </c>
    </row>
    <row r="17" spans="1:63" s="5" customFormat="1" ht="22.5" customHeight="1" x14ac:dyDescent="0.25">
      <c r="A17" s="93">
        <v>11</v>
      </c>
      <c r="B17" s="9" t="s">
        <v>1097</v>
      </c>
      <c r="C17" s="9" t="s">
        <v>1166</v>
      </c>
      <c r="D17" s="9" t="s">
        <v>1235</v>
      </c>
      <c r="E17" s="31">
        <v>73</v>
      </c>
      <c r="F17" s="21">
        <f t="shared" si="0"/>
        <v>4</v>
      </c>
      <c r="G17" s="21" t="str">
        <f t="shared" si="1"/>
        <v>A</v>
      </c>
      <c r="H17" s="31">
        <v>77</v>
      </c>
      <c r="I17" s="21">
        <f t="shared" si="2"/>
        <v>4</v>
      </c>
      <c r="J17" s="21" t="str">
        <f t="shared" si="3"/>
        <v>A</v>
      </c>
      <c r="K17" s="31">
        <v>51</v>
      </c>
      <c r="L17" s="21">
        <f t="shared" si="4"/>
        <v>3</v>
      </c>
      <c r="M17" s="21" t="str">
        <f t="shared" si="5"/>
        <v>B</v>
      </c>
      <c r="N17" s="31">
        <v>38</v>
      </c>
      <c r="O17" s="21">
        <f t="shared" si="6"/>
        <v>1</v>
      </c>
      <c r="P17" s="21" t="str">
        <f t="shared" si="7"/>
        <v>D</v>
      </c>
      <c r="Q17" s="31">
        <v>52</v>
      </c>
      <c r="R17" s="21">
        <f t="shared" si="8"/>
        <v>3</v>
      </c>
      <c r="S17" s="21" t="str">
        <f t="shared" si="9"/>
        <v>B</v>
      </c>
      <c r="T17" s="31">
        <v>55</v>
      </c>
      <c r="U17" s="21">
        <f t="shared" si="10"/>
        <v>3</v>
      </c>
      <c r="V17" s="21" t="str">
        <f t="shared" si="11"/>
        <v>B</v>
      </c>
      <c r="W17" s="31">
        <v>82</v>
      </c>
      <c r="X17" s="21">
        <f t="shared" si="12"/>
        <v>5</v>
      </c>
      <c r="Y17" s="21" t="str">
        <f t="shared" si="13"/>
        <v>A+</v>
      </c>
      <c r="Z17" s="31">
        <v>38</v>
      </c>
      <c r="AA17" s="21">
        <f t="shared" si="14"/>
        <v>4</v>
      </c>
      <c r="AB17" s="21" t="str">
        <f t="shared" si="15"/>
        <v>A</v>
      </c>
      <c r="AC17" s="31">
        <v>66</v>
      </c>
      <c r="AD17" s="21">
        <f t="shared" si="16"/>
        <v>3.5</v>
      </c>
      <c r="AE17" s="21" t="str">
        <f t="shared" si="17"/>
        <v>A-</v>
      </c>
      <c r="AF17" s="31">
        <v>80</v>
      </c>
      <c r="AG17" s="21">
        <f t="shared" si="18"/>
        <v>5</v>
      </c>
      <c r="AH17" s="21" t="str">
        <f t="shared" si="19"/>
        <v>A+</v>
      </c>
      <c r="AI17" s="31">
        <v>37</v>
      </c>
      <c r="AJ17" s="21">
        <f t="shared" si="20"/>
        <v>4</v>
      </c>
      <c r="AK17" s="21" t="str">
        <f t="shared" si="21"/>
        <v>A</v>
      </c>
      <c r="AL17" s="40">
        <f t="shared" si="22"/>
        <v>649</v>
      </c>
      <c r="AM17" s="41">
        <f t="shared" si="23"/>
        <v>3.5909090909090908</v>
      </c>
      <c r="AN17" s="41" t="str">
        <f t="shared" si="24"/>
        <v>A-</v>
      </c>
      <c r="AO17" s="21">
        <v>11</v>
      </c>
      <c r="AP17" s="21" t="str">
        <f t="shared" si="25"/>
        <v>PASS</v>
      </c>
      <c r="AQ17" s="21">
        <f t="shared" si="26"/>
        <v>0</v>
      </c>
      <c r="AR17" s="38"/>
      <c r="AS17" s="38"/>
      <c r="AT17" s="6">
        <v>21</v>
      </c>
      <c r="AU17" s="6">
        <v>85</v>
      </c>
      <c r="AV17" s="38">
        <v>28</v>
      </c>
      <c r="AW17" s="38">
        <v>95</v>
      </c>
      <c r="AX17" s="6">
        <v>25</v>
      </c>
      <c r="AY17" s="6">
        <v>100</v>
      </c>
      <c r="AZ17" s="38">
        <v>25</v>
      </c>
      <c r="BA17" s="50">
        <v>85</v>
      </c>
      <c r="BB17" s="12">
        <f t="shared" si="27"/>
        <v>11</v>
      </c>
      <c r="BC17" s="51">
        <v>85</v>
      </c>
      <c r="BD17" s="10"/>
      <c r="BE17" s="18"/>
      <c r="BF17" s="18"/>
      <c r="BG17" s="18"/>
      <c r="BH17" s="18"/>
      <c r="BI17" s="9" t="s">
        <v>1302</v>
      </c>
      <c r="BJ17" s="9" t="s">
        <v>1302</v>
      </c>
      <c r="BK17" s="9" t="s">
        <v>38</v>
      </c>
    </row>
    <row r="18" spans="1:63" s="5" customFormat="1" ht="22.5" customHeight="1" x14ac:dyDescent="0.25">
      <c r="A18" s="93">
        <v>12</v>
      </c>
      <c r="B18" s="9" t="s">
        <v>1069</v>
      </c>
      <c r="C18" s="9" t="s">
        <v>1138</v>
      </c>
      <c r="D18" s="9" t="s">
        <v>1207</v>
      </c>
      <c r="E18" s="31">
        <v>76</v>
      </c>
      <c r="F18" s="21">
        <f t="shared" si="0"/>
        <v>4</v>
      </c>
      <c r="G18" s="21" t="str">
        <f t="shared" si="1"/>
        <v>A</v>
      </c>
      <c r="H18" s="31">
        <v>74</v>
      </c>
      <c r="I18" s="21">
        <f t="shared" si="2"/>
        <v>4</v>
      </c>
      <c r="J18" s="21" t="str">
        <f t="shared" si="3"/>
        <v>A</v>
      </c>
      <c r="K18" s="31">
        <v>47</v>
      </c>
      <c r="L18" s="21">
        <f t="shared" si="4"/>
        <v>2</v>
      </c>
      <c r="M18" s="21" t="str">
        <f t="shared" si="5"/>
        <v>C</v>
      </c>
      <c r="N18" s="31">
        <v>36</v>
      </c>
      <c r="O18" s="21">
        <f t="shared" si="6"/>
        <v>1</v>
      </c>
      <c r="P18" s="21" t="str">
        <f t="shared" si="7"/>
        <v>D</v>
      </c>
      <c r="Q18" s="31">
        <v>36</v>
      </c>
      <c r="R18" s="21">
        <f t="shared" si="8"/>
        <v>1</v>
      </c>
      <c r="S18" s="21" t="str">
        <f t="shared" si="9"/>
        <v>D</v>
      </c>
      <c r="T18" s="31">
        <v>46</v>
      </c>
      <c r="U18" s="21">
        <f t="shared" si="10"/>
        <v>2</v>
      </c>
      <c r="V18" s="21" t="str">
        <f t="shared" si="11"/>
        <v>C</v>
      </c>
      <c r="W18" s="31">
        <v>80</v>
      </c>
      <c r="X18" s="21">
        <f t="shared" si="12"/>
        <v>5</v>
      </c>
      <c r="Y18" s="21" t="str">
        <f t="shared" si="13"/>
        <v>A+</v>
      </c>
      <c r="Z18" s="31">
        <v>43</v>
      </c>
      <c r="AA18" s="21">
        <f t="shared" si="14"/>
        <v>5</v>
      </c>
      <c r="AB18" s="21" t="str">
        <f t="shared" si="15"/>
        <v>A+</v>
      </c>
      <c r="AC18" s="31">
        <v>80</v>
      </c>
      <c r="AD18" s="21">
        <f t="shared" si="16"/>
        <v>5</v>
      </c>
      <c r="AE18" s="21" t="str">
        <f t="shared" si="17"/>
        <v>A+</v>
      </c>
      <c r="AF18" s="31">
        <v>85</v>
      </c>
      <c r="AG18" s="21">
        <f t="shared" si="18"/>
        <v>5</v>
      </c>
      <c r="AH18" s="21" t="str">
        <f t="shared" si="19"/>
        <v>A+</v>
      </c>
      <c r="AI18" s="31">
        <v>35</v>
      </c>
      <c r="AJ18" s="21">
        <f t="shared" si="20"/>
        <v>4</v>
      </c>
      <c r="AK18" s="21" t="str">
        <f t="shared" si="21"/>
        <v>A</v>
      </c>
      <c r="AL18" s="40">
        <f t="shared" si="22"/>
        <v>638</v>
      </c>
      <c r="AM18" s="41">
        <f t="shared" si="23"/>
        <v>3.4545454545454546</v>
      </c>
      <c r="AN18" s="41" t="str">
        <f t="shared" si="24"/>
        <v>B</v>
      </c>
      <c r="AO18" s="21">
        <v>12</v>
      </c>
      <c r="AP18" s="21" t="str">
        <f t="shared" si="25"/>
        <v>PASS</v>
      </c>
      <c r="AQ18" s="21">
        <f t="shared" si="26"/>
        <v>0</v>
      </c>
      <c r="AR18" s="38">
        <v>43</v>
      </c>
      <c r="AS18" s="38"/>
      <c r="AT18" s="6">
        <v>29</v>
      </c>
      <c r="AU18" s="6">
        <v>80</v>
      </c>
      <c r="AV18" s="38">
        <v>18</v>
      </c>
      <c r="AW18" s="38">
        <v>95</v>
      </c>
      <c r="AX18" s="6">
        <v>36</v>
      </c>
      <c r="AY18" s="6">
        <v>94</v>
      </c>
      <c r="AZ18" s="38">
        <v>18</v>
      </c>
      <c r="BA18" s="50">
        <v>77</v>
      </c>
      <c r="BB18" s="12">
        <f t="shared" si="27"/>
        <v>12</v>
      </c>
      <c r="BC18" s="51">
        <v>61</v>
      </c>
      <c r="BD18" s="10"/>
      <c r="BE18" s="18"/>
      <c r="BF18" s="18"/>
      <c r="BG18" s="18"/>
      <c r="BH18" s="18"/>
      <c r="BI18" s="9" t="s">
        <v>1276</v>
      </c>
      <c r="BJ18" s="9" t="s">
        <v>1332</v>
      </c>
      <c r="BK18" s="9" t="s">
        <v>38</v>
      </c>
    </row>
    <row r="19" spans="1:63" s="5" customFormat="1" ht="22.5" customHeight="1" x14ac:dyDescent="0.25">
      <c r="A19" s="92">
        <v>13</v>
      </c>
      <c r="B19" s="9" t="s">
        <v>1046</v>
      </c>
      <c r="C19" s="9" t="s">
        <v>1115</v>
      </c>
      <c r="D19" s="9" t="s">
        <v>1184</v>
      </c>
      <c r="E19" s="31">
        <v>67</v>
      </c>
      <c r="F19" s="21">
        <f t="shared" si="0"/>
        <v>3.5</v>
      </c>
      <c r="G19" s="21" t="str">
        <f t="shared" si="1"/>
        <v>A-</v>
      </c>
      <c r="H19" s="31">
        <v>67</v>
      </c>
      <c r="I19" s="21">
        <f t="shared" si="2"/>
        <v>3.5</v>
      </c>
      <c r="J19" s="21" t="str">
        <f t="shared" si="3"/>
        <v>A-</v>
      </c>
      <c r="K19" s="31">
        <v>46</v>
      </c>
      <c r="L19" s="21">
        <f t="shared" si="4"/>
        <v>2</v>
      </c>
      <c r="M19" s="21" t="str">
        <f t="shared" si="5"/>
        <v>C</v>
      </c>
      <c r="N19" s="31">
        <v>56</v>
      </c>
      <c r="O19" s="21">
        <f t="shared" si="6"/>
        <v>3</v>
      </c>
      <c r="P19" s="21" t="str">
        <f t="shared" si="7"/>
        <v>B</v>
      </c>
      <c r="Q19" s="31">
        <v>42</v>
      </c>
      <c r="R19" s="21">
        <f t="shared" si="8"/>
        <v>2</v>
      </c>
      <c r="S19" s="21" t="str">
        <f t="shared" si="9"/>
        <v>C</v>
      </c>
      <c r="T19" s="31">
        <v>64</v>
      </c>
      <c r="U19" s="21">
        <f t="shared" si="10"/>
        <v>3.5</v>
      </c>
      <c r="V19" s="21" t="str">
        <f t="shared" si="11"/>
        <v>A-</v>
      </c>
      <c r="W19" s="31">
        <v>73</v>
      </c>
      <c r="X19" s="21">
        <f t="shared" si="12"/>
        <v>4</v>
      </c>
      <c r="Y19" s="21" t="str">
        <f t="shared" si="13"/>
        <v>A</v>
      </c>
      <c r="Z19" s="31">
        <v>29</v>
      </c>
      <c r="AA19" s="21">
        <f t="shared" si="14"/>
        <v>3</v>
      </c>
      <c r="AB19" s="21" t="str">
        <f t="shared" si="15"/>
        <v>B</v>
      </c>
      <c r="AC19" s="31">
        <v>80</v>
      </c>
      <c r="AD19" s="21">
        <f t="shared" si="16"/>
        <v>5</v>
      </c>
      <c r="AE19" s="21" t="str">
        <f t="shared" si="17"/>
        <v>A+</v>
      </c>
      <c r="AF19" s="31">
        <v>64</v>
      </c>
      <c r="AG19" s="21">
        <f t="shared" si="18"/>
        <v>3.5</v>
      </c>
      <c r="AH19" s="21" t="str">
        <f t="shared" si="19"/>
        <v>A-</v>
      </c>
      <c r="AI19" s="31">
        <v>45</v>
      </c>
      <c r="AJ19" s="21">
        <f t="shared" si="20"/>
        <v>5</v>
      </c>
      <c r="AK19" s="21" t="str">
        <f t="shared" si="21"/>
        <v>A+</v>
      </c>
      <c r="AL19" s="40">
        <f t="shared" si="22"/>
        <v>633</v>
      </c>
      <c r="AM19" s="41">
        <f t="shared" si="23"/>
        <v>3.4545454545454546</v>
      </c>
      <c r="AN19" s="41" t="str">
        <f t="shared" si="24"/>
        <v>B</v>
      </c>
      <c r="AO19" s="21">
        <v>13</v>
      </c>
      <c r="AP19" s="21" t="str">
        <f t="shared" si="25"/>
        <v>PASS</v>
      </c>
      <c r="AQ19" s="21">
        <f t="shared" si="26"/>
        <v>0</v>
      </c>
      <c r="AR19" s="38">
        <v>29</v>
      </c>
      <c r="AS19" s="38"/>
      <c r="AT19" s="6">
        <v>10</v>
      </c>
      <c r="AU19" s="6">
        <v>90</v>
      </c>
      <c r="AV19" s="38">
        <v>14</v>
      </c>
      <c r="AW19" s="38">
        <v>95</v>
      </c>
      <c r="AX19" s="6">
        <v>16</v>
      </c>
      <c r="AY19" s="6">
        <v>100</v>
      </c>
      <c r="AZ19" s="38">
        <v>10</v>
      </c>
      <c r="BA19" s="50">
        <v>88</v>
      </c>
      <c r="BB19" s="12">
        <f t="shared" si="27"/>
        <v>13</v>
      </c>
      <c r="BC19" s="51">
        <v>80</v>
      </c>
      <c r="BD19" s="10"/>
      <c r="BE19" s="18"/>
      <c r="BF19" s="18"/>
      <c r="BG19" s="18"/>
      <c r="BH19" s="18"/>
      <c r="BI19" s="9" t="s">
        <v>1253</v>
      </c>
      <c r="BJ19" s="9" t="s">
        <v>1319</v>
      </c>
      <c r="BK19" s="9" t="s">
        <v>40</v>
      </c>
    </row>
    <row r="20" spans="1:63" s="5" customFormat="1" ht="22.5" customHeight="1" x14ac:dyDescent="0.25">
      <c r="A20" s="93">
        <v>14</v>
      </c>
      <c r="B20" s="9" t="s">
        <v>1044</v>
      </c>
      <c r="C20" s="9" t="s">
        <v>1113</v>
      </c>
      <c r="D20" s="9" t="s">
        <v>1182</v>
      </c>
      <c r="E20" s="31">
        <v>65</v>
      </c>
      <c r="F20" s="21">
        <f t="shared" si="0"/>
        <v>3.5</v>
      </c>
      <c r="G20" s="21" t="str">
        <f t="shared" si="1"/>
        <v>A-</v>
      </c>
      <c r="H20" s="31">
        <v>63</v>
      </c>
      <c r="I20" s="21">
        <f t="shared" si="2"/>
        <v>3.5</v>
      </c>
      <c r="J20" s="21" t="str">
        <f t="shared" si="3"/>
        <v>A-</v>
      </c>
      <c r="K20" s="31">
        <v>43</v>
      </c>
      <c r="L20" s="21">
        <f t="shared" si="4"/>
        <v>2</v>
      </c>
      <c r="M20" s="21" t="str">
        <f t="shared" si="5"/>
        <v>C</v>
      </c>
      <c r="N20" s="31">
        <v>34</v>
      </c>
      <c r="O20" s="21">
        <f t="shared" si="6"/>
        <v>1</v>
      </c>
      <c r="P20" s="21" t="str">
        <f t="shared" si="7"/>
        <v>D</v>
      </c>
      <c r="Q20" s="31">
        <v>42</v>
      </c>
      <c r="R20" s="21">
        <f t="shared" si="8"/>
        <v>2</v>
      </c>
      <c r="S20" s="21" t="str">
        <f t="shared" si="9"/>
        <v>C</v>
      </c>
      <c r="T20" s="31">
        <v>52</v>
      </c>
      <c r="U20" s="21">
        <f t="shared" si="10"/>
        <v>3</v>
      </c>
      <c r="V20" s="21" t="str">
        <f t="shared" si="11"/>
        <v>B</v>
      </c>
      <c r="W20" s="31">
        <v>66</v>
      </c>
      <c r="X20" s="21">
        <f t="shared" si="12"/>
        <v>3.5</v>
      </c>
      <c r="Y20" s="21" t="str">
        <f t="shared" si="13"/>
        <v>A-</v>
      </c>
      <c r="Z20" s="31">
        <v>38</v>
      </c>
      <c r="AA20" s="21">
        <f t="shared" si="14"/>
        <v>4</v>
      </c>
      <c r="AB20" s="21" t="str">
        <f t="shared" si="15"/>
        <v>A</v>
      </c>
      <c r="AC20" s="31">
        <v>85</v>
      </c>
      <c r="AD20" s="21">
        <f t="shared" si="16"/>
        <v>5</v>
      </c>
      <c r="AE20" s="21" t="str">
        <f t="shared" si="17"/>
        <v>A+</v>
      </c>
      <c r="AF20" s="31">
        <v>75</v>
      </c>
      <c r="AG20" s="21">
        <f t="shared" si="18"/>
        <v>4</v>
      </c>
      <c r="AH20" s="21" t="str">
        <f t="shared" si="19"/>
        <v>A</v>
      </c>
      <c r="AI20" s="31">
        <v>40</v>
      </c>
      <c r="AJ20" s="21">
        <f t="shared" si="20"/>
        <v>5</v>
      </c>
      <c r="AK20" s="21" t="str">
        <f t="shared" si="21"/>
        <v>A+</v>
      </c>
      <c r="AL20" s="40">
        <f t="shared" si="22"/>
        <v>603</v>
      </c>
      <c r="AM20" s="41">
        <f t="shared" si="23"/>
        <v>3.3181818181818183</v>
      </c>
      <c r="AN20" s="41" t="str">
        <f t="shared" si="24"/>
        <v>B</v>
      </c>
      <c r="AO20" s="21">
        <v>14</v>
      </c>
      <c r="AP20" s="21" t="str">
        <f t="shared" si="25"/>
        <v>PASS</v>
      </c>
      <c r="AQ20" s="21">
        <f t="shared" si="26"/>
        <v>0</v>
      </c>
      <c r="AR20" s="38">
        <v>9</v>
      </c>
      <c r="AS20" s="38"/>
      <c r="AT20" s="6">
        <v>15</v>
      </c>
      <c r="AU20" s="6">
        <v>95</v>
      </c>
      <c r="AV20" s="38">
        <v>10</v>
      </c>
      <c r="AW20" s="38">
        <v>100</v>
      </c>
      <c r="AX20" s="6">
        <v>21</v>
      </c>
      <c r="AY20" s="6">
        <v>94</v>
      </c>
      <c r="AZ20" s="38">
        <v>16</v>
      </c>
      <c r="BA20" s="50">
        <v>96</v>
      </c>
      <c r="BB20" s="12">
        <f t="shared" si="27"/>
        <v>14</v>
      </c>
      <c r="BC20" s="51">
        <v>76</v>
      </c>
      <c r="BD20" s="10"/>
      <c r="BE20" s="18"/>
      <c r="BF20" s="18"/>
      <c r="BG20" s="18"/>
      <c r="BH20" s="18"/>
      <c r="BI20" s="9" t="s">
        <v>1251</v>
      </c>
      <c r="BJ20" s="9" t="s">
        <v>1318</v>
      </c>
      <c r="BK20" s="9" t="s">
        <v>40</v>
      </c>
    </row>
    <row r="21" spans="1:63" s="5" customFormat="1" ht="22.5" customHeight="1" x14ac:dyDescent="0.25">
      <c r="A21" s="93">
        <v>15</v>
      </c>
      <c r="B21" s="9" t="s">
        <v>1077</v>
      </c>
      <c r="C21" s="9" t="s">
        <v>1146</v>
      </c>
      <c r="D21" s="9" t="s">
        <v>1215</v>
      </c>
      <c r="E21" s="31">
        <v>62</v>
      </c>
      <c r="F21" s="21">
        <f t="shared" si="0"/>
        <v>3.5</v>
      </c>
      <c r="G21" s="21" t="str">
        <f t="shared" si="1"/>
        <v>A-</v>
      </c>
      <c r="H21" s="31">
        <v>70</v>
      </c>
      <c r="I21" s="21">
        <f t="shared" si="2"/>
        <v>4</v>
      </c>
      <c r="J21" s="21" t="str">
        <f t="shared" si="3"/>
        <v>A</v>
      </c>
      <c r="K21" s="31">
        <v>44</v>
      </c>
      <c r="L21" s="21">
        <f t="shared" si="4"/>
        <v>2</v>
      </c>
      <c r="M21" s="21" t="str">
        <f t="shared" si="5"/>
        <v>C</v>
      </c>
      <c r="N21" s="31">
        <v>38</v>
      </c>
      <c r="O21" s="21">
        <f t="shared" si="6"/>
        <v>1</v>
      </c>
      <c r="P21" s="21" t="str">
        <f t="shared" si="7"/>
        <v>D</v>
      </c>
      <c r="Q21" s="31">
        <v>49</v>
      </c>
      <c r="R21" s="21">
        <f t="shared" si="8"/>
        <v>2</v>
      </c>
      <c r="S21" s="21" t="str">
        <f t="shared" si="9"/>
        <v>C</v>
      </c>
      <c r="T21" s="31">
        <v>53</v>
      </c>
      <c r="U21" s="21">
        <f t="shared" si="10"/>
        <v>3</v>
      </c>
      <c r="V21" s="21" t="str">
        <f t="shared" si="11"/>
        <v>B</v>
      </c>
      <c r="W21" s="31">
        <v>85</v>
      </c>
      <c r="X21" s="21">
        <f t="shared" si="12"/>
        <v>5</v>
      </c>
      <c r="Y21" s="21" t="str">
        <f t="shared" si="13"/>
        <v>A+</v>
      </c>
      <c r="Z21" s="31">
        <v>44</v>
      </c>
      <c r="AA21" s="21">
        <f t="shared" si="14"/>
        <v>5</v>
      </c>
      <c r="AB21" s="21" t="str">
        <f t="shared" si="15"/>
        <v>A+</v>
      </c>
      <c r="AC21" s="31">
        <v>70</v>
      </c>
      <c r="AD21" s="21">
        <f t="shared" si="16"/>
        <v>4</v>
      </c>
      <c r="AE21" s="21" t="str">
        <f t="shared" si="17"/>
        <v>A</v>
      </c>
      <c r="AF21" s="31">
        <v>55</v>
      </c>
      <c r="AG21" s="21">
        <f t="shared" si="18"/>
        <v>3</v>
      </c>
      <c r="AH21" s="21" t="str">
        <f t="shared" si="19"/>
        <v>B</v>
      </c>
      <c r="AI21" s="31">
        <v>31</v>
      </c>
      <c r="AJ21" s="21">
        <f t="shared" si="20"/>
        <v>3.5</v>
      </c>
      <c r="AK21" s="21" t="str">
        <f t="shared" si="21"/>
        <v>A-</v>
      </c>
      <c r="AL21" s="40">
        <f t="shared" si="22"/>
        <v>601</v>
      </c>
      <c r="AM21" s="41">
        <f t="shared" si="23"/>
        <v>3.2727272727272729</v>
      </c>
      <c r="AN21" s="41" t="str">
        <f t="shared" si="24"/>
        <v>B</v>
      </c>
      <c r="AO21" s="21">
        <v>15</v>
      </c>
      <c r="AP21" s="21" t="str">
        <f t="shared" si="25"/>
        <v>PASS</v>
      </c>
      <c r="AQ21" s="21">
        <f t="shared" si="26"/>
        <v>0</v>
      </c>
      <c r="AR21" s="38">
        <v>16</v>
      </c>
      <c r="AS21" s="38"/>
      <c r="AT21" s="6">
        <v>11</v>
      </c>
      <c r="AU21" s="6">
        <v>100</v>
      </c>
      <c r="AV21" s="38">
        <v>17</v>
      </c>
      <c r="AW21" s="38">
        <v>86</v>
      </c>
      <c r="AX21" s="6">
        <v>18</v>
      </c>
      <c r="AY21" s="6">
        <v>82</v>
      </c>
      <c r="AZ21" s="38">
        <v>12</v>
      </c>
      <c r="BA21" s="50">
        <v>92</v>
      </c>
      <c r="BB21" s="12">
        <f t="shared" si="27"/>
        <v>15</v>
      </c>
      <c r="BC21" s="51">
        <v>85</v>
      </c>
      <c r="BD21" s="10"/>
      <c r="BE21" s="18"/>
      <c r="BF21" s="18"/>
      <c r="BG21" s="18"/>
      <c r="BH21" s="18"/>
      <c r="BI21" s="9" t="s">
        <v>1284</v>
      </c>
      <c r="BJ21" s="9" t="s">
        <v>1340</v>
      </c>
      <c r="BK21" s="9" t="s">
        <v>40</v>
      </c>
    </row>
    <row r="22" spans="1:63" s="5" customFormat="1" ht="22.5" customHeight="1" x14ac:dyDescent="0.25">
      <c r="A22" s="92">
        <v>16</v>
      </c>
      <c r="B22" s="9" t="s">
        <v>1051</v>
      </c>
      <c r="C22" s="9" t="s">
        <v>1120</v>
      </c>
      <c r="D22" s="9" t="s">
        <v>1189</v>
      </c>
      <c r="E22" s="31">
        <v>72</v>
      </c>
      <c r="F22" s="21">
        <f t="shared" si="0"/>
        <v>4</v>
      </c>
      <c r="G22" s="21" t="str">
        <f t="shared" si="1"/>
        <v>A</v>
      </c>
      <c r="H22" s="31">
        <v>74</v>
      </c>
      <c r="I22" s="21">
        <f t="shared" si="2"/>
        <v>4</v>
      </c>
      <c r="J22" s="21" t="str">
        <f t="shared" si="3"/>
        <v>A</v>
      </c>
      <c r="K22" s="31">
        <v>38</v>
      </c>
      <c r="L22" s="21">
        <f t="shared" si="4"/>
        <v>1</v>
      </c>
      <c r="M22" s="21" t="str">
        <f t="shared" si="5"/>
        <v>D</v>
      </c>
      <c r="N22" s="31">
        <v>34</v>
      </c>
      <c r="O22" s="21">
        <f t="shared" si="6"/>
        <v>1</v>
      </c>
      <c r="P22" s="21" t="str">
        <f t="shared" si="7"/>
        <v>D</v>
      </c>
      <c r="Q22" s="31">
        <v>35</v>
      </c>
      <c r="R22" s="21">
        <f t="shared" si="8"/>
        <v>1</v>
      </c>
      <c r="S22" s="21" t="str">
        <f t="shared" si="9"/>
        <v>D</v>
      </c>
      <c r="T22" s="31">
        <v>57</v>
      </c>
      <c r="U22" s="21">
        <f t="shared" si="10"/>
        <v>3</v>
      </c>
      <c r="V22" s="21" t="str">
        <f t="shared" si="11"/>
        <v>B</v>
      </c>
      <c r="W22" s="31">
        <v>73</v>
      </c>
      <c r="X22" s="21">
        <f t="shared" si="12"/>
        <v>4</v>
      </c>
      <c r="Y22" s="21" t="str">
        <f t="shared" si="13"/>
        <v>A</v>
      </c>
      <c r="Z22" s="31">
        <v>38</v>
      </c>
      <c r="AA22" s="21">
        <f t="shared" si="14"/>
        <v>4</v>
      </c>
      <c r="AB22" s="21" t="str">
        <f t="shared" si="15"/>
        <v>A</v>
      </c>
      <c r="AC22" s="31">
        <v>80</v>
      </c>
      <c r="AD22" s="21">
        <f t="shared" si="16"/>
        <v>5</v>
      </c>
      <c r="AE22" s="21" t="str">
        <f t="shared" si="17"/>
        <v>A+</v>
      </c>
      <c r="AF22" s="31">
        <v>54</v>
      </c>
      <c r="AG22" s="21">
        <f t="shared" si="18"/>
        <v>3</v>
      </c>
      <c r="AH22" s="21" t="str">
        <f t="shared" si="19"/>
        <v>B</v>
      </c>
      <c r="AI22" s="31">
        <v>40</v>
      </c>
      <c r="AJ22" s="21">
        <f t="shared" si="20"/>
        <v>5</v>
      </c>
      <c r="AK22" s="21" t="str">
        <f t="shared" si="21"/>
        <v>A+</v>
      </c>
      <c r="AL22" s="40">
        <f t="shared" si="22"/>
        <v>595</v>
      </c>
      <c r="AM22" s="41">
        <f t="shared" si="23"/>
        <v>3.1818181818181817</v>
      </c>
      <c r="AN22" s="41" t="str">
        <f t="shared" si="24"/>
        <v>B</v>
      </c>
      <c r="AO22" s="21">
        <v>16</v>
      </c>
      <c r="AP22" s="21" t="str">
        <f t="shared" si="25"/>
        <v>PASS</v>
      </c>
      <c r="AQ22" s="21">
        <f t="shared" si="26"/>
        <v>0</v>
      </c>
      <c r="AR22" s="38">
        <v>28</v>
      </c>
      <c r="AS22" s="38"/>
      <c r="AT22" s="6">
        <v>33</v>
      </c>
      <c r="AU22" s="6">
        <v>100</v>
      </c>
      <c r="AV22" s="38">
        <v>32</v>
      </c>
      <c r="AW22" s="38">
        <v>90</v>
      </c>
      <c r="AX22" s="6">
        <v>26</v>
      </c>
      <c r="AY22" s="6">
        <v>100</v>
      </c>
      <c r="AZ22" s="38">
        <v>21</v>
      </c>
      <c r="BA22" s="50">
        <v>88</v>
      </c>
      <c r="BB22" s="12">
        <f t="shared" si="27"/>
        <v>16</v>
      </c>
      <c r="BC22" s="51">
        <v>85</v>
      </c>
      <c r="BD22" s="10"/>
      <c r="BE22" s="18"/>
      <c r="BF22" s="18"/>
      <c r="BG22" s="18"/>
      <c r="BH22" s="18"/>
      <c r="BI22" s="9" t="s">
        <v>1258</v>
      </c>
      <c r="BJ22" s="9" t="s">
        <v>1323</v>
      </c>
      <c r="BK22" s="9" t="s">
        <v>38</v>
      </c>
    </row>
    <row r="23" spans="1:63" s="5" customFormat="1" ht="22.5" customHeight="1" x14ac:dyDescent="0.25">
      <c r="A23" s="93">
        <v>17</v>
      </c>
      <c r="B23" s="9" t="s">
        <v>1043</v>
      </c>
      <c r="C23" s="9" t="s">
        <v>1112</v>
      </c>
      <c r="D23" s="9" t="s">
        <v>1181</v>
      </c>
      <c r="E23" s="31">
        <v>67</v>
      </c>
      <c r="F23" s="21">
        <f t="shared" si="0"/>
        <v>3.5</v>
      </c>
      <c r="G23" s="21" t="str">
        <f t="shared" si="1"/>
        <v>A-</v>
      </c>
      <c r="H23" s="31">
        <v>64</v>
      </c>
      <c r="I23" s="21">
        <f t="shared" si="2"/>
        <v>3.5</v>
      </c>
      <c r="J23" s="21" t="str">
        <f t="shared" si="3"/>
        <v>A-</v>
      </c>
      <c r="K23" s="31">
        <v>33</v>
      </c>
      <c r="L23" s="21">
        <f t="shared" si="4"/>
        <v>1</v>
      </c>
      <c r="M23" s="21" t="str">
        <f t="shared" si="5"/>
        <v>D</v>
      </c>
      <c r="N23" s="31">
        <v>33</v>
      </c>
      <c r="O23" s="21">
        <f t="shared" si="6"/>
        <v>1</v>
      </c>
      <c r="P23" s="21" t="str">
        <f t="shared" si="7"/>
        <v>D</v>
      </c>
      <c r="Q23" s="31">
        <v>41</v>
      </c>
      <c r="R23" s="21">
        <f t="shared" si="8"/>
        <v>2</v>
      </c>
      <c r="S23" s="21" t="str">
        <f t="shared" si="9"/>
        <v>C</v>
      </c>
      <c r="T23" s="31">
        <v>52</v>
      </c>
      <c r="U23" s="21">
        <f t="shared" si="10"/>
        <v>3</v>
      </c>
      <c r="V23" s="21" t="str">
        <f t="shared" si="11"/>
        <v>B</v>
      </c>
      <c r="W23" s="31">
        <v>71</v>
      </c>
      <c r="X23" s="21">
        <f t="shared" si="12"/>
        <v>4</v>
      </c>
      <c r="Y23" s="21" t="str">
        <f t="shared" si="13"/>
        <v>A</v>
      </c>
      <c r="Z23" s="31">
        <v>37</v>
      </c>
      <c r="AA23" s="21">
        <f t="shared" si="14"/>
        <v>4</v>
      </c>
      <c r="AB23" s="21" t="str">
        <f t="shared" si="15"/>
        <v>A</v>
      </c>
      <c r="AC23" s="31">
        <v>62</v>
      </c>
      <c r="AD23" s="21">
        <f t="shared" si="16"/>
        <v>3.5</v>
      </c>
      <c r="AE23" s="21" t="str">
        <f t="shared" si="17"/>
        <v>A-</v>
      </c>
      <c r="AF23" s="31">
        <v>64</v>
      </c>
      <c r="AG23" s="21">
        <f t="shared" si="18"/>
        <v>3.5</v>
      </c>
      <c r="AH23" s="21" t="str">
        <f t="shared" si="19"/>
        <v>A-</v>
      </c>
      <c r="AI23" s="31">
        <v>40</v>
      </c>
      <c r="AJ23" s="21">
        <f t="shared" si="20"/>
        <v>5</v>
      </c>
      <c r="AK23" s="21" t="str">
        <f t="shared" si="21"/>
        <v>A+</v>
      </c>
      <c r="AL23" s="40">
        <f t="shared" si="22"/>
        <v>564</v>
      </c>
      <c r="AM23" s="41">
        <f t="shared" si="23"/>
        <v>3.0909090909090908</v>
      </c>
      <c r="AN23" s="41" t="str">
        <f t="shared" si="24"/>
        <v>B</v>
      </c>
      <c r="AO23" s="21">
        <v>17</v>
      </c>
      <c r="AP23" s="21" t="str">
        <f t="shared" si="25"/>
        <v>PASS</v>
      </c>
      <c r="AQ23" s="21">
        <f t="shared" si="26"/>
        <v>0</v>
      </c>
      <c r="AR23" s="38">
        <v>6</v>
      </c>
      <c r="AS23" s="38"/>
      <c r="AT23" s="6">
        <v>8</v>
      </c>
      <c r="AU23" s="6">
        <v>95</v>
      </c>
      <c r="AV23" s="38">
        <v>39</v>
      </c>
      <c r="AW23" s="38">
        <v>81</v>
      </c>
      <c r="AX23" s="6">
        <v>24</v>
      </c>
      <c r="AY23" s="6">
        <v>82</v>
      </c>
      <c r="AZ23" s="38">
        <v>36</v>
      </c>
      <c r="BA23" s="50">
        <v>85</v>
      </c>
      <c r="BB23" s="12">
        <f t="shared" si="27"/>
        <v>17</v>
      </c>
      <c r="BC23" s="51">
        <v>71</v>
      </c>
      <c r="BD23" s="10"/>
      <c r="BE23" s="18"/>
      <c r="BF23" s="18"/>
      <c r="BG23" s="18"/>
      <c r="BH23" s="18"/>
      <c r="BI23" s="9" t="s">
        <v>1250</v>
      </c>
      <c r="BJ23" s="9" t="s">
        <v>1317</v>
      </c>
      <c r="BK23" s="9" t="s">
        <v>40</v>
      </c>
    </row>
    <row r="24" spans="1:63" s="5" customFormat="1" ht="22.5" customHeight="1" x14ac:dyDescent="0.25">
      <c r="A24" s="93">
        <v>18</v>
      </c>
      <c r="B24" s="9" t="s">
        <v>1047</v>
      </c>
      <c r="C24" s="9" t="s">
        <v>1116</v>
      </c>
      <c r="D24" s="9" t="s">
        <v>1185</v>
      </c>
      <c r="E24" s="31">
        <v>55</v>
      </c>
      <c r="F24" s="21">
        <f t="shared" si="0"/>
        <v>3</v>
      </c>
      <c r="G24" s="21" t="str">
        <f t="shared" si="1"/>
        <v>B</v>
      </c>
      <c r="H24" s="31">
        <v>72</v>
      </c>
      <c r="I24" s="21">
        <f t="shared" si="2"/>
        <v>4</v>
      </c>
      <c r="J24" s="21" t="str">
        <f t="shared" si="3"/>
        <v>A</v>
      </c>
      <c r="K24" s="31">
        <v>43</v>
      </c>
      <c r="L24" s="21">
        <f t="shared" si="4"/>
        <v>2</v>
      </c>
      <c r="M24" s="21" t="str">
        <f t="shared" si="5"/>
        <v>C</v>
      </c>
      <c r="N24" s="31">
        <v>38</v>
      </c>
      <c r="O24" s="21">
        <f t="shared" si="6"/>
        <v>1</v>
      </c>
      <c r="P24" s="21" t="str">
        <f t="shared" si="7"/>
        <v>D</v>
      </c>
      <c r="Q24" s="31">
        <v>42</v>
      </c>
      <c r="R24" s="21">
        <f t="shared" si="8"/>
        <v>2</v>
      </c>
      <c r="S24" s="21" t="str">
        <f t="shared" si="9"/>
        <v>C</v>
      </c>
      <c r="T24" s="31">
        <v>49</v>
      </c>
      <c r="U24" s="21">
        <f t="shared" si="10"/>
        <v>2</v>
      </c>
      <c r="V24" s="21" t="str">
        <f t="shared" si="11"/>
        <v>C</v>
      </c>
      <c r="W24" s="31">
        <v>60</v>
      </c>
      <c r="X24" s="21">
        <f t="shared" si="12"/>
        <v>3.5</v>
      </c>
      <c r="Y24" s="21" t="str">
        <f t="shared" si="13"/>
        <v>A-</v>
      </c>
      <c r="Z24" s="31">
        <v>44</v>
      </c>
      <c r="AA24" s="21">
        <f t="shared" si="14"/>
        <v>5</v>
      </c>
      <c r="AB24" s="21" t="str">
        <f t="shared" si="15"/>
        <v>A+</v>
      </c>
      <c r="AC24" s="31">
        <v>60</v>
      </c>
      <c r="AD24" s="21">
        <f t="shared" si="16"/>
        <v>3.5</v>
      </c>
      <c r="AE24" s="21" t="str">
        <f t="shared" si="17"/>
        <v>A-</v>
      </c>
      <c r="AF24" s="31">
        <v>68</v>
      </c>
      <c r="AG24" s="21">
        <f t="shared" si="18"/>
        <v>3.5</v>
      </c>
      <c r="AH24" s="21" t="str">
        <f t="shared" si="19"/>
        <v>A-</v>
      </c>
      <c r="AI24" s="31">
        <v>39</v>
      </c>
      <c r="AJ24" s="21">
        <f t="shared" si="20"/>
        <v>4</v>
      </c>
      <c r="AK24" s="21" t="str">
        <f t="shared" si="21"/>
        <v>A</v>
      </c>
      <c r="AL24" s="40">
        <f t="shared" si="22"/>
        <v>570</v>
      </c>
      <c r="AM24" s="41">
        <f t="shared" si="23"/>
        <v>3.0454545454545454</v>
      </c>
      <c r="AN24" s="41" t="str">
        <f t="shared" si="24"/>
        <v>B</v>
      </c>
      <c r="AO24" s="21">
        <v>18</v>
      </c>
      <c r="AP24" s="21" t="str">
        <f t="shared" si="25"/>
        <v>PASS</v>
      </c>
      <c r="AQ24" s="21">
        <f t="shared" si="26"/>
        <v>0</v>
      </c>
      <c r="AR24" s="38">
        <v>27</v>
      </c>
      <c r="AS24" s="38"/>
      <c r="AT24" s="6">
        <v>22</v>
      </c>
      <c r="AU24" s="6">
        <v>71</v>
      </c>
      <c r="AV24" s="38">
        <v>22</v>
      </c>
      <c r="AW24" s="38">
        <v>68</v>
      </c>
      <c r="AX24" s="6">
        <v>33</v>
      </c>
      <c r="AY24" s="6">
        <v>52</v>
      </c>
      <c r="AZ24" s="38">
        <v>22</v>
      </c>
      <c r="BA24" s="50">
        <v>55</v>
      </c>
      <c r="BB24" s="12">
        <f t="shared" si="27"/>
        <v>18</v>
      </c>
      <c r="BC24" s="51">
        <v>66</v>
      </c>
      <c r="BD24" s="10"/>
      <c r="BE24" s="18"/>
      <c r="BF24" s="18"/>
      <c r="BG24" s="18"/>
      <c r="BH24" s="18"/>
      <c r="BI24" s="9" t="s">
        <v>1254</v>
      </c>
      <c r="BJ24" s="9" t="s">
        <v>1320</v>
      </c>
      <c r="BK24" s="9" t="s">
        <v>38</v>
      </c>
    </row>
    <row r="25" spans="1:63" s="5" customFormat="1" ht="22.5" customHeight="1" x14ac:dyDescent="0.25">
      <c r="A25" s="92">
        <v>19</v>
      </c>
      <c r="B25" s="9" t="s">
        <v>1099</v>
      </c>
      <c r="C25" s="9" t="s">
        <v>1168</v>
      </c>
      <c r="D25" s="9" t="s">
        <v>1237</v>
      </c>
      <c r="E25" s="31">
        <v>65</v>
      </c>
      <c r="F25" s="21">
        <f t="shared" si="0"/>
        <v>3.5</v>
      </c>
      <c r="G25" s="21" t="str">
        <f t="shared" si="1"/>
        <v>A-</v>
      </c>
      <c r="H25" s="31">
        <v>67</v>
      </c>
      <c r="I25" s="21">
        <f t="shared" si="2"/>
        <v>3.5</v>
      </c>
      <c r="J25" s="21" t="str">
        <f t="shared" si="3"/>
        <v>A-</v>
      </c>
      <c r="K25" s="31">
        <v>41</v>
      </c>
      <c r="L25" s="21">
        <f t="shared" si="4"/>
        <v>2</v>
      </c>
      <c r="M25" s="21" t="str">
        <f t="shared" si="5"/>
        <v>C</v>
      </c>
      <c r="N25" s="31">
        <v>40</v>
      </c>
      <c r="O25" s="21">
        <f t="shared" si="6"/>
        <v>2</v>
      </c>
      <c r="P25" s="21" t="str">
        <f t="shared" si="7"/>
        <v>C</v>
      </c>
      <c r="Q25" s="31">
        <v>36</v>
      </c>
      <c r="R25" s="21">
        <f t="shared" si="8"/>
        <v>1</v>
      </c>
      <c r="S25" s="21" t="str">
        <f t="shared" si="9"/>
        <v>D</v>
      </c>
      <c r="T25" s="31">
        <v>51</v>
      </c>
      <c r="U25" s="21">
        <f t="shared" si="10"/>
        <v>3</v>
      </c>
      <c r="V25" s="21" t="str">
        <f t="shared" si="11"/>
        <v>B</v>
      </c>
      <c r="W25" s="31">
        <v>64</v>
      </c>
      <c r="X25" s="21">
        <f t="shared" si="12"/>
        <v>3.5</v>
      </c>
      <c r="Y25" s="21" t="str">
        <f t="shared" si="13"/>
        <v>A-</v>
      </c>
      <c r="Z25" s="31">
        <v>38</v>
      </c>
      <c r="AA25" s="21">
        <f t="shared" si="14"/>
        <v>4</v>
      </c>
      <c r="AB25" s="21" t="str">
        <f t="shared" si="15"/>
        <v>A</v>
      </c>
      <c r="AC25" s="31">
        <v>52</v>
      </c>
      <c r="AD25" s="21">
        <f t="shared" si="16"/>
        <v>3</v>
      </c>
      <c r="AE25" s="21" t="str">
        <f t="shared" si="17"/>
        <v>B</v>
      </c>
      <c r="AF25" s="31">
        <v>72</v>
      </c>
      <c r="AG25" s="21">
        <f t="shared" si="18"/>
        <v>4</v>
      </c>
      <c r="AH25" s="21" t="str">
        <f t="shared" si="19"/>
        <v>A</v>
      </c>
      <c r="AI25" s="31">
        <v>30</v>
      </c>
      <c r="AJ25" s="21">
        <f t="shared" si="20"/>
        <v>3.5</v>
      </c>
      <c r="AK25" s="21" t="str">
        <f t="shared" si="21"/>
        <v>A-</v>
      </c>
      <c r="AL25" s="40">
        <f t="shared" si="22"/>
        <v>556</v>
      </c>
      <c r="AM25" s="41">
        <f t="shared" si="23"/>
        <v>3</v>
      </c>
      <c r="AN25" s="41" t="str">
        <f t="shared" si="24"/>
        <v>B</v>
      </c>
      <c r="AO25" s="21">
        <v>19</v>
      </c>
      <c r="AP25" s="21" t="str">
        <f t="shared" si="25"/>
        <v>PASS</v>
      </c>
      <c r="AQ25" s="21">
        <f t="shared" si="26"/>
        <v>0</v>
      </c>
      <c r="AR25" s="38"/>
      <c r="AS25" s="38"/>
      <c r="AT25" s="6">
        <v>35</v>
      </c>
      <c r="AU25" s="6">
        <v>80</v>
      </c>
      <c r="AV25" s="38">
        <v>31</v>
      </c>
      <c r="AW25" s="38">
        <v>100</v>
      </c>
      <c r="AX25" s="6">
        <v>35</v>
      </c>
      <c r="AY25" s="6">
        <v>94</v>
      </c>
      <c r="AZ25" s="38">
        <v>27</v>
      </c>
      <c r="BA25" s="50">
        <v>88</v>
      </c>
      <c r="BB25" s="12">
        <f t="shared" si="27"/>
        <v>19</v>
      </c>
      <c r="BC25" s="51">
        <v>85</v>
      </c>
      <c r="BD25" s="10"/>
      <c r="BE25" s="18"/>
      <c r="BF25" s="18"/>
      <c r="BG25" s="18"/>
      <c r="BH25" s="18"/>
      <c r="BI25" s="9" t="s">
        <v>1304</v>
      </c>
      <c r="BJ25" s="9" t="s">
        <v>1304</v>
      </c>
      <c r="BK25" s="9" t="s">
        <v>40</v>
      </c>
    </row>
    <row r="26" spans="1:63" s="5" customFormat="1" ht="22.5" customHeight="1" x14ac:dyDescent="0.25">
      <c r="A26" s="93">
        <v>20</v>
      </c>
      <c r="B26" s="9" t="s">
        <v>1073</v>
      </c>
      <c r="C26" s="9" t="s">
        <v>1142</v>
      </c>
      <c r="D26" s="9" t="s">
        <v>1211</v>
      </c>
      <c r="E26" s="31">
        <v>59</v>
      </c>
      <c r="F26" s="21">
        <f t="shared" si="0"/>
        <v>3</v>
      </c>
      <c r="G26" s="21" t="str">
        <f t="shared" si="1"/>
        <v>B</v>
      </c>
      <c r="H26" s="31">
        <v>72</v>
      </c>
      <c r="I26" s="21">
        <f t="shared" si="2"/>
        <v>4</v>
      </c>
      <c r="J26" s="21" t="str">
        <f t="shared" si="3"/>
        <v>A</v>
      </c>
      <c r="K26" s="31">
        <v>60</v>
      </c>
      <c r="L26" s="21">
        <f t="shared" si="4"/>
        <v>3.5</v>
      </c>
      <c r="M26" s="21" t="str">
        <f t="shared" si="5"/>
        <v>A-</v>
      </c>
      <c r="N26" s="31">
        <v>42</v>
      </c>
      <c r="O26" s="21">
        <f t="shared" si="6"/>
        <v>2</v>
      </c>
      <c r="P26" s="21" t="str">
        <f t="shared" si="7"/>
        <v>C</v>
      </c>
      <c r="Q26" s="31">
        <v>36</v>
      </c>
      <c r="R26" s="21">
        <f t="shared" si="8"/>
        <v>1</v>
      </c>
      <c r="S26" s="21" t="str">
        <f t="shared" si="9"/>
        <v>D</v>
      </c>
      <c r="T26" s="31">
        <v>38</v>
      </c>
      <c r="U26" s="21">
        <f t="shared" si="10"/>
        <v>1</v>
      </c>
      <c r="V26" s="21" t="str">
        <f t="shared" si="11"/>
        <v>D</v>
      </c>
      <c r="W26" s="31">
        <v>77</v>
      </c>
      <c r="X26" s="21">
        <f t="shared" si="12"/>
        <v>4</v>
      </c>
      <c r="Y26" s="21" t="str">
        <f t="shared" si="13"/>
        <v>A</v>
      </c>
      <c r="Z26" s="31">
        <v>37</v>
      </c>
      <c r="AA26" s="21">
        <f t="shared" si="14"/>
        <v>4</v>
      </c>
      <c r="AB26" s="21" t="str">
        <f t="shared" si="15"/>
        <v>A</v>
      </c>
      <c r="AC26" s="31">
        <v>55</v>
      </c>
      <c r="AD26" s="21">
        <f t="shared" si="16"/>
        <v>3</v>
      </c>
      <c r="AE26" s="21" t="str">
        <f t="shared" si="17"/>
        <v>B</v>
      </c>
      <c r="AF26" s="31">
        <v>64</v>
      </c>
      <c r="AG26" s="21">
        <f t="shared" si="18"/>
        <v>3.5</v>
      </c>
      <c r="AH26" s="21" t="str">
        <f t="shared" si="19"/>
        <v>A-</v>
      </c>
      <c r="AI26" s="31">
        <v>34</v>
      </c>
      <c r="AJ26" s="21">
        <f t="shared" si="20"/>
        <v>3.5</v>
      </c>
      <c r="AK26" s="21" t="str">
        <f t="shared" si="21"/>
        <v>A-</v>
      </c>
      <c r="AL26" s="40">
        <f t="shared" si="22"/>
        <v>574</v>
      </c>
      <c r="AM26" s="41">
        <f t="shared" si="23"/>
        <v>2.9545454545454546</v>
      </c>
      <c r="AN26" s="41" t="str">
        <f t="shared" si="24"/>
        <v>C</v>
      </c>
      <c r="AO26" s="21">
        <v>20</v>
      </c>
      <c r="AP26" s="21" t="str">
        <f t="shared" si="25"/>
        <v>PASS</v>
      </c>
      <c r="AQ26" s="21">
        <f t="shared" si="26"/>
        <v>0</v>
      </c>
      <c r="AR26" s="38">
        <v>25</v>
      </c>
      <c r="AS26" s="38"/>
      <c r="AT26" s="6">
        <v>25</v>
      </c>
      <c r="AU26" s="6">
        <v>80</v>
      </c>
      <c r="AV26" s="38">
        <v>12</v>
      </c>
      <c r="AW26" s="38">
        <v>81</v>
      </c>
      <c r="AX26" s="6">
        <v>47</v>
      </c>
      <c r="AY26" s="6">
        <v>70</v>
      </c>
      <c r="AZ26" s="38">
        <v>17</v>
      </c>
      <c r="BA26" s="50">
        <v>81</v>
      </c>
      <c r="BB26" s="12">
        <f t="shared" si="27"/>
        <v>20</v>
      </c>
      <c r="BC26" s="51">
        <v>80</v>
      </c>
      <c r="BD26" s="10"/>
      <c r="BE26" s="18"/>
      <c r="BF26" s="18"/>
      <c r="BG26" s="18"/>
      <c r="BH26" s="18"/>
      <c r="BI26" s="9" t="s">
        <v>1280</v>
      </c>
      <c r="BJ26" s="9" t="s">
        <v>1336</v>
      </c>
      <c r="BK26" s="9" t="s">
        <v>40</v>
      </c>
    </row>
    <row r="27" spans="1:63" s="5" customFormat="1" ht="22.5" customHeight="1" x14ac:dyDescent="0.25">
      <c r="A27" s="93">
        <v>21</v>
      </c>
      <c r="B27" s="9" t="s">
        <v>1042</v>
      </c>
      <c r="C27" s="9" t="s">
        <v>1111</v>
      </c>
      <c r="D27" s="9" t="s">
        <v>1180</v>
      </c>
      <c r="E27" s="31">
        <v>56</v>
      </c>
      <c r="F27" s="21">
        <f t="shared" si="0"/>
        <v>3</v>
      </c>
      <c r="G27" s="21" t="str">
        <f t="shared" si="1"/>
        <v>B</v>
      </c>
      <c r="H27" s="31">
        <v>72</v>
      </c>
      <c r="I27" s="21">
        <f t="shared" si="2"/>
        <v>4</v>
      </c>
      <c r="J27" s="21" t="str">
        <f t="shared" si="3"/>
        <v>A</v>
      </c>
      <c r="K27" s="31">
        <v>63</v>
      </c>
      <c r="L27" s="21">
        <f t="shared" si="4"/>
        <v>3.5</v>
      </c>
      <c r="M27" s="21" t="str">
        <f t="shared" si="5"/>
        <v>A-</v>
      </c>
      <c r="N27" s="31">
        <v>35</v>
      </c>
      <c r="O27" s="21">
        <f t="shared" si="6"/>
        <v>1</v>
      </c>
      <c r="P27" s="21" t="str">
        <f t="shared" si="7"/>
        <v>D</v>
      </c>
      <c r="Q27" s="31">
        <v>37</v>
      </c>
      <c r="R27" s="21">
        <f t="shared" si="8"/>
        <v>1</v>
      </c>
      <c r="S27" s="21" t="str">
        <f t="shared" si="9"/>
        <v>D</v>
      </c>
      <c r="T27" s="31">
        <v>36</v>
      </c>
      <c r="U27" s="21">
        <f t="shared" si="10"/>
        <v>1</v>
      </c>
      <c r="V27" s="21" t="str">
        <f t="shared" si="11"/>
        <v>D</v>
      </c>
      <c r="W27" s="31">
        <v>75</v>
      </c>
      <c r="X27" s="21">
        <f t="shared" si="12"/>
        <v>4</v>
      </c>
      <c r="Y27" s="21" t="str">
        <f t="shared" si="13"/>
        <v>A</v>
      </c>
      <c r="Z27" s="31">
        <v>42</v>
      </c>
      <c r="AA27" s="21">
        <f t="shared" si="14"/>
        <v>5</v>
      </c>
      <c r="AB27" s="21" t="str">
        <f t="shared" si="15"/>
        <v>A+</v>
      </c>
      <c r="AC27" s="31">
        <v>50</v>
      </c>
      <c r="AD27" s="21">
        <f t="shared" si="16"/>
        <v>3</v>
      </c>
      <c r="AE27" s="21" t="str">
        <f t="shared" si="17"/>
        <v>B</v>
      </c>
      <c r="AF27" s="31">
        <v>56</v>
      </c>
      <c r="AG27" s="21">
        <f t="shared" si="18"/>
        <v>3</v>
      </c>
      <c r="AH27" s="21" t="str">
        <f t="shared" si="19"/>
        <v>B</v>
      </c>
      <c r="AI27" s="31">
        <v>30</v>
      </c>
      <c r="AJ27" s="21">
        <f t="shared" si="20"/>
        <v>3.5</v>
      </c>
      <c r="AK27" s="21" t="str">
        <f t="shared" si="21"/>
        <v>A-</v>
      </c>
      <c r="AL27" s="40">
        <f t="shared" si="22"/>
        <v>552</v>
      </c>
      <c r="AM27" s="41">
        <f t="shared" si="23"/>
        <v>2.9090909090909092</v>
      </c>
      <c r="AN27" s="41" t="str">
        <f t="shared" si="24"/>
        <v>C</v>
      </c>
      <c r="AO27" s="21">
        <v>21</v>
      </c>
      <c r="AP27" s="21" t="str">
        <f t="shared" si="25"/>
        <v>PASS</v>
      </c>
      <c r="AQ27" s="21">
        <f t="shared" si="26"/>
        <v>0</v>
      </c>
      <c r="AR27" s="38">
        <v>44</v>
      </c>
      <c r="AS27" s="38"/>
      <c r="AT27" s="6">
        <v>19</v>
      </c>
      <c r="AU27" s="6">
        <v>100</v>
      </c>
      <c r="AV27" s="38">
        <v>21</v>
      </c>
      <c r="AW27" s="38">
        <v>100</v>
      </c>
      <c r="AX27" s="6">
        <v>23</v>
      </c>
      <c r="AY27" s="6">
        <v>76</v>
      </c>
      <c r="AZ27" s="38">
        <v>23</v>
      </c>
      <c r="BA27" s="50">
        <v>77</v>
      </c>
      <c r="BB27" s="12">
        <f t="shared" si="27"/>
        <v>21</v>
      </c>
      <c r="BC27" s="51">
        <v>71</v>
      </c>
      <c r="BD27" s="10"/>
      <c r="BE27" s="18"/>
      <c r="BF27" s="18"/>
      <c r="BG27" s="18"/>
      <c r="BH27" s="18"/>
      <c r="BI27" s="9" t="s">
        <v>1249</v>
      </c>
      <c r="BJ27" s="9" t="s">
        <v>1316</v>
      </c>
      <c r="BK27" s="9" t="s">
        <v>38</v>
      </c>
    </row>
    <row r="28" spans="1:63" s="5" customFormat="1" ht="22.5" customHeight="1" x14ac:dyDescent="0.25">
      <c r="A28" s="92">
        <v>22</v>
      </c>
      <c r="B28" s="9" t="s">
        <v>1087</v>
      </c>
      <c r="C28" s="9" t="s">
        <v>1156</v>
      </c>
      <c r="D28" s="9" t="s">
        <v>1225</v>
      </c>
      <c r="E28" s="31">
        <v>54</v>
      </c>
      <c r="F28" s="21">
        <f t="shared" si="0"/>
        <v>3</v>
      </c>
      <c r="G28" s="21" t="str">
        <f t="shared" si="1"/>
        <v>B</v>
      </c>
      <c r="H28" s="31">
        <v>58</v>
      </c>
      <c r="I28" s="21">
        <f t="shared" si="2"/>
        <v>3</v>
      </c>
      <c r="J28" s="21" t="str">
        <f t="shared" si="3"/>
        <v>B</v>
      </c>
      <c r="K28" s="31">
        <v>47</v>
      </c>
      <c r="L28" s="21">
        <f t="shared" si="4"/>
        <v>2</v>
      </c>
      <c r="M28" s="21" t="str">
        <f t="shared" si="5"/>
        <v>C</v>
      </c>
      <c r="N28" s="31">
        <v>33</v>
      </c>
      <c r="O28" s="21">
        <f t="shared" si="6"/>
        <v>1</v>
      </c>
      <c r="P28" s="21" t="str">
        <f t="shared" si="7"/>
        <v>D</v>
      </c>
      <c r="Q28" s="31">
        <v>59</v>
      </c>
      <c r="R28" s="21">
        <f t="shared" si="8"/>
        <v>3</v>
      </c>
      <c r="S28" s="21" t="str">
        <f t="shared" si="9"/>
        <v>B</v>
      </c>
      <c r="T28" s="31">
        <v>35</v>
      </c>
      <c r="U28" s="21">
        <f t="shared" si="10"/>
        <v>1</v>
      </c>
      <c r="V28" s="21" t="str">
        <f t="shared" si="11"/>
        <v>D</v>
      </c>
      <c r="W28" s="31">
        <v>70</v>
      </c>
      <c r="X28" s="21">
        <f t="shared" si="12"/>
        <v>4</v>
      </c>
      <c r="Y28" s="21" t="str">
        <f t="shared" si="13"/>
        <v>A</v>
      </c>
      <c r="Z28" s="31">
        <v>43</v>
      </c>
      <c r="AA28" s="21">
        <f t="shared" si="14"/>
        <v>5</v>
      </c>
      <c r="AB28" s="21" t="str">
        <f t="shared" si="15"/>
        <v>A+</v>
      </c>
      <c r="AC28" s="31">
        <v>60</v>
      </c>
      <c r="AD28" s="21">
        <f t="shared" si="16"/>
        <v>3.5</v>
      </c>
      <c r="AE28" s="21" t="str">
        <f t="shared" si="17"/>
        <v>A-</v>
      </c>
      <c r="AF28" s="31">
        <v>60</v>
      </c>
      <c r="AG28" s="21">
        <f t="shared" si="18"/>
        <v>3.5</v>
      </c>
      <c r="AH28" s="21" t="str">
        <f t="shared" si="19"/>
        <v>A-</v>
      </c>
      <c r="AI28" s="31">
        <v>25</v>
      </c>
      <c r="AJ28" s="21">
        <f t="shared" si="20"/>
        <v>3</v>
      </c>
      <c r="AK28" s="21" t="str">
        <f t="shared" si="21"/>
        <v>B</v>
      </c>
      <c r="AL28" s="40">
        <f t="shared" si="22"/>
        <v>544</v>
      </c>
      <c r="AM28" s="41">
        <f t="shared" si="23"/>
        <v>2.9090909090909092</v>
      </c>
      <c r="AN28" s="41" t="str">
        <f t="shared" si="24"/>
        <v>C</v>
      </c>
      <c r="AO28" s="21">
        <v>22</v>
      </c>
      <c r="AP28" s="21" t="str">
        <f t="shared" si="25"/>
        <v>PASS</v>
      </c>
      <c r="AQ28" s="21">
        <f t="shared" si="26"/>
        <v>0</v>
      </c>
      <c r="AR28" s="38">
        <v>56</v>
      </c>
      <c r="AS28" s="38"/>
      <c r="AT28" s="6">
        <v>28</v>
      </c>
      <c r="AU28" s="6">
        <v>85</v>
      </c>
      <c r="AV28" s="38">
        <v>25</v>
      </c>
      <c r="AW28" s="38">
        <v>100</v>
      </c>
      <c r="AX28" s="6">
        <v>22</v>
      </c>
      <c r="AY28" s="6">
        <v>100</v>
      </c>
      <c r="AZ28" s="38">
        <v>26</v>
      </c>
      <c r="BA28" s="50">
        <v>96</v>
      </c>
      <c r="BB28" s="12">
        <f t="shared" si="27"/>
        <v>22</v>
      </c>
      <c r="BC28" s="51">
        <v>76</v>
      </c>
      <c r="BD28" s="10"/>
      <c r="BE28" s="18"/>
      <c r="BF28" s="18"/>
      <c r="BG28" s="18"/>
      <c r="BH28" s="18"/>
      <c r="BI28" s="9" t="s">
        <v>1293</v>
      </c>
      <c r="BJ28" s="9" t="s">
        <v>1346</v>
      </c>
      <c r="BK28" s="9" t="s">
        <v>40</v>
      </c>
    </row>
    <row r="29" spans="1:63" s="5" customFormat="1" ht="22.5" customHeight="1" x14ac:dyDescent="0.25">
      <c r="A29" s="93">
        <v>23</v>
      </c>
      <c r="B29" s="9" t="s">
        <v>1103</v>
      </c>
      <c r="C29" s="9" t="s">
        <v>1172</v>
      </c>
      <c r="D29" s="9" t="s">
        <v>1241</v>
      </c>
      <c r="E29" s="31">
        <v>51</v>
      </c>
      <c r="F29" s="21">
        <f t="shared" si="0"/>
        <v>3</v>
      </c>
      <c r="G29" s="21" t="str">
        <f t="shared" si="1"/>
        <v>B</v>
      </c>
      <c r="H29" s="31">
        <v>69</v>
      </c>
      <c r="I29" s="21">
        <f t="shared" si="2"/>
        <v>3.5</v>
      </c>
      <c r="J29" s="21" t="str">
        <f t="shared" si="3"/>
        <v>A-</v>
      </c>
      <c r="K29" s="31">
        <v>58</v>
      </c>
      <c r="L29" s="21">
        <f t="shared" si="4"/>
        <v>3</v>
      </c>
      <c r="M29" s="21" t="str">
        <f t="shared" si="5"/>
        <v>B</v>
      </c>
      <c r="N29" s="31">
        <v>39</v>
      </c>
      <c r="O29" s="21">
        <f t="shared" si="6"/>
        <v>1</v>
      </c>
      <c r="P29" s="21" t="str">
        <f t="shared" si="7"/>
        <v>D</v>
      </c>
      <c r="Q29" s="31">
        <v>46</v>
      </c>
      <c r="R29" s="21">
        <f t="shared" si="8"/>
        <v>2</v>
      </c>
      <c r="S29" s="21" t="str">
        <f t="shared" si="9"/>
        <v>C</v>
      </c>
      <c r="T29" s="31">
        <v>49</v>
      </c>
      <c r="U29" s="21">
        <f t="shared" si="10"/>
        <v>2</v>
      </c>
      <c r="V29" s="21" t="str">
        <f t="shared" si="11"/>
        <v>C</v>
      </c>
      <c r="W29" s="31">
        <v>66</v>
      </c>
      <c r="X29" s="21">
        <f t="shared" si="12"/>
        <v>3.5</v>
      </c>
      <c r="Y29" s="21" t="str">
        <f t="shared" si="13"/>
        <v>A-</v>
      </c>
      <c r="Z29" s="31">
        <v>32</v>
      </c>
      <c r="AA29" s="21">
        <f t="shared" si="14"/>
        <v>3.5</v>
      </c>
      <c r="AB29" s="21" t="str">
        <f t="shared" si="15"/>
        <v>A-</v>
      </c>
      <c r="AC29" s="31">
        <v>70</v>
      </c>
      <c r="AD29" s="21">
        <f t="shared" si="16"/>
        <v>4</v>
      </c>
      <c r="AE29" s="21" t="str">
        <f t="shared" si="17"/>
        <v>A</v>
      </c>
      <c r="AF29" s="31">
        <v>40</v>
      </c>
      <c r="AG29" s="21">
        <f t="shared" si="18"/>
        <v>2</v>
      </c>
      <c r="AH29" s="21" t="str">
        <f t="shared" si="19"/>
        <v>C</v>
      </c>
      <c r="AI29" s="31">
        <v>30</v>
      </c>
      <c r="AJ29" s="21">
        <f t="shared" si="20"/>
        <v>3.5</v>
      </c>
      <c r="AK29" s="21" t="str">
        <f t="shared" si="21"/>
        <v>A-</v>
      </c>
      <c r="AL29" s="40">
        <f t="shared" si="22"/>
        <v>550</v>
      </c>
      <c r="AM29" s="41">
        <f t="shared" si="23"/>
        <v>2.8181818181818183</v>
      </c>
      <c r="AN29" s="41" t="str">
        <f t="shared" si="24"/>
        <v>C</v>
      </c>
      <c r="AO29" s="21">
        <v>23</v>
      </c>
      <c r="AP29" s="21" t="str">
        <f t="shared" si="25"/>
        <v>PASS</v>
      </c>
      <c r="AQ29" s="21">
        <f t="shared" si="26"/>
        <v>0</v>
      </c>
      <c r="AR29" s="38"/>
      <c r="AS29" s="38"/>
      <c r="AT29" s="6"/>
      <c r="AU29" s="6"/>
      <c r="AV29" s="38">
        <v>53</v>
      </c>
      <c r="AW29" s="38">
        <v>45</v>
      </c>
      <c r="AX29" s="6">
        <v>11</v>
      </c>
      <c r="AY29" s="6">
        <v>82</v>
      </c>
      <c r="AZ29" s="38">
        <v>19</v>
      </c>
      <c r="BA29" s="50">
        <v>0</v>
      </c>
      <c r="BB29" s="12">
        <f t="shared" si="27"/>
        <v>23</v>
      </c>
      <c r="BC29" s="51">
        <v>0</v>
      </c>
      <c r="BD29" s="10"/>
      <c r="BE29" s="18"/>
      <c r="BF29" s="18"/>
      <c r="BG29" s="18"/>
      <c r="BH29" s="18"/>
      <c r="BI29" s="9" t="s">
        <v>1308</v>
      </c>
      <c r="BJ29" s="9" t="s">
        <v>1354</v>
      </c>
      <c r="BK29" s="9" t="s">
        <v>40</v>
      </c>
    </row>
    <row r="30" spans="1:63" s="5" customFormat="1" ht="22.5" customHeight="1" x14ac:dyDescent="0.25">
      <c r="A30" s="93">
        <v>24</v>
      </c>
      <c r="B30" s="9" t="s">
        <v>1052</v>
      </c>
      <c r="C30" s="9" t="s">
        <v>1121</v>
      </c>
      <c r="D30" s="9" t="s">
        <v>1190</v>
      </c>
      <c r="E30" s="31">
        <v>66</v>
      </c>
      <c r="F30" s="21">
        <f t="shared" si="0"/>
        <v>3.5</v>
      </c>
      <c r="G30" s="21" t="str">
        <f t="shared" si="1"/>
        <v>A-</v>
      </c>
      <c r="H30" s="31">
        <v>67</v>
      </c>
      <c r="I30" s="21">
        <f t="shared" si="2"/>
        <v>3.5</v>
      </c>
      <c r="J30" s="21" t="str">
        <f t="shared" si="3"/>
        <v>A-</v>
      </c>
      <c r="K30" s="31">
        <v>35</v>
      </c>
      <c r="L30" s="21">
        <f t="shared" si="4"/>
        <v>1</v>
      </c>
      <c r="M30" s="21" t="str">
        <f t="shared" si="5"/>
        <v>D</v>
      </c>
      <c r="N30" s="31">
        <v>33</v>
      </c>
      <c r="O30" s="21">
        <f t="shared" si="6"/>
        <v>1</v>
      </c>
      <c r="P30" s="21" t="str">
        <f t="shared" si="7"/>
        <v>D</v>
      </c>
      <c r="Q30" s="31">
        <v>38</v>
      </c>
      <c r="R30" s="21">
        <f t="shared" si="8"/>
        <v>1</v>
      </c>
      <c r="S30" s="21" t="str">
        <f t="shared" si="9"/>
        <v>D</v>
      </c>
      <c r="T30" s="31">
        <v>40</v>
      </c>
      <c r="U30" s="21">
        <f t="shared" si="10"/>
        <v>2</v>
      </c>
      <c r="V30" s="21" t="str">
        <f t="shared" si="11"/>
        <v>C</v>
      </c>
      <c r="W30" s="31">
        <v>64</v>
      </c>
      <c r="X30" s="21">
        <f t="shared" si="12"/>
        <v>3.5</v>
      </c>
      <c r="Y30" s="21" t="str">
        <f t="shared" si="13"/>
        <v>A-</v>
      </c>
      <c r="Z30" s="31">
        <v>39</v>
      </c>
      <c r="AA30" s="21">
        <f t="shared" si="14"/>
        <v>4</v>
      </c>
      <c r="AB30" s="21" t="str">
        <f t="shared" si="15"/>
        <v>A</v>
      </c>
      <c r="AC30" s="31">
        <v>51</v>
      </c>
      <c r="AD30" s="21">
        <f t="shared" si="16"/>
        <v>3</v>
      </c>
      <c r="AE30" s="21" t="str">
        <f t="shared" si="17"/>
        <v>B</v>
      </c>
      <c r="AF30" s="31">
        <v>47</v>
      </c>
      <c r="AG30" s="21">
        <f t="shared" si="18"/>
        <v>2</v>
      </c>
      <c r="AH30" s="21" t="str">
        <f t="shared" si="19"/>
        <v>C</v>
      </c>
      <c r="AI30" s="31">
        <v>35</v>
      </c>
      <c r="AJ30" s="21">
        <f t="shared" si="20"/>
        <v>4</v>
      </c>
      <c r="AK30" s="21" t="str">
        <f t="shared" si="21"/>
        <v>A</v>
      </c>
      <c r="AL30" s="40">
        <f t="shared" si="22"/>
        <v>515</v>
      </c>
      <c r="AM30" s="41">
        <f t="shared" si="23"/>
        <v>2.5909090909090908</v>
      </c>
      <c r="AN30" s="41" t="str">
        <f t="shared" si="24"/>
        <v>C</v>
      </c>
      <c r="AO30" s="21">
        <v>24</v>
      </c>
      <c r="AP30" s="21" t="str">
        <f t="shared" si="25"/>
        <v>PASS</v>
      </c>
      <c r="AQ30" s="21">
        <f t="shared" si="26"/>
        <v>0</v>
      </c>
      <c r="AR30" s="38">
        <v>26</v>
      </c>
      <c r="AS30" s="38"/>
      <c r="AT30" s="6">
        <v>18</v>
      </c>
      <c r="AU30" s="6">
        <v>90</v>
      </c>
      <c r="AV30" s="38">
        <v>48</v>
      </c>
      <c r="AW30" s="38">
        <v>86</v>
      </c>
      <c r="AX30" s="6">
        <v>30</v>
      </c>
      <c r="AY30" s="6">
        <v>82</v>
      </c>
      <c r="AZ30" s="38">
        <v>35</v>
      </c>
      <c r="BA30" s="50">
        <v>88</v>
      </c>
      <c r="BB30" s="12">
        <f t="shared" si="27"/>
        <v>24</v>
      </c>
      <c r="BC30" s="51">
        <v>71</v>
      </c>
      <c r="BD30" s="10"/>
      <c r="BE30" s="18"/>
      <c r="BF30" s="18"/>
      <c r="BG30" s="18"/>
      <c r="BH30" s="18"/>
      <c r="BI30" s="9" t="s">
        <v>1259</v>
      </c>
      <c r="BJ30" s="9" t="s">
        <v>1259</v>
      </c>
      <c r="BK30" s="9" t="s">
        <v>38</v>
      </c>
    </row>
    <row r="31" spans="1:63" s="5" customFormat="1" ht="22.5" customHeight="1" x14ac:dyDescent="0.25">
      <c r="A31" s="92">
        <v>25</v>
      </c>
      <c r="B31" s="9" t="s">
        <v>1067</v>
      </c>
      <c r="C31" s="9" t="s">
        <v>1136</v>
      </c>
      <c r="D31" s="9" t="s">
        <v>1205</v>
      </c>
      <c r="E31" s="31">
        <v>72</v>
      </c>
      <c r="F31" s="21">
        <f t="shared" si="0"/>
        <v>4</v>
      </c>
      <c r="G31" s="21" t="str">
        <f t="shared" si="1"/>
        <v>A</v>
      </c>
      <c r="H31" s="31">
        <v>76</v>
      </c>
      <c r="I31" s="21">
        <f t="shared" si="2"/>
        <v>4</v>
      </c>
      <c r="J31" s="21" t="str">
        <f t="shared" si="3"/>
        <v>A</v>
      </c>
      <c r="K31" s="31">
        <v>46</v>
      </c>
      <c r="L31" s="21">
        <f t="shared" si="4"/>
        <v>2</v>
      </c>
      <c r="M31" s="21" t="str">
        <f t="shared" si="5"/>
        <v>C</v>
      </c>
      <c r="N31" s="31">
        <v>29</v>
      </c>
      <c r="O31" s="21">
        <f t="shared" si="6"/>
        <v>0</v>
      </c>
      <c r="P31" s="21" t="str">
        <f t="shared" si="7"/>
        <v>F</v>
      </c>
      <c r="Q31" s="31">
        <v>36</v>
      </c>
      <c r="R31" s="21">
        <f t="shared" si="8"/>
        <v>1</v>
      </c>
      <c r="S31" s="21" t="str">
        <f t="shared" si="9"/>
        <v>D</v>
      </c>
      <c r="T31" s="31">
        <v>44</v>
      </c>
      <c r="U31" s="21">
        <f t="shared" si="10"/>
        <v>2</v>
      </c>
      <c r="V31" s="21" t="str">
        <f t="shared" si="11"/>
        <v>C</v>
      </c>
      <c r="W31" s="31">
        <v>67</v>
      </c>
      <c r="X31" s="21">
        <f t="shared" si="12"/>
        <v>3.5</v>
      </c>
      <c r="Y31" s="21" t="str">
        <f t="shared" si="13"/>
        <v>A-</v>
      </c>
      <c r="Z31" s="31">
        <v>44</v>
      </c>
      <c r="AA31" s="21">
        <f t="shared" si="14"/>
        <v>5</v>
      </c>
      <c r="AB31" s="21" t="str">
        <f t="shared" si="15"/>
        <v>A+</v>
      </c>
      <c r="AC31" s="31">
        <v>73</v>
      </c>
      <c r="AD31" s="21">
        <f t="shared" si="16"/>
        <v>4</v>
      </c>
      <c r="AE31" s="21" t="str">
        <f t="shared" si="17"/>
        <v>A</v>
      </c>
      <c r="AF31" s="31">
        <v>80</v>
      </c>
      <c r="AG31" s="21">
        <f t="shared" si="18"/>
        <v>5</v>
      </c>
      <c r="AH31" s="21" t="str">
        <f t="shared" si="19"/>
        <v>A+</v>
      </c>
      <c r="AI31" s="31">
        <v>40</v>
      </c>
      <c r="AJ31" s="21">
        <f t="shared" si="20"/>
        <v>5</v>
      </c>
      <c r="AK31" s="21" t="str">
        <f t="shared" si="21"/>
        <v>A+</v>
      </c>
      <c r="AL31" s="40">
        <f t="shared" si="22"/>
        <v>607</v>
      </c>
      <c r="AM31" s="41">
        <f t="shared" si="23"/>
        <v>0</v>
      </c>
      <c r="AN31" s="41" t="str">
        <f t="shared" si="24"/>
        <v>F</v>
      </c>
      <c r="AO31" s="21">
        <v>25</v>
      </c>
      <c r="AP31" s="21" t="str">
        <f t="shared" si="25"/>
        <v>FAIL</v>
      </c>
      <c r="AQ31" s="21">
        <f t="shared" si="26"/>
        <v>1</v>
      </c>
      <c r="AR31" s="38">
        <v>39</v>
      </c>
      <c r="AS31" s="38"/>
      <c r="AT31" s="6">
        <v>36</v>
      </c>
      <c r="AU31" s="6">
        <v>80</v>
      </c>
      <c r="AV31" s="38">
        <v>16</v>
      </c>
      <c r="AW31" s="38">
        <v>95</v>
      </c>
      <c r="AX31" s="6">
        <v>50</v>
      </c>
      <c r="AY31" s="6">
        <v>88</v>
      </c>
      <c r="AZ31" s="38">
        <v>15</v>
      </c>
      <c r="BA31" s="50">
        <v>81</v>
      </c>
      <c r="BB31" s="12">
        <f t="shared" si="27"/>
        <v>25</v>
      </c>
      <c r="BC31" s="51">
        <v>76</v>
      </c>
      <c r="BD31" s="10"/>
      <c r="BE31" s="18"/>
      <c r="BF31" s="18"/>
      <c r="BG31" s="18"/>
      <c r="BH31" s="18"/>
      <c r="BI31" s="9" t="s">
        <v>1274</v>
      </c>
      <c r="BJ31" s="9" t="s">
        <v>1330</v>
      </c>
      <c r="BK31" s="9" t="s">
        <v>38</v>
      </c>
    </row>
    <row r="32" spans="1:63" s="5" customFormat="1" ht="22.5" customHeight="1" x14ac:dyDescent="0.25">
      <c r="A32" s="93">
        <v>30</v>
      </c>
      <c r="B32" s="9" t="s">
        <v>1086</v>
      </c>
      <c r="C32" s="9" t="s">
        <v>1155</v>
      </c>
      <c r="D32" s="9" t="s">
        <v>1224</v>
      </c>
      <c r="E32" s="31">
        <v>50</v>
      </c>
      <c r="F32" s="21">
        <f t="shared" si="0"/>
        <v>3</v>
      </c>
      <c r="G32" s="21" t="str">
        <f t="shared" si="1"/>
        <v>B</v>
      </c>
      <c r="H32" s="31">
        <v>71</v>
      </c>
      <c r="I32" s="21">
        <f t="shared" si="2"/>
        <v>4</v>
      </c>
      <c r="J32" s="21" t="str">
        <f t="shared" si="3"/>
        <v>A</v>
      </c>
      <c r="K32" s="31">
        <v>43</v>
      </c>
      <c r="L32" s="21">
        <f t="shared" si="4"/>
        <v>2</v>
      </c>
      <c r="M32" s="21" t="str">
        <f t="shared" si="5"/>
        <v>C</v>
      </c>
      <c r="N32" s="31">
        <v>28</v>
      </c>
      <c r="O32" s="21">
        <f t="shared" si="6"/>
        <v>0</v>
      </c>
      <c r="P32" s="21" t="str">
        <f t="shared" si="7"/>
        <v>F</v>
      </c>
      <c r="Q32" s="31">
        <v>66</v>
      </c>
      <c r="R32" s="21">
        <f t="shared" si="8"/>
        <v>3.5</v>
      </c>
      <c r="S32" s="21" t="str">
        <f t="shared" si="9"/>
        <v>A-</v>
      </c>
      <c r="T32" s="31">
        <v>42</v>
      </c>
      <c r="U32" s="21">
        <f t="shared" si="10"/>
        <v>2</v>
      </c>
      <c r="V32" s="21" t="str">
        <f t="shared" si="11"/>
        <v>C</v>
      </c>
      <c r="W32" s="31">
        <v>63</v>
      </c>
      <c r="X32" s="21">
        <f t="shared" si="12"/>
        <v>3.5</v>
      </c>
      <c r="Y32" s="21" t="str">
        <f t="shared" si="13"/>
        <v>A-</v>
      </c>
      <c r="Z32" s="31">
        <v>47</v>
      </c>
      <c r="AA32" s="21">
        <f t="shared" si="14"/>
        <v>5</v>
      </c>
      <c r="AB32" s="21" t="str">
        <f t="shared" si="15"/>
        <v>A+</v>
      </c>
      <c r="AC32" s="31">
        <v>42</v>
      </c>
      <c r="AD32" s="21">
        <f t="shared" si="16"/>
        <v>2</v>
      </c>
      <c r="AE32" s="21" t="str">
        <f t="shared" si="17"/>
        <v>C</v>
      </c>
      <c r="AF32" s="31">
        <v>52</v>
      </c>
      <c r="AG32" s="21">
        <f t="shared" si="18"/>
        <v>3</v>
      </c>
      <c r="AH32" s="21" t="str">
        <f t="shared" si="19"/>
        <v>B</v>
      </c>
      <c r="AI32" s="31">
        <v>40</v>
      </c>
      <c r="AJ32" s="21">
        <f t="shared" si="20"/>
        <v>5</v>
      </c>
      <c r="AK32" s="21" t="str">
        <f t="shared" si="21"/>
        <v>A+</v>
      </c>
      <c r="AL32" s="40">
        <f t="shared" si="22"/>
        <v>544</v>
      </c>
      <c r="AM32" s="41">
        <f t="shared" si="23"/>
        <v>0</v>
      </c>
      <c r="AN32" s="41" t="str">
        <f t="shared" si="24"/>
        <v>F</v>
      </c>
      <c r="AO32" s="21">
        <v>26</v>
      </c>
      <c r="AP32" s="21" t="str">
        <f t="shared" si="25"/>
        <v>FAIL</v>
      </c>
      <c r="AQ32" s="21">
        <f t="shared" si="26"/>
        <v>1</v>
      </c>
      <c r="AR32" s="38">
        <v>30</v>
      </c>
      <c r="AS32" s="38"/>
      <c r="AT32" s="6">
        <v>24</v>
      </c>
      <c r="AU32" s="6">
        <v>90</v>
      </c>
      <c r="AV32" s="38">
        <v>52</v>
      </c>
      <c r="AW32" s="38">
        <v>90</v>
      </c>
      <c r="AX32" s="6">
        <v>14</v>
      </c>
      <c r="AY32" s="6">
        <v>88</v>
      </c>
      <c r="AZ32" s="38">
        <v>52</v>
      </c>
      <c r="BA32" s="50">
        <v>88</v>
      </c>
      <c r="BB32" s="12">
        <f t="shared" si="27"/>
        <v>26</v>
      </c>
      <c r="BC32" s="51">
        <v>90</v>
      </c>
      <c r="BD32" s="10"/>
      <c r="BE32" s="18"/>
      <c r="BF32" s="18"/>
      <c r="BG32" s="18"/>
      <c r="BH32" s="18"/>
      <c r="BI32" s="9" t="s">
        <v>1292</v>
      </c>
      <c r="BJ32" s="9" t="s">
        <v>1345</v>
      </c>
      <c r="BK32" s="9" t="s">
        <v>40</v>
      </c>
    </row>
    <row r="33" spans="1:63" s="5" customFormat="1" ht="22.5" customHeight="1" x14ac:dyDescent="0.25">
      <c r="A33" s="93">
        <v>26</v>
      </c>
      <c r="B33" s="9" t="s">
        <v>1093</v>
      </c>
      <c r="C33" s="9" t="s">
        <v>1162</v>
      </c>
      <c r="D33" s="9" t="s">
        <v>1231</v>
      </c>
      <c r="E33" s="31">
        <v>59</v>
      </c>
      <c r="F33" s="21">
        <f t="shared" si="0"/>
        <v>3</v>
      </c>
      <c r="G33" s="21" t="str">
        <f t="shared" si="1"/>
        <v>B</v>
      </c>
      <c r="H33" s="31">
        <v>64</v>
      </c>
      <c r="I33" s="21">
        <f t="shared" si="2"/>
        <v>3.5</v>
      </c>
      <c r="J33" s="21" t="str">
        <f t="shared" si="3"/>
        <v>A-</v>
      </c>
      <c r="K33" s="31">
        <v>40</v>
      </c>
      <c r="L33" s="21">
        <f t="shared" si="4"/>
        <v>2</v>
      </c>
      <c r="M33" s="21" t="str">
        <f t="shared" si="5"/>
        <v>C</v>
      </c>
      <c r="N33" s="31">
        <v>36</v>
      </c>
      <c r="O33" s="21">
        <f t="shared" si="6"/>
        <v>1</v>
      </c>
      <c r="P33" s="21" t="str">
        <f t="shared" si="7"/>
        <v>D</v>
      </c>
      <c r="Q33" s="31">
        <v>53</v>
      </c>
      <c r="R33" s="21">
        <f t="shared" si="8"/>
        <v>3</v>
      </c>
      <c r="S33" s="21" t="str">
        <f t="shared" si="9"/>
        <v>B</v>
      </c>
      <c r="T33" s="31">
        <v>26</v>
      </c>
      <c r="U33" s="21">
        <f t="shared" si="10"/>
        <v>0</v>
      </c>
      <c r="V33" s="21" t="str">
        <f t="shared" si="11"/>
        <v>F</v>
      </c>
      <c r="W33" s="31">
        <v>64</v>
      </c>
      <c r="X33" s="21">
        <f t="shared" si="12"/>
        <v>3.5</v>
      </c>
      <c r="Y33" s="21" t="str">
        <f t="shared" si="13"/>
        <v>A-</v>
      </c>
      <c r="Z33" s="31">
        <v>43</v>
      </c>
      <c r="AA33" s="21">
        <f t="shared" si="14"/>
        <v>5</v>
      </c>
      <c r="AB33" s="21" t="str">
        <f t="shared" si="15"/>
        <v>A+</v>
      </c>
      <c r="AC33" s="31">
        <v>60</v>
      </c>
      <c r="AD33" s="21">
        <f t="shared" si="16"/>
        <v>3.5</v>
      </c>
      <c r="AE33" s="21" t="str">
        <f t="shared" si="17"/>
        <v>A-</v>
      </c>
      <c r="AF33" s="31">
        <v>70</v>
      </c>
      <c r="AG33" s="21">
        <f t="shared" si="18"/>
        <v>4</v>
      </c>
      <c r="AH33" s="21" t="str">
        <f t="shared" si="19"/>
        <v>A</v>
      </c>
      <c r="AI33" s="31">
        <v>25</v>
      </c>
      <c r="AJ33" s="21">
        <f t="shared" si="20"/>
        <v>3</v>
      </c>
      <c r="AK33" s="21" t="str">
        <f t="shared" si="21"/>
        <v>B</v>
      </c>
      <c r="AL33" s="40">
        <f t="shared" si="22"/>
        <v>540</v>
      </c>
      <c r="AM33" s="41">
        <f t="shared" si="23"/>
        <v>0</v>
      </c>
      <c r="AN33" s="41" t="str">
        <f t="shared" si="24"/>
        <v>F</v>
      </c>
      <c r="AO33" s="21">
        <v>27</v>
      </c>
      <c r="AP33" s="21" t="str">
        <f t="shared" si="25"/>
        <v>FAIL</v>
      </c>
      <c r="AQ33" s="21">
        <f t="shared" si="26"/>
        <v>1</v>
      </c>
      <c r="AR33" s="38">
        <v>18</v>
      </c>
      <c r="AS33" s="38"/>
      <c r="AT33" s="6">
        <v>32</v>
      </c>
      <c r="AU33" s="6">
        <v>100</v>
      </c>
      <c r="AV33" s="38">
        <v>33</v>
      </c>
      <c r="AW33" s="38">
        <v>86</v>
      </c>
      <c r="AX33" s="6">
        <v>13</v>
      </c>
      <c r="AY33" s="6">
        <v>76</v>
      </c>
      <c r="AZ33" s="38">
        <v>39</v>
      </c>
      <c r="BA33" s="50">
        <v>85</v>
      </c>
      <c r="BB33" s="12">
        <f t="shared" si="27"/>
        <v>27</v>
      </c>
      <c r="BC33" s="51">
        <v>76</v>
      </c>
      <c r="BD33" s="10"/>
      <c r="BE33" s="18"/>
      <c r="BF33" s="18"/>
      <c r="BG33" s="18"/>
      <c r="BH33" s="18"/>
      <c r="BI33" s="9" t="s">
        <v>1299</v>
      </c>
      <c r="BJ33" s="9" t="s">
        <v>1299</v>
      </c>
      <c r="BK33" s="9" t="s">
        <v>40</v>
      </c>
    </row>
    <row r="34" spans="1:63" s="5" customFormat="1" ht="22.5" customHeight="1" x14ac:dyDescent="0.25">
      <c r="A34" s="93">
        <v>27</v>
      </c>
      <c r="B34" s="9" t="s">
        <v>1079</v>
      </c>
      <c r="C34" s="9" t="s">
        <v>1148</v>
      </c>
      <c r="D34" s="9" t="s">
        <v>1217</v>
      </c>
      <c r="E34" s="31">
        <v>70</v>
      </c>
      <c r="F34" s="21">
        <f t="shared" si="0"/>
        <v>4</v>
      </c>
      <c r="G34" s="21" t="str">
        <f t="shared" si="1"/>
        <v>A</v>
      </c>
      <c r="H34" s="31">
        <v>70</v>
      </c>
      <c r="I34" s="21">
        <f t="shared" si="2"/>
        <v>4</v>
      </c>
      <c r="J34" s="21" t="str">
        <f t="shared" si="3"/>
        <v>A</v>
      </c>
      <c r="K34" s="31">
        <v>24</v>
      </c>
      <c r="L34" s="21">
        <f t="shared" si="4"/>
        <v>0</v>
      </c>
      <c r="M34" s="21" t="str">
        <f t="shared" si="5"/>
        <v>F</v>
      </c>
      <c r="N34" s="31">
        <v>33</v>
      </c>
      <c r="O34" s="21">
        <f t="shared" si="6"/>
        <v>1</v>
      </c>
      <c r="P34" s="21" t="str">
        <f t="shared" si="7"/>
        <v>D</v>
      </c>
      <c r="Q34" s="31">
        <v>50</v>
      </c>
      <c r="R34" s="21">
        <f t="shared" si="8"/>
        <v>3</v>
      </c>
      <c r="S34" s="21" t="str">
        <f t="shared" si="9"/>
        <v>B</v>
      </c>
      <c r="T34" s="31">
        <v>41</v>
      </c>
      <c r="U34" s="21">
        <f t="shared" si="10"/>
        <v>2</v>
      </c>
      <c r="V34" s="21" t="str">
        <f t="shared" si="11"/>
        <v>C</v>
      </c>
      <c r="W34" s="31">
        <v>80</v>
      </c>
      <c r="X34" s="21">
        <f t="shared" si="12"/>
        <v>5</v>
      </c>
      <c r="Y34" s="21" t="str">
        <f t="shared" si="13"/>
        <v>A+</v>
      </c>
      <c r="Z34" s="31">
        <v>44</v>
      </c>
      <c r="AA34" s="21">
        <f t="shared" si="14"/>
        <v>5</v>
      </c>
      <c r="AB34" s="21" t="str">
        <f t="shared" si="15"/>
        <v>A+</v>
      </c>
      <c r="AC34" s="31">
        <v>52</v>
      </c>
      <c r="AD34" s="21">
        <f t="shared" si="16"/>
        <v>3</v>
      </c>
      <c r="AE34" s="21" t="str">
        <f t="shared" si="17"/>
        <v>B</v>
      </c>
      <c r="AF34" s="31">
        <v>42</v>
      </c>
      <c r="AG34" s="21">
        <f t="shared" si="18"/>
        <v>2</v>
      </c>
      <c r="AH34" s="21" t="str">
        <f t="shared" si="19"/>
        <v>C</v>
      </c>
      <c r="AI34" s="31">
        <v>25</v>
      </c>
      <c r="AJ34" s="21">
        <f t="shared" si="20"/>
        <v>3</v>
      </c>
      <c r="AK34" s="21" t="str">
        <f t="shared" si="21"/>
        <v>B</v>
      </c>
      <c r="AL34" s="40">
        <f t="shared" si="22"/>
        <v>531</v>
      </c>
      <c r="AM34" s="41">
        <f t="shared" si="23"/>
        <v>0</v>
      </c>
      <c r="AN34" s="41" t="str">
        <f t="shared" si="24"/>
        <v>F</v>
      </c>
      <c r="AO34" s="21">
        <v>28</v>
      </c>
      <c r="AP34" s="21" t="str">
        <f t="shared" si="25"/>
        <v>FAIL</v>
      </c>
      <c r="AQ34" s="21">
        <f t="shared" si="26"/>
        <v>1</v>
      </c>
      <c r="AR34" s="38">
        <v>24</v>
      </c>
      <c r="AS34" s="38"/>
      <c r="AT34" s="6">
        <v>37</v>
      </c>
      <c r="AU34" s="6">
        <v>95</v>
      </c>
      <c r="AV34" s="38">
        <v>20</v>
      </c>
      <c r="AW34" s="38">
        <v>90</v>
      </c>
      <c r="AX34" s="6">
        <v>8</v>
      </c>
      <c r="AY34" s="6">
        <v>94</v>
      </c>
      <c r="AZ34" s="38">
        <v>43</v>
      </c>
      <c r="BA34" s="50">
        <v>74</v>
      </c>
      <c r="BB34" s="12">
        <f t="shared" si="27"/>
        <v>28</v>
      </c>
      <c r="BC34" s="51">
        <v>61</v>
      </c>
      <c r="BD34" s="10"/>
      <c r="BE34" s="18"/>
      <c r="BF34" s="18"/>
      <c r="BG34" s="18"/>
      <c r="BH34" s="18"/>
      <c r="BI34" s="9" t="s">
        <v>1285</v>
      </c>
      <c r="BJ34" s="9" t="s">
        <v>1342</v>
      </c>
      <c r="BK34" s="9" t="s">
        <v>38</v>
      </c>
    </row>
    <row r="35" spans="1:63" s="5" customFormat="1" ht="22.5" customHeight="1" x14ac:dyDescent="0.25">
      <c r="A35" s="92">
        <v>28</v>
      </c>
      <c r="B35" s="9" t="s">
        <v>1048</v>
      </c>
      <c r="C35" s="9" t="s">
        <v>1117</v>
      </c>
      <c r="D35" s="9" t="s">
        <v>1186</v>
      </c>
      <c r="E35" s="31">
        <v>51</v>
      </c>
      <c r="F35" s="21">
        <f t="shared" si="0"/>
        <v>3</v>
      </c>
      <c r="G35" s="21" t="str">
        <f t="shared" si="1"/>
        <v>B</v>
      </c>
      <c r="H35" s="31">
        <v>68</v>
      </c>
      <c r="I35" s="21">
        <f t="shared" si="2"/>
        <v>3.5</v>
      </c>
      <c r="J35" s="21" t="str">
        <f t="shared" si="3"/>
        <v>A-</v>
      </c>
      <c r="K35" s="31">
        <v>33</v>
      </c>
      <c r="L35" s="21">
        <f t="shared" si="4"/>
        <v>1</v>
      </c>
      <c r="M35" s="21" t="str">
        <f t="shared" si="5"/>
        <v>D</v>
      </c>
      <c r="N35" s="31">
        <v>31</v>
      </c>
      <c r="O35" s="21">
        <f t="shared" si="6"/>
        <v>0</v>
      </c>
      <c r="P35" s="21" t="str">
        <f t="shared" si="7"/>
        <v>F</v>
      </c>
      <c r="Q35" s="31">
        <v>50</v>
      </c>
      <c r="R35" s="21">
        <f t="shared" si="8"/>
        <v>3</v>
      </c>
      <c r="S35" s="21" t="str">
        <f t="shared" si="9"/>
        <v>B</v>
      </c>
      <c r="T35" s="31">
        <v>41</v>
      </c>
      <c r="U35" s="21">
        <f t="shared" si="10"/>
        <v>2</v>
      </c>
      <c r="V35" s="21" t="str">
        <f t="shared" si="11"/>
        <v>C</v>
      </c>
      <c r="W35" s="31">
        <v>64</v>
      </c>
      <c r="X35" s="21">
        <f t="shared" si="12"/>
        <v>3.5</v>
      </c>
      <c r="Y35" s="21" t="str">
        <f t="shared" si="13"/>
        <v>A-</v>
      </c>
      <c r="Z35" s="31">
        <v>45</v>
      </c>
      <c r="AA35" s="21">
        <f t="shared" si="14"/>
        <v>5</v>
      </c>
      <c r="AB35" s="21" t="str">
        <f t="shared" si="15"/>
        <v>A+</v>
      </c>
      <c r="AC35" s="31">
        <v>68</v>
      </c>
      <c r="AD35" s="21">
        <f t="shared" si="16"/>
        <v>3.5</v>
      </c>
      <c r="AE35" s="21" t="str">
        <f t="shared" si="17"/>
        <v>A-</v>
      </c>
      <c r="AF35" s="31">
        <v>55</v>
      </c>
      <c r="AG35" s="21">
        <f t="shared" si="18"/>
        <v>3</v>
      </c>
      <c r="AH35" s="21" t="str">
        <f t="shared" si="19"/>
        <v>B</v>
      </c>
      <c r="AI35" s="31">
        <v>22</v>
      </c>
      <c r="AJ35" s="21">
        <f t="shared" si="20"/>
        <v>2</v>
      </c>
      <c r="AK35" s="21" t="str">
        <f t="shared" si="21"/>
        <v>C</v>
      </c>
      <c r="AL35" s="40">
        <f t="shared" si="22"/>
        <v>528</v>
      </c>
      <c r="AM35" s="41">
        <f t="shared" si="23"/>
        <v>0</v>
      </c>
      <c r="AN35" s="41" t="str">
        <f t="shared" si="24"/>
        <v>F</v>
      </c>
      <c r="AO35" s="21">
        <v>29</v>
      </c>
      <c r="AP35" s="21" t="str">
        <f t="shared" si="25"/>
        <v>FAIL</v>
      </c>
      <c r="AQ35" s="21">
        <f t="shared" si="26"/>
        <v>1</v>
      </c>
      <c r="AR35" s="38">
        <v>10</v>
      </c>
      <c r="AS35" s="38"/>
      <c r="AT35" s="6">
        <v>17</v>
      </c>
      <c r="AU35" s="6">
        <v>90</v>
      </c>
      <c r="AV35" s="38">
        <v>30</v>
      </c>
      <c r="AW35" s="38">
        <v>86</v>
      </c>
      <c r="AX35" s="6">
        <v>32</v>
      </c>
      <c r="AY35" s="6">
        <v>58</v>
      </c>
      <c r="AZ35" s="38">
        <v>29</v>
      </c>
      <c r="BA35" s="50">
        <v>88</v>
      </c>
      <c r="BB35" s="12">
        <f t="shared" si="27"/>
        <v>29</v>
      </c>
      <c r="BC35" s="51">
        <v>85</v>
      </c>
      <c r="BD35" s="10"/>
      <c r="BE35" s="18"/>
      <c r="BF35" s="18"/>
      <c r="BG35" s="18"/>
      <c r="BH35" s="18"/>
      <c r="BI35" s="9" t="s">
        <v>1255</v>
      </c>
      <c r="BJ35" s="9" t="s">
        <v>1255</v>
      </c>
      <c r="BK35" s="9" t="s">
        <v>40</v>
      </c>
    </row>
    <row r="36" spans="1:63" s="5" customFormat="1" ht="22.5" customHeight="1" x14ac:dyDescent="0.25">
      <c r="A36" s="93">
        <v>29</v>
      </c>
      <c r="B36" s="9" t="s">
        <v>1049</v>
      </c>
      <c r="C36" s="9" t="s">
        <v>1118</v>
      </c>
      <c r="D36" s="9" t="s">
        <v>1187</v>
      </c>
      <c r="E36" s="31">
        <v>60</v>
      </c>
      <c r="F36" s="21">
        <f t="shared" si="0"/>
        <v>3.5</v>
      </c>
      <c r="G36" s="21" t="str">
        <f t="shared" si="1"/>
        <v>A-</v>
      </c>
      <c r="H36" s="31">
        <v>72</v>
      </c>
      <c r="I36" s="21">
        <f t="shared" si="2"/>
        <v>4</v>
      </c>
      <c r="J36" s="21" t="str">
        <f t="shared" si="3"/>
        <v>A</v>
      </c>
      <c r="K36" s="31">
        <v>50</v>
      </c>
      <c r="L36" s="21">
        <f t="shared" si="4"/>
        <v>3</v>
      </c>
      <c r="M36" s="21" t="str">
        <f t="shared" si="5"/>
        <v>B</v>
      </c>
      <c r="N36" s="31">
        <v>38</v>
      </c>
      <c r="O36" s="21">
        <f t="shared" si="6"/>
        <v>1</v>
      </c>
      <c r="P36" s="21" t="str">
        <f t="shared" si="7"/>
        <v>D</v>
      </c>
      <c r="Q36" s="31">
        <v>34</v>
      </c>
      <c r="R36" s="21">
        <f t="shared" si="8"/>
        <v>1</v>
      </c>
      <c r="S36" s="21" t="str">
        <f t="shared" si="9"/>
        <v>D</v>
      </c>
      <c r="T36" s="31">
        <v>48</v>
      </c>
      <c r="U36" s="21">
        <f t="shared" si="10"/>
        <v>2</v>
      </c>
      <c r="V36" s="21" t="str">
        <f t="shared" si="11"/>
        <v>C</v>
      </c>
      <c r="W36" s="31">
        <v>64</v>
      </c>
      <c r="X36" s="21">
        <f t="shared" si="12"/>
        <v>3.5</v>
      </c>
      <c r="Y36" s="21" t="str">
        <f t="shared" si="13"/>
        <v>A-</v>
      </c>
      <c r="Z36" s="31">
        <v>35</v>
      </c>
      <c r="AA36" s="21">
        <f t="shared" si="14"/>
        <v>4</v>
      </c>
      <c r="AB36" s="21" t="str">
        <f t="shared" si="15"/>
        <v>A</v>
      </c>
      <c r="AC36" s="31">
        <v>71</v>
      </c>
      <c r="AD36" s="21">
        <f t="shared" si="16"/>
        <v>4</v>
      </c>
      <c r="AE36" s="21" t="str">
        <f t="shared" si="17"/>
        <v>A</v>
      </c>
      <c r="AF36" s="31">
        <v>53</v>
      </c>
      <c r="AG36" s="21">
        <f t="shared" si="18"/>
        <v>3</v>
      </c>
      <c r="AH36" s="21" t="str">
        <f t="shared" si="19"/>
        <v>B</v>
      </c>
      <c r="AI36" s="31"/>
      <c r="AJ36" s="21">
        <f t="shared" si="20"/>
        <v>0</v>
      </c>
      <c r="AK36" s="21" t="str">
        <f t="shared" si="21"/>
        <v>F</v>
      </c>
      <c r="AL36" s="40">
        <f t="shared" si="22"/>
        <v>525</v>
      </c>
      <c r="AM36" s="41">
        <f t="shared" si="23"/>
        <v>0</v>
      </c>
      <c r="AN36" s="41" t="str">
        <f t="shared" si="24"/>
        <v>F</v>
      </c>
      <c r="AO36" s="21">
        <v>30</v>
      </c>
      <c r="AP36" s="21" t="str">
        <f t="shared" si="25"/>
        <v>FAIL</v>
      </c>
      <c r="AQ36" s="21">
        <f t="shared" si="26"/>
        <v>1</v>
      </c>
      <c r="AR36" s="38">
        <v>21</v>
      </c>
      <c r="AS36" s="38"/>
      <c r="AT36" s="6">
        <v>23</v>
      </c>
      <c r="AU36" s="6">
        <v>76</v>
      </c>
      <c r="AV36" s="38">
        <v>37</v>
      </c>
      <c r="AW36" s="38">
        <v>100</v>
      </c>
      <c r="AX36" s="6">
        <v>34</v>
      </c>
      <c r="AY36" s="6">
        <v>100</v>
      </c>
      <c r="AZ36" s="38">
        <v>28</v>
      </c>
      <c r="BA36" s="50">
        <v>85</v>
      </c>
      <c r="BB36" s="12">
        <f t="shared" si="27"/>
        <v>30</v>
      </c>
      <c r="BC36" s="51">
        <v>80</v>
      </c>
      <c r="BD36" s="10"/>
      <c r="BE36" s="18"/>
      <c r="BF36" s="18"/>
      <c r="BG36" s="18"/>
      <c r="BH36" s="18"/>
      <c r="BI36" s="9" t="s">
        <v>1256</v>
      </c>
      <c r="BJ36" s="9" t="s">
        <v>1321</v>
      </c>
      <c r="BK36" s="9" t="s">
        <v>38</v>
      </c>
    </row>
    <row r="37" spans="1:63" s="5" customFormat="1" ht="22.5" customHeight="1" x14ac:dyDescent="0.25">
      <c r="A37" s="92">
        <v>31</v>
      </c>
      <c r="B37" s="9" t="s">
        <v>1085</v>
      </c>
      <c r="C37" s="9" t="s">
        <v>1154</v>
      </c>
      <c r="D37" s="9" t="s">
        <v>1223</v>
      </c>
      <c r="E37" s="31">
        <v>58</v>
      </c>
      <c r="F37" s="21">
        <f t="shared" si="0"/>
        <v>3</v>
      </c>
      <c r="G37" s="21" t="str">
        <f t="shared" si="1"/>
        <v>B</v>
      </c>
      <c r="H37" s="31">
        <v>65</v>
      </c>
      <c r="I37" s="21">
        <f t="shared" si="2"/>
        <v>3.5</v>
      </c>
      <c r="J37" s="21" t="str">
        <f t="shared" si="3"/>
        <v>A-</v>
      </c>
      <c r="K37" s="31">
        <v>35</v>
      </c>
      <c r="L37" s="21">
        <f t="shared" si="4"/>
        <v>1</v>
      </c>
      <c r="M37" s="21" t="str">
        <f t="shared" si="5"/>
        <v>D</v>
      </c>
      <c r="N37" s="31">
        <v>24</v>
      </c>
      <c r="O37" s="21">
        <f t="shared" si="6"/>
        <v>0</v>
      </c>
      <c r="P37" s="21" t="str">
        <f t="shared" si="7"/>
        <v>F</v>
      </c>
      <c r="Q37" s="31">
        <v>41</v>
      </c>
      <c r="R37" s="21">
        <f t="shared" si="8"/>
        <v>2</v>
      </c>
      <c r="S37" s="21" t="str">
        <f t="shared" si="9"/>
        <v>C</v>
      </c>
      <c r="T37" s="31">
        <v>44</v>
      </c>
      <c r="U37" s="21">
        <f t="shared" si="10"/>
        <v>2</v>
      </c>
      <c r="V37" s="21" t="str">
        <f t="shared" si="11"/>
        <v>C</v>
      </c>
      <c r="W37" s="31">
        <v>61</v>
      </c>
      <c r="X37" s="21">
        <f t="shared" si="12"/>
        <v>3.5</v>
      </c>
      <c r="Y37" s="21" t="str">
        <f t="shared" si="13"/>
        <v>A-</v>
      </c>
      <c r="Z37" s="31">
        <v>40</v>
      </c>
      <c r="AA37" s="21">
        <f t="shared" si="14"/>
        <v>5</v>
      </c>
      <c r="AB37" s="21" t="str">
        <f t="shared" si="15"/>
        <v>A+</v>
      </c>
      <c r="AC37" s="31">
        <v>64</v>
      </c>
      <c r="AD37" s="21">
        <f t="shared" si="16"/>
        <v>3.5</v>
      </c>
      <c r="AE37" s="21" t="str">
        <f t="shared" si="17"/>
        <v>A-</v>
      </c>
      <c r="AF37" s="31">
        <v>55</v>
      </c>
      <c r="AG37" s="21">
        <f t="shared" si="18"/>
        <v>3</v>
      </c>
      <c r="AH37" s="21" t="str">
        <f t="shared" si="19"/>
        <v>B</v>
      </c>
      <c r="AI37" s="31">
        <v>30</v>
      </c>
      <c r="AJ37" s="21">
        <f t="shared" si="20"/>
        <v>3.5</v>
      </c>
      <c r="AK37" s="21" t="str">
        <f t="shared" si="21"/>
        <v>A-</v>
      </c>
      <c r="AL37" s="40">
        <f t="shared" si="22"/>
        <v>517</v>
      </c>
      <c r="AM37" s="41">
        <f t="shared" si="23"/>
        <v>0</v>
      </c>
      <c r="AN37" s="41" t="str">
        <f t="shared" si="24"/>
        <v>F</v>
      </c>
      <c r="AO37" s="21">
        <v>31</v>
      </c>
      <c r="AP37" s="21" t="str">
        <f t="shared" si="25"/>
        <v>FAIL</v>
      </c>
      <c r="AQ37" s="21">
        <f t="shared" si="26"/>
        <v>1</v>
      </c>
      <c r="AR37" s="38">
        <v>32</v>
      </c>
      <c r="AS37" s="38"/>
      <c r="AT37" s="6">
        <v>13</v>
      </c>
      <c r="AU37" s="6">
        <v>95</v>
      </c>
      <c r="AV37" s="38">
        <v>34</v>
      </c>
      <c r="AW37" s="38">
        <v>100</v>
      </c>
      <c r="AX37" s="6">
        <v>19</v>
      </c>
      <c r="AY37" s="6">
        <v>88</v>
      </c>
      <c r="AZ37" s="38">
        <v>31</v>
      </c>
      <c r="BA37" s="50">
        <v>92</v>
      </c>
      <c r="BB37" s="12">
        <f t="shared" si="27"/>
        <v>31</v>
      </c>
      <c r="BC37" s="51">
        <v>57</v>
      </c>
      <c r="BD37" s="10"/>
      <c r="BE37" s="18"/>
      <c r="BF37" s="18"/>
      <c r="BG37" s="18"/>
      <c r="BH37" s="18"/>
      <c r="BI37" s="9" t="s">
        <v>1291</v>
      </c>
      <c r="BJ37" s="9" t="s">
        <v>1344</v>
      </c>
      <c r="BK37" s="9" t="s">
        <v>40</v>
      </c>
    </row>
    <row r="38" spans="1:63" s="5" customFormat="1" ht="22.5" customHeight="1" x14ac:dyDescent="0.25">
      <c r="A38" s="93">
        <v>32</v>
      </c>
      <c r="B38" s="9" t="s">
        <v>1053</v>
      </c>
      <c r="C38" s="9" t="s">
        <v>1122</v>
      </c>
      <c r="D38" s="9" t="s">
        <v>1191</v>
      </c>
      <c r="E38" s="31">
        <v>50</v>
      </c>
      <c r="F38" s="21">
        <f t="shared" si="0"/>
        <v>3</v>
      </c>
      <c r="G38" s="21" t="str">
        <f t="shared" si="1"/>
        <v>B</v>
      </c>
      <c r="H38" s="31">
        <v>71</v>
      </c>
      <c r="I38" s="21">
        <f t="shared" si="2"/>
        <v>4</v>
      </c>
      <c r="J38" s="21" t="str">
        <f t="shared" si="3"/>
        <v>A</v>
      </c>
      <c r="K38" s="31">
        <v>37</v>
      </c>
      <c r="L38" s="21">
        <f t="shared" si="4"/>
        <v>1</v>
      </c>
      <c r="M38" s="21" t="str">
        <f t="shared" si="5"/>
        <v>D</v>
      </c>
      <c r="N38" s="31">
        <v>23</v>
      </c>
      <c r="O38" s="21">
        <f t="shared" si="6"/>
        <v>0</v>
      </c>
      <c r="P38" s="21" t="str">
        <f t="shared" si="7"/>
        <v>F</v>
      </c>
      <c r="Q38" s="31">
        <v>40</v>
      </c>
      <c r="R38" s="21">
        <f t="shared" si="8"/>
        <v>2</v>
      </c>
      <c r="S38" s="21" t="str">
        <f t="shared" si="9"/>
        <v>C</v>
      </c>
      <c r="T38" s="31">
        <v>33</v>
      </c>
      <c r="U38" s="21">
        <f t="shared" si="10"/>
        <v>1</v>
      </c>
      <c r="V38" s="21" t="str">
        <f t="shared" si="11"/>
        <v>D</v>
      </c>
      <c r="W38" s="31">
        <v>64</v>
      </c>
      <c r="X38" s="21">
        <f t="shared" si="12"/>
        <v>3.5</v>
      </c>
      <c r="Y38" s="21" t="str">
        <f t="shared" si="13"/>
        <v>A-</v>
      </c>
      <c r="Z38" s="31">
        <v>33</v>
      </c>
      <c r="AA38" s="21">
        <f t="shared" si="14"/>
        <v>3.5</v>
      </c>
      <c r="AB38" s="21" t="str">
        <f t="shared" si="15"/>
        <v>A-</v>
      </c>
      <c r="AC38" s="31">
        <v>65</v>
      </c>
      <c r="AD38" s="21">
        <f t="shared" si="16"/>
        <v>3.5</v>
      </c>
      <c r="AE38" s="21" t="str">
        <f t="shared" si="17"/>
        <v>A-</v>
      </c>
      <c r="AF38" s="31">
        <v>54</v>
      </c>
      <c r="AG38" s="21">
        <f t="shared" si="18"/>
        <v>3</v>
      </c>
      <c r="AH38" s="21" t="str">
        <f t="shared" si="19"/>
        <v>B</v>
      </c>
      <c r="AI38" s="31">
        <v>25</v>
      </c>
      <c r="AJ38" s="21">
        <f t="shared" si="20"/>
        <v>3</v>
      </c>
      <c r="AK38" s="21" t="str">
        <f t="shared" si="21"/>
        <v>B</v>
      </c>
      <c r="AL38" s="40">
        <f t="shared" si="22"/>
        <v>495</v>
      </c>
      <c r="AM38" s="41">
        <f t="shared" si="23"/>
        <v>0</v>
      </c>
      <c r="AN38" s="41" t="str">
        <f t="shared" si="24"/>
        <v>F</v>
      </c>
      <c r="AO38" s="21">
        <v>32</v>
      </c>
      <c r="AP38" s="21" t="str">
        <f t="shared" si="25"/>
        <v>FAIL</v>
      </c>
      <c r="AQ38" s="21">
        <f t="shared" si="26"/>
        <v>1</v>
      </c>
      <c r="AR38" s="38">
        <v>12</v>
      </c>
      <c r="AS38" s="38"/>
      <c r="AT38" s="6">
        <v>31</v>
      </c>
      <c r="AU38" s="6">
        <v>95</v>
      </c>
      <c r="AV38" s="38">
        <v>24</v>
      </c>
      <c r="AW38" s="38">
        <v>100</v>
      </c>
      <c r="AX38" s="6">
        <v>49</v>
      </c>
      <c r="AY38" s="6">
        <v>94</v>
      </c>
      <c r="AZ38" s="38">
        <v>67</v>
      </c>
      <c r="BA38" s="50">
        <v>59</v>
      </c>
      <c r="BB38" s="12">
        <f t="shared" si="27"/>
        <v>32</v>
      </c>
      <c r="BC38" s="51">
        <v>80</v>
      </c>
      <c r="BD38" s="10"/>
      <c r="BE38" s="18"/>
      <c r="BF38" s="18"/>
      <c r="BG38" s="18"/>
      <c r="BH38" s="18"/>
      <c r="BI38" s="9" t="s">
        <v>1260</v>
      </c>
      <c r="BJ38" s="9" t="s">
        <v>1260</v>
      </c>
      <c r="BK38" s="9" t="s">
        <v>40</v>
      </c>
    </row>
    <row r="39" spans="1:63" s="5" customFormat="1" ht="22.5" customHeight="1" x14ac:dyDescent="0.25">
      <c r="A39" s="93">
        <v>33</v>
      </c>
      <c r="B39" s="9" t="s">
        <v>1066</v>
      </c>
      <c r="C39" s="9" t="s">
        <v>1135</v>
      </c>
      <c r="D39" s="9" t="s">
        <v>1204</v>
      </c>
      <c r="E39" s="31">
        <v>50</v>
      </c>
      <c r="F39" s="21">
        <f t="shared" ref="F39:F70" si="28">IF(E39&lt;=32,0,IF(E39&lt;=39,1,IF(E39&lt;=49,2,IF(E39&lt;=59,3,IF(E39&lt;=69,3.5,IF(E39&lt;=79,4,IF(E39&lt;=100,5)))))))</f>
        <v>3</v>
      </c>
      <c r="G39" s="21" t="str">
        <f t="shared" ref="G39:G75" si="29">IF(E39&lt;=32,"F",IF(E39&lt;=39,"D",IF(E39&lt;=49,"C",IF(E39&lt;=59,"B",IF(E39&lt;=69,"A-",IF(E39&lt;=79,"A",IF(E39&lt;=100,"A+")))))))</f>
        <v>B</v>
      </c>
      <c r="H39" s="31">
        <v>61</v>
      </c>
      <c r="I39" s="21">
        <f t="shared" ref="I39:I70" si="30">IF(H39&lt;=32,0,IF(H39&lt;=39,1,IF(H39&lt;=49,2,IF(H39&lt;=59,3,IF(H39&lt;=69,3.5,IF(H39&lt;=79,4,IF(H39&lt;=100,5)))))))</f>
        <v>3.5</v>
      </c>
      <c r="J39" s="21" t="str">
        <f t="shared" ref="J39:J75" si="31">IF(H39&lt;=32,"F",IF(H39&lt;=39,"D",IF(H39&lt;=49,"C",IF(H39&lt;=59,"B",IF(H39&lt;=69,"A-",IF(H39&lt;=79,"A",IF(H39&lt;=100,"A+")))))))</f>
        <v>A-</v>
      </c>
      <c r="K39" s="31">
        <v>38</v>
      </c>
      <c r="L39" s="21">
        <f t="shared" ref="L39:L70" si="32">IF(K39&lt;=32,0,IF(K39&lt;=39,1,IF(K39&lt;=49,2,IF(K39&lt;=59,3,IF(K39&lt;=69,3.5,IF(K39&lt;=79,4,IF(K39&lt;=100,5)))))))</f>
        <v>1</v>
      </c>
      <c r="M39" s="21" t="str">
        <f t="shared" ref="M39:M75" si="33">IF(K39&lt;=32,"F",IF(K39&lt;=39,"D",IF(K39&lt;=49,"C",IF(K39&lt;=59,"B",IF(K39&lt;=69,"A-",IF(K39&lt;=79,"A",IF(K39&lt;=100,"A+")))))))</f>
        <v>D</v>
      </c>
      <c r="N39" s="31">
        <v>29</v>
      </c>
      <c r="O39" s="21">
        <f t="shared" ref="O39:O70" si="34">IF(N39&lt;=32,0,IF(N39&lt;=39,1,IF(N39&lt;=49,2,IF(N39&lt;=59,3,IF(N39&lt;=69,3.5,IF(N39&lt;=79,4,IF(N39&lt;=100,5)))))))</f>
        <v>0</v>
      </c>
      <c r="P39" s="21" t="str">
        <f t="shared" ref="P39:P75" si="35">IF(N39&lt;=32,"F",IF(N39&lt;=39,"D",IF(N39&lt;=49,"C",IF(N39&lt;=59,"B",IF(N39&lt;=69,"A-",IF(N39&lt;=79,"A",IF(N39&lt;=100,"A+")))))))</f>
        <v>F</v>
      </c>
      <c r="Q39" s="31">
        <v>33</v>
      </c>
      <c r="R39" s="21">
        <f t="shared" ref="R39:R70" si="36">IF(Q39&lt;=32,0,IF(Q39&lt;=39,1,IF(Q39&lt;=49,2,IF(Q39&lt;=59,3,IF(Q39&lt;=69,3.5,IF(Q39&lt;=79,4,IF(Q39&lt;=100,5)))))))</f>
        <v>1</v>
      </c>
      <c r="S39" s="21" t="str">
        <f t="shared" ref="S39:S75" si="37">IF(Q39&lt;=32,"F",IF(Q39&lt;=39,"D",IF(Q39&lt;=49,"C",IF(Q39&lt;=59,"B",IF(Q39&lt;=69,"A-",IF(Q39&lt;=79,"A",IF(Q39&lt;=100,"A+")))))))</f>
        <v>D</v>
      </c>
      <c r="T39" s="31">
        <v>36</v>
      </c>
      <c r="U39" s="21">
        <f t="shared" ref="U39:U70" si="38">IF(T39&lt;=32,0,IF(T39&lt;=39,1,IF(T39&lt;=49,2,IF(T39&lt;=59,3,IF(T39&lt;=69,3.5,IF(T39&lt;=79,4,IF(T39&lt;=100,5)))))))</f>
        <v>1</v>
      </c>
      <c r="V39" s="21" t="str">
        <f t="shared" ref="V39:V75" si="39">IF(T39&lt;=32,"F",IF(T39&lt;=39,"D",IF(T39&lt;=49,"C",IF(T39&lt;=59,"B",IF(T39&lt;=69,"A-",IF(T39&lt;=79,"A",IF(T39&lt;=100,"A+")))))))</f>
        <v>D</v>
      </c>
      <c r="W39" s="31">
        <v>63</v>
      </c>
      <c r="X39" s="21">
        <f t="shared" ref="X39:X70" si="40">IF(W39&lt;=32,0,IF(W39&lt;=39,1,IF(W39&lt;=49,2,IF(W39&lt;=59,3,IF(W39&lt;=69,3.5,IF(W39&lt;=79,4,IF(W39&lt;=100,5)))))))</f>
        <v>3.5</v>
      </c>
      <c r="Y39" s="21" t="str">
        <f t="shared" ref="Y39:Y75" si="41">IF(W39&lt;=32,"F",IF(W39&lt;=39,"D",IF(W39&lt;=49,"C",IF(W39&lt;=59,"B",IF(W39&lt;=69,"A-",IF(W39&lt;=79,"A",IF(W39&lt;=100,"A+")))))))</f>
        <v>A-</v>
      </c>
      <c r="Z39" s="31">
        <v>32</v>
      </c>
      <c r="AA39" s="21">
        <f t="shared" ref="AA39:AA70" si="42">IF(Z39&lt;=16,0,IF(Z39&lt;=19.5,1,IF(Z39&lt;=24.5,2,IF(Z39&lt;=29.5,3,IF(Z39&lt;=34.5,3.5,IF(Z39&lt;=39.5,4,IF(Z39&lt;=50,5)))))))</f>
        <v>3.5</v>
      </c>
      <c r="AB39" s="21" t="str">
        <f t="shared" ref="AB39:AB75" si="43">IF(Z39&lt;=16,"F",IF(Z39&lt;=19.5,"D",IF(Z39&lt;=24.5,"C",IF(Z39&lt;=29.5,"B",IF(Z39&lt;=34.5,"A-",IF(Z39&lt;=39.5,"A",IF(Z39&lt;=50,"A+")))))))</f>
        <v>A-</v>
      </c>
      <c r="AC39" s="31">
        <v>54</v>
      </c>
      <c r="AD39" s="21">
        <f t="shared" ref="AD39:AD70" si="44">IF(AC39&lt;=32,0,IF(AC39&lt;=39,1,IF(AC39&lt;=49,2,IF(AC39&lt;=59,3,IF(AC39&lt;=69,3.5,IF(AC39&lt;=79,4,IF(AC39&lt;=100,5)))))))</f>
        <v>3</v>
      </c>
      <c r="AE39" s="21" t="str">
        <f t="shared" ref="AE39:AE75" si="45">IF(AC39&lt;=32,"F",IF(AC39&lt;=39,"D",IF(AC39&lt;=49,"C",IF(AC39&lt;=59,"B",IF(AC39&lt;=69,"A-",IF(AC39&lt;=79,"A",IF(AC39&lt;=100,"A+")))))))</f>
        <v>B</v>
      </c>
      <c r="AF39" s="31">
        <v>63</v>
      </c>
      <c r="AG39" s="21">
        <f t="shared" ref="AG39:AG70" si="46">IF(AF39&lt;=32,0,IF(AF39&lt;=39,1,IF(AF39&lt;=49,2,IF(AF39&lt;=59,3,IF(AF39&lt;=69,3.5,IF(AF39&lt;=79,4,IF(AF39&lt;=100,5)))))))</f>
        <v>3.5</v>
      </c>
      <c r="AH39" s="21" t="str">
        <f t="shared" ref="AH39:AH75" si="47">IF(AF39&lt;=32,"F",IF(AF39&lt;=39,"D",IF(AF39&lt;=49,"C",IF(AF39&lt;=59,"B",IF(AF39&lt;=69,"A-",IF(AF39&lt;=79,"A",IF(AF39&lt;=100,"A+")))))))</f>
        <v>A-</v>
      </c>
      <c r="AI39" s="31">
        <v>36</v>
      </c>
      <c r="AJ39" s="21">
        <f t="shared" ref="AJ39:AJ70" si="48">IF(AI39&lt;=16,0,IF(AI39&lt;=19.5,1,IF(AI39&lt;=24.5,2,IF(AI39&lt;=29.5,3,IF(AI39&lt;=34.5,3.5,IF(AI39&lt;=39.5,4,IF(AI39&lt;=50,5)))))))</f>
        <v>4</v>
      </c>
      <c r="AK39" s="21" t="str">
        <f t="shared" ref="AK39:AK75" si="49">IF(AI39&lt;=16,"F",IF(AI39&lt;=19.5,"D",IF(AI39&lt;=24.5,"C",IF(AI39&lt;=29.5,"B",IF(AI39&lt;=34.5,"A-",IF(AI39&lt;=39.5,"A",IF(AI39&lt;=50,"A+")))))))</f>
        <v>A</v>
      </c>
      <c r="AL39" s="40">
        <f t="shared" ref="AL39:AL75" si="50">E39+H39+K39+N39+Q39+T39+W39+Z39+AC39+AF39+AI39</f>
        <v>495</v>
      </c>
      <c r="AM39" s="41">
        <f t="shared" ref="AM39:AM75" si="51">IF(OR(F39=0,I39=0,L39=0,O39=0,R39=0,U39=0,X39=0,AA39=0,AD39=0,AG39=0,AJ39=0,),0,F39+I39+L39+O39+R39+U39+X39+AA39+AD39+AG39+AJ39)/11</f>
        <v>0</v>
      </c>
      <c r="AN39" s="41" t="str">
        <f t="shared" ref="AN39:AN70" si="52">IF(AM39&gt;=5,"A+",IF(AM39&gt;=4,"A",IF(AM39&gt;=3.5,"A-",IF(AM39&gt;=3,"B",IF(AM39&gt;=2,"C",IF(AM39&gt;=1,"D","F"))))))</f>
        <v>F</v>
      </c>
      <c r="AO39" s="21">
        <v>33</v>
      </c>
      <c r="AP39" s="21" t="str">
        <f t="shared" ref="AP39:AP75" si="53">IF(AM39=0,"FAIL","PASS")</f>
        <v>FAIL</v>
      </c>
      <c r="AQ39" s="21">
        <f t="shared" ref="AQ39:AQ75" si="54">COUNTIF(E39:AK39,"F")</f>
        <v>1</v>
      </c>
      <c r="AR39" s="38">
        <v>58</v>
      </c>
      <c r="AS39" s="38"/>
      <c r="AT39" s="6">
        <v>46</v>
      </c>
      <c r="AU39" s="6">
        <v>76</v>
      </c>
      <c r="AV39" s="38">
        <v>26</v>
      </c>
      <c r="AW39" s="38">
        <v>86</v>
      </c>
      <c r="AX39" s="6">
        <v>43</v>
      </c>
      <c r="AY39" s="6">
        <v>94</v>
      </c>
      <c r="AZ39" s="38">
        <v>30</v>
      </c>
      <c r="BA39" s="50">
        <v>66</v>
      </c>
      <c r="BB39" s="12">
        <f t="shared" ref="BB39:BB75" si="55">AO39</f>
        <v>33</v>
      </c>
      <c r="BC39" s="51">
        <v>80</v>
      </c>
      <c r="BD39" s="10"/>
      <c r="BE39" s="18"/>
      <c r="BF39" s="18"/>
      <c r="BG39" s="18"/>
      <c r="BH39" s="18"/>
      <c r="BI39" s="9" t="s">
        <v>1273</v>
      </c>
      <c r="BJ39" s="9" t="s">
        <v>1329</v>
      </c>
      <c r="BK39" s="9" t="s">
        <v>38</v>
      </c>
    </row>
    <row r="40" spans="1:63" s="5" customFormat="1" ht="22.5" customHeight="1" x14ac:dyDescent="0.25">
      <c r="A40" s="92">
        <v>34</v>
      </c>
      <c r="B40" s="9" t="s">
        <v>1050</v>
      </c>
      <c r="C40" s="9" t="s">
        <v>1119</v>
      </c>
      <c r="D40" s="9" t="s">
        <v>1188</v>
      </c>
      <c r="E40" s="31">
        <v>62</v>
      </c>
      <c r="F40" s="21">
        <f t="shared" si="28"/>
        <v>3.5</v>
      </c>
      <c r="G40" s="21" t="str">
        <f t="shared" si="29"/>
        <v>A-</v>
      </c>
      <c r="H40" s="31">
        <v>62</v>
      </c>
      <c r="I40" s="21">
        <f t="shared" si="30"/>
        <v>3.5</v>
      </c>
      <c r="J40" s="21" t="str">
        <f t="shared" si="31"/>
        <v>A-</v>
      </c>
      <c r="K40" s="31">
        <v>47</v>
      </c>
      <c r="L40" s="21">
        <f t="shared" si="32"/>
        <v>2</v>
      </c>
      <c r="M40" s="21" t="str">
        <f t="shared" si="33"/>
        <v>C</v>
      </c>
      <c r="N40" s="31">
        <v>33</v>
      </c>
      <c r="O40" s="21">
        <f t="shared" si="34"/>
        <v>1</v>
      </c>
      <c r="P40" s="21" t="str">
        <f t="shared" si="35"/>
        <v>D</v>
      </c>
      <c r="Q40" s="31">
        <v>26</v>
      </c>
      <c r="R40" s="21">
        <f t="shared" si="36"/>
        <v>0</v>
      </c>
      <c r="S40" s="21" t="str">
        <f t="shared" si="37"/>
        <v>F</v>
      </c>
      <c r="T40" s="31">
        <v>47</v>
      </c>
      <c r="U40" s="21">
        <f t="shared" si="38"/>
        <v>2</v>
      </c>
      <c r="V40" s="21" t="str">
        <f t="shared" si="39"/>
        <v>C</v>
      </c>
      <c r="W40" s="31">
        <v>53</v>
      </c>
      <c r="X40" s="21">
        <f t="shared" si="40"/>
        <v>3</v>
      </c>
      <c r="Y40" s="21" t="str">
        <f t="shared" si="41"/>
        <v>B</v>
      </c>
      <c r="Z40" s="31">
        <v>27</v>
      </c>
      <c r="AA40" s="21">
        <f t="shared" si="42"/>
        <v>3</v>
      </c>
      <c r="AB40" s="21" t="str">
        <f t="shared" si="43"/>
        <v>B</v>
      </c>
      <c r="AC40" s="31">
        <v>60</v>
      </c>
      <c r="AD40" s="21">
        <f t="shared" si="44"/>
        <v>3.5</v>
      </c>
      <c r="AE40" s="21" t="str">
        <f t="shared" si="45"/>
        <v>A-</v>
      </c>
      <c r="AF40" s="31">
        <v>33</v>
      </c>
      <c r="AG40" s="21">
        <f t="shared" si="46"/>
        <v>1</v>
      </c>
      <c r="AH40" s="21" t="str">
        <f t="shared" si="47"/>
        <v>D</v>
      </c>
      <c r="AI40" s="31">
        <v>29</v>
      </c>
      <c r="AJ40" s="21">
        <f t="shared" si="48"/>
        <v>3</v>
      </c>
      <c r="AK40" s="21" t="str">
        <f t="shared" si="49"/>
        <v>B</v>
      </c>
      <c r="AL40" s="40">
        <f t="shared" si="50"/>
        <v>479</v>
      </c>
      <c r="AM40" s="41">
        <f t="shared" si="51"/>
        <v>0</v>
      </c>
      <c r="AN40" s="41" t="str">
        <f t="shared" si="52"/>
        <v>F</v>
      </c>
      <c r="AO40" s="21">
        <v>34</v>
      </c>
      <c r="AP40" s="21" t="str">
        <f t="shared" si="53"/>
        <v>FAIL</v>
      </c>
      <c r="AQ40" s="21">
        <f t="shared" si="54"/>
        <v>1</v>
      </c>
      <c r="AR40" s="38">
        <v>8</v>
      </c>
      <c r="AS40" s="38"/>
      <c r="AT40" s="6">
        <v>26</v>
      </c>
      <c r="AU40" s="6">
        <v>95</v>
      </c>
      <c r="AV40" s="38">
        <v>23</v>
      </c>
      <c r="AW40" s="38">
        <v>90</v>
      </c>
      <c r="AX40" s="6">
        <v>29</v>
      </c>
      <c r="AY40" s="6">
        <v>94</v>
      </c>
      <c r="AZ40" s="38">
        <v>20</v>
      </c>
      <c r="BA40" s="50">
        <v>88</v>
      </c>
      <c r="BB40" s="12">
        <f t="shared" si="55"/>
        <v>34</v>
      </c>
      <c r="BC40" s="51">
        <v>85</v>
      </c>
      <c r="BD40" s="10"/>
      <c r="BE40" s="18"/>
      <c r="BF40" s="18"/>
      <c r="BG40" s="18"/>
      <c r="BH40" s="18"/>
      <c r="BI40" s="9" t="s">
        <v>1257</v>
      </c>
      <c r="BJ40" s="9" t="s">
        <v>1322</v>
      </c>
      <c r="BK40" s="9" t="s">
        <v>40</v>
      </c>
    </row>
    <row r="41" spans="1:63" s="5" customFormat="1" ht="22.5" customHeight="1" x14ac:dyDescent="0.25">
      <c r="A41" s="93">
        <v>35</v>
      </c>
      <c r="B41" s="9" t="s">
        <v>1063</v>
      </c>
      <c r="C41" s="9" t="s">
        <v>1132</v>
      </c>
      <c r="D41" s="9" t="s">
        <v>1201</v>
      </c>
      <c r="E41" s="31">
        <v>45</v>
      </c>
      <c r="F41" s="21">
        <f t="shared" si="28"/>
        <v>2</v>
      </c>
      <c r="G41" s="21" t="str">
        <f t="shared" si="29"/>
        <v>C</v>
      </c>
      <c r="H41" s="31">
        <v>60</v>
      </c>
      <c r="I41" s="21">
        <f t="shared" si="30"/>
        <v>3.5</v>
      </c>
      <c r="J41" s="21" t="str">
        <f t="shared" si="31"/>
        <v>A-</v>
      </c>
      <c r="K41" s="31">
        <v>33</v>
      </c>
      <c r="L41" s="21">
        <f t="shared" si="32"/>
        <v>1</v>
      </c>
      <c r="M41" s="21" t="str">
        <f t="shared" si="33"/>
        <v>D</v>
      </c>
      <c r="N41" s="31">
        <v>20</v>
      </c>
      <c r="O41" s="21">
        <f t="shared" si="34"/>
        <v>0</v>
      </c>
      <c r="P41" s="21" t="str">
        <f t="shared" si="35"/>
        <v>F</v>
      </c>
      <c r="Q41" s="31">
        <v>40</v>
      </c>
      <c r="R41" s="21">
        <f t="shared" si="36"/>
        <v>2</v>
      </c>
      <c r="S41" s="21" t="str">
        <f t="shared" si="37"/>
        <v>C</v>
      </c>
      <c r="T41" s="31">
        <v>40</v>
      </c>
      <c r="U41" s="21">
        <f t="shared" si="38"/>
        <v>2</v>
      </c>
      <c r="V41" s="21" t="str">
        <f t="shared" si="39"/>
        <v>C</v>
      </c>
      <c r="W41" s="31">
        <v>40</v>
      </c>
      <c r="X41" s="21">
        <f t="shared" si="40"/>
        <v>2</v>
      </c>
      <c r="Y41" s="21" t="str">
        <f t="shared" si="41"/>
        <v>C</v>
      </c>
      <c r="Z41" s="31">
        <v>24</v>
      </c>
      <c r="AA41" s="21">
        <f t="shared" si="42"/>
        <v>2</v>
      </c>
      <c r="AB41" s="21" t="str">
        <f t="shared" si="43"/>
        <v>C</v>
      </c>
      <c r="AC41" s="31">
        <v>82</v>
      </c>
      <c r="AD41" s="21">
        <f t="shared" si="44"/>
        <v>5</v>
      </c>
      <c r="AE41" s="21" t="str">
        <f t="shared" si="45"/>
        <v>A+</v>
      </c>
      <c r="AF41" s="31">
        <v>50</v>
      </c>
      <c r="AG41" s="21">
        <f t="shared" si="46"/>
        <v>3</v>
      </c>
      <c r="AH41" s="21" t="str">
        <f t="shared" si="47"/>
        <v>B</v>
      </c>
      <c r="AI41" s="31">
        <v>35</v>
      </c>
      <c r="AJ41" s="21">
        <f t="shared" si="48"/>
        <v>4</v>
      </c>
      <c r="AK41" s="21" t="str">
        <f t="shared" si="49"/>
        <v>A</v>
      </c>
      <c r="AL41" s="40">
        <f t="shared" si="50"/>
        <v>469</v>
      </c>
      <c r="AM41" s="41">
        <f t="shared" si="51"/>
        <v>0</v>
      </c>
      <c r="AN41" s="41" t="str">
        <f t="shared" si="52"/>
        <v>F</v>
      </c>
      <c r="AO41" s="21">
        <v>35</v>
      </c>
      <c r="AP41" s="21" t="str">
        <f t="shared" si="53"/>
        <v>FAIL</v>
      </c>
      <c r="AQ41" s="21">
        <f t="shared" si="54"/>
        <v>1</v>
      </c>
      <c r="AR41" s="38">
        <v>13</v>
      </c>
      <c r="AS41" s="38"/>
      <c r="AT41" s="6">
        <v>14</v>
      </c>
      <c r="AU41" s="6">
        <v>95</v>
      </c>
      <c r="AV41" s="38">
        <v>38</v>
      </c>
      <c r="AW41" s="38">
        <v>100</v>
      </c>
      <c r="AX41" s="6">
        <v>28</v>
      </c>
      <c r="AY41" s="6">
        <v>88</v>
      </c>
      <c r="AZ41" s="38">
        <v>38</v>
      </c>
      <c r="BA41" s="50">
        <v>85</v>
      </c>
      <c r="BB41" s="12">
        <f t="shared" si="55"/>
        <v>35</v>
      </c>
      <c r="BC41" s="51">
        <v>66</v>
      </c>
      <c r="BD41" s="10"/>
      <c r="BE41" s="18"/>
      <c r="BF41" s="18"/>
      <c r="BG41" s="18"/>
      <c r="BH41" s="18"/>
      <c r="BI41" s="9" t="s">
        <v>1270</v>
      </c>
      <c r="BJ41" s="9" t="s">
        <v>1327</v>
      </c>
      <c r="BK41" s="9" t="s">
        <v>40</v>
      </c>
    </row>
    <row r="42" spans="1:63" s="5" customFormat="1" ht="22.5" customHeight="1" x14ac:dyDescent="0.25">
      <c r="A42" s="93">
        <v>36</v>
      </c>
      <c r="B42" s="9" t="s">
        <v>1078</v>
      </c>
      <c r="C42" s="9" t="s">
        <v>1147</v>
      </c>
      <c r="D42" s="9" t="s">
        <v>1216</v>
      </c>
      <c r="E42" s="31">
        <v>71</v>
      </c>
      <c r="F42" s="21">
        <f t="shared" si="28"/>
        <v>4</v>
      </c>
      <c r="G42" s="21" t="str">
        <f t="shared" si="29"/>
        <v>A</v>
      </c>
      <c r="H42" s="31">
        <v>85</v>
      </c>
      <c r="I42" s="21">
        <f t="shared" si="30"/>
        <v>5</v>
      </c>
      <c r="J42" s="21" t="str">
        <f t="shared" si="31"/>
        <v>A+</v>
      </c>
      <c r="K42" s="31">
        <v>52</v>
      </c>
      <c r="L42" s="21">
        <f t="shared" si="32"/>
        <v>3</v>
      </c>
      <c r="M42" s="21" t="str">
        <f t="shared" si="33"/>
        <v>B</v>
      </c>
      <c r="N42" s="31"/>
      <c r="O42" s="21">
        <f t="shared" si="34"/>
        <v>0</v>
      </c>
      <c r="P42" s="21" t="str">
        <f t="shared" si="35"/>
        <v>F</v>
      </c>
      <c r="Q42" s="31">
        <v>80</v>
      </c>
      <c r="R42" s="21">
        <f t="shared" si="36"/>
        <v>5</v>
      </c>
      <c r="S42" s="21" t="str">
        <f t="shared" si="37"/>
        <v>A+</v>
      </c>
      <c r="T42" s="31">
        <v>63</v>
      </c>
      <c r="U42" s="21">
        <f t="shared" si="38"/>
        <v>3.5</v>
      </c>
      <c r="V42" s="21" t="str">
        <f t="shared" si="39"/>
        <v>A-</v>
      </c>
      <c r="W42" s="31">
        <v>81</v>
      </c>
      <c r="X42" s="21">
        <f t="shared" si="40"/>
        <v>5</v>
      </c>
      <c r="Y42" s="21" t="str">
        <f t="shared" si="41"/>
        <v>A+</v>
      </c>
      <c r="Z42" s="31">
        <v>44</v>
      </c>
      <c r="AA42" s="21">
        <f t="shared" si="42"/>
        <v>5</v>
      </c>
      <c r="AB42" s="21" t="str">
        <f t="shared" si="43"/>
        <v>A+</v>
      </c>
      <c r="AC42" s="31">
        <v>90</v>
      </c>
      <c r="AD42" s="21">
        <f t="shared" si="44"/>
        <v>5</v>
      </c>
      <c r="AE42" s="21" t="str">
        <f t="shared" si="45"/>
        <v>A+</v>
      </c>
      <c r="AF42" s="31">
        <v>86</v>
      </c>
      <c r="AG42" s="21">
        <f t="shared" si="46"/>
        <v>5</v>
      </c>
      <c r="AH42" s="21" t="str">
        <f t="shared" si="47"/>
        <v>A+</v>
      </c>
      <c r="AI42" s="31"/>
      <c r="AJ42" s="21">
        <f t="shared" si="48"/>
        <v>0</v>
      </c>
      <c r="AK42" s="21" t="str">
        <f t="shared" si="49"/>
        <v>F</v>
      </c>
      <c r="AL42" s="40">
        <f t="shared" si="50"/>
        <v>652</v>
      </c>
      <c r="AM42" s="41">
        <f t="shared" si="51"/>
        <v>0</v>
      </c>
      <c r="AN42" s="41" t="str">
        <f t="shared" si="52"/>
        <v>F</v>
      </c>
      <c r="AO42" s="21">
        <v>36</v>
      </c>
      <c r="AP42" s="21" t="str">
        <f t="shared" si="53"/>
        <v>FAIL</v>
      </c>
      <c r="AQ42" s="21">
        <f t="shared" si="54"/>
        <v>2</v>
      </c>
      <c r="AR42" s="38">
        <v>11</v>
      </c>
      <c r="AS42" s="38"/>
      <c r="AT42" s="6">
        <v>12</v>
      </c>
      <c r="AU42" s="6">
        <v>100</v>
      </c>
      <c r="AV42" s="38">
        <v>7</v>
      </c>
      <c r="AW42" s="38">
        <v>95</v>
      </c>
      <c r="AX42" s="6">
        <v>7</v>
      </c>
      <c r="AY42" s="6">
        <v>94</v>
      </c>
      <c r="AZ42" s="38">
        <v>11</v>
      </c>
      <c r="BA42" s="50">
        <v>85</v>
      </c>
      <c r="BB42" s="12">
        <f t="shared" si="55"/>
        <v>36</v>
      </c>
      <c r="BC42" s="51">
        <v>61</v>
      </c>
      <c r="BD42" s="10"/>
      <c r="BE42" s="18"/>
      <c r="BF42" s="18"/>
      <c r="BG42" s="18"/>
      <c r="BH42" s="18"/>
      <c r="BI42" s="9" t="s">
        <v>732</v>
      </c>
      <c r="BJ42" s="9" t="s">
        <v>1341</v>
      </c>
      <c r="BK42" s="9" t="s">
        <v>38</v>
      </c>
    </row>
    <row r="43" spans="1:63" s="5" customFormat="1" ht="22.5" customHeight="1" x14ac:dyDescent="0.25">
      <c r="A43" s="92">
        <v>37</v>
      </c>
      <c r="B43" s="9" t="s">
        <v>1054</v>
      </c>
      <c r="C43" s="9" t="s">
        <v>1123</v>
      </c>
      <c r="D43" s="9" t="s">
        <v>1192</v>
      </c>
      <c r="E43" s="31">
        <v>59</v>
      </c>
      <c r="F43" s="21">
        <f t="shared" si="28"/>
        <v>3</v>
      </c>
      <c r="G43" s="21" t="str">
        <f t="shared" si="29"/>
        <v>B</v>
      </c>
      <c r="H43" s="31">
        <v>84</v>
      </c>
      <c r="I43" s="21">
        <f t="shared" si="30"/>
        <v>5</v>
      </c>
      <c r="J43" s="21" t="str">
        <f t="shared" si="31"/>
        <v>A+</v>
      </c>
      <c r="K43" s="31">
        <v>42</v>
      </c>
      <c r="L43" s="21">
        <f t="shared" si="32"/>
        <v>2</v>
      </c>
      <c r="M43" s="21" t="str">
        <f t="shared" si="33"/>
        <v>C</v>
      </c>
      <c r="N43" s="31">
        <v>41</v>
      </c>
      <c r="O43" s="21">
        <f t="shared" si="34"/>
        <v>2</v>
      </c>
      <c r="P43" s="21" t="str">
        <f t="shared" si="35"/>
        <v>C</v>
      </c>
      <c r="Q43" s="31">
        <v>52</v>
      </c>
      <c r="R43" s="21">
        <f t="shared" si="36"/>
        <v>3</v>
      </c>
      <c r="S43" s="21" t="str">
        <f t="shared" si="37"/>
        <v>B</v>
      </c>
      <c r="T43" s="31"/>
      <c r="U43" s="21">
        <f t="shared" si="38"/>
        <v>0</v>
      </c>
      <c r="V43" s="21" t="str">
        <f t="shared" si="39"/>
        <v>F</v>
      </c>
      <c r="W43" s="31">
        <v>83</v>
      </c>
      <c r="X43" s="21">
        <f t="shared" si="40"/>
        <v>5</v>
      </c>
      <c r="Y43" s="21" t="str">
        <f t="shared" si="41"/>
        <v>A+</v>
      </c>
      <c r="Z43" s="31">
        <v>38</v>
      </c>
      <c r="AA43" s="21">
        <f t="shared" si="42"/>
        <v>4</v>
      </c>
      <c r="AB43" s="21" t="str">
        <f t="shared" si="43"/>
        <v>A</v>
      </c>
      <c r="AC43" s="31">
        <v>78</v>
      </c>
      <c r="AD43" s="21">
        <f t="shared" si="44"/>
        <v>4</v>
      </c>
      <c r="AE43" s="21" t="str">
        <f t="shared" si="45"/>
        <v>A</v>
      </c>
      <c r="AF43" s="31">
        <v>57</v>
      </c>
      <c r="AG43" s="21">
        <f t="shared" si="46"/>
        <v>3</v>
      </c>
      <c r="AH43" s="21" t="str">
        <f t="shared" si="47"/>
        <v>B</v>
      </c>
      <c r="AI43" s="31"/>
      <c r="AJ43" s="21">
        <f t="shared" si="48"/>
        <v>0</v>
      </c>
      <c r="AK43" s="21" t="str">
        <f t="shared" si="49"/>
        <v>F</v>
      </c>
      <c r="AL43" s="40">
        <f t="shared" si="50"/>
        <v>534</v>
      </c>
      <c r="AM43" s="41">
        <f t="shared" si="51"/>
        <v>0</v>
      </c>
      <c r="AN43" s="41" t="str">
        <f t="shared" si="52"/>
        <v>F</v>
      </c>
      <c r="AO43" s="21">
        <v>37</v>
      </c>
      <c r="AP43" s="21" t="str">
        <f t="shared" si="53"/>
        <v>FAIL</v>
      </c>
      <c r="AQ43" s="21">
        <f t="shared" si="54"/>
        <v>2</v>
      </c>
      <c r="AR43" s="38">
        <v>17</v>
      </c>
      <c r="AS43" s="38"/>
      <c r="AT43" s="6">
        <v>30</v>
      </c>
      <c r="AU43" s="6">
        <v>76</v>
      </c>
      <c r="AV43" s="38">
        <v>15</v>
      </c>
      <c r="AW43" s="38">
        <v>40</v>
      </c>
      <c r="AX43" s="6">
        <v>20</v>
      </c>
      <c r="AY43" s="6">
        <v>76</v>
      </c>
      <c r="AZ43" s="38">
        <v>8</v>
      </c>
      <c r="BA43" s="50">
        <v>70</v>
      </c>
      <c r="BB43" s="12">
        <f t="shared" si="55"/>
        <v>37</v>
      </c>
      <c r="BC43" s="51">
        <v>57</v>
      </c>
      <c r="BD43" s="10"/>
      <c r="BE43" s="18"/>
      <c r="BF43" s="18"/>
      <c r="BG43" s="18"/>
      <c r="BH43" s="18"/>
      <c r="BI43" s="9" t="s">
        <v>1261</v>
      </c>
      <c r="BJ43" s="9" t="s">
        <v>1324</v>
      </c>
      <c r="BK43" s="9" t="s">
        <v>38</v>
      </c>
    </row>
    <row r="44" spans="1:63" s="5" customFormat="1" ht="22.5" customHeight="1" x14ac:dyDescent="0.25">
      <c r="A44" s="93">
        <v>38</v>
      </c>
      <c r="B44" s="9" t="s">
        <v>1091</v>
      </c>
      <c r="C44" s="9" t="s">
        <v>1160</v>
      </c>
      <c r="D44" s="9" t="s">
        <v>1229</v>
      </c>
      <c r="E44" s="31">
        <v>58</v>
      </c>
      <c r="F44" s="21">
        <f t="shared" si="28"/>
        <v>3</v>
      </c>
      <c r="G44" s="21" t="str">
        <f t="shared" si="29"/>
        <v>B</v>
      </c>
      <c r="H44" s="31">
        <v>69</v>
      </c>
      <c r="I44" s="21">
        <f t="shared" si="30"/>
        <v>3.5</v>
      </c>
      <c r="J44" s="21" t="str">
        <f t="shared" si="31"/>
        <v>A-</v>
      </c>
      <c r="K44" s="31">
        <v>33</v>
      </c>
      <c r="L44" s="21">
        <f t="shared" si="32"/>
        <v>1</v>
      </c>
      <c r="M44" s="21" t="str">
        <f t="shared" si="33"/>
        <v>D</v>
      </c>
      <c r="N44" s="31">
        <v>19</v>
      </c>
      <c r="O44" s="21">
        <f t="shared" si="34"/>
        <v>0</v>
      </c>
      <c r="P44" s="21" t="str">
        <f t="shared" si="35"/>
        <v>F</v>
      </c>
      <c r="Q44" s="31">
        <v>24</v>
      </c>
      <c r="R44" s="21">
        <f t="shared" si="36"/>
        <v>0</v>
      </c>
      <c r="S44" s="21" t="str">
        <f t="shared" si="37"/>
        <v>F</v>
      </c>
      <c r="T44" s="31">
        <v>37</v>
      </c>
      <c r="U44" s="21">
        <f t="shared" si="38"/>
        <v>1</v>
      </c>
      <c r="V44" s="21" t="str">
        <f t="shared" si="39"/>
        <v>D</v>
      </c>
      <c r="W44" s="31">
        <v>73</v>
      </c>
      <c r="X44" s="21">
        <f t="shared" si="40"/>
        <v>4</v>
      </c>
      <c r="Y44" s="21" t="str">
        <f t="shared" si="41"/>
        <v>A</v>
      </c>
      <c r="Z44" s="31">
        <v>41</v>
      </c>
      <c r="AA44" s="21">
        <f t="shared" si="42"/>
        <v>5</v>
      </c>
      <c r="AB44" s="21" t="str">
        <f t="shared" si="43"/>
        <v>A+</v>
      </c>
      <c r="AC44" s="31">
        <v>60</v>
      </c>
      <c r="AD44" s="21">
        <f t="shared" si="44"/>
        <v>3.5</v>
      </c>
      <c r="AE44" s="21" t="str">
        <f t="shared" si="45"/>
        <v>A-</v>
      </c>
      <c r="AF44" s="31">
        <v>55</v>
      </c>
      <c r="AG44" s="21">
        <f t="shared" si="46"/>
        <v>3</v>
      </c>
      <c r="AH44" s="21" t="str">
        <f t="shared" si="47"/>
        <v>B</v>
      </c>
      <c r="AI44" s="31">
        <v>35</v>
      </c>
      <c r="AJ44" s="21">
        <f t="shared" si="48"/>
        <v>4</v>
      </c>
      <c r="AK44" s="21" t="str">
        <f t="shared" si="49"/>
        <v>A</v>
      </c>
      <c r="AL44" s="40">
        <f t="shared" si="50"/>
        <v>504</v>
      </c>
      <c r="AM44" s="41">
        <f t="shared" si="51"/>
        <v>0</v>
      </c>
      <c r="AN44" s="41" t="str">
        <f t="shared" si="52"/>
        <v>F</v>
      </c>
      <c r="AO44" s="21">
        <v>38</v>
      </c>
      <c r="AP44" s="21" t="str">
        <f t="shared" si="53"/>
        <v>FAIL</v>
      </c>
      <c r="AQ44" s="21">
        <f t="shared" si="54"/>
        <v>2</v>
      </c>
      <c r="AR44" s="38"/>
      <c r="AS44" s="38"/>
      <c r="AT44" s="6">
        <v>53</v>
      </c>
      <c r="AU44" s="6">
        <v>71</v>
      </c>
      <c r="AV44" s="38">
        <v>46</v>
      </c>
      <c r="AW44" s="38">
        <v>90</v>
      </c>
      <c r="AX44" s="6">
        <v>52</v>
      </c>
      <c r="AY44" s="6">
        <v>94</v>
      </c>
      <c r="AZ44" s="38">
        <v>24</v>
      </c>
      <c r="BA44" s="50">
        <v>66</v>
      </c>
      <c r="BB44" s="12">
        <f t="shared" si="55"/>
        <v>38</v>
      </c>
      <c r="BC44" s="51">
        <v>80</v>
      </c>
      <c r="BD44" s="10"/>
      <c r="BE44" s="18"/>
      <c r="BF44" s="18"/>
      <c r="BG44" s="18"/>
      <c r="BH44" s="18"/>
      <c r="BI44" s="9" t="s">
        <v>1297</v>
      </c>
      <c r="BJ44" s="9" t="s">
        <v>1297</v>
      </c>
      <c r="BK44" s="9" t="s">
        <v>38</v>
      </c>
    </row>
    <row r="45" spans="1:63" s="5" customFormat="1" ht="22.5" customHeight="1" x14ac:dyDescent="0.25">
      <c r="A45" s="93">
        <v>39</v>
      </c>
      <c r="B45" s="9" t="s">
        <v>1074</v>
      </c>
      <c r="C45" s="9" t="s">
        <v>1143</v>
      </c>
      <c r="D45" s="9" t="s">
        <v>1212</v>
      </c>
      <c r="E45" s="31">
        <v>58</v>
      </c>
      <c r="F45" s="21">
        <f t="shared" si="28"/>
        <v>3</v>
      </c>
      <c r="G45" s="21" t="str">
        <f t="shared" si="29"/>
        <v>B</v>
      </c>
      <c r="H45" s="31">
        <v>67</v>
      </c>
      <c r="I45" s="21">
        <f t="shared" si="30"/>
        <v>3.5</v>
      </c>
      <c r="J45" s="21" t="str">
        <f t="shared" si="31"/>
        <v>A-</v>
      </c>
      <c r="K45" s="31">
        <v>35</v>
      </c>
      <c r="L45" s="21">
        <f t="shared" si="32"/>
        <v>1</v>
      </c>
      <c r="M45" s="21" t="str">
        <f t="shared" si="33"/>
        <v>D</v>
      </c>
      <c r="N45" s="31">
        <v>31</v>
      </c>
      <c r="O45" s="21">
        <f t="shared" si="34"/>
        <v>0</v>
      </c>
      <c r="P45" s="21" t="str">
        <f t="shared" si="35"/>
        <v>F</v>
      </c>
      <c r="Q45" s="31">
        <v>28</v>
      </c>
      <c r="R45" s="21">
        <f t="shared" si="36"/>
        <v>0</v>
      </c>
      <c r="S45" s="21" t="str">
        <f t="shared" si="37"/>
        <v>F</v>
      </c>
      <c r="T45" s="31">
        <v>35</v>
      </c>
      <c r="U45" s="21">
        <f t="shared" si="38"/>
        <v>1</v>
      </c>
      <c r="V45" s="21" t="str">
        <f t="shared" si="39"/>
        <v>D</v>
      </c>
      <c r="W45" s="31">
        <v>60</v>
      </c>
      <c r="X45" s="21">
        <f t="shared" si="40"/>
        <v>3.5</v>
      </c>
      <c r="Y45" s="21" t="str">
        <f t="shared" si="41"/>
        <v>A-</v>
      </c>
      <c r="Z45" s="31">
        <v>34</v>
      </c>
      <c r="AA45" s="21">
        <f t="shared" si="42"/>
        <v>3.5</v>
      </c>
      <c r="AB45" s="21" t="str">
        <f t="shared" si="43"/>
        <v>A-</v>
      </c>
      <c r="AC45" s="31">
        <v>63</v>
      </c>
      <c r="AD45" s="21">
        <f t="shared" si="44"/>
        <v>3.5</v>
      </c>
      <c r="AE45" s="21" t="str">
        <f t="shared" si="45"/>
        <v>A-</v>
      </c>
      <c r="AF45" s="31">
        <v>55</v>
      </c>
      <c r="AG45" s="21">
        <f t="shared" si="46"/>
        <v>3</v>
      </c>
      <c r="AH45" s="21" t="str">
        <f t="shared" si="47"/>
        <v>B</v>
      </c>
      <c r="AI45" s="31">
        <v>27</v>
      </c>
      <c r="AJ45" s="21">
        <f t="shared" si="48"/>
        <v>3</v>
      </c>
      <c r="AK45" s="21" t="str">
        <f t="shared" si="49"/>
        <v>B</v>
      </c>
      <c r="AL45" s="40">
        <f t="shared" si="50"/>
        <v>493</v>
      </c>
      <c r="AM45" s="41">
        <f t="shared" si="51"/>
        <v>0</v>
      </c>
      <c r="AN45" s="41" t="str">
        <f t="shared" si="52"/>
        <v>F</v>
      </c>
      <c r="AO45" s="21">
        <v>39</v>
      </c>
      <c r="AP45" s="21" t="str">
        <f t="shared" si="53"/>
        <v>FAIL</v>
      </c>
      <c r="AQ45" s="21">
        <f t="shared" si="54"/>
        <v>2</v>
      </c>
      <c r="AR45" s="38">
        <v>38</v>
      </c>
      <c r="AS45" s="38"/>
      <c r="AT45" s="6">
        <v>27</v>
      </c>
      <c r="AU45" s="6">
        <v>90</v>
      </c>
      <c r="AV45" s="38">
        <v>19</v>
      </c>
      <c r="AW45" s="38">
        <v>100</v>
      </c>
      <c r="AX45" s="6">
        <v>12</v>
      </c>
      <c r="AY45" s="6">
        <v>82</v>
      </c>
      <c r="AZ45" s="38">
        <v>33</v>
      </c>
      <c r="BA45" s="50">
        <v>85</v>
      </c>
      <c r="BB45" s="12">
        <f t="shared" si="55"/>
        <v>39</v>
      </c>
      <c r="BC45" s="51">
        <v>66</v>
      </c>
      <c r="BD45" s="10"/>
      <c r="BE45" s="18"/>
      <c r="BF45" s="18"/>
      <c r="BG45" s="18"/>
      <c r="BH45" s="18"/>
      <c r="BI45" s="9" t="s">
        <v>1281</v>
      </c>
      <c r="BJ45" s="9" t="s">
        <v>1337</v>
      </c>
      <c r="BK45" s="9" t="s">
        <v>38</v>
      </c>
    </row>
    <row r="46" spans="1:63" s="5" customFormat="1" ht="22.5" customHeight="1" x14ac:dyDescent="0.25">
      <c r="A46" s="92">
        <v>40</v>
      </c>
      <c r="B46" s="9" t="s">
        <v>1101</v>
      </c>
      <c r="C46" s="9" t="s">
        <v>1170</v>
      </c>
      <c r="D46" s="9" t="s">
        <v>1239</v>
      </c>
      <c r="E46" s="31">
        <v>42</v>
      </c>
      <c r="F46" s="21">
        <f t="shared" si="28"/>
        <v>2</v>
      </c>
      <c r="G46" s="21" t="str">
        <f t="shared" si="29"/>
        <v>C</v>
      </c>
      <c r="H46" s="31">
        <v>72</v>
      </c>
      <c r="I46" s="21">
        <f t="shared" si="30"/>
        <v>4</v>
      </c>
      <c r="J46" s="21" t="str">
        <f t="shared" si="31"/>
        <v>A</v>
      </c>
      <c r="K46" s="31">
        <v>41</v>
      </c>
      <c r="L46" s="21">
        <f t="shared" si="32"/>
        <v>2</v>
      </c>
      <c r="M46" s="21" t="str">
        <f t="shared" si="33"/>
        <v>C</v>
      </c>
      <c r="N46" s="31">
        <v>46</v>
      </c>
      <c r="O46" s="21">
        <f t="shared" si="34"/>
        <v>2</v>
      </c>
      <c r="P46" s="21" t="str">
        <f t="shared" si="35"/>
        <v>C</v>
      </c>
      <c r="Q46" s="31">
        <v>48</v>
      </c>
      <c r="R46" s="21">
        <f t="shared" si="36"/>
        <v>2</v>
      </c>
      <c r="S46" s="21" t="str">
        <f t="shared" si="37"/>
        <v>C</v>
      </c>
      <c r="T46" s="31">
        <v>28</v>
      </c>
      <c r="U46" s="21">
        <f t="shared" si="38"/>
        <v>0</v>
      </c>
      <c r="V46" s="21" t="str">
        <f t="shared" si="39"/>
        <v>F</v>
      </c>
      <c r="W46" s="31">
        <v>67</v>
      </c>
      <c r="X46" s="21">
        <f t="shared" si="40"/>
        <v>3.5</v>
      </c>
      <c r="Y46" s="21" t="str">
        <f t="shared" si="41"/>
        <v>A-</v>
      </c>
      <c r="Z46" s="31">
        <v>34</v>
      </c>
      <c r="AA46" s="21">
        <f t="shared" si="42"/>
        <v>3.5</v>
      </c>
      <c r="AB46" s="21" t="str">
        <f t="shared" si="43"/>
        <v>A-</v>
      </c>
      <c r="AC46" s="31">
        <v>42</v>
      </c>
      <c r="AD46" s="21">
        <f t="shared" si="44"/>
        <v>2</v>
      </c>
      <c r="AE46" s="21" t="str">
        <f t="shared" si="45"/>
        <v>C</v>
      </c>
      <c r="AF46" s="31">
        <v>32</v>
      </c>
      <c r="AG46" s="21">
        <f t="shared" si="46"/>
        <v>0</v>
      </c>
      <c r="AH46" s="21" t="str">
        <f t="shared" si="47"/>
        <v>F</v>
      </c>
      <c r="AI46" s="31">
        <v>38</v>
      </c>
      <c r="AJ46" s="21">
        <f t="shared" si="48"/>
        <v>4</v>
      </c>
      <c r="AK46" s="21" t="str">
        <f t="shared" si="49"/>
        <v>A</v>
      </c>
      <c r="AL46" s="40">
        <f t="shared" si="50"/>
        <v>490</v>
      </c>
      <c r="AM46" s="41">
        <f t="shared" si="51"/>
        <v>0</v>
      </c>
      <c r="AN46" s="41" t="str">
        <f t="shared" si="52"/>
        <v>F</v>
      </c>
      <c r="AO46" s="21">
        <v>40</v>
      </c>
      <c r="AP46" s="21" t="str">
        <f t="shared" si="53"/>
        <v>FAIL</v>
      </c>
      <c r="AQ46" s="21">
        <f t="shared" si="54"/>
        <v>2</v>
      </c>
      <c r="AR46" s="38"/>
      <c r="AS46" s="38"/>
      <c r="AT46" s="6">
        <v>47</v>
      </c>
      <c r="AU46" s="6">
        <v>38</v>
      </c>
      <c r="AV46" s="38">
        <v>49</v>
      </c>
      <c r="AW46" s="38">
        <v>95</v>
      </c>
      <c r="AX46" s="6">
        <v>38</v>
      </c>
      <c r="AY46" s="6">
        <v>100</v>
      </c>
      <c r="AZ46" s="38">
        <v>37</v>
      </c>
      <c r="BA46" s="50">
        <v>77</v>
      </c>
      <c r="BB46" s="12">
        <f t="shared" si="55"/>
        <v>40</v>
      </c>
      <c r="BC46" s="51">
        <v>66</v>
      </c>
      <c r="BD46" s="10"/>
      <c r="BE46" s="18"/>
      <c r="BF46" s="18"/>
      <c r="BG46" s="18"/>
      <c r="BH46" s="18"/>
      <c r="BI46" s="9" t="s">
        <v>1306</v>
      </c>
      <c r="BJ46" s="9" t="s">
        <v>1352</v>
      </c>
      <c r="BK46" s="9" t="s">
        <v>38</v>
      </c>
    </row>
    <row r="47" spans="1:63" s="5" customFormat="1" ht="22.5" customHeight="1" x14ac:dyDescent="0.25">
      <c r="A47" s="93">
        <v>41</v>
      </c>
      <c r="B47" s="9" t="s">
        <v>1070</v>
      </c>
      <c r="C47" s="9" t="s">
        <v>1139</v>
      </c>
      <c r="D47" s="9" t="s">
        <v>1208</v>
      </c>
      <c r="E47" s="31">
        <v>50</v>
      </c>
      <c r="F47" s="21">
        <f t="shared" si="28"/>
        <v>3</v>
      </c>
      <c r="G47" s="21" t="str">
        <f t="shared" si="29"/>
        <v>B</v>
      </c>
      <c r="H47" s="31">
        <v>68</v>
      </c>
      <c r="I47" s="21">
        <f t="shared" si="30"/>
        <v>3.5</v>
      </c>
      <c r="J47" s="21" t="str">
        <f t="shared" si="31"/>
        <v>A-</v>
      </c>
      <c r="K47" s="31">
        <v>33</v>
      </c>
      <c r="L47" s="21">
        <f t="shared" si="32"/>
        <v>1</v>
      </c>
      <c r="M47" s="21" t="str">
        <f t="shared" si="33"/>
        <v>D</v>
      </c>
      <c r="N47" s="31">
        <v>17</v>
      </c>
      <c r="O47" s="21">
        <f t="shared" si="34"/>
        <v>0</v>
      </c>
      <c r="P47" s="21" t="str">
        <f t="shared" si="35"/>
        <v>F</v>
      </c>
      <c r="Q47" s="31">
        <v>20</v>
      </c>
      <c r="R47" s="21">
        <f t="shared" si="36"/>
        <v>0</v>
      </c>
      <c r="S47" s="21" t="str">
        <f t="shared" si="37"/>
        <v>F</v>
      </c>
      <c r="T47" s="31">
        <v>41</v>
      </c>
      <c r="U47" s="21">
        <f t="shared" si="38"/>
        <v>2</v>
      </c>
      <c r="V47" s="21" t="str">
        <f t="shared" si="39"/>
        <v>C</v>
      </c>
      <c r="W47" s="31">
        <v>66</v>
      </c>
      <c r="X47" s="21">
        <f t="shared" si="40"/>
        <v>3.5</v>
      </c>
      <c r="Y47" s="21" t="str">
        <f t="shared" si="41"/>
        <v>A-</v>
      </c>
      <c r="Z47" s="31">
        <v>39</v>
      </c>
      <c r="AA47" s="21">
        <f t="shared" si="42"/>
        <v>4</v>
      </c>
      <c r="AB47" s="21" t="str">
        <f t="shared" si="43"/>
        <v>A</v>
      </c>
      <c r="AC47" s="31">
        <v>60</v>
      </c>
      <c r="AD47" s="21">
        <f t="shared" si="44"/>
        <v>3.5</v>
      </c>
      <c r="AE47" s="21" t="str">
        <f t="shared" si="45"/>
        <v>A-</v>
      </c>
      <c r="AF47" s="31">
        <v>65</v>
      </c>
      <c r="AG47" s="21">
        <f t="shared" si="46"/>
        <v>3.5</v>
      </c>
      <c r="AH47" s="21" t="str">
        <f t="shared" si="47"/>
        <v>A-</v>
      </c>
      <c r="AI47" s="31">
        <v>30</v>
      </c>
      <c r="AJ47" s="21">
        <f t="shared" si="48"/>
        <v>3.5</v>
      </c>
      <c r="AK47" s="21" t="str">
        <f t="shared" si="49"/>
        <v>A-</v>
      </c>
      <c r="AL47" s="40">
        <f t="shared" si="50"/>
        <v>489</v>
      </c>
      <c r="AM47" s="41">
        <f t="shared" si="51"/>
        <v>0</v>
      </c>
      <c r="AN47" s="41" t="str">
        <f t="shared" si="52"/>
        <v>F</v>
      </c>
      <c r="AO47" s="21">
        <v>41</v>
      </c>
      <c r="AP47" s="21" t="str">
        <f t="shared" si="53"/>
        <v>FAIL</v>
      </c>
      <c r="AQ47" s="21">
        <f t="shared" si="54"/>
        <v>2</v>
      </c>
      <c r="AR47" s="38">
        <v>20</v>
      </c>
      <c r="AS47" s="38"/>
      <c r="AT47" s="6">
        <v>48</v>
      </c>
      <c r="AU47" s="6">
        <v>100</v>
      </c>
      <c r="AV47" s="38">
        <v>27</v>
      </c>
      <c r="AW47" s="38">
        <v>86</v>
      </c>
      <c r="AX47" s="6">
        <v>37</v>
      </c>
      <c r="AY47" s="6">
        <v>100</v>
      </c>
      <c r="AZ47" s="38">
        <v>49</v>
      </c>
      <c r="BA47" s="50">
        <v>96</v>
      </c>
      <c r="BB47" s="12">
        <f t="shared" si="55"/>
        <v>41</v>
      </c>
      <c r="BC47" s="51">
        <v>80</v>
      </c>
      <c r="BD47" s="10"/>
      <c r="BE47" s="18"/>
      <c r="BF47" s="18"/>
      <c r="BG47" s="18"/>
      <c r="BH47" s="18"/>
      <c r="BI47" s="9" t="s">
        <v>1277</v>
      </c>
      <c r="BJ47" s="9" t="s">
        <v>1333</v>
      </c>
      <c r="BK47" s="9" t="s">
        <v>40</v>
      </c>
    </row>
    <row r="48" spans="1:63" s="5" customFormat="1" ht="22.5" customHeight="1" x14ac:dyDescent="0.25">
      <c r="A48" s="93">
        <v>42</v>
      </c>
      <c r="B48" s="9" t="s">
        <v>1056</v>
      </c>
      <c r="C48" s="9" t="s">
        <v>1125</v>
      </c>
      <c r="D48" s="9" t="s">
        <v>1194</v>
      </c>
      <c r="E48" s="31">
        <v>48</v>
      </c>
      <c r="F48" s="21">
        <f t="shared" si="28"/>
        <v>2</v>
      </c>
      <c r="G48" s="21" t="str">
        <f t="shared" si="29"/>
        <v>C</v>
      </c>
      <c r="H48" s="31">
        <v>66</v>
      </c>
      <c r="I48" s="21">
        <f t="shared" si="30"/>
        <v>3.5</v>
      </c>
      <c r="J48" s="21" t="str">
        <f t="shared" si="31"/>
        <v>A-</v>
      </c>
      <c r="K48" s="31">
        <v>36</v>
      </c>
      <c r="L48" s="21">
        <f t="shared" si="32"/>
        <v>1</v>
      </c>
      <c r="M48" s="21" t="str">
        <f t="shared" si="33"/>
        <v>D</v>
      </c>
      <c r="N48" s="31">
        <v>26</v>
      </c>
      <c r="O48" s="21">
        <f t="shared" si="34"/>
        <v>0</v>
      </c>
      <c r="P48" s="21" t="str">
        <f t="shared" si="35"/>
        <v>F</v>
      </c>
      <c r="Q48" s="31">
        <v>17</v>
      </c>
      <c r="R48" s="21">
        <f t="shared" si="36"/>
        <v>0</v>
      </c>
      <c r="S48" s="21" t="str">
        <f t="shared" si="37"/>
        <v>F</v>
      </c>
      <c r="T48" s="31">
        <v>40</v>
      </c>
      <c r="U48" s="21">
        <f t="shared" si="38"/>
        <v>2</v>
      </c>
      <c r="V48" s="21" t="str">
        <f t="shared" si="39"/>
        <v>C</v>
      </c>
      <c r="W48" s="31">
        <v>63</v>
      </c>
      <c r="X48" s="21">
        <f t="shared" si="40"/>
        <v>3.5</v>
      </c>
      <c r="Y48" s="21" t="str">
        <f t="shared" si="41"/>
        <v>A-</v>
      </c>
      <c r="Z48" s="31">
        <v>33</v>
      </c>
      <c r="AA48" s="21">
        <f t="shared" si="42"/>
        <v>3.5</v>
      </c>
      <c r="AB48" s="21" t="str">
        <f t="shared" si="43"/>
        <v>A-</v>
      </c>
      <c r="AC48" s="31">
        <v>60</v>
      </c>
      <c r="AD48" s="21">
        <f t="shared" si="44"/>
        <v>3.5</v>
      </c>
      <c r="AE48" s="21" t="str">
        <f t="shared" si="45"/>
        <v>A-</v>
      </c>
      <c r="AF48" s="31">
        <v>68</v>
      </c>
      <c r="AG48" s="21">
        <f t="shared" si="46"/>
        <v>3.5</v>
      </c>
      <c r="AH48" s="21" t="str">
        <f t="shared" si="47"/>
        <v>A-</v>
      </c>
      <c r="AI48" s="31">
        <v>30</v>
      </c>
      <c r="AJ48" s="21">
        <f t="shared" si="48"/>
        <v>3.5</v>
      </c>
      <c r="AK48" s="21" t="str">
        <f t="shared" si="49"/>
        <v>A-</v>
      </c>
      <c r="AL48" s="40">
        <f t="shared" si="50"/>
        <v>487</v>
      </c>
      <c r="AM48" s="41">
        <f t="shared" si="51"/>
        <v>0</v>
      </c>
      <c r="AN48" s="41" t="str">
        <f t="shared" si="52"/>
        <v>F</v>
      </c>
      <c r="AO48" s="21">
        <v>42</v>
      </c>
      <c r="AP48" s="21" t="str">
        <f t="shared" si="53"/>
        <v>FAIL</v>
      </c>
      <c r="AQ48" s="21">
        <f t="shared" si="54"/>
        <v>2</v>
      </c>
      <c r="AR48" s="38">
        <v>41</v>
      </c>
      <c r="AS48" s="38"/>
      <c r="AT48" s="6">
        <v>44</v>
      </c>
      <c r="AU48" s="6">
        <v>85</v>
      </c>
      <c r="AV48" s="38">
        <v>36</v>
      </c>
      <c r="AW48" s="38">
        <v>100</v>
      </c>
      <c r="AX48" s="6">
        <v>27</v>
      </c>
      <c r="AY48" s="6">
        <v>94</v>
      </c>
      <c r="AZ48" s="38">
        <v>32</v>
      </c>
      <c r="BA48" s="50">
        <v>88</v>
      </c>
      <c r="BB48" s="12">
        <f t="shared" si="55"/>
        <v>42</v>
      </c>
      <c r="BC48" s="51">
        <v>76</v>
      </c>
      <c r="BD48" s="10"/>
      <c r="BE48" s="18"/>
      <c r="BF48" s="18"/>
      <c r="BG48" s="18"/>
      <c r="BH48" s="18"/>
      <c r="BI48" s="9" t="s">
        <v>1263</v>
      </c>
      <c r="BJ48" s="9" t="s">
        <v>1263</v>
      </c>
      <c r="BK48" s="9" t="s">
        <v>38</v>
      </c>
    </row>
    <row r="49" spans="1:63" s="5" customFormat="1" ht="22.5" customHeight="1" x14ac:dyDescent="0.25">
      <c r="A49" s="92">
        <v>43</v>
      </c>
      <c r="B49" s="9" t="s">
        <v>1090</v>
      </c>
      <c r="C49" s="9" t="s">
        <v>1159</v>
      </c>
      <c r="D49" s="9" t="s">
        <v>1228</v>
      </c>
      <c r="E49" s="31">
        <v>57</v>
      </c>
      <c r="F49" s="21">
        <f t="shared" si="28"/>
        <v>3</v>
      </c>
      <c r="G49" s="21" t="str">
        <f t="shared" si="29"/>
        <v>B</v>
      </c>
      <c r="H49" s="31">
        <v>67</v>
      </c>
      <c r="I49" s="21">
        <f t="shared" si="30"/>
        <v>3.5</v>
      </c>
      <c r="J49" s="21" t="str">
        <f t="shared" si="31"/>
        <v>A-</v>
      </c>
      <c r="K49" s="31">
        <v>33</v>
      </c>
      <c r="L49" s="21">
        <f t="shared" si="32"/>
        <v>1</v>
      </c>
      <c r="M49" s="21" t="str">
        <f t="shared" si="33"/>
        <v>D</v>
      </c>
      <c r="N49" s="31">
        <v>26</v>
      </c>
      <c r="O49" s="21">
        <f t="shared" si="34"/>
        <v>0</v>
      </c>
      <c r="P49" s="21" t="str">
        <f t="shared" si="35"/>
        <v>F</v>
      </c>
      <c r="Q49" s="31">
        <v>20</v>
      </c>
      <c r="R49" s="21">
        <f t="shared" si="36"/>
        <v>0</v>
      </c>
      <c r="S49" s="21" t="str">
        <f t="shared" si="37"/>
        <v>F</v>
      </c>
      <c r="T49" s="31">
        <v>49</v>
      </c>
      <c r="U49" s="21">
        <f t="shared" si="38"/>
        <v>2</v>
      </c>
      <c r="V49" s="21" t="str">
        <f t="shared" si="39"/>
        <v>C</v>
      </c>
      <c r="W49" s="31">
        <v>64</v>
      </c>
      <c r="X49" s="21">
        <f t="shared" si="40"/>
        <v>3.5</v>
      </c>
      <c r="Y49" s="21" t="str">
        <f t="shared" si="41"/>
        <v>A-</v>
      </c>
      <c r="Z49" s="31">
        <v>28</v>
      </c>
      <c r="AA49" s="21">
        <f t="shared" si="42"/>
        <v>3</v>
      </c>
      <c r="AB49" s="21" t="str">
        <f t="shared" si="43"/>
        <v>B</v>
      </c>
      <c r="AC49" s="31">
        <v>48</v>
      </c>
      <c r="AD49" s="21">
        <f t="shared" si="44"/>
        <v>2</v>
      </c>
      <c r="AE49" s="21" t="str">
        <f t="shared" si="45"/>
        <v>C</v>
      </c>
      <c r="AF49" s="31">
        <v>53</v>
      </c>
      <c r="AG49" s="21">
        <f t="shared" si="46"/>
        <v>3</v>
      </c>
      <c r="AH49" s="21" t="str">
        <f t="shared" si="47"/>
        <v>B</v>
      </c>
      <c r="AI49" s="31">
        <v>25</v>
      </c>
      <c r="AJ49" s="21">
        <f t="shared" si="48"/>
        <v>3</v>
      </c>
      <c r="AK49" s="21" t="str">
        <f t="shared" si="49"/>
        <v>B</v>
      </c>
      <c r="AL49" s="40">
        <f t="shared" si="50"/>
        <v>470</v>
      </c>
      <c r="AM49" s="41">
        <f t="shared" si="51"/>
        <v>0</v>
      </c>
      <c r="AN49" s="41" t="str">
        <f t="shared" si="52"/>
        <v>F</v>
      </c>
      <c r="AO49" s="21">
        <v>43</v>
      </c>
      <c r="AP49" s="21" t="str">
        <f t="shared" si="53"/>
        <v>FAIL</v>
      </c>
      <c r="AQ49" s="21">
        <f t="shared" si="54"/>
        <v>2</v>
      </c>
      <c r="AR49" s="38">
        <v>57</v>
      </c>
      <c r="AS49" s="38"/>
      <c r="AT49" s="6">
        <v>40</v>
      </c>
      <c r="AU49" s="6">
        <v>80</v>
      </c>
      <c r="AV49" s="38">
        <v>29</v>
      </c>
      <c r="AW49" s="38">
        <v>77</v>
      </c>
      <c r="AX49" s="6">
        <v>31</v>
      </c>
      <c r="AY49" s="6">
        <v>70</v>
      </c>
      <c r="AZ49" s="38">
        <v>42</v>
      </c>
      <c r="BA49" s="50">
        <v>74</v>
      </c>
      <c r="BB49" s="12">
        <f t="shared" si="55"/>
        <v>43</v>
      </c>
      <c r="BC49" s="51">
        <v>47</v>
      </c>
      <c r="BD49" s="10"/>
      <c r="BE49" s="18"/>
      <c r="BF49" s="18"/>
      <c r="BG49" s="18"/>
      <c r="BH49" s="18"/>
      <c r="BI49" s="9" t="s">
        <v>1296</v>
      </c>
      <c r="BJ49" s="9" t="s">
        <v>1349</v>
      </c>
      <c r="BK49" s="9" t="s">
        <v>40</v>
      </c>
    </row>
    <row r="50" spans="1:63" s="5" customFormat="1" ht="22.5" customHeight="1" x14ac:dyDescent="0.25">
      <c r="A50" s="93">
        <v>44</v>
      </c>
      <c r="B50" s="9" t="s">
        <v>1071</v>
      </c>
      <c r="C50" s="9" t="s">
        <v>1140</v>
      </c>
      <c r="D50" s="9" t="s">
        <v>1209</v>
      </c>
      <c r="E50" s="31">
        <v>54</v>
      </c>
      <c r="F50" s="21">
        <f t="shared" si="28"/>
        <v>3</v>
      </c>
      <c r="G50" s="21" t="str">
        <f t="shared" si="29"/>
        <v>B</v>
      </c>
      <c r="H50" s="31">
        <v>55</v>
      </c>
      <c r="I50" s="21">
        <f t="shared" si="30"/>
        <v>3</v>
      </c>
      <c r="J50" s="21" t="str">
        <f t="shared" si="31"/>
        <v>B</v>
      </c>
      <c r="K50" s="31">
        <v>33</v>
      </c>
      <c r="L50" s="21">
        <f t="shared" si="32"/>
        <v>1</v>
      </c>
      <c r="M50" s="21" t="str">
        <f t="shared" si="33"/>
        <v>D</v>
      </c>
      <c r="N50" s="31">
        <v>22</v>
      </c>
      <c r="O50" s="21">
        <f t="shared" si="34"/>
        <v>0</v>
      </c>
      <c r="P50" s="21" t="str">
        <f t="shared" si="35"/>
        <v>F</v>
      </c>
      <c r="Q50" s="31">
        <v>14</v>
      </c>
      <c r="R50" s="21">
        <f t="shared" si="36"/>
        <v>0</v>
      </c>
      <c r="S50" s="21" t="str">
        <f t="shared" si="37"/>
        <v>F</v>
      </c>
      <c r="T50" s="31">
        <v>37</v>
      </c>
      <c r="U50" s="21">
        <f t="shared" si="38"/>
        <v>1</v>
      </c>
      <c r="V50" s="21" t="str">
        <f t="shared" si="39"/>
        <v>D</v>
      </c>
      <c r="W50" s="31">
        <v>64</v>
      </c>
      <c r="X50" s="21">
        <f t="shared" si="40"/>
        <v>3.5</v>
      </c>
      <c r="Y50" s="21" t="str">
        <f t="shared" si="41"/>
        <v>A-</v>
      </c>
      <c r="Z50" s="31">
        <v>31</v>
      </c>
      <c r="AA50" s="21">
        <f t="shared" si="42"/>
        <v>3.5</v>
      </c>
      <c r="AB50" s="21" t="str">
        <f t="shared" si="43"/>
        <v>A-</v>
      </c>
      <c r="AC50" s="31">
        <v>60</v>
      </c>
      <c r="AD50" s="21">
        <f t="shared" si="44"/>
        <v>3.5</v>
      </c>
      <c r="AE50" s="21" t="str">
        <f t="shared" si="45"/>
        <v>A-</v>
      </c>
      <c r="AF50" s="31">
        <v>43</v>
      </c>
      <c r="AG50" s="21">
        <f t="shared" si="46"/>
        <v>2</v>
      </c>
      <c r="AH50" s="21" t="str">
        <f t="shared" si="47"/>
        <v>C</v>
      </c>
      <c r="AI50" s="31">
        <v>30</v>
      </c>
      <c r="AJ50" s="21">
        <f t="shared" si="48"/>
        <v>3.5</v>
      </c>
      <c r="AK50" s="21" t="str">
        <f t="shared" si="49"/>
        <v>A-</v>
      </c>
      <c r="AL50" s="40">
        <f t="shared" si="50"/>
        <v>443</v>
      </c>
      <c r="AM50" s="41">
        <f t="shared" si="51"/>
        <v>0</v>
      </c>
      <c r="AN50" s="41" t="str">
        <f t="shared" si="52"/>
        <v>F</v>
      </c>
      <c r="AO50" s="21">
        <v>44</v>
      </c>
      <c r="AP50" s="21" t="str">
        <f t="shared" si="53"/>
        <v>FAIL</v>
      </c>
      <c r="AQ50" s="21">
        <f t="shared" si="54"/>
        <v>2</v>
      </c>
      <c r="AR50" s="38">
        <v>31</v>
      </c>
      <c r="AS50" s="38"/>
      <c r="AT50" s="6">
        <v>49</v>
      </c>
      <c r="AU50" s="6">
        <v>85</v>
      </c>
      <c r="AV50" s="38">
        <v>55</v>
      </c>
      <c r="AW50" s="38">
        <v>90</v>
      </c>
      <c r="AX50" s="6">
        <v>46</v>
      </c>
      <c r="AY50" s="6">
        <v>94</v>
      </c>
      <c r="AZ50" s="38">
        <v>50</v>
      </c>
      <c r="BA50" s="50">
        <v>92</v>
      </c>
      <c r="BB50" s="12">
        <f t="shared" si="55"/>
        <v>44</v>
      </c>
      <c r="BC50" s="51">
        <v>85</v>
      </c>
      <c r="BD50" s="10"/>
      <c r="BE50" s="18"/>
      <c r="BF50" s="18"/>
      <c r="BG50" s="18"/>
      <c r="BH50" s="18"/>
      <c r="BI50" s="9" t="s">
        <v>1278</v>
      </c>
      <c r="BJ50" s="9" t="s">
        <v>1334</v>
      </c>
      <c r="BK50" s="9" t="s">
        <v>40</v>
      </c>
    </row>
    <row r="51" spans="1:63" s="5" customFormat="1" ht="22.5" customHeight="1" x14ac:dyDescent="0.25">
      <c r="A51" s="93">
        <v>45</v>
      </c>
      <c r="B51" s="9" t="s">
        <v>1102</v>
      </c>
      <c r="C51" s="9" t="s">
        <v>1171</v>
      </c>
      <c r="D51" s="9" t="s">
        <v>1240</v>
      </c>
      <c r="E51" s="31">
        <v>36</v>
      </c>
      <c r="F51" s="21">
        <f t="shared" si="28"/>
        <v>1</v>
      </c>
      <c r="G51" s="21" t="str">
        <f t="shared" si="29"/>
        <v>D</v>
      </c>
      <c r="H51" s="31">
        <v>58</v>
      </c>
      <c r="I51" s="21">
        <f t="shared" si="30"/>
        <v>3</v>
      </c>
      <c r="J51" s="21" t="str">
        <f t="shared" si="31"/>
        <v>B</v>
      </c>
      <c r="K51" s="31">
        <v>33</v>
      </c>
      <c r="L51" s="21">
        <f t="shared" si="32"/>
        <v>1</v>
      </c>
      <c r="M51" s="21" t="str">
        <f t="shared" si="33"/>
        <v>D</v>
      </c>
      <c r="N51" s="31">
        <v>28</v>
      </c>
      <c r="O51" s="21">
        <f t="shared" si="34"/>
        <v>0</v>
      </c>
      <c r="P51" s="21" t="str">
        <f t="shared" si="35"/>
        <v>F</v>
      </c>
      <c r="Q51" s="31">
        <v>33</v>
      </c>
      <c r="R51" s="21">
        <f t="shared" si="36"/>
        <v>1</v>
      </c>
      <c r="S51" s="21" t="str">
        <f t="shared" si="37"/>
        <v>D</v>
      </c>
      <c r="T51" s="31">
        <v>27</v>
      </c>
      <c r="U51" s="21">
        <f t="shared" si="38"/>
        <v>0</v>
      </c>
      <c r="V51" s="21" t="str">
        <f t="shared" si="39"/>
        <v>F</v>
      </c>
      <c r="W51" s="31">
        <v>62</v>
      </c>
      <c r="X51" s="21">
        <f t="shared" si="40"/>
        <v>3.5</v>
      </c>
      <c r="Y51" s="21" t="str">
        <f t="shared" si="41"/>
        <v>A-</v>
      </c>
      <c r="Z51" s="31">
        <v>32</v>
      </c>
      <c r="AA51" s="21">
        <f t="shared" si="42"/>
        <v>3.5</v>
      </c>
      <c r="AB51" s="21" t="str">
        <f t="shared" si="43"/>
        <v>A-</v>
      </c>
      <c r="AC51" s="31">
        <v>42</v>
      </c>
      <c r="AD51" s="21">
        <f t="shared" si="44"/>
        <v>2</v>
      </c>
      <c r="AE51" s="21" t="str">
        <f t="shared" si="45"/>
        <v>C</v>
      </c>
      <c r="AF51" s="31">
        <v>34</v>
      </c>
      <c r="AG51" s="21">
        <f t="shared" si="46"/>
        <v>1</v>
      </c>
      <c r="AH51" s="21" t="str">
        <f t="shared" si="47"/>
        <v>D</v>
      </c>
      <c r="AI51" s="31">
        <v>30</v>
      </c>
      <c r="AJ51" s="21">
        <f t="shared" si="48"/>
        <v>3.5</v>
      </c>
      <c r="AK51" s="21" t="str">
        <f t="shared" si="49"/>
        <v>A-</v>
      </c>
      <c r="AL51" s="40">
        <f t="shared" si="50"/>
        <v>415</v>
      </c>
      <c r="AM51" s="41">
        <f t="shared" si="51"/>
        <v>0</v>
      </c>
      <c r="AN51" s="41" t="str">
        <f t="shared" si="52"/>
        <v>F</v>
      </c>
      <c r="AO51" s="21">
        <v>45</v>
      </c>
      <c r="AP51" s="21" t="str">
        <f t="shared" si="53"/>
        <v>FAIL</v>
      </c>
      <c r="AQ51" s="21">
        <f t="shared" si="54"/>
        <v>2</v>
      </c>
      <c r="AR51" s="38">
        <v>23</v>
      </c>
      <c r="AS51" s="38"/>
      <c r="AT51" s="6">
        <v>63</v>
      </c>
      <c r="AU51" s="6">
        <v>23</v>
      </c>
      <c r="AV51" s="38">
        <v>53</v>
      </c>
      <c r="AW51" s="38">
        <v>72</v>
      </c>
      <c r="AX51" s="6">
        <v>39</v>
      </c>
      <c r="AY51" s="6">
        <v>52</v>
      </c>
      <c r="AZ51" s="38">
        <v>44</v>
      </c>
      <c r="BA51" s="50">
        <v>0</v>
      </c>
      <c r="BB51" s="12">
        <f t="shared" si="55"/>
        <v>45</v>
      </c>
      <c r="BC51" s="51">
        <v>0</v>
      </c>
      <c r="BD51" s="10"/>
      <c r="BE51" s="18"/>
      <c r="BF51" s="18"/>
      <c r="BG51" s="18"/>
      <c r="BH51" s="18"/>
      <c r="BI51" s="9" t="s">
        <v>1307</v>
      </c>
      <c r="BJ51" s="9" t="s">
        <v>1353</v>
      </c>
      <c r="BK51" s="9" t="s">
        <v>40</v>
      </c>
    </row>
    <row r="52" spans="1:63" s="5" customFormat="1" ht="22.5" customHeight="1" x14ac:dyDescent="0.25">
      <c r="A52" s="92">
        <v>46</v>
      </c>
      <c r="B52" s="9" t="s">
        <v>1058</v>
      </c>
      <c r="C52" s="9" t="s">
        <v>1127</v>
      </c>
      <c r="D52" s="9" t="s">
        <v>1196</v>
      </c>
      <c r="E52" s="31">
        <v>41</v>
      </c>
      <c r="F52" s="21">
        <f t="shared" si="28"/>
        <v>2</v>
      </c>
      <c r="G52" s="21" t="str">
        <f t="shared" si="29"/>
        <v>C</v>
      </c>
      <c r="H52" s="31">
        <v>63</v>
      </c>
      <c r="I52" s="21">
        <f t="shared" si="30"/>
        <v>3.5</v>
      </c>
      <c r="J52" s="21" t="str">
        <f t="shared" si="31"/>
        <v>A-</v>
      </c>
      <c r="K52" s="31">
        <v>35</v>
      </c>
      <c r="L52" s="21">
        <f t="shared" si="32"/>
        <v>1</v>
      </c>
      <c r="M52" s="21" t="str">
        <f t="shared" si="33"/>
        <v>D</v>
      </c>
      <c r="N52" s="31">
        <v>19</v>
      </c>
      <c r="O52" s="21">
        <f t="shared" si="34"/>
        <v>0</v>
      </c>
      <c r="P52" s="21" t="str">
        <f t="shared" si="35"/>
        <v>F</v>
      </c>
      <c r="Q52" s="31">
        <v>22</v>
      </c>
      <c r="R52" s="21">
        <f t="shared" si="36"/>
        <v>0</v>
      </c>
      <c r="S52" s="21" t="str">
        <f t="shared" si="37"/>
        <v>F</v>
      </c>
      <c r="T52" s="31">
        <v>33</v>
      </c>
      <c r="U52" s="21">
        <f t="shared" si="38"/>
        <v>1</v>
      </c>
      <c r="V52" s="21" t="str">
        <f t="shared" si="39"/>
        <v>D</v>
      </c>
      <c r="W52" s="31">
        <v>58</v>
      </c>
      <c r="X52" s="21">
        <f t="shared" si="40"/>
        <v>3</v>
      </c>
      <c r="Y52" s="21" t="str">
        <f t="shared" si="41"/>
        <v>B</v>
      </c>
      <c r="Z52" s="31">
        <v>35</v>
      </c>
      <c r="AA52" s="21">
        <f t="shared" si="42"/>
        <v>4</v>
      </c>
      <c r="AB52" s="21" t="str">
        <f t="shared" si="43"/>
        <v>A</v>
      </c>
      <c r="AC52" s="31">
        <v>48</v>
      </c>
      <c r="AD52" s="21">
        <f t="shared" si="44"/>
        <v>2</v>
      </c>
      <c r="AE52" s="21" t="str">
        <f t="shared" si="45"/>
        <v>C</v>
      </c>
      <c r="AF52" s="31">
        <v>36</v>
      </c>
      <c r="AG52" s="21">
        <f t="shared" si="46"/>
        <v>1</v>
      </c>
      <c r="AH52" s="21" t="str">
        <f t="shared" si="47"/>
        <v>D</v>
      </c>
      <c r="AI52" s="31">
        <v>20</v>
      </c>
      <c r="AJ52" s="21">
        <f t="shared" si="48"/>
        <v>2</v>
      </c>
      <c r="AK52" s="21" t="str">
        <f t="shared" si="49"/>
        <v>C</v>
      </c>
      <c r="AL52" s="40">
        <f t="shared" si="50"/>
        <v>410</v>
      </c>
      <c r="AM52" s="41">
        <f t="shared" si="51"/>
        <v>0</v>
      </c>
      <c r="AN52" s="41" t="str">
        <f t="shared" si="52"/>
        <v>F</v>
      </c>
      <c r="AO52" s="21">
        <v>46</v>
      </c>
      <c r="AP52" s="21" t="str">
        <f t="shared" si="53"/>
        <v>FAIL</v>
      </c>
      <c r="AQ52" s="21">
        <f t="shared" si="54"/>
        <v>2</v>
      </c>
      <c r="AR52" s="38">
        <v>33</v>
      </c>
      <c r="AS52" s="38"/>
      <c r="AT52" s="6">
        <v>39</v>
      </c>
      <c r="AU52" s="6">
        <v>80</v>
      </c>
      <c r="AV52" s="38">
        <v>56</v>
      </c>
      <c r="AW52" s="38">
        <v>86</v>
      </c>
      <c r="AX52" s="6">
        <v>40</v>
      </c>
      <c r="AY52" s="6">
        <v>88</v>
      </c>
      <c r="AZ52" s="38">
        <v>47</v>
      </c>
      <c r="BA52" s="50">
        <v>85</v>
      </c>
      <c r="BB52" s="12">
        <f t="shared" si="55"/>
        <v>46</v>
      </c>
      <c r="BC52" s="51">
        <v>80</v>
      </c>
      <c r="BD52" s="10"/>
      <c r="BE52" s="18"/>
      <c r="BF52" s="18"/>
      <c r="BG52" s="18"/>
      <c r="BH52" s="18"/>
      <c r="BI52" s="9" t="s">
        <v>1265</v>
      </c>
      <c r="BJ52" s="9" t="s">
        <v>1265</v>
      </c>
      <c r="BK52" s="9" t="s">
        <v>40</v>
      </c>
    </row>
    <row r="53" spans="1:63" s="5" customFormat="1" ht="22.5" customHeight="1" x14ac:dyDescent="0.25">
      <c r="A53" s="93">
        <v>47</v>
      </c>
      <c r="B53" s="9" t="s">
        <v>1055</v>
      </c>
      <c r="C53" s="9" t="s">
        <v>1124</v>
      </c>
      <c r="D53" s="9" t="s">
        <v>1193</v>
      </c>
      <c r="E53" s="31">
        <v>39</v>
      </c>
      <c r="F53" s="21">
        <f t="shared" si="28"/>
        <v>1</v>
      </c>
      <c r="G53" s="21" t="str">
        <f t="shared" si="29"/>
        <v>D</v>
      </c>
      <c r="H53" s="31">
        <v>65</v>
      </c>
      <c r="I53" s="21">
        <f t="shared" si="30"/>
        <v>3.5</v>
      </c>
      <c r="J53" s="21" t="str">
        <f t="shared" si="31"/>
        <v>A-</v>
      </c>
      <c r="K53" s="31">
        <v>33</v>
      </c>
      <c r="L53" s="21">
        <f t="shared" si="32"/>
        <v>1</v>
      </c>
      <c r="M53" s="21" t="str">
        <f t="shared" si="33"/>
        <v>D</v>
      </c>
      <c r="N53" s="31">
        <v>23</v>
      </c>
      <c r="O53" s="21">
        <f t="shared" si="34"/>
        <v>0</v>
      </c>
      <c r="P53" s="21" t="str">
        <f t="shared" si="35"/>
        <v>F</v>
      </c>
      <c r="Q53" s="31">
        <v>14</v>
      </c>
      <c r="R53" s="21">
        <f t="shared" si="36"/>
        <v>0</v>
      </c>
      <c r="S53" s="21" t="str">
        <f t="shared" si="37"/>
        <v>F</v>
      </c>
      <c r="T53" s="31">
        <v>27</v>
      </c>
      <c r="U53" s="21">
        <f t="shared" si="38"/>
        <v>0</v>
      </c>
      <c r="V53" s="21" t="str">
        <f t="shared" si="39"/>
        <v>F</v>
      </c>
      <c r="W53" s="31">
        <v>53</v>
      </c>
      <c r="X53" s="21">
        <f t="shared" si="40"/>
        <v>3</v>
      </c>
      <c r="Y53" s="21" t="str">
        <f t="shared" si="41"/>
        <v>B</v>
      </c>
      <c r="Z53" s="31">
        <v>33</v>
      </c>
      <c r="AA53" s="21">
        <f t="shared" si="42"/>
        <v>3.5</v>
      </c>
      <c r="AB53" s="21" t="str">
        <f t="shared" si="43"/>
        <v>A-</v>
      </c>
      <c r="AC53" s="31">
        <v>45</v>
      </c>
      <c r="AD53" s="21">
        <f t="shared" si="44"/>
        <v>2</v>
      </c>
      <c r="AE53" s="21" t="str">
        <f t="shared" si="45"/>
        <v>C</v>
      </c>
      <c r="AF53" s="31">
        <v>34</v>
      </c>
      <c r="AG53" s="21">
        <f t="shared" si="46"/>
        <v>1</v>
      </c>
      <c r="AH53" s="21" t="str">
        <f t="shared" si="47"/>
        <v>D</v>
      </c>
      <c r="AI53" s="31">
        <v>30</v>
      </c>
      <c r="AJ53" s="21">
        <f t="shared" si="48"/>
        <v>3.5</v>
      </c>
      <c r="AK53" s="21" t="str">
        <f t="shared" si="49"/>
        <v>A-</v>
      </c>
      <c r="AL53" s="40">
        <f t="shared" si="50"/>
        <v>396</v>
      </c>
      <c r="AM53" s="41">
        <f t="shared" si="51"/>
        <v>0</v>
      </c>
      <c r="AN53" s="41" t="str">
        <f t="shared" si="52"/>
        <v>F</v>
      </c>
      <c r="AO53" s="21">
        <v>47</v>
      </c>
      <c r="AP53" s="21" t="str">
        <f t="shared" si="53"/>
        <v>FAIL</v>
      </c>
      <c r="AQ53" s="21">
        <f t="shared" si="54"/>
        <v>3</v>
      </c>
      <c r="AR53" s="38">
        <v>49</v>
      </c>
      <c r="AS53" s="38"/>
      <c r="AT53" s="6">
        <v>54</v>
      </c>
      <c r="AU53" s="6">
        <v>61</v>
      </c>
      <c r="AV53" s="38">
        <v>41</v>
      </c>
      <c r="AW53" s="38">
        <v>72</v>
      </c>
      <c r="AX53" s="6">
        <v>41</v>
      </c>
      <c r="AY53" s="6">
        <v>58</v>
      </c>
      <c r="AZ53" s="38">
        <v>45</v>
      </c>
      <c r="BA53" s="50">
        <v>70</v>
      </c>
      <c r="BB53" s="12">
        <f t="shared" si="55"/>
        <v>47</v>
      </c>
      <c r="BC53" s="51">
        <v>66</v>
      </c>
      <c r="BD53" s="10"/>
      <c r="BE53" s="18"/>
      <c r="BF53" s="18"/>
      <c r="BG53" s="18"/>
      <c r="BH53" s="18"/>
      <c r="BI53" s="9" t="s">
        <v>1262</v>
      </c>
      <c r="BJ53" s="9" t="s">
        <v>1262</v>
      </c>
      <c r="BK53" s="9" t="s">
        <v>38</v>
      </c>
    </row>
    <row r="54" spans="1:63" s="5" customFormat="1" ht="22.5" customHeight="1" x14ac:dyDescent="0.25">
      <c r="A54" s="93">
        <v>48</v>
      </c>
      <c r="B54" s="9" t="s">
        <v>1082</v>
      </c>
      <c r="C54" s="9" t="s">
        <v>1151</v>
      </c>
      <c r="D54" s="9" t="s">
        <v>1220</v>
      </c>
      <c r="E54" s="31">
        <v>48</v>
      </c>
      <c r="F54" s="21">
        <f t="shared" si="28"/>
        <v>2</v>
      </c>
      <c r="G54" s="21" t="str">
        <f t="shared" si="29"/>
        <v>C</v>
      </c>
      <c r="H54" s="31">
        <v>34</v>
      </c>
      <c r="I54" s="21">
        <f t="shared" si="30"/>
        <v>1</v>
      </c>
      <c r="J54" s="21" t="str">
        <f t="shared" si="31"/>
        <v>D</v>
      </c>
      <c r="K54" s="31">
        <v>33</v>
      </c>
      <c r="L54" s="21">
        <f t="shared" si="32"/>
        <v>1</v>
      </c>
      <c r="M54" s="21" t="str">
        <f t="shared" si="33"/>
        <v>D</v>
      </c>
      <c r="N54" s="31">
        <v>28</v>
      </c>
      <c r="O54" s="21">
        <f t="shared" si="34"/>
        <v>0</v>
      </c>
      <c r="P54" s="21" t="str">
        <f t="shared" si="35"/>
        <v>F</v>
      </c>
      <c r="Q54" s="31">
        <v>16</v>
      </c>
      <c r="R54" s="21">
        <f t="shared" si="36"/>
        <v>0</v>
      </c>
      <c r="S54" s="21" t="str">
        <f t="shared" si="37"/>
        <v>F</v>
      </c>
      <c r="T54" s="31">
        <v>14</v>
      </c>
      <c r="U54" s="21">
        <f t="shared" si="38"/>
        <v>0</v>
      </c>
      <c r="V54" s="21" t="str">
        <f t="shared" si="39"/>
        <v>F</v>
      </c>
      <c r="W54" s="31">
        <v>54</v>
      </c>
      <c r="X54" s="21">
        <f t="shared" si="40"/>
        <v>3</v>
      </c>
      <c r="Y54" s="21" t="str">
        <f t="shared" si="41"/>
        <v>B</v>
      </c>
      <c r="Z54" s="31">
        <v>30</v>
      </c>
      <c r="AA54" s="21">
        <f t="shared" si="42"/>
        <v>3.5</v>
      </c>
      <c r="AB54" s="21" t="str">
        <f t="shared" si="43"/>
        <v>A-</v>
      </c>
      <c r="AC54" s="31">
        <v>52</v>
      </c>
      <c r="AD54" s="21">
        <f t="shared" si="44"/>
        <v>3</v>
      </c>
      <c r="AE54" s="21" t="str">
        <f t="shared" si="45"/>
        <v>B</v>
      </c>
      <c r="AF54" s="31">
        <v>50</v>
      </c>
      <c r="AG54" s="21">
        <f t="shared" si="46"/>
        <v>3</v>
      </c>
      <c r="AH54" s="21" t="str">
        <f t="shared" si="47"/>
        <v>B</v>
      </c>
      <c r="AI54" s="31">
        <v>30</v>
      </c>
      <c r="AJ54" s="21">
        <f t="shared" si="48"/>
        <v>3.5</v>
      </c>
      <c r="AK54" s="21" t="str">
        <f t="shared" si="49"/>
        <v>A-</v>
      </c>
      <c r="AL54" s="40">
        <f t="shared" si="50"/>
        <v>389</v>
      </c>
      <c r="AM54" s="41">
        <f t="shared" si="51"/>
        <v>0</v>
      </c>
      <c r="AN54" s="41" t="str">
        <f t="shared" si="52"/>
        <v>F</v>
      </c>
      <c r="AO54" s="21">
        <v>48</v>
      </c>
      <c r="AP54" s="21" t="str">
        <f t="shared" si="53"/>
        <v>FAIL</v>
      </c>
      <c r="AQ54" s="21">
        <f t="shared" si="54"/>
        <v>3</v>
      </c>
      <c r="AR54" s="38">
        <v>40</v>
      </c>
      <c r="AS54" s="38"/>
      <c r="AT54" s="6">
        <v>51</v>
      </c>
      <c r="AU54" s="6">
        <v>95</v>
      </c>
      <c r="AV54" s="38">
        <v>51</v>
      </c>
      <c r="AW54" s="38">
        <v>95</v>
      </c>
      <c r="AX54" s="6">
        <v>59</v>
      </c>
      <c r="AY54" s="6">
        <v>88</v>
      </c>
      <c r="AZ54" s="38">
        <v>57</v>
      </c>
      <c r="BA54" s="50">
        <v>59</v>
      </c>
      <c r="BB54" s="12">
        <f t="shared" si="55"/>
        <v>48</v>
      </c>
      <c r="BC54" s="51">
        <v>85</v>
      </c>
      <c r="BD54" s="10"/>
      <c r="BE54" s="18"/>
      <c r="BF54" s="18"/>
      <c r="BG54" s="18"/>
      <c r="BH54" s="18"/>
      <c r="BI54" s="9" t="s">
        <v>1288</v>
      </c>
      <c r="BJ54" s="9" t="s">
        <v>1288</v>
      </c>
      <c r="BK54" s="9" t="s">
        <v>40</v>
      </c>
    </row>
    <row r="55" spans="1:63" s="5" customFormat="1" ht="22.5" customHeight="1" x14ac:dyDescent="0.25">
      <c r="A55" s="92">
        <v>49</v>
      </c>
      <c r="B55" s="9" t="s">
        <v>1089</v>
      </c>
      <c r="C55" s="9" t="s">
        <v>1158</v>
      </c>
      <c r="D55" s="9" t="s">
        <v>1227</v>
      </c>
      <c r="E55" s="31">
        <v>40</v>
      </c>
      <c r="F55" s="21">
        <f t="shared" si="28"/>
        <v>2</v>
      </c>
      <c r="G55" s="21" t="str">
        <f t="shared" si="29"/>
        <v>C</v>
      </c>
      <c r="H55" s="31">
        <v>64</v>
      </c>
      <c r="I55" s="21">
        <f t="shared" si="30"/>
        <v>3.5</v>
      </c>
      <c r="J55" s="21" t="str">
        <f t="shared" si="31"/>
        <v>A-</v>
      </c>
      <c r="K55" s="31">
        <v>17</v>
      </c>
      <c r="L55" s="21">
        <f t="shared" si="32"/>
        <v>0</v>
      </c>
      <c r="M55" s="21" t="str">
        <f t="shared" si="33"/>
        <v>F</v>
      </c>
      <c r="N55" s="31">
        <v>15</v>
      </c>
      <c r="O55" s="21">
        <f t="shared" si="34"/>
        <v>0</v>
      </c>
      <c r="P55" s="21" t="str">
        <f t="shared" si="35"/>
        <v>F</v>
      </c>
      <c r="Q55" s="31">
        <v>21</v>
      </c>
      <c r="R55" s="21">
        <f t="shared" si="36"/>
        <v>0</v>
      </c>
      <c r="S55" s="21" t="str">
        <f t="shared" si="37"/>
        <v>F</v>
      </c>
      <c r="T55" s="31">
        <v>33</v>
      </c>
      <c r="U55" s="21">
        <f t="shared" si="38"/>
        <v>1</v>
      </c>
      <c r="V55" s="21" t="str">
        <f t="shared" si="39"/>
        <v>D</v>
      </c>
      <c r="W55" s="31">
        <v>66</v>
      </c>
      <c r="X55" s="21">
        <f t="shared" si="40"/>
        <v>3.5</v>
      </c>
      <c r="Y55" s="21" t="str">
        <f t="shared" si="41"/>
        <v>A-</v>
      </c>
      <c r="Z55" s="31">
        <v>29</v>
      </c>
      <c r="AA55" s="21">
        <f t="shared" si="42"/>
        <v>3</v>
      </c>
      <c r="AB55" s="21" t="str">
        <f t="shared" si="43"/>
        <v>B</v>
      </c>
      <c r="AC55" s="31">
        <v>43</v>
      </c>
      <c r="AD55" s="21">
        <f t="shared" si="44"/>
        <v>2</v>
      </c>
      <c r="AE55" s="21" t="str">
        <f t="shared" si="45"/>
        <v>C</v>
      </c>
      <c r="AF55" s="31">
        <v>38</v>
      </c>
      <c r="AG55" s="21">
        <f t="shared" si="46"/>
        <v>1</v>
      </c>
      <c r="AH55" s="21" t="str">
        <f t="shared" si="47"/>
        <v>D</v>
      </c>
      <c r="AI55" s="31">
        <v>20</v>
      </c>
      <c r="AJ55" s="21">
        <f t="shared" si="48"/>
        <v>2</v>
      </c>
      <c r="AK55" s="21" t="str">
        <f t="shared" si="49"/>
        <v>C</v>
      </c>
      <c r="AL55" s="40">
        <f t="shared" si="50"/>
        <v>386</v>
      </c>
      <c r="AM55" s="41">
        <f t="shared" si="51"/>
        <v>0</v>
      </c>
      <c r="AN55" s="41" t="str">
        <f t="shared" si="52"/>
        <v>F</v>
      </c>
      <c r="AO55" s="21">
        <v>49</v>
      </c>
      <c r="AP55" s="21" t="str">
        <f t="shared" si="53"/>
        <v>FAIL</v>
      </c>
      <c r="AQ55" s="21">
        <f t="shared" si="54"/>
        <v>3</v>
      </c>
      <c r="AR55" s="38">
        <v>46</v>
      </c>
      <c r="AS55" s="38"/>
      <c r="AT55" s="6">
        <v>58</v>
      </c>
      <c r="AU55" s="6">
        <v>100</v>
      </c>
      <c r="AV55" s="38">
        <v>45</v>
      </c>
      <c r="AW55" s="38">
        <v>86</v>
      </c>
      <c r="AX55" s="6">
        <v>44</v>
      </c>
      <c r="AY55" s="6">
        <v>70</v>
      </c>
      <c r="AZ55" s="38">
        <v>48</v>
      </c>
      <c r="BA55" s="50">
        <v>81</v>
      </c>
      <c r="BB55" s="12">
        <f t="shared" si="55"/>
        <v>49</v>
      </c>
      <c r="BC55" s="51">
        <v>71</v>
      </c>
      <c r="BD55" s="10"/>
      <c r="BE55" s="18"/>
      <c r="BF55" s="18"/>
      <c r="BG55" s="18"/>
      <c r="BH55" s="18"/>
      <c r="BI55" s="9" t="s">
        <v>1295</v>
      </c>
      <c r="BJ55" s="9" t="s">
        <v>1348</v>
      </c>
      <c r="BK55" s="9" t="s">
        <v>40</v>
      </c>
    </row>
    <row r="56" spans="1:63" s="5" customFormat="1" ht="22.5" customHeight="1" x14ac:dyDescent="0.25">
      <c r="A56" s="93">
        <v>50</v>
      </c>
      <c r="B56" s="9" t="s">
        <v>1094</v>
      </c>
      <c r="C56" s="9" t="s">
        <v>1163</v>
      </c>
      <c r="D56" s="9" t="s">
        <v>1232</v>
      </c>
      <c r="E56" s="31">
        <v>40</v>
      </c>
      <c r="F56" s="21">
        <f t="shared" si="28"/>
        <v>2</v>
      </c>
      <c r="G56" s="21" t="str">
        <f t="shared" si="29"/>
        <v>C</v>
      </c>
      <c r="H56" s="31">
        <v>71</v>
      </c>
      <c r="I56" s="21">
        <f t="shared" si="30"/>
        <v>4</v>
      </c>
      <c r="J56" s="21" t="str">
        <f t="shared" si="31"/>
        <v>A</v>
      </c>
      <c r="K56" s="31">
        <v>17</v>
      </c>
      <c r="L56" s="21">
        <f t="shared" si="32"/>
        <v>0</v>
      </c>
      <c r="M56" s="21" t="str">
        <f t="shared" si="33"/>
        <v>F</v>
      </c>
      <c r="N56" s="31">
        <v>15</v>
      </c>
      <c r="O56" s="21">
        <f t="shared" si="34"/>
        <v>0</v>
      </c>
      <c r="P56" s="21" t="str">
        <f t="shared" si="35"/>
        <v>F</v>
      </c>
      <c r="Q56" s="31">
        <v>10</v>
      </c>
      <c r="R56" s="21">
        <f t="shared" si="36"/>
        <v>0</v>
      </c>
      <c r="S56" s="21" t="str">
        <f t="shared" si="37"/>
        <v>F</v>
      </c>
      <c r="T56" s="31">
        <v>34</v>
      </c>
      <c r="U56" s="21">
        <f t="shared" si="38"/>
        <v>1</v>
      </c>
      <c r="V56" s="21" t="str">
        <f t="shared" si="39"/>
        <v>D</v>
      </c>
      <c r="W56" s="31">
        <v>62</v>
      </c>
      <c r="X56" s="21">
        <f t="shared" si="40"/>
        <v>3.5</v>
      </c>
      <c r="Y56" s="21" t="str">
        <f t="shared" si="41"/>
        <v>A-</v>
      </c>
      <c r="Z56" s="31">
        <v>24</v>
      </c>
      <c r="AA56" s="21">
        <f t="shared" si="42"/>
        <v>2</v>
      </c>
      <c r="AB56" s="21" t="str">
        <f t="shared" si="43"/>
        <v>C</v>
      </c>
      <c r="AC56" s="31">
        <v>42</v>
      </c>
      <c r="AD56" s="21">
        <f t="shared" si="44"/>
        <v>2</v>
      </c>
      <c r="AE56" s="21" t="str">
        <f t="shared" si="45"/>
        <v>C</v>
      </c>
      <c r="AF56" s="31">
        <v>48</v>
      </c>
      <c r="AG56" s="21">
        <f t="shared" si="46"/>
        <v>2</v>
      </c>
      <c r="AH56" s="21" t="str">
        <f t="shared" si="47"/>
        <v>C</v>
      </c>
      <c r="AI56" s="31">
        <v>19</v>
      </c>
      <c r="AJ56" s="21">
        <f t="shared" si="48"/>
        <v>1</v>
      </c>
      <c r="AK56" s="21" t="str">
        <f t="shared" si="49"/>
        <v>D</v>
      </c>
      <c r="AL56" s="40">
        <f t="shared" si="50"/>
        <v>382</v>
      </c>
      <c r="AM56" s="41">
        <f t="shared" si="51"/>
        <v>0</v>
      </c>
      <c r="AN56" s="41" t="str">
        <f t="shared" si="52"/>
        <v>F</v>
      </c>
      <c r="AO56" s="21">
        <v>50</v>
      </c>
      <c r="AP56" s="21" t="str">
        <f t="shared" si="53"/>
        <v>FAIL</v>
      </c>
      <c r="AQ56" s="21">
        <f t="shared" si="54"/>
        <v>3</v>
      </c>
      <c r="AR56" s="38">
        <v>42</v>
      </c>
      <c r="AS56" s="38"/>
      <c r="AT56" s="6">
        <v>55</v>
      </c>
      <c r="AU56" s="6">
        <v>90</v>
      </c>
      <c r="AV56" s="38">
        <v>62</v>
      </c>
      <c r="AW56" s="38">
        <v>100</v>
      </c>
      <c r="AX56" s="6">
        <v>57</v>
      </c>
      <c r="AY56" s="6">
        <v>100</v>
      </c>
      <c r="AZ56" s="38">
        <v>61</v>
      </c>
      <c r="BA56" s="50">
        <v>96</v>
      </c>
      <c r="BB56" s="12">
        <f t="shared" si="55"/>
        <v>50</v>
      </c>
      <c r="BC56" s="51">
        <v>80</v>
      </c>
      <c r="BD56" s="10"/>
      <c r="BE56" s="18"/>
      <c r="BF56" s="18"/>
      <c r="BG56" s="18"/>
      <c r="BH56" s="18"/>
      <c r="BI56" s="9" t="s">
        <v>1300</v>
      </c>
      <c r="BJ56" s="9" t="s">
        <v>1300</v>
      </c>
      <c r="BK56" s="9" t="s">
        <v>40</v>
      </c>
    </row>
    <row r="57" spans="1:63" s="5" customFormat="1" ht="22.5" customHeight="1" x14ac:dyDescent="0.25">
      <c r="A57" s="93">
        <v>51</v>
      </c>
      <c r="B57" s="9" t="s">
        <v>1083</v>
      </c>
      <c r="C57" s="9" t="s">
        <v>1152</v>
      </c>
      <c r="D57" s="9" t="s">
        <v>1221</v>
      </c>
      <c r="E57" s="31">
        <v>49</v>
      </c>
      <c r="F57" s="21">
        <f t="shared" si="28"/>
        <v>2</v>
      </c>
      <c r="G57" s="21" t="str">
        <f t="shared" si="29"/>
        <v>C</v>
      </c>
      <c r="H57" s="31">
        <v>47</v>
      </c>
      <c r="I57" s="21">
        <f t="shared" si="30"/>
        <v>2</v>
      </c>
      <c r="J57" s="21" t="str">
        <f t="shared" si="31"/>
        <v>C</v>
      </c>
      <c r="K57" s="31">
        <v>33</v>
      </c>
      <c r="L57" s="21">
        <f t="shared" si="32"/>
        <v>1</v>
      </c>
      <c r="M57" s="21" t="str">
        <f t="shared" si="33"/>
        <v>D</v>
      </c>
      <c r="N57" s="31">
        <v>15</v>
      </c>
      <c r="O57" s="21">
        <f t="shared" si="34"/>
        <v>0</v>
      </c>
      <c r="P57" s="21" t="str">
        <f t="shared" si="35"/>
        <v>F</v>
      </c>
      <c r="Q57" s="31">
        <v>12</v>
      </c>
      <c r="R57" s="21">
        <f t="shared" si="36"/>
        <v>0</v>
      </c>
      <c r="S57" s="21" t="str">
        <f t="shared" si="37"/>
        <v>F</v>
      </c>
      <c r="T57" s="31">
        <v>21</v>
      </c>
      <c r="U57" s="21">
        <f t="shared" si="38"/>
        <v>0</v>
      </c>
      <c r="V57" s="21" t="str">
        <f t="shared" si="39"/>
        <v>F</v>
      </c>
      <c r="W57" s="31">
        <v>60</v>
      </c>
      <c r="X57" s="21">
        <f t="shared" si="40"/>
        <v>3.5</v>
      </c>
      <c r="Y57" s="21" t="str">
        <f t="shared" si="41"/>
        <v>A-</v>
      </c>
      <c r="Z57" s="31">
        <v>38</v>
      </c>
      <c r="AA57" s="21">
        <f t="shared" si="42"/>
        <v>4</v>
      </c>
      <c r="AB57" s="21" t="str">
        <f t="shared" si="43"/>
        <v>A</v>
      </c>
      <c r="AC57" s="31">
        <v>40</v>
      </c>
      <c r="AD57" s="21">
        <f t="shared" si="44"/>
        <v>2</v>
      </c>
      <c r="AE57" s="21" t="str">
        <f t="shared" si="45"/>
        <v>C</v>
      </c>
      <c r="AF57" s="31">
        <v>36</v>
      </c>
      <c r="AG57" s="21">
        <f t="shared" si="46"/>
        <v>1</v>
      </c>
      <c r="AH57" s="21" t="str">
        <f t="shared" si="47"/>
        <v>D</v>
      </c>
      <c r="AI57" s="31">
        <v>30</v>
      </c>
      <c r="AJ57" s="21">
        <f t="shared" si="48"/>
        <v>3.5</v>
      </c>
      <c r="AK57" s="21" t="str">
        <f t="shared" si="49"/>
        <v>A-</v>
      </c>
      <c r="AL57" s="40">
        <f t="shared" si="50"/>
        <v>381</v>
      </c>
      <c r="AM57" s="41">
        <f t="shared" si="51"/>
        <v>0</v>
      </c>
      <c r="AN57" s="41" t="str">
        <f t="shared" si="52"/>
        <v>F</v>
      </c>
      <c r="AO57" s="21">
        <v>51</v>
      </c>
      <c r="AP57" s="21" t="str">
        <f t="shared" si="53"/>
        <v>FAIL</v>
      </c>
      <c r="AQ57" s="21">
        <f t="shared" si="54"/>
        <v>3</v>
      </c>
      <c r="AR57" s="38">
        <v>45</v>
      </c>
      <c r="AS57" s="38"/>
      <c r="AT57" s="6">
        <v>60</v>
      </c>
      <c r="AU57" s="6">
        <v>85</v>
      </c>
      <c r="AV57" s="38">
        <v>60</v>
      </c>
      <c r="AW57" s="38">
        <v>100</v>
      </c>
      <c r="AX57" s="6">
        <v>63</v>
      </c>
      <c r="AY57" s="6">
        <v>82</v>
      </c>
      <c r="AZ57" s="38">
        <v>56</v>
      </c>
      <c r="BA57" s="50">
        <v>88</v>
      </c>
      <c r="BB57" s="12">
        <f t="shared" si="55"/>
        <v>51</v>
      </c>
      <c r="BC57" s="51">
        <v>85</v>
      </c>
      <c r="BD57" s="10"/>
      <c r="BE57" s="18"/>
      <c r="BF57" s="18"/>
      <c r="BG57" s="18"/>
      <c r="BH57" s="18"/>
      <c r="BI57" s="9" t="s">
        <v>1289</v>
      </c>
      <c r="BJ57" s="9" t="s">
        <v>1289</v>
      </c>
      <c r="BK57" s="9" t="s">
        <v>40</v>
      </c>
    </row>
    <row r="58" spans="1:63" s="5" customFormat="1" ht="22.5" customHeight="1" x14ac:dyDescent="0.25">
      <c r="A58" s="92">
        <v>52</v>
      </c>
      <c r="B58" s="9" t="s">
        <v>1081</v>
      </c>
      <c r="C58" s="9" t="s">
        <v>1150</v>
      </c>
      <c r="D58" s="9" t="s">
        <v>1219</v>
      </c>
      <c r="E58" s="31">
        <v>34</v>
      </c>
      <c r="F58" s="21">
        <f t="shared" si="28"/>
        <v>1</v>
      </c>
      <c r="G58" s="21" t="str">
        <f t="shared" si="29"/>
        <v>D</v>
      </c>
      <c r="H58" s="31">
        <v>34</v>
      </c>
      <c r="I58" s="21">
        <f t="shared" si="30"/>
        <v>1</v>
      </c>
      <c r="J58" s="21" t="str">
        <f t="shared" si="31"/>
        <v>D</v>
      </c>
      <c r="K58" s="31">
        <v>23</v>
      </c>
      <c r="L58" s="21">
        <f t="shared" si="32"/>
        <v>0</v>
      </c>
      <c r="M58" s="21" t="str">
        <f t="shared" si="33"/>
        <v>F</v>
      </c>
      <c r="N58" s="31">
        <v>10</v>
      </c>
      <c r="O58" s="21">
        <f t="shared" si="34"/>
        <v>0</v>
      </c>
      <c r="P58" s="21" t="str">
        <f t="shared" si="35"/>
        <v>F</v>
      </c>
      <c r="Q58" s="31">
        <v>33</v>
      </c>
      <c r="R58" s="21">
        <f t="shared" si="36"/>
        <v>1</v>
      </c>
      <c r="S58" s="21" t="str">
        <f t="shared" si="37"/>
        <v>D</v>
      </c>
      <c r="T58" s="31">
        <v>18</v>
      </c>
      <c r="U58" s="21">
        <f t="shared" si="38"/>
        <v>0</v>
      </c>
      <c r="V58" s="21" t="str">
        <f t="shared" si="39"/>
        <v>F</v>
      </c>
      <c r="W58" s="31">
        <v>34</v>
      </c>
      <c r="X58" s="21">
        <f t="shared" si="40"/>
        <v>1</v>
      </c>
      <c r="Y58" s="21" t="str">
        <f t="shared" si="41"/>
        <v>D</v>
      </c>
      <c r="Z58" s="31">
        <v>32</v>
      </c>
      <c r="AA58" s="21">
        <f t="shared" si="42"/>
        <v>3.5</v>
      </c>
      <c r="AB58" s="21" t="str">
        <f t="shared" si="43"/>
        <v>A-</v>
      </c>
      <c r="AC58" s="31">
        <v>41</v>
      </c>
      <c r="AD58" s="21">
        <f t="shared" si="44"/>
        <v>2</v>
      </c>
      <c r="AE58" s="21" t="str">
        <f t="shared" si="45"/>
        <v>C</v>
      </c>
      <c r="AF58" s="31">
        <v>38</v>
      </c>
      <c r="AG58" s="21">
        <f t="shared" si="46"/>
        <v>1</v>
      </c>
      <c r="AH58" s="21" t="str">
        <f t="shared" si="47"/>
        <v>D</v>
      </c>
      <c r="AI58" s="31">
        <v>26</v>
      </c>
      <c r="AJ58" s="21">
        <f t="shared" si="48"/>
        <v>3</v>
      </c>
      <c r="AK58" s="21" t="str">
        <f t="shared" si="49"/>
        <v>B</v>
      </c>
      <c r="AL58" s="40">
        <f t="shared" si="50"/>
        <v>323</v>
      </c>
      <c r="AM58" s="41">
        <f t="shared" si="51"/>
        <v>0</v>
      </c>
      <c r="AN58" s="41" t="str">
        <f t="shared" si="52"/>
        <v>F</v>
      </c>
      <c r="AO58" s="21">
        <v>52</v>
      </c>
      <c r="AP58" s="21" t="str">
        <f t="shared" si="53"/>
        <v>FAIL</v>
      </c>
      <c r="AQ58" s="21">
        <f t="shared" si="54"/>
        <v>3</v>
      </c>
      <c r="AR58" s="38">
        <v>55</v>
      </c>
      <c r="AS58" s="38"/>
      <c r="AT58" s="6">
        <v>41</v>
      </c>
      <c r="AU58" s="6">
        <v>80</v>
      </c>
      <c r="AV58" s="38">
        <v>50</v>
      </c>
      <c r="AW58" s="38">
        <v>86</v>
      </c>
      <c r="AX58" s="6">
        <v>53</v>
      </c>
      <c r="AY58" s="6">
        <v>64</v>
      </c>
      <c r="AZ58" s="38">
        <v>66</v>
      </c>
      <c r="BA58" s="50">
        <v>92</v>
      </c>
      <c r="BB58" s="12">
        <f t="shared" si="55"/>
        <v>52</v>
      </c>
      <c r="BC58" s="51">
        <v>66</v>
      </c>
      <c r="BD58" s="10"/>
      <c r="BE58" s="18"/>
      <c r="BF58" s="18"/>
      <c r="BG58" s="18"/>
      <c r="BH58" s="18"/>
      <c r="BI58" s="9" t="s">
        <v>1287</v>
      </c>
      <c r="BJ58" s="9" t="s">
        <v>1343</v>
      </c>
      <c r="BK58" s="9" t="s">
        <v>40</v>
      </c>
    </row>
    <row r="59" spans="1:63" s="5" customFormat="1" ht="22.5" customHeight="1" x14ac:dyDescent="0.25">
      <c r="A59" s="93">
        <v>53</v>
      </c>
      <c r="B59" s="9" t="s">
        <v>1060</v>
      </c>
      <c r="C59" s="9" t="s">
        <v>1129</v>
      </c>
      <c r="D59" s="9" t="s">
        <v>1198</v>
      </c>
      <c r="E59" s="31">
        <v>50</v>
      </c>
      <c r="F59" s="21">
        <f t="shared" si="28"/>
        <v>3</v>
      </c>
      <c r="G59" s="21" t="str">
        <f t="shared" si="29"/>
        <v>B</v>
      </c>
      <c r="H59" s="31">
        <v>61</v>
      </c>
      <c r="I59" s="21">
        <f t="shared" si="30"/>
        <v>3.5</v>
      </c>
      <c r="J59" s="21" t="str">
        <f t="shared" si="31"/>
        <v>A-</v>
      </c>
      <c r="K59" s="31">
        <v>23</v>
      </c>
      <c r="L59" s="21">
        <f t="shared" si="32"/>
        <v>0</v>
      </c>
      <c r="M59" s="21" t="str">
        <f t="shared" si="33"/>
        <v>F</v>
      </c>
      <c r="N59" s="31">
        <v>18</v>
      </c>
      <c r="O59" s="21">
        <f t="shared" si="34"/>
        <v>0</v>
      </c>
      <c r="P59" s="21" t="str">
        <f t="shared" si="35"/>
        <v>F</v>
      </c>
      <c r="Q59" s="31">
        <v>22</v>
      </c>
      <c r="R59" s="21">
        <f t="shared" si="36"/>
        <v>0</v>
      </c>
      <c r="S59" s="21" t="str">
        <f t="shared" si="37"/>
        <v>F</v>
      </c>
      <c r="T59" s="31">
        <v>29</v>
      </c>
      <c r="U59" s="21">
        <f t="shared" si="38"/>
        <v>0</v>
      </c>
      <c r="V59" s="21" t="str">
        <f t="shared" si="39"/>
        <v>F</v>
      </c>
      <c r="W59" s="31">
        <v>57</v>
      </c>
      <c r="X59" s="21">
        <f t="shared" si="40"/>
        <v>3</v>
      </c>
      <c r="Y59" s="21" t="str">
        <f t="shared" si="41"/>
        <v>B</v>
      </c>
      <c r="Z59" s="31">
        <v>32</v>
      </c>
      <c r="AA59" s="21">
        <f t="shared" si="42"/>
        <v>3.5</v>
      </c>
      <c r="AB59" s="21" t="str">
        <f t="shared" si="43"/>
        <v>A-</v>
      </c>
      <c r="AC59" s="31">
        <v>60</v>
      </c>
      <c r="AD59" s="21">
        <f t="shared" si="44"/>
        <v>3.5</v>
      </c>
      <c r="AE59" s="21" t="str">
        <f t="shared" si="45"/>
        <v>A-</v>
      </c>
      <c r="AF59" s="31">
        <v>43</v>
      </c>
      <c r="AG59" s="21">
        <f t="shared" si="46"/>
        <v>2</v>
      </c>
      <c r="AH59" s="21" t="str">
        <f t="shared" si="47"/>
        <v>C</v>
      </c>
      <c r="AI59" s="31">
        <v>35</v>
      </c>
      <c r="AJ59" s="21">
        <f t="shared" si="48"/>
        <v>4</v>
      </c>
      <c r="AK59" s="21" t="str">
        <f t="shared" si="49"/>
        <v>A</v>
      </c>
      <c r="AL59" s="40">
        <f t="shared" si="50"/>
        <v>430</v>
      </c>
      <c r="AM59" s="41">
        <f t="shared" si="51"/>
        <v>0</v>
      </c>
      <c r="AN59" s="41" t="str">
        <f t="shared" si="52"/>
        <v>F</v>
      </c>
      <c r="AO59" s="21">
        <v>53</v>
      </c>
      <c r="AP59" s="21" t="str">
        <f t="shared" si="53"/>
        <v>FAIL</v>
      </c>
      <c r="AQ59" s="21">
        <f t="shared" si="54"/>
        <v>4</v>
      </c>
      <c r="AR59" s="38">
        <v>34</v>
      </c>
      <c r="AS59" s="38"/>
      <c r="AT59" s="6">
        <v>38</v>
      </c>
      <c r="AU59" s="6">
        <v>76</v>
      </c>
      <c r="AV59" s="38">
        <v>40</v>
      </c>
      <c r="AW59" s="38">
        <v>90</v>
      </c>
      <c r="AX59" s="6">
        <v>56</v>
      </c>
      <c r="AY59" s="6">
        <v>94</v>
      </c>
      <c r="AZ59" s="38">
        <v>34</v>
      </c>
      <c r="BA59" s="50">
        <v>85</v>
      </c>
      <c r="BB59" s="12">
        <f t="shared" si="55"/>
        <v>53</v>
      </c>
      <c r="BC59" s="51">
        <v>90</v>
      </c>
      <c r="BD59" s="10"/>
      <c r="BE59" s="18"/>
      <c r="BF59" s="18"/>
      <c r="BG59" s="18"/>
      <c r="BH59" s="18"/>
      <c r="BI59" s="9" t="s">
        <v>1267</v>
      </c>
      <c r="BJ59" s="9" t="s">
        <v>1267</v>
      </c>
      <c r="BK59" s="9" t="s">
        <v>40</v>
      </c>
    </row>
    <row r="60" spans="1:63" s="5" customFormat="1" ht="22.5" customHeight="1" x14ac:dyDescent="0.25">
      <c r="A60" s="93">
        <v>54</v>
      </c>
      <c r="B60" s="9" t="s">
        <v>1057</v>
      </c>
      <c r="C60" s="9" t="s">
        <v>1126</v>
      </c>
      <c r="D60" s="9" t="s">
        <v>1195</v>
      </c>
      <c r="E60" s="31">
        <v>43</v>
      </c>
      <c r="F60" s="21">
        <f t="shared" si="28"/>
        <v>2</v>
      </c>
      <c r="G60" s="21" t="str">
        <f t="shared" si="29"/>
        <v>C</v>
      </c>
      <c r="H60" s="31">
        <v>57</v>
      </c>
      <c r="I60" s="21">
        <f t="shared" si="30"/>
        <v>3</v>
      </c>
      <c r="J60" s="21" t="str">
        <f t="shared" si="31"/>
        <v>B</v>
      </c>
      <c r="K60" s="31">
        <v>26</v>
      </c>
      <c r="L60" s="21">
        <f t="shared" si="32"/>
        <v>0</v>
      </c>
      <c r="M60" s="21" t="str">
        <f t="shared" si="33"/>
        <v>F</v>
      </c>
      <c r="N60" s="31">
        <v>19</v>
      </c>
      <c r="O60" s="21">
        <f t="shared" si="34"/>
        <v>0</v>
      </c>
      <c r="P60" s="21" t="str">
        <f t="shared" si="35"/>
        <v>F</v>
      </c>
      <c r="Q60" s="31">
        <v>24</v>
      </c>
      <c r="R60" s="21">
        <f t="shared" si="36"/>
        <v>0</v>
      </c>
      <c r="S60" s="21" t="str">
        <f t="shared" si="37"/>
        <v>F</v>
      </c>
      <c r="T60" s="31">
        <v>30</v>
      </c>
      <c r="U60" s="21">
        <f t="shared" si="38"/>
        <v>0</v>
      </c>
      <c r="V60" s="21" t="str">
        <f t="shared" si="39"/>
        <v>F</v>
      </c>
      <c r="W60" s="31">
        <v>41</v>
      </c>
      <c r="X60" s="21">
        <f t="shared" si="40"/>
        <v>2</v>
      </c>
      <c r="Y60" s="21" t="str">
        <f t="shared" si="41"/>
        <v>C</v>
      </c>
      <c r="Z60" s="31">
        <v>36</v>
      </c>
      <c r="AA60" s="21">
        <f t="shared" si="42"/>
        <v>4</v>
      </c>
      <c r="AB60" s="21" t="str">
        <f t="shared" si="43"/>
        <v>A</v>
      </c>
      <c r="AC60" s="31">
        <v>51</v>
      </c>
      <c r="AD60" s="21">
        <f t="shared" si="44"/>
        <v>3</v>
      </c>
      <c r="AE60" s="21" t="str">
        <f t="shared" si="45"/>
        <v>B</v>
      </c>
      <c r="AF60" s="31">
        <v>40</v>
      </c>
      <c r="AG60" s="21">
        <f t="shared" si="46"/>
        <v>2</v>
      </c>
      <c r="AH60" s="21" t="str">
        <f t="shared" si="47"/>
        <v>C</v>
      </c>
      <c r="AI60" s="31">
        <v>22</v>
      </c>
      <c r="AJ60" s="21">
        <f t="shared" si="48"/>
        <v>2</v>
      </c>
      <c r="AK60" s="21" t="str">
        <f t="shared" si="49"/>
        <v>C</v>
      </c>
      <c r="AL60" s="40">
        <f t="shared" si="50"/>
        <v>389</v>
      </c>
      <c r="AM60" s="41">
        <f t="shared" si="51"/>
        <v>0</v>
      </c>
      <c r="AN60" s="41" t="str">
        <f t="shared" si="52"/>
        <v>F</v>
      </c>
      <c r="AO60" s="21">
        <v>54</v>
      </c>
      <c r="AP60" s="21" t="str">
        <f t="shared" si="53"/>
        <v>FAIL</v>
      </c>
      <c r="AQ60" s="21">
        <f t="shared" si="54"/>
        <v>4</v>
      </c>
      <c r="AR60" s="38">
        <v>35</v>
      </c>
      <c r="AS60" s="38"/>
      <c r="AT60" s="6">
        <v>34</v>
      </c>
      <c r="AU60" s="6">
        <v>85</v>
      </c>
      <c r="AV60" s="38">
        <v>35</v>
      </c>
      <c r="AW60" s="38">
        <v>86</v>
      </c>
      <c r="AX60" s="6">
        <v>51</v>
      </c>
      <c r="AY60" s="6">
        <v>82</v>
      </c>
      <c r="AZ60" s="38">
        <v>40</v>
      </c>
      <c r="BA60" s="50">
        <v>85</v>
      </c>
      <c r="BB60" s="12">
        <f t="shared" si="55"/>
        <v>54</v>
      </c>
      <c r="BC60" s="51">
        <v>71</v>
      </c>
      <c r="BD60" s="10"/>
      <c r="BE60" s="18"/>
      <c r="BF60" s="18"/>
      <c r="BG60" s="18"/>
      <c r="BH60" s="18"/>
      <c r="BI60" s="9" t="s">
        <v>1264</v>
      </c>
      <c r="BJ60" s="9" t="s">
        <v>1264</v>
      </c>
      <c r="BK60" s="9" t="s">
        <v>40</v>
      </c>
    </row>
    <row r="61" spans="1:63" s="5" customFormat="1" ht="22.5" customHeight="1" x14ac:dyDescent="0.25">
      <c r="A61" s="92">
        <v>55</v>
      </c>
      <c r="B61" s="9" t="s">
        <v>1084</v>
      </c>
      <c r="C61" s="9" t="s">
        <v>1153</v>
      </c>
      <c r="D61" s="9" t="s">
        <v>1222</v>
      </c>
      <c r="E61" s="31">
        <v>46</v>
      </c>
      <c r="F61" s="21">
        <f t="shared" si="28"/>
        <v>2</v>
      </c>
      <c r="G61" s="21" t="str">
        <f t="shared" si="29"/>
        <v>C</v>
      </c>
      <c r="H61" s="31">
        <v>49</v>
      </c>
      <c r="I61" s="21">
        <f t="shared" si="30"/>
        <v>2</v>
      </c>
      <c r="J61" s="21" t="str">
        <f t="shared" si="31"/>
        <v>C</v>
      </c>
      <c r="K61" s="31">
        <v>19</v>
      </c>
      <c r="L61" s="21">
        <f t="shared" si="32"/>
        <v>0</v>
      </c>
      <c r="M61" s="21" t="str">
        <f t="shared" si="33"/>
        <v>F</v>
      </c>
      <c r="N61" s="31">
        <v>18</v>
      </c>
      <c r="O61" s="21">
        <f t="shared" si="34"/>
        <v>0</v>
      </c>
      <c r="P61" s="21" t="str">
        <f t="shared" si="35"/>
        <v>F</v>
      </c>
      <c r="Q61" s="31">
        <v>9</v>
      </c>
      <c r="R61" s="21">
        <f t="shared" si="36"/>
        <v>0</v>
      </c>
      <c r="S61" s="21" t="str">
        <f t="shared" si="37"/>
        <v>F</v>
      </c>
      <c r="T61" s="31">
        <v>33</v>
      </c>
      <c r="U61" s="21">
        <f t="shared" si="38"/>
        <v>1</v>
      </c>
      <c r="V61" s="21" t="str">
        <f t="shared" si="39"/>
        <v>D</v>
      </c>
      <c r="W61" s="31">
        <v>76</v>
      </c>
      <c r="X61" s="21">
        <f t="shared" si="40"/>
        <v>4</v>
      </c>
      <c r="Y61" s="21" t="str">
        <f t="shared" si="41"/>
        <v>A</v>
      </c>
      <c r="Z61" s="31">
        <v>25</v>
      </c>
      <c r="AA61" s="21">
        <f t="shared" si="42"/>
        <v>3</v>
      </c>
      <c r="AB61" s="21" t="str">
        <f t="shared" si="43"/>
        <v>B</v>
      </c>
      <c r="AC61" s="31">
        <v>53</v>
      </c>
      <c r="AD61" s="21">
        <f t="shared" si="44"/>
        <v>3</v>
      </c>
      <c r="AE61" s="21" t="str">
        <f t="shared" si="45"/>
        <v>B</v>
      </c>
      <c r="AF61" s="31">
        <v>55</v>
      </c>
      <c r="AG61" s="21">
        <f t="shared" si="46"/>
        <v>3</v>
      </c>
      <c r="AH61" s="21" t="str">
        <f t="shared" si="47"/>
        <v>B</v>
      </c>
      <c r="AI61" s="31"/>
      <c r="AJ61" s="21">
        <f t="shared" si="48"/>
        <v>0</v>
      </c>
      <c r="AK61" s="21" t="str">
        <f t="shared" si="49"/>
        <v>F</v>
      </c>
      <c r="AL61" s="40">
        <f t="shared" si="50"/>
        <v>383</v>
      </c>
      <c r="AM61" s="41">
        <f t="shared" si="51"/>
        <v>0</v>
      </c>
      <c r="AN61" s="41" t="str">
        <f t="shared" si="52"/>
        <v>F</v>
      </c>
      <c r="AO61" s="21">
        <v>55</v>
      </c>
      <c r="AP61" s="21" t="str">
        <f t="shared" si="53"/>
        <v>FAIL</v>
      </c>
      <c r="AQ61" s="21">
        <f t="shared" si="54"/>
        <v>4</v>
      </c>
      <c r="AR61" s="38">
        <v>37</v>
      </c>
      <c r="AS61" s="38"/>
      <c r="AT61" s="6">
        <v>43</v>
      </c>
      <c r="AU61" s="6">
        <v>85</v>
      </c>
      <c r="AV61" s="38">
        <v>54</v>
      </c>
      <c r="AW61" s="38">
        <v>90</v>
      </c>
      <c r="AX61" s="6">
        <v>54</v>
      </c>
      <c r="AY61" s="6">
        <v>100</v>
      </c>
      <c r="AZ61" s="38">
        <v>58</v>
      </c>
      <c r="BA61" s="50">
        <v>88</v>
      </c>
      <c r="BB61" s="12">
        <f t="shared" si="55"/>
        <v>55</v>
      </c>
      <c r="BC61" s="51">
        <v>76</v>
      </c>
      <c r="BD61" s="10"/>
      <c r="BE61" s="18"/>
      <c r="BF61" s="18"/>
      <c r="BG61" s="18"/>
      <c r="BH61" s="18"/>
      <c r="BI61" s="9" t="s">
        <v>1290</v>
      </c>
      <c r="BJ61" s="9" t="s">
        <v>1290</v>
      </c>
      <c r="BK61" s="9" t="s">
        <v>40</v>
      </c>
    </row>
    <row r="62" spans="1:63" s="5" customFormat="1" ht="22.5" customHeight="1" x14ac:dyDescent="0.25">
      <c r="A62" s="93">
        <v>56</v>
      </c>
      <c r="B62" s="9" t="s">
        <v>1065</v>
      </c>
      <c r="C62" s="9" t="s">
        <v>1134</v>
      </c>
      <c r="D62" s="9" t="s">
        <v>1203</v>
      </c>
      <c r="E62" s="31">
        <v>41</v>
      </c>
      <c r="F62" s="21">
        <f t="shared" si="28"/>
        <v>2</v>
      </c>
      <c r="G62" s="21" t="str">
        <f t="shared" si="29"/>
        <v>C</v>
      </c>
      <c r="H62" s="31">
        <v>51</v>
      </c>
      <c r="I62" s="21">
        <f t="shared" si="30"/>
        <v>3</v>
      </c>
      <c r="J62" s="21" t="str">
        <f t="shared" si="31"/>
        <v>B</v>
      </c>
      <c r="K62" s="31">
        <v>24</v>
      </c>
      <c r="L62" s="21">
        <f t="shared" si="32"/>
        <v>0</v>
      </c>
      <c r="M62" s="21" t="str">
        <f t="shared" si="33"/>
        <v>F</v>
      </c>
      <c r="N62" s="31">
        <v>24</v>
      </c>
      <c r="O62" s="21">
        <f t="shared" si="34"/>
        <v>0</v>
      </c>
      <c r="P62" s="21" t="str">
        <f t="shared" si="35"/>
        <v>F</v>
      </c>
      <c r="Q62" s="31">
        <v>23</v>
      </c>
      <c r="R62" s="21">
        <f t="shared" si="36"/>
        <v>0</v>
      </c>
      <c r="S62" s="21" t="str">
        <f t="shared" si="37"/>
        <v>F</v>
      </c>
      <c r="T62" s="31">
        <v>33</v>
      </c>
      <c r="U62" s="21">
        <f t="shared" si="38"/>
        <v>1</v>
      </c>
      <c r="V62" s="21" t="str">
        <f t="shared" si="39"/>
        <v>D</v>
      </c>
      <c r="W62" s="31">
        <v>52</v>
      </c>
      <c r="X62" s="21">
        <f t="shared" si="40"/>
        <v>3</v>
      </c>
      <c r="Y62" s="21" t="str">
        <f t="shared" si="41"/>
        <v>B</v>
      </c>
      <c r="Z62" s="31">
        <v>13</v>
      </c>
      <c r="AA62" s="21">
        <f t="shared" si="42"/>
        <v>0</v>
      </c>
      <c r="AB62" s="21" t="str">
        <f t="shared" si="43"/>
        <v>F</v>
      </c>
      <c r="AC62" s="31">
        <v>47</v>
      </c>
      <c r="AD62" s="21">
        <f t="shared" si="44"/>
        <v>2</v>
      </c>
      <c r="AE62" s="21" t="str">
        <f t="shared" si="45"/>
        <v>C</v>
      </c>
      <c r="AF62" s="31">
        <v>33</v>
      </c>
      <c r="AG62" s="21">
        <f t="shared" si="46"/>
        <v>1</v>
      </c>
      <c r="AH62" s="21" t="str">
        <f t="shared" si="47"/>
        <v>D</v>
      </c>
      <c r="AI62" s="31">
        <v>35</v>
      </c>
      <c r="AJ62" s="21">
        <f t="shared" si="48"/>
        <v>4</v>
      </c>
      <c r="AK62" s="21" t="str">
        <f t="shared" si="49"/>
        <v>A</v>
      </c>
      <c r="AL62" s="40">
        <f t="shared" si="50"/>
        <v>376</v>
      </c>
      <c r="AM62" s="41">
        <f t="shared" si="51"/>
        <v>0</v>
      </c>
      <c r="AN62" s="41" t="str">
        <f t="shared" si="52"/>
        <v>F</v>
      </c>
      <c r="AO62" s="21">
        <v>56</v>
      </c>
      <c r="AP62" s="21" t="str">
        <f t="shared" si="53"/>
        <v>FAIL</v>
      </c>
      <c r="AQ62" s="21">
        <f t="shared" si="54"/>
        <v>4</v>
      </c>
      <c r="AR62" s="38">
        <v>48</v>
      </c>
      <c r="AS62" s="38"/>
      <c r="AT62" s="6">
        <v>50</v>
      </c>
      <c r="AU62" s="6">
        <v>80</v>
      </c>
      <c r="AV62" s="38">
        <v>61</v>
      </c>
      <c r="AW62" s="38">
        <v>90</v>
      </c>
      <c r="AX62" s="6">
        <v>62</v>
      </c>
      <c r="AY62" s="6">
        <v>76</v>
      </c>
      <c r="AZ62" s="38">
        <v>53</v>
      </c>
      <c r="BA62" s="50">
        <v>85</v>
      </c>
      <c r="BB62" s="12">
        <f t="shared" si="55"/>
        <v>56</v>
      </c>
      <c r="BC62" s="51">
        <v>85</v>
      </c>
      <c r="BD62" s="10"/>
      <c r="BE62" s="18"/>
      <c r="BF62" s="18"/>
      <c r="BG62" s="18"/>
      <c r="BH62" s="18"/>
      <c r="BI62" s="9" t="s">
        <v>1272</v>
      </c>
      <c r="BJ62" s="9" t="s">
        <v>1328</v>
      </c>
      <c r="BK62" s="9" t="s">
        <v>38</v>
      </c>
    </row>
    <row r="63" spans="1:63" s="5" customFormat="1" ht="22.5" customHeight="1" x14ac:dyDescent="0.25">
      <c r="A63" s="93">
        <v>57</v>
      </c>
      <c r="B63" s="9" t="s">
        <v>1095</v>
      </c>
      <c r="C63" s="9" t="s">
        <v>1164</v>
      </c>
      <c r="D63" s="9" t="s">
        <v>1233</v>
      </c>
      <c r="E63" s="31">
        <v>35</v>
      </c>
      <c r="F63" s="21">
        <f t="shared" si="28"/>
        <v>1</v>
      </c>
      <c r="G63" s="21" t="str">
        <f t="shared" si="29"/>
        <v>D</v>
      </c>
      <c r="H63" s="31">
        <v>58</v>
      </c>
      <c r="I63" s="21">
        <f t="shared" si="30"/>
        <v>3</v>
      </c>
      <c r="J63" s="21" t="str">
        <f t="shared" si="31"/>
        <v>B</v>
      </c>
      <c r="K63" s="31">
        <v>9</v>
      </c>
      <c r="L63" s="21">
        <f t="shared" si="32"/>
        <v>0</v>
      </c>
      <c r="M63" s="21" t="str">
        <f t="shared" si="33"/>
        <v>F</v>
      </c>
      <c r="N63" s="31">
        <v>8</v>
      </c>
      <c r="O63" s="21">
        <f t="shared" si="34"/>
        <v>0</v>
      </c>
      <c r="P63" s="21" t="str">
        <f t="shared" si="35"/>
        <v>F</v>
      </c>
      <c r="Q63" s="31">
        <v>12</v>
      </c>
      <c r="R63" s="21">
        <f t="shared" si="36"/>
        <v>0</v>
      </c>
      <c r="S63" s="21" t="str">
        <f t="shared" si="37"/>
        <v>F</v>
      </c>
      <c r="T63" s="31">
        <v>28</v>
      </c>
      <c r="U63" s="21">
        <f t="shared" si="38"/>
        <v>0</v>
      </c>
      <c r="V63" s="21" t="str">
        <f t="shared" si="39"/>
        <v>F</v>
      </c>
      <c r="W63" s="31">
        <v>62</v>
      </c>
      <c r="X63" s="21">
        <f t="shared" si="40"/>
        <v>3.5</v>
      </c>
      <c r="Y63" s="21" t="str">
        <f t="shared" si="41"/>
        <v>A-</v>
      </c>
      <c r="Z63" s="31">
        <v>29</v>
      </c>
      <c r="AA63" s="21">
        <f t="shared" si="42"/>
        <v>3</v>
      </c>
      <c r="AB63" s="21" t="str">
        <f t="shared" si="43"/>
        <v>B</v>
      </c>
      <c r="AC63" s="31">
        <v>41</v>
      </c>
      <c r="AD63" s="21">
        <f t="shared" si="44"/>
        <v>2</v>
      </c>
      <c r="AE63" s="21" t="str">
        <f t="shared" si="45"/>
        <v>C</v>
      </c>
      <c r="AF63" s="31">
        <v>45</v>
      </c>
      <c r="AG63" s="21">
        <f t="shared" si="46"/>
        <v>2</v>
      </c>
      <c r="AH63" s="21" t="str">
        <f t="shared" si="47"/>
        <v>C</v>
      </c>
      <c r="AI63" s="31">
        <v>19</v>
      </c>
      <c r="AJ63" s="21">
        <f t="shared" si="48"/>
        <v>1</v>
      </c>
      <c r="AK63" s="21" t="str">
        <f t="shared" si="49"/>
        <v>D</v>
      </c>
      <c r="AL63" s="40">
        <f t="shared" si="50"/>
        <v>346</v>
      </c>
      <c r="AM63" s="41">
        <f t="shared" si="51"/>
        <v>0</v>
      </c>
      <c r="AN63" s="41" t="str">
        <f t="shared" si="52"/>
        <v>F</v>
      </c>
      <c r="AO63" s="21">
        <v>57</v>
      </c>
      <c r="AP63" s="21" t="str">
        <f t="shared" si="53"/>
        <v>FAIL</v>
      </c>
      <c r="AQ63" s="21">
        <f t="shared" si="54"/>
        <v>4</v>
      </c>
      <c r="AR63" s="38">
        <v>60</v>
      </c>
      <c r="AS63" s="38"/>
      <c r="AT63" s="6">
        <v>52</v>
      </c>
      <c r="AU63" s="6">
        <v>80</v>
      </c>
      <c r="AV63" s="38">
        <v>65</v>
      </c>
      <c r="AW63" s="38">
        <v>95</v>
      </c>
      <c r="AX63" s="6">
        <v>45</v>
      </c>
      <c r="AY63" s="6">
        <v>88</v>
      </c>
      <c r="AZ63" s="38">
        <v>55</v>
      </c>
      <c r="BA63" s="50">
        <v>85</v>
      </c>
      <c r="BB63" s="12">
        <f t="shared" si="55"/>
        <v>57</v>
      </c>
      <c r="BC63" s="51">
        <v>71</v>
      </c>
      <c r="BD63" s="10"/>
      <c r="BE63" s="18"/>
      <c r="BF63" s="18"/>
      <c r="BG63" s="18"/>
      <c r="BH63" s="18"/>
      <c r="BI63" s="9" t="s">
        <v>1300</v>
      </c>
      <c r="BJ63" s="9" t="s">
        <v>1300</v>
      </c>
      <c r="BK63" s="9" t="s">
        <v>40</v>
      </c>
    </row>
    <row r="64" spans="1:63" s="5" customFormat="1" ht="22.5" customHeight="1" x14ac:dyDescent="0.25">
      <c r="A64" s="92">
        <v>58</v>
      </c>
      <c r="B64" s="9" t="s">
        <v>1064</v>
      </c>
      <c r="C64" s="9" t="s">
        <v>1133</v>
      </c>
      <c r="D64" s="9" t="s">
        <v>1202</v>
      </c>
      <c r="E64" s="31">
        <v>44</v>
      </c>
      <c r="F64" s="21">
        <f t="shared" si="28"/>
        <v>2</v>
      </c>
      <c r="G64" s="21" t="str">
        <f t="shared" si="29"/>
        <v>C</v>
      </c>
      <c r="H64" s="31">
        <v>47</v>
      </c>
      <c r="I64" s="21">
        <f t="shared" si="30"/>
        <v>2</v>
      </c>
      <c r="J64" s="21" t="str">
        <f t="shared" si="31"/>
        <v>C</v>
      </c>
      <c r="K64" s="31">
        <v>2</v>
      </c>
      <c r="L64" s="21">
        <f t="shared" si="32"/>
        <v>0</v>
      </c>
      <c r="M64" s="21" t="str">
        <f t="shared" si="33"/>
        <v>F</v>
      </c>
      <c r="N64" s="31">
        <v>7</v>
      </c>
      <c r="O64" s="21">
        <f t="shared" si="34"/>
        <v>0</v>
      </c>
      <c r="P64" s="21" t="str">
        <f t="shared" si="35"/>
        <v>F</v>
      </c>
      <c r="Q64" s="31">
        <v>10</v>
      </c>
      <c r="R64" s="21">
        <f t="shared" si="36"/>
        <v>0</v>
      </c>
      <c r="S64" s="21" t="str">
        <f t="shared" si="37"/>
        <v>F</v>
      </c>
      <c r="T64" s="31">
        <v>25</v>
      </c>
      <c r="U64" s="21">
        <f t="shared" si="38"/>
        <v>0</v>
      </c>
      <c r="V64" s="21" t="str">
        <f t="shared" si="39"/>
        <v>F</v>
      </c>
      <c r="W64" s="31">
        <v>46</v>
      </c>
      <c r="X64" s="21">
        <f t="shared" si="40"/>
        <v>2</v>
      </c>
      <c r="Y64" s="21" t="str">
        <f t="shared" si="41"/>
        <v>C</v>
      </c>
      <c r="Z64" s="31">
        <v>18</v>
      </c>
      <c r="AA64" s="21">
        <f t="shared" si="42"/>
        <v>1</v>
      </c>
      <c r="AB64" s="21" t="str">
        <f t="shared" si="43"/>
        <v>D</v>
      </c>
      <c r="AC64" s="31">
        <v>50</v>
      </c>
      <c r="AD64" s="21">
        <f t="shared" si="44"/>
        <v>3</v>
      </c>
      <c r="AE64" s="21" t="str">
        <f t="shared" si="45"/>
        <v>B</v>
      </c>
      <c r="AF64" s="31">
        <v>57</v>
      </c>
      <c r="AG64" s="21">
        <f t="shared" si="46"/>
        <v>3</v>
      </c>
      <c r="AH64" s="21" t="str">
        <f t="shared" si="47"/>
        <v>B</v>
      </c>
      <c r="AI64" s="31">
        <v>38</v>
      </c>
      <c r="AJ64" s="21">
        <f t="shared" si="48"/>
        <v>4</v>
      </c>
      <c r="AK64" s="21" t="str">
        <f t="shared" si="49"/>
        <v>A</v>
      </c>
      <c r="AL64" s="40">
        <f t="shared" si="50"/>
        <v>344</v>
      </c>
      <c r="AM64" s="41">
        <f t="shared" si="51"/>
        <v>0</v>
      </c>
      <c r="AN64" s="41" t="str">
        <f t="shared" si="52"/>
        <v>F</v>
      </c>
      <c r="AO64" s="21">
        <v>58</v>
      </c>
      <c r="AP64" s="21" t="str">
        <f t="shared" si="53"/>
        <v>FAIL</v>
      </c>
      <c r="AQ64" s="21">
        <f t="shared" si="54"/>
        <v>4</v>
      </c>
      <c r="AR64" s="38">
        <v>59</v>
      </c>
      <c r="AS64" s="38"/>
      <c r="AT64" s="6">
        <v>45</v>
      </c>
      <c r="AU64" s="6">
        <v>80</v>
      </c>
      <c r="AV64" s="38">
        <v>66</v>
      </c>
      <c r="AW64" s="38">
        <v>68</v>
      </c>
      <c r="AX64" s="6">
        <v>61</v>
      </c>
      <c r="AY64" s="6">
        <v>70</v>
      </c>
      <c r="AZ64" s="38">
        <v>63</v>
      </c>
      <c r="BA64" s="50">
        <v>74</v>
      </c>
      <c r="BB64" s="12">
        <f t="shared" si="55"/>
        <v>58</v>
      </c>
      <c r="BC64" s="51">
        <v>57</v>
      </c>
      <c r="BD64" s="10"/>
      <c r="BE64" s="18"/>
      <c r="BF64" s="18"/>
      <c r="BG64" s="18"/>
      <c r="BH64" s="18"/>
      <c r="BI64" s="9" t="s">
        <v>1271</v>
      </c>
      <c r="BJ64" s="9" t="s">
        <v>1271</v>
      </c>
      <c r="BK64" s="9" t="s">
        <v>40</v>
      </c>
    </row>
    <row r="65" spans="1:63" s="5" customFormat="1" ht="22.5" customHeight="1" x14ac:dyDescent="0.25">
      <c r="A65" s="93">
        <v>59</v>
      </c>
      <c r="B65" s="9" t="s">
        <v>1059</v>
      </c>
      <c r="C65" s="9" t="s">
        <v>1128</v>
      </c>
      <c r="D65" s="9" t="s">
        <v>1197</v>
      </c>
      <c r="E65" s="31">
        <v>48</v>
      </c>
      <c r="F65" s="21">
        <f t="shared" si="28"/>
        <v>2</v>
      </c>
      <c r="G65" s="21" t="str">
        <f t="shared" si="29"/>
        <v>C</v>
      </c>
      <c r="H65" s="31">
        <v>63</v>
      </c>
      <c r="I65" s="21">
        <f t="shared" si="30"/>
        <v>3.5</v>
      </c>
      <c r="J65" s="21" t="str">
        <f t="shared" si="31"/>
        <v>A-</v>
      </c>
      <c r="K65" s="31">
        <v>26</v>
      </c>
      <c r="L65" s="21">
        <f t="shared" si="32"/>
        <v>0</v>
      </c>
      <c r="M65" s="21" t="str">
        <f t="shared" si="33"/>
        <v>F</v>
      </c>
      <c r="N65" s="31">
        <v>20</v>
      </c>
      <c r="O65" s="21">
        <f t="shared" si="34"/>
        <v>0</v>
      </c>
      <c r="P65" s="21" t="str">
        <f t="shared" si="35"/>
        <v>F</v>
      </c>
      <c r="Q65" s="31">
        <v>14</v>
      </c>
      <c r="R65" s="21">
        <f t="shared" si="36"/>
        <v>0</v>
      </c>
      <c r="S65" s="21" t="str">
        <f t="shared" si="37"/>
        <v>F</v>
      </c>
      <c r="T65" s="31">
        <v>23</v>
      </c>
      <c r="U65" s="21">
        <f t="shared" si="38"/>
        <v>0</v>
      </c>
      <c r="V65" s="21" t="str">
        <f t="shared" si="39"/>
        <v>F</v>
      </c>
      <c r="W65" s="31">
        <v>53</v>
      </c>
      <c r="X65" s="21">
        <f t="shared" si="40"/>
        <v>3</v>
      </c>
      <c r="Y65" s="21" t="str">
        <f t="shared" si="41"/>
        <v>B</v>
      </c>
      <c r="Z65" s="31">
        <v>32</v>
      </c>
      <c r="AA65" s="21">
        <f t="shared" si="42"/>
        <v>3.5</v>
      </c>
      <c r="AB65" s="21" t="str">
        <f t="shared" si="43"/>
        <v>A-</v>
      </c>
      <c r="AC65" s="31">
        <v>50</v>
      </c>
      <c r="AD65" s="21">
        <f t="shared" si="44"/>
        <v>3</v>
      </c>
      <c r="AE65" s="21" t="str">
        <f t="shared" si="45"/>
        <v>B</v>
      </c>
      <c r="AF65" s="31">
        <v>28</v>
      </c>
      <c r="AG65" s="21">
        <f t="shared" si="46"/>
        <v>0</v>
      </c>
      <c r="AH65" s="21" t="str">
        <f t="shared" si="47"/>
        <v>F</v>
      </c>
      <c r="AI65" s="31">
        <v>25</v>
      </c>
      <c r="AJ65" s="21">
        <f t="shared" si="48"/>
        <v>3</v>
      </c>
      <c r="AK65" s="21" t="str">
        <f t="shared" si="49"/>
        <v>B</v>
      </c>
      <c r="AL65" s="40">
        <f t="shared" si="50"/>
        <v>382</v>
      </c>
      <c r="AM65" s="41">
        <f t="shared" si="51"/>
        <v>0</v>
      </c>
      <c r="AN65" s="41" t="str">
        <f t="shared" si="52"/>
        <v>F</v>
      </c>
      <c r="AO65" s="21">
        <v>59</v>
      </c>
      <c r="AP65" s="21" t="str">
        <f t="shared" si="53"/>
        <v>FAIL</v>
      </c>
      <c r="AQ65" s="21">
        <f t="shared" si="54"/>
        <v>5</v>
      </c>
      <c r="AR65" s="38">
        <v>52</v>
      </c>
      <c r="AS65" s="38"/>
      <c r="AT65" s="6">
        <v>64</v>
      </c>
      <c r="AU65" s="6">
        <v>100</v>
      </c>
      <c r="AV65" s="38">
        <v>47</v>
      </c>
      <c r="AW65" s="38">
        <v>95</v>
      </c>
      <c r="AX65" s="6">
        <v>42</v>
      </c>
      <c r="AY65" s="6">
        <v>100</v>
      </c>
      <c r="AZ65" s="38">
        <v>46</v>
      </c>
      <c r="BA65" s="50">
        <v>85</v>
      </c>
      <c r="BB65" s="12">
        <f t="shared" si="55"/>
        <v>59</v>
      </c>
      <c r="BC65" s="51">
        <v>71</v>
      </c>
      <c r="BD65" s="10"/>
      <c r="BE65" s="18"/>
      <c r="BF65" s="18"/>
      <c r="BG65" s="18"/>
      <c r="BH65" s="18"/>
      <c r="BI65" s="9" t="s">
        <v>1266</v>
      </c>
      <c r="BJ65" s="9" t="s">
        <v>1325</v>
      </c>
      <c r="BK65" s="9" t="s">
        <v>38</v>
      </c>
    </row>
    <row r="66" spans="1:63" s="5" customFormat="1" ht="22.5" customHeight="1" x14ac:dyDescent="0.25">
      <c r="A66" s="93">
        <v>60</v>
      </c>
      <c r="B66" s="9" t="s">
        <v>1098</v>
      </c>
      <c r="C66" s="9" t="s">
        <v>1167</v>
      </c>
      <c r="D66" s="9" t="s">
        <v>1236</v>
      </c>
      <c r="E66" s="31">
        <v>45</v>
      </c>
      <c r="F66" s="21">
        <f t="shared" si="28"/>
        <v>2</v>
      </c>
      <c r="G66" s="21" t="str">
        <f t="shared" si="29"/>
        <v>C</v>
      </c>
      <c r="H66" s="31">
        <v>52</v>
      </c>
      <c r="I66" s="21">
        <f t="shared" si="30"/>
        <v>3</v>
      </c>
      <c r="J66" s="21" t="str">
        <f t="shared" si="31"/>
        <v>B</v>
      </c>
      <c r="K66" s="31">
        <v>18</v>
      </c>
      <c r="L66" s="21">
        <f t="shared" si="32"/>
        <v>0</v>
      </c>
      <c r="M66" s="21" t="str">
        <f t="shared" si="33"/>
        <v>F</v>
      </c>
      <c r="N66" s="31">
        <v>18</v>
      </c>
      <c r="O66" s="21">
        <f t="shared" si="34"/>
        <v>0</v>
      </c>
      <c r="P66" s="21" t="str">
        <f t="shared" si="35"/>
        <v>F</v>
      </c>
      <c r="Q66" s="31">
        <v>14</v>
      </c>
      <c r="R66" s="21">
        <f t="shared" si="36"/>
        <v>0</v>
      </c>
      <c r="S66" s="21" t="str">
        <f t="shared" si="37"/>
        <v>F</v>
      </c>
      <c r="T66" s="31">
        <v>12</v>
      </c>
      <c r="U66" s="21">
        <f t="shared" si="38"/>
        <v>0</v>
      </c>
      <c r="V66" s="21" t="str">
        <f t="shared" si="39"/>
        <v>F</v>
      </c>
      <c r="W66" s="31">
        <v>55</v>
      </c>
      <c r="X66" s="21">
        <f t="shared" si="40"/>
        <v>3</v>
      </c>
      <c r="Y66" s="21" t="str">
        <f t="shared" si="41"/>
        <v>B</v>
      </c>
      <c r="Z66" s="31">
        <v>14</v>
      </c>
      <c r="AA66" s="21">
        <f t="shared" si="42"/>
        <v>0</v>
      </c>
      <c r="AB66" s="21" t="str">
        <f t="shared" si="43"/>
        <v>F</v>
      </c>
      <c r="AC66" s="31">
        <v>41</v>
      </c>
      <c r="AD66" s="21">
        <f t="shared" si="44"/>
        <v>2</v>
      </c>
      <c r="AE66" s="21" t="str">
        <f t="shared" si="45"/>
        <v>C</v>
      </c>
      <c r="AF66" s="31">
        <v>37</v>
      </c>
      <c r="AG66" s="21">
        <f t="shared" si="46"/>
        <v>1</v>
      </c>
      <c r="AH66" s="21" t="str">
        <f t="shared" si="47"/>
        <v>D</v>
      </c>
      <c r="AI66" s="31">
        <v>32</v>
      </c>
      <c r="AJ66" s="21">
        <f t="shared" si="48"/>
        <v>3.5</v>
      </c>
      <c r="AK66" s="21" t="str">
        <f t="shared" si="49"/>
        <v>A-</v>
      </c>
      <c r="AL66" s="40">
        <f t="shared" si="50"/>
        <v>338</v>
      </c>
      <c r="AM66" s="41">
        <f t="shared" si="51"/>
        <v>0</v>
      </c>
      <c r="AN66" s="41" t="str">
        <f t="shared" si="52"/>
        <v>F</v>
      </c>
      <c r="AO66" s="21">
        <v>60</v>
      </c>
      <c r="AP66" s="21" t="str">
        <f t="shared" si="53"/>
        <v>FAIL</v>
      </c>
      <c r="AQ66" s="21">
        <f t="shared" si="54"/>
        <v>5</v>
      </c>
      <c r="AR66" s="38"/>
      <c r="AS66" s="38"/>
      <c r="AT66" s="6">
        <v>56</v>
      </c>
      <c r="AU66" s="6">
        <v>90</v>
      </c>
      <c r="AV66" s="38">
        <v>59</v>
      </c>
      <c r="AW66" s="38">
        <v>90</v>
      </c>
      <c r="AX66" s="6">
        <v>55</v>
      </c>
      <c r="AY66" s="6">
        <v>94</v>
      </c>
      <c r="AZ66" s="38">
        <v>54</v>
      </c>
      <c r="BA66" s="50">
        <v>88</v>
      </c>
      <c r="BB66" s="12">
        <f t="shared" si="55"/>
        <v>60</v>
      </c>
      <c r="BC66" s="51">
        <v>66</v>
      </c>
      <c r="BD66" s="10"/>
      <c r="BE66" s="18"/>
      <c r="BF66" s="18"/>
      <c r="BG66" s="18"/>
      <c r="BH66" s="18"/>
      <c r="BI66" s="9" t="s">
        <v>1303</v>
      </c>
      <c r="BJ66" s="9" t="s">
        <v>1303</v>
      </c>
      <c r="BK66" s="9" t="s">
        <v>38</v>
      </c>
    </row>
    <row r="67" spans="1:63" s="5" customFormat="1" ht="22.5" customHeight="1" x14ac:dyDescent="0.25">
      <c r="A67" s="92">
        <v>61</v>
      </c>
      <c r="B67" s="9" t="s">
        <v>1080</v>
      </c>
      <c r="C67" s="9" t="s">
        <v>1149</v>
      </c>
      <c r="D67" s="9" t="s">
        <v>1218</v>
      </c>
      <c r="E67" s="31">
        <v>52</v>
      </c>
      <c r="F67" s="21">
        <f t="shared" si="28"/>
        <v>3</v>
      </c>
      <c r="G67" s="21" t="str">
        <f t="shared" si="29"/>
        <v>B</v>
      </c>
      <c r="H67" s="31">
        <v>40</v>
      </c>
      <c r="I67" s="21">
        <f t="shared" si="30"/>
        <v>2</v>
      </c>
      <c r="J67" s="21" t="str">
        <f t="shared" si="31"/>
        <v>C</v>
      </c>
      <c r="K67" s="31">
        <v>10</v>
      </c>
      <c r="L67" s="21">
        <f t="shared" si="32"/>
        <v>0</v>
      </c>
      <c r="M67" s="21" t="str">
        <f t="shared" si="33"/>
        <v>F</v>
      </c>
      <c r="N67" s="31">
        <v>11</v>
      </c>
      <c r="O67" s="21">
        <f t="shared" si="34"/>
        <v>0</v>
      </c>
      <c r="P67" s="21" t="str">
        <f t="shared" si="35"/>
        <v>F</v>
      </c>
      <c r="Q67" s="31">
        <v>13</v>
      </c>
      <c r="R67" s="21">
        <f t="shared" si="36"/>
        <v>0</v>
      </c>
      <c r="S67" s="21" t="str">
        <f t="shared" si="37"/>
        <v>F</v>
      </c>
      <c r="T67" s="31">
        <v>26</v>
      </c>
      <c r="U67" s="21">
        <f t="shared" si="38"/>
        <v>0</v>
      </c>
      <c r="V67" s="21" t="str">
        <f t="shared" si="39"/>
        <v>F</v>
      </c>
      <c r="W67" s="31">
        <v>60</v>
      </c>
      <c r="X67" s="21">
        <f t="shared" si="40"/>
        <v>3.5</v>
      </c>
      <c r="Y67" s="21" t="str">
        <f t="shared" si="41"/>
        <v>A-</v>
      </c>
      <c r="Z67" s="31">
        <v>28</v>
      </c>
      <c r="AA67" s="21">
        <f t="shared" si="42"/>
        <v>3</v>
      </c>
      <c r="AB67" s="21" t="str">
        <f t="shared" si="43"/>
        <v>B</v>
      </c>
      <c r="AC67" s="31">
        <v>43</v>
      </c>
      <c r="AD67" s="21">
        <f t="shared" si="44"/>
        <v>2</v>
      </c>
      <c r="AE67" s="21" t="str">
        <f t="shared" si="45"/>
        <v>C</v>
      </c>
      <c r="AF67" s="31">
        <v>25</v>
      </c>
      <c r="AG67" s="21">
        <f t="shared" si="46"/>
        <v>0</v>
      </c>
      <c r="AH67" s="21" t="str">
        <f t="shared" si="47"/>
        <v>F</v>
      </c>
      <c r="AI67" s="31">
        <v>28</v>
      </c>
      <c r="AJ67" s="21">
        <f t="shared" si="48"/>
        <v>3</v>
      </c>
      <c r="AK67" s="21" t="str">
        <f t="shared" si="49"/>
        <v>B</v>
      </c>
      <c r="AL67" s="40">
        <f t="shared" si="50"/>
        <v>336</v>
      </c>
      <c r="AM67" s="41">
        <f t="shared" si="51"/>
        <v>0</v>
      </c>
      <c r="AN67" s="41" t="str">
        <f t="shared" si="52"/>
        <v>F</v>
      </c>
      <c r="AO67" s="21">
        <v>61</v>
      </c>
      <c r="AP67" s="21" t="str">
        <f t="shared" si="53"/>
        <v>FAIL</v>
      </c>
      <c r="AQ67" s="21">
        <f t="shared" si="54"/>
        <v>5</v>
      </c>
      <c r="AR67" s="38">
        <v>50</v>
      </c>
      <c r="AS67" s="38"/>
      <c r="AT67" s="6">
        <v>66</v>
      </c>
      <c r="AU67" s="6">
        <v>100</v>
      </c>
      <c r="AV67" s="38">
        <v>57</v>
      </c>
      <c r="AW67" s="38">
        <v>90</v>
      </c>
      <c r="AX67" s="6">
        <v>58</v>
      </c>
      <c r="AY67" s="6">
        <v>88</v>
      </c>
      <c r="AZ67" s="38">
        <v>59</v>
      </c>
      <c r="BA67" s="50">
        <v>70</v>
      </c>
      <c r="BB67" s="12">
        <f t="shared" si="55"/>
        <v>61</v>
      </c>
      <c r="BC67" s="51">
        <v>66</v>
      </c>
      <c r="BD67" s="10"/>
      <c r="BE67" s="18"/>
      <c r="BF67" s="18"/>
      <c r="BG67" s="18"/>
      <c r="BH67" s="18"/>
      <c r="BI67" s="9" t="s">
        <v>1286</v>
      </c>
      <c r="BJ67" s="9" t="s">
        <v>1286</v>
      </c>
      <c r="BK67" s="9" t="s">
        <v>40</v>
      </c>
    </row>
    <row r="68" spans="1:63" s="5" customFormat="1" ht="22.5" customHeight="1" x14ac:dyDescent="0.25">
      <c r="A68" s="93">
        <v>62</v>
      </c>
      <c r="B68" s="9" t="s">
        <v>1061</v>
      </c>
      <c r="C68" s="9" t="s">
        <v>1130</v>
      </c>
      <c r="D68" s="9" t="s">
        <v>1199</v>
      </c>
      <c r="E68" s="31">
        <v>31</v>
      </c>
      <c r="F68" s="21">
        <f t="shared" si="28"/>
        <v>0</v>
      </c>
      <c r="G68" s="21" t="str">
        <f t="shared" si="29"/>
        <v>F</v>
      </c>
      <c r="H68" s="31">
        <v>53</v>
      </c>
      <c r="I68" s="21">
        <f t="shared" si="30"/>
        <v>3</v>
      </c>
      <c r="J68" s="21" t="str">
        <f t="shared" si="31"/>
        <v>B</v>
      </c>
      <c r="K68" s="31">
        <v>33</v>
      </c>
      <c r="L68" s="21">
        <f t="shared" si="32"/>
        <v>1</v>
      </c>
      <c r="M68" s="21" t="str">
        <f t="shared" si="33"/>
        <v>D</v>
      </c>
      <c r="N68" s="31">
        <v>21</v>
      </c>
      <c r="O68" s="21">
        <f t="shared" si="34"/>
        <v>0</v>
      </c>
      <c r="P68" s="21" t="str">
        <f t="shared" si="35"/>
        <v>F</v>
      </c>
      <c r="Q68" s="31">
        <v>13</v>
      </c>
      <c r="R68" s="21">
        <f t="shared" si="36"/>
        <v>0</v>
      </c>
      <c r="S68" s="21" t="str">
        <f t="shared" si="37"/>
        <v>F</v>
      </c>
      <c r="T68" s="31">
        <v>11</v>
      </c>
      <c r="U68" s="21">
        <f t="shared" si="38"/>
        <v>0</v>
      </c>
      <c r="V68" s="21" t="str">
        <f t="shared" si="39"/>
        <v>F</v>
      </c>
      <c r="W68" s="31">
        <v>55</v>
      </c>
      <c r="X68" s="21">
        <f t="shared" si="40"/>
        <v>3</v>
      </c>
      <c r="Y68" s="21" t="str">
        <f t="shared" si="41"/>
        <v>B</v>
      </c>
      <c r="Z68" s="31">
        <v>21</v>
      </c>
      <c r="AA68" s="21">
        <f t="shared" si="42"/>
        <v>2</v>
      </c>
      <c r="AB68" s="21" t="str">
        <f t="shared" si="43"/>
        <v>C</v>
      </c>
      <c r="AC68" s="31">
        <v>44</v>
      </c>
      <c r="AD68" s="21">
        <f t="shared" si="44"/>
        <v>2</v>
      </c>
      <c r="AE68" s="21" t="str">
        <f t="shared" si="45"/>
        <v>C</v>
      </c>
      <c r="AF68" s="31">
        <v>18</v>
      </c>
      <c r="AG68" s="21">
        <f t="shared" si="46"/>
        <v>0</v>
      </c>
      <c r="AH68" s="21" t="str">
        <f t="shared" si="47"/>
        <v>F</v>
      </c>
      <c r="AI68" s="31">
        <v>30</v>
      </c>
      <c r="AJ68" s="21">
        <f t="shared" si="48"/>
        <v>3.5</v>
      </c>
      <c r="AK68" s="21" t="str">
        <f t="shared" si="49"/>
        <v>A-</v>
      </c>
      <c r="AL68" s="40">
        <f t="shared" si="50"/>
        <v>330</v>
      </c>
      <c r="AM68" s="41">
        <f t="shared" si="51"/>
        <v>0</v>
      </c>
      <c r="AN68" s="41" t="str">
        <f t="shared" si="52"/>
        <v>F</v>
      </c>
      <c r="AO68" s="21">
        <v>62</v>
      </c>
      <c r="AP68" s="21" t="str">
        <f t="shared" si="53"/>
        <v>FAIL</v>
      </c>
      <c r="AQ68" s="21">
        <f t="shared" si="54"/>
        <v>5</v>
      </c>
      <c r="AR68" s="38">
        <v>53</v>
      </c>
      <c r="AS68" s="38"/>
      <c r="AT68" s="6">
        <v>59</v>
      </c>
      <c r="AU68" s="6">
        <v>95</v>
      </c>
      <c r="AV68" s="38">
        <v>43</v>
      </c>
      <c r="AW68" s="38">
        <v>90</v>
      </c>
      <c r="AX68" s="6">
        <v>66</v>
      </c>
      <c r="AY68" s="6">
        <v>82</v>
      </c>
      <c r="AZ68" s="38">
        <v>41</v>
      </c>
      <c r="BA68" s="50">
        <v>85</v>
      </c>
      <c r="BB68" s="12">
        <f t="shared" si="55"/>
        <v>62</v>
      </c>
      <c r="BC68" s="51">
        <v>76</v>
      </c>
      <c r="BD68" s="10"/>
      <c r="BE68" s="18"/>
      <c r="BF68" s="18"/>
      <c r="BG68" s="18"/>
      <c r="BH68" s="18"/>
      <c r="BI68" s="9" t="s">
        <v>1268</v>
      </c>
      <c r="BJ68" s="9" t="s">
        <v>1326</v>
      </c>
      <c r="BK68" s="9" t="s">
        <v>40</v>
      </c>
    </row>
    <row r="69" spans="1:63" s="5" customFormat="1" ht="22.5" customHeight="1" x14ac:dyDescent="0.25">
      <c r="A69" s="93">
        <v>63</v>
      </c>
      <c r="B69" s="9" t="s">
        <v>1062</v>
      </c>
      <c r="C69" s="9" t="s">
        <v>1131</v>
      </c>
      <c r="D69" s="9" t="s">
        <v>1200</v>
      </c>
      <c r="E69" s="31">
        <v>38</v>
      </c>
      <c r="F69" s="21">
        <f t="shared" si="28"/>
        <v>1</v>
      </c>
      <c r="G69" s="21" t="str">
        <f t="shared" si="29"/>
        <v>D</v>
      </c>
      <c r="H69" s="31">
        <v>56</v>
      </c>
      <c r="I69" s="21">
        <f t="shared" si="30"/>
        <v>3</v>
      </c>
      <c r="J69" s="21" t="str">
        <f t="shared" si="31"/>
        <v>B</v>
      </c>
      <c r="K69" s="31">
        <v>14</v>
      </c>
      <c r="L69" s="21">
        <f t="shared" si="32"/>
        <v>0</v>
      </c>
      <c r="M69" s="21" t="str">
        <f t="shared" si="33"/>
        <v>F</v>
      </c>
      <c r="N69" s="31">
        <v>12</v>
      </c>
      <c r="O69" s="21">
        <f t="shared" si="34"/>
        <v>0</v>
      </c>
      <c r="P69" s="21" t="str">
        <f t="shared" si="35"/>
        <v>F</v>
      </c>
      <c r="Q69" s="31">
        <v>13</v>
      </c>
      <c r="R69" s="21">
        <f t="shared" si="36"/>
        <v>0</v>
      </c>
      <c r="S69" s="21" t="str">
        <f t="shared" si="37"/>
        <v>F</v>
      </c>
      <c r="T69" s="31">
        <v>21</v>
      </c>
      <c r="U69" s="21">
        <f t="shared" si="38"/>
        <v>0</v>
      </c>
      <c r="V69" s="21" t="str">
        <f t="shared" si="39"/>
        <v>F</v>
      </c>
      <c r="W69" s="31">
        <v>50</v>
      </c>
      <c r="X69" s="21">
        <f t="shared" si="40"/>
        <v>3</v>
      </c>
      <c r="Y69" s="21" t="str">
        <f t="shared" si="41"/>
        <v>B</v>
      </c>
      <c r="Z69" s="31">
        <v>23</v>
      </c>
      <c r="AA69" s="21">
        <f t="shared" si="42"/>
        <v>2</v>
      </c>
      <c r="AB69" s="21" t="str">
        <f t="shared" si="43"/>
        <v>C</v>
      </c>
      <c r="AC69" s="31">
        <v>33</v>
      </c>
      <c r="AD69" s="21">
        <f t="shared" si="44"/>
        <v>1</v>
      </c>
      <c r="AE69" s="21" t="str">
        <f t="shared" si="45"/>
        <v>D</v>
      </c>
      <c r="AF69" s="31">
        <v>28</v>
      </c>
      <c r="AG69" s="21">
        <f t="shared" si="46"/>
        <v>0</v>
      </c>
      <c r="AH69" s="21" t="str">
        <f t="shared" si="47"/>
        <v>F</v>
      </c>
      <c r="AI69" s="31">
        <v>32</v>
      </c>
      <c r="AJ69" s="21">
        <f t="shared" si="48"/>
        <v>3.5</v>
      </c>
      <c r="AK69" s="21" t="str">
        <f t="shared" si="49"/>
        <v>A-</v>
      </c>
      <c r="AL69" s="40">
        <f t="shared" si="50"/>
        <v>320</v>
      </c>
      <c r="AM69" s="41">
        <f t="shared" si="51"/>
        <v>0</v>
      </c>
      <c r="AN69" s="41" t="str">
        <f t="shared" si="52"/>
        <v>F</v>
      </c>
      <c r="AO69" s="21">
        <v>63</v>
      </c>
      <c r="AP69" s="21" t="str">
        <f t="shared" si="53"/>
        <v>FAIL</v>
      </c>
      <c r="AQ69" s="21">
        <f t="shared" si="54"/>
        <v>5</v>
      </c>
      <c r="AR69" s="38">
        <v>51</v>
      </c>
      <c r="AS69" s="38"/>
      <c r="AT69" s="6">
        <v>57</v>
      </c>
      <c r="AU69" s="6">
        <v>85</v>
      </c>
      <c r="AV69" s="38">
        <v>64</v>
      </c>
      <c r="AW69" s="38">
        <v>72</v>
      </c>
      <c r="AX69" s="6">
        <v>65</v>
      </c>
      <c r="AY69" s="6">
        <v>58</v>
      </c>
      <c r="AZ69" s="38">
        <v>64</v>
      </c>
      <c r="BA69" s="50">
        <v>96</v>
      </c>
      <c r="BB69" s="12">
        <f t="shared" si="55"/>
        <v>63</v>
      </c>
      <c r="BC69" s="51">
        <v>71</v>
      </c>
      <c r="BD69" s="10"/>
      <c r="BE69" s="18"/>
      <c r="BF69" s="18"/>
      <c r="BG69" s="18"/>
      <c r="BH69" s="18"/>
      <c r="BI69" s="9" t="s">
        <v>1269</v>
      </c>
      <c r="BJ69" s="9" t="s">
        <v>1269</v>
      </c>
      <c r="BK69" s="9" t="s">
        <v>40</v>
      </c>
    </row>
    <row r="70" spans="1:63" s="5" customFormat="1" ht="22.5" customHeight="1" x14ac:dyDescent="0.25">
      <c r="A70" s="92">
        <v>64</v>
      </c>
      <c r="B70" s="9" t="s">
        <v>1075</v>
      </c>
      <c r="C70" s="9" t="s">
        <v>1144</v>
      </c>
      <c r="D70" s="9" t="s">
        <v>1213</v>
      </c>
      <c r="E70" s="31">
        <v>40</v>
      </c>
      <c r="F70" s="21">
        <f t="shared" si="28"/>
        <v>2</v>
      </c>
      <c r="G70" s="21" t="str">
        <f t="shared" si="29"/>
        <v>C</v>
      </c>
      <c r="H70" s="31">
        <v>34</v>
      </c>
      <c r="I70" s="21">
        <f t="shared" si="30"/>
        <v>1</v>
      </c>
      <c r="J70" s="21" t="str">
        <f t="shared" si="31"/>
        <v>D</v>
      </c>
      <c r="K70" s="31">
        <v>24</v>
      </c>
      <c r="L70" s="21">
        <f t="shared" si="32"/>
        <v>0</v>
      </c>
      <c r="M70" s="21" t="str">
        <f t="shared" si="33"/>
        <v>F</v>
      </c>
      <c r="N70" s="31">
        <v>12</v>
      </c>
      <c r="O70" s="21">
        <f t="shared" si="34"/>
        <v>0</v>
      </c>
      <c r="P70" s="21" t="str">
        <f t="shared" si="35"/>
        <v>F</v>
      </c>
      <c r="Q70" s="31">
        <v>30</v>
      </c>
      <c r="R70" s="21">
        <f t="shared" si="36"/>
        <v>0</v>
      </c>
      <c r="S70" s="21" t="str">
        <f t="shared" si="37"/>
        <v>F</v>
      </c>
      <c r="T70" s="31">
        <v>20</v>
      </c>
      <c r="U70" s="21">
        <f t="shared" si="38"/>
        <v>0</v>
      </c>
      <c r="V70" s="21" t="str">
        <f t="shared" si="39"/>
        <v>F</v>
      </c>
      <c r="W70" s="31">
        <v>39</v>
      </c>
      <c r="X70" s="21">
        <f t="shared" si="40"/>
        <v>1</v>
      </c>
      <c r="Y70" s="21" t="str">
        <f t="shared" si="41"/>
        <v>D</v>
      </c>
      <c r="Z70" s="31">
        <v>27</v>
      </c>
      <c r="AA70" s="21">
        <f t="shared" si="42"/>
        <v>3</v>
      </c>
      <c r="AB70" s="21" t="str">
        <f t="shared" si="43"/>
        <v>B</v>
      </c>
      <c r="AC70" s="31">
        <v>35</v>
      </c>
      <c r="AD70" s="21">
        <f t="shared" si="44"/>
        <v>1</v>
      </c>
      <c r="AE70" s="21" t="str">
        <f t="shared" si="45"/>
        <v>D</v>
      </c>
      <c r="AF70" s="31">
        <v>25</v>
      </c>
      <c r="AG70" s="21">
        <f t="shared" si="46"/>
        <v>0</v>
      </c>
      <c r="AH70" s="21" t="str">
        <f t="shared" si="47"/>
        <v>F</v>
      </c>
      <c r="AI70" s="31">
        <v>32</v>
      </c>
      <c r="AJ70" s="21">
        <f t="shared" si="48"/>
        <v>3.5</v>
      </c>
      <c r="AK70" s="21" t="str">
        <f t="shared" si="49"/>
        <v>A-</v>
      </c>
      <c r="AL70" s="40">
        <f t="shared" si="50"/>
        <v>318</v>
      </c>
      <c r="AM70" s="41">
        <f t="shared" si="51"/>
        <v>0</v>
      </c>
      <c r="AN70" s="41" t="str">
        <f t="shared" si="52"/>
        <v>F</v>
      </c>
      <c r="AO70" s="21">
        <v>64</v>
      </c>
      <c r="AP70" s="21" t="str">
        <f t="shared" si="53"/>
        <v>FAIL</v>
      </c>
      <c r="AQ70" s="21">
        <f t="shared" si="54"/>
        <v>5</v>
      </c>
      <c r="AR70" s="38">
        <v>54</v>
      </c>
      <c r="AS70" s="38"/>
      <c r="AT70" s="6">
        <v>65</v>
      </c>
      <c r="AU70" s="6">
        <v>80</v>
      </c>
      <c r="AV70" s="38">
        <v>58</v>
      </c>
      <c r="AW70" s="38">
        <v>86</v>
      </c>
      <c r="AX70" s="6">
        <v>67</v>
      </c>
      <c r="AY70" s="6">
        <v>82</v>
      </c>
      <c r="AZ70" s="38">
        <v>60</v>
      </c>
      <c r="BA70" s="50">
        <v>85</v>
      </c>
      <c r="BB70" s="12">
        <f t="shared" si="55"/>
        <v>64</v>
      </c>
      <c r="BC70" s="51">
        <v>66</v>
      </c>
      <c r="BD70" s="10"/>
      <c r="BE70" s="18"/>
      <c r="BF70" s="18"/>
      <c r="BG70" s="18"/>
      <c r="BH70" s="18"/>
      <c r="BI70" s="9" t="s">
        <v>1282</v>
      </c>
      <c r="BJ70" s="9" t="s">
        <v>1338</v>
      </c>
      <c r="BK70" s="9" t="s">
        <v>38</v>
      </c>
    </row>
    <row r="71" spans="1:63" s="5" customFormat="1" ht="22.5" customHeight="1" x14ac:dyDescent="0.25">
      <c r="A71" s="93">
        <v>65</v>
      </c>
      <c r="B71" s="9" t="s">
        <v>1088</v>
      </c>
      <c r="C71" s="9" t="s">
        <v>1157</v>
      </c>
      <c r="D71" s="9" t="s">
        <v>1226</v>
      </c>
      <c r="E71" s="31">
        <v>32</v>
      </c>
      <c r="F71" s="21">
        <f t="shared" ref="F71:F75" si="56">IF(E71&lt;=32,0,IF(E71&lt;=39,1,IF(E71&lt;=49,2,IF(E71&lt;=59,3,IF(E71&lt;=69,3.5,IF(E71&lt;=79,4,IF(E71&lt;=100,5)))))))</f>
        <v>0</v>
      </c>
      <c r="G71" s="21" t="str">
        <f t="shared" si="29"/>
        <v>F</v>
      </c>
      <c r="H71" s="31">
        <v>39</v>
      </c>
      <c r="I71" s="21">
        <f t="shared" ref="I71:I75" si="57">IF(H71&lt;=32,0,IF(H71&lt;=39,1,IF(H71&lt;=49,2,IF(H71&lt;=59,3,IF(H71&lt;=69,3.5,IF(H71&lt;=79,4,IF(H71&lt;=100,5)))))))</f>
        <v>1</v>
      </c>
      <c r="J71" s="21" t="str">
        <f t="shared" si="31"/>
        <v>D</v>
      </c>
      <c r="K71" s="31">
        <v>15</v>
      </c>
      <c r="L71" s="21">
        <f t="shared" ref="L71:L75" si="58">IF(K71&lt;=32,0,IF(K71&lt;=39,1,IF(K71&lt;=49,2,IF(K71&lt;=59,3,IF(K71&lt;=69,3.5,IF(K71&lt;=79,4,IF(K71&lt;=100,5)))))))</f>
        <v>0</v>
      </c>
      <c r="M71" s="21" t="str">
        <f t="shared" si="33"/>
        <v>F</v>
      </c>
      <c r="N71" s="31">
        <v>11</v>
      </c>
      <c r="O71" s="21">
        <f t="shared" ref="O71:O75" si="59">IF(N71&lt;=32,0,IF(N71&lt;=39,1,IF(N71&lt;=49,2,IF(N71&lt;=59,3,IF(N71&lt;=69,3.5,IF(N71&lt;=79,4,IF(N71&lt;=100,5)))))))</f>
        <v>0</v>
      </c>
      <c r="P71" s="21" t="str">
        <f t="shared" si="35"/>
        <v>F</v>
      </c>
      <c r="Q71" s="31">
        <v>15</v>
      </c>
      <c r="R71" s="21">
        <f t="shared" ref="R71:R75" si="60">IF(Q71&lt;=32,0,IF(Q71&lt;=39,1,IF(Q71&lt;=49,2,IF(Q71&lt;=59,3,IF(Q71&lt;=69,3.5,IF(Q71&lt;=79,4,IF(Q71&lt;=100,5)))))))</f>
        <v>0</v>
      </c>
      <c r="S71" s="21" t="str">
        <f t="shared" si="37"/>
        <v>F</v>
      </c>
      <c r="T71" s="31">
        <v>20</v>
      </c>
      <c r="U71" s="21">
        <f t="shared" ref="U71:U75" si="61">IF(T71&lt;=32,0,IF(T71&lt;=39,1,IF(T71&lt;=49,2,IF(T71&lt;=59,3,IF(T71&lt;=69,3.5,IF(T71&lt;=79,4,IF(T71&lt;=100,5)))))))</f>
        <v>0</v>
      </c>
      <c r="V71" s="21" t="str">
        <f t="shared" si="39"/>
        <v>F</v>
      </c>
      <c r="W71" s="31">
        <v>44</v>
      </c>
      <c r="X71" s="21">
        <f t="shared" ref="X71:X75" si="62">IF(W71&lt;=32,0,IF(W71&lt;=39,1,IF(W71&lt;=49,2,IF(W71&lt;=59,3,IF(W71&lt;=69,3.5,IF(W71&lt;=79,4,IF(W71&lt;=100,5)))))))</f>
        <v>2</v>
      </c>
      <c r="Y71" s="21" t="str">
        <f t="shared" si="41"/>
        <v>C</v>
      </c>
      <c r="Z71" s="31">
        <v>22</v>
      </c>
      <c r="AA71" s="21">
        <f t="shared" ref="AA71:AA75" si="63">IF(Z71&lt;=16,0,IF(Z71&lt;=19.5,1,IF(Z71&lt;=24.5,2,IF(Z71&lt;=29.5,3,IF(Z71&lt;=34.5,3.5,IF(Z71&lt;=39.5,4,IF(Z71&lt;=50,5)))))))</f>
        <v>2</v>
      </c>
      <c r="AB71" s="21" t="str">
        <f t="shared" si="43"/>
        <v>C</v>
      </c>
      <c r="AC71" s="31">
        <v>33</v>
      </c>
      <c r="AD71" s="21">
        <f t="shared" ref="AD71:AD75" si="64">IF(AC71&lt;=32,0,IF(AC71&lt;=39,1,IF(AC71&lt;=49,2,IF(AC71&lt;=59,3,IF(AC71&lt;=69,3.5,IF(AC71&lt;=79,4,IF(AC71&lt;=100,5)))))))</f>
        <v>1</v>
      </c>
      <c r="AE71" s="21" t="str">
        <f t="shared" si="45"/>
        <v>D</v>
      </c>
      <c r="AF71" s="31">
        <v>42</v>
      </c>
      <c r="AG71" s="21">
        <f t="shared" ref="AG71:AG75" si="65">IF(AF71&lt;=32,0,IF(AF71&lt;=39,1,IF(AF71&lt;=49,2,IF(AF71&lt;=59,3,IF(AF71&lt;=69,3.5,IF(AF71&lt;=79,4,IF(AF71&lt;=100,5)))))))</f>
        <v>2</v>
      </c>
      <c r="AH71" s="21" t="str">
        <f t="shared" si="47"/>
        <v>C</v>
      </c>
      <c r="AI71" s="31">
        <v>20</v>
      </c>
      <c r="AJ71" s="21">
        <f t="shared" ref="AJ71:AJ75" si="66">IF(AI71&lt;=16,0,IF(AI71&lt;=19.5,1,IF(AI71&lt;=24.5,2,IF(AI71&lt;=29.5,3,IF(AI71&lt;=34.5,3.5,IF(AI71&lt;=39.5,4,IF(AI71&lt;=50,5)))))))</f>
        <v>2</v>
      </c>
      <c r="AK71" s="21" t="str">
        <f t="shared" si="49"/>
        <v>C</v>
      </c>
      <c r="AL71" s="40">
        <f t="shared" si="50"/>
        <v>293</v>
      </c>
      <c r="AM71" s="41">
        <f t="shared" si="51"/>
        <v>0</v>
      </c>
      <c r="AN71" s="41" t="str">
        <f t="shared" ref="AN71:AN75" si="67">IF(AM71&gt;=5,"A+",IF(AM71&gt;=4,"A",IF(AM71&gt;=3.5,"A-",IF(AM71&gt;=3,"B",IF(AM71&gt;=2,"C",IF(AM71&gt;=1,"D","F"))))))</f>
        <v>F</v>
      </c>
      <c r="AO71" s="21">
        <v>65</v>
      </c>
      <c r="AP71" s="21" t="str">
        <f t="shared" si="53"/>
        <v>FAIL</v>
      </c>
      <c r="AQ71" s="21">
        <f t="shared" si="54"/>
        <v>5</v>
      </c>
      <c r="AR71" s="38">
        <v>47</v>
      </c>
      <c r="AS71" s="38"/>
      <c r="AT71" s="6">
        <v>61</v>
      </c>
      <c r="AU71" s="6">
        <v>90</v>
      </c>
      <c r="AV71" s="38">
        <v>44</v>
      </c>
      <c r="AW71" s="38">
        <v>100</v>
      </c>
      <c r="AX71" s="6">
        <v>60</v>
      </c>
      <c r="AY71" s="6">
        <v>94</v>
      </c>
      <c r="AZ71" s="38">
        <v>62</v>
      </c>
      <c r="BA71" s="50">
        <v>77</v>
      </c>
      <c r="BB71" s="12">
        <f t="shared" si="55"/>
        <v>65</v>
      </c>
      <c r="BC71" s="51">
        <v>61</v>
      </c>
      <c r="BD71" s="10"/>
      <c r="BE71" s="18"/>
      <c r="BF71" s="18"/>
      <c r="BG71" s="18"/>
      <c r="BH71" s="18"/>
      <c r="BI71" s="9" t="s">
        <v>1294</v>
      </c>
      <c r="BJ71" s="9" t="s">
        <v>1347</v>
      </c>
      <c r="BK71" s="9" t="s">
        <v>40</v>
      </c>
    </row>
    <row r="72" spans="1:63" s="5" customFormat="1" ht="22.5" customHeight="1" x14ac:dyDescent="0.25">
      <c r="A72" s="93">
        <v>66</v>
      </c>
      <c r="B72" s="9" t="s">
        <v>1100</v>
      </c>
      <c r="C72" s="9" t="s">
        <v>1169</v>
      </c>
      <c r="D72" s="9" t="s">
        <v>1238</v>
      </c>
      <c r="E72" s="31">
        <v>28</v>
      </c>
      <c r="F72" s="21">
        <f t="shared" si="56"/>
        <v>0</v>
      </c>
      <c r="G72" s="21" t="str">
        <f t="shared" si="29"/>
        <v>F</v>
      </c>
      <c r="H72" s="31">
        <v>52</v>
      </c>
      <c r="I72" s="21">
        <f t="shared" si="57"/>
        <v>3</v>
      </c>
      <c r="J72" s="21" t="str">
        <f t="shared" si="31"/>
        <v>B</v>
      </c>
      <c r="K72" s="31">
        <v>21</v>
      </c>
      <c r="L72" s="21">
        <f t="shared" si="58"/>
        <v>0</v>
      </c>
      <c r="M72" s="21" t="str">
        <f t="shared" si="33"/>
        <v>F</v>
      </c>
      <c r="N72" s="31">
        <v>6</v>
      </c>
      <c r="O72" s="21">
        <f t="shared" si="59"/>
        <v>0</v>
      </c>
      <c r="P72" s="21" t="str">
        <f t="shared" si="35"/>
        <v>F</v>
      </c>
      <c r="Q72" s="31">
        <v>16</v>
      </c>
      <c r="R72" s="21">
        <f t="shared" si="60"/>
        <v>0</v>
      </c>
      <c r="S72" s="21" t="str">
        <f t="shared" si="37"/>
        <v>F</v>
      </c>
      <c r="T72" s="31">
        <v>9</v>
      </c>
      <c r="U72" s="21">
        <f t="shared" si="61"/>
        <v>0</v>
      </c>
      <c r="V72" s="21" t="str">
        <f t="shared" si="39"/>
        <v>F</v>
      </c>
      <c r="W72" s="31">
        <v>55</v>
      </c>
      <c r="X72" s="21">
        <f t="shared" si="62"/>
        <v>3</v>
      </c>
      <c r="Y72" s="21" t="str">
        <f t="shared" si="41"/>
        <v>B</v>
      </c>
      <c r="Z72" s="31">
        <v>14</v>
      </c>
      <c r="AA72" s="21">
        <f t="shared" si="63"/>
        <v>0</v>
      </c>
      <c r="AB72" s="21" t="str">
        <f t="shared" si="43"/>
        <v>F</v>
      </c>
      <c r="AC72" s="31">
        <v>35</v>
      </c>
      <c r="AD72" s="21">
        <f t="shared" si="64"/>
        <v>1</v>
      </c>
      <c r="AE72" s="21" t="str">
        <f t="shared" si="45"/>
        <v>D</v>
      </c>
      <c r="AF72" s="31">
        <v>28</v>
      </c>
      <c r="AG72" s="21">
        <f t="shared" si="65"/>
        <v>0</v>
      </c>
      <c r="AH72" s="21" t="str">
        <f t="shared" si="47"/>
        <v>F</v>
      </c>
      <c r="AI72" s="31">
        <v>35</v>
      </c>
      <c r="AJ72" s="21">
        <f t="shared" si="66"/>
        <v>4</v>
      </c>
      <c r="AK72" s="21" t="str">
        <f t="shared" si="49"/>
        <v>A</v>
      </c>
      <c r="AL72" s="40">
        <f t="shared" si="50"/>
        <v>299</v>
      </c>
      <c r="AM72" s="41">
        <f t="shared" si="51"/>
        <v>0</v>
      </c>
      <c r="AN72" s="41" t="str">
        <f t="shared" si="67"/>
        <v>F</v>
      </c>
      <c r="AO72" s="21">
        <v>66</v>
      </c>
      <c r="AP72" s="21" t="str">
        <f t="shared" si="53"/>
        <v>FAIL</v>
      </c>
      <c r="AQ72" s="21">
        <f t="shared" si="54"/>
        <v>7</v>
      </c>
      <c r="AR72" s="38"/>
      <c r="AS72" s="38"/>
      <c r="AT72" s="6"/>
      <c r="AU72" s="6"/>
      <c r="AV72" s="38"/>
      <c r="AW72" s="38">
        <v>22</v>
      </c>
      <c r="AX72" s="6">
        <v>68</v>
      </c>
      <c r="AY72" s="6">
        <v>17</v>
      </c>
      <c r="AZ72" s="38">
        <v>68</v>
      </c>
      <c r="BA72" s="50">
        <v>62</v>
      </c>
      <c r="BB72" s="12">
        <f t="shared" si="55"/>
        <v>66</v>
      </c>
      <c r="BC72" s="51">
        <v>80</v>
      </c>
      <c r="BD72" s="10"/>
      <c r="BE72" s="18"/>
      <c r="BF72" s="18"/>
      <c r="BG72" s="18"/>
      <c r="BH72" s="18"/>
      <c r="BI72" s="9" t="s">
        <v>1305</v>
      </c>
      <c r="BJ72" s="9" t="s">
        <v>1351</v>
      </c>
      <c r="BK72" s="9" t="s">
        <v>38</v>
      </c>
    </row>
    <row r="73" spans="1:63" s="5" customFormat="1" ht="22.5" customHeight="1" x14ac:dyDescent="0.25">
      <c r="A73" s="92">
        <v>67</v>
      </c>
      <c r="B73" s="9" t="s">
        <v>1092</v>
      </c>
      <c r="C73" s="9" t="s">
        <v>1161</v>
      </c>
      <c r="D73" s="9" t="s">
        <v>1230</v>
      </c>
      <c r="E73" s="31"/>
      <c r="F73" s="21">
        <f t="shared" si="56"/>
        <v>0</v>
      </c>
      <c r="G73" s="21" t="str">
        <f t="shared" si="29"/>
        <v>F</v>
      </c>
      <c r="H73" s="31"/>
      <c r="I73" s="21">
        <f t="shared" si="57"/>
        <v>0</v>
      </c>
      <c r="J73" s="21" t="str">
        <f t="shared" si="31"/>
        <v>F</v>
      </c>
      <c r="K73" s="31"/>
      <c r="L73" s="21">
        <f t="shared" si="58"/>
        <v>0</v>
      </c>
      <c r="M73" s="21" t="str">
        <f t="shared" si="33"/>
        <v>F</v>
      </c>
      <c r="N73" s="31"/>
      <c r="O73" s="21">
        <f t="shared" si="59"/>
        <v>0</v>
      </c>
      <c r="P73" s="21" t="str">
        <f t="shared" si="35"/>
        <v>F</v>
      </c>
      <c r="Q73" s="31"/>
      <c r="R73" s="21">
        <f t="shared" si="60"/>
        <v>0</v>
      </c>
      <c r="S73" s="21" t="str">
        <f t="shared" si="37"/>
        <v>F</v>
      </c>
      <c r="T73" s="31"/>
      <c r="U73" s="21">
        <f t="shared" si="61"/>
        <v>0</v>
      </c>
      <c r="V73" s="21" t="str">
        <f t="shared" si="39"/>
        <v>F</v>
      </c>
      <c r="W73" s="31">
        <v>0</v>
      </c>
      <c r="X73" s="21">
        <f t="shared" si="62"/>
        <v>0</v>
      </c>
      <c r="Y73" s="21" t="str">
        <f t="shared" si="41"/>
        <v>F</v>
      </c>
      <c r="Z73" s="31"/>
      <c r="AA73" s="21">
        <f t="shared" si="63"/>
        <v>0</v>
      </c>
      <c r="AB73" s="21" t="str">
        <f t="shared" si="43"/>
        <v>F</v>
      </c>
      <c r="AC73" s="31"/>
      <c r="AD73" s="21">
        <f t="shared" si="64"/>
        <v>0</v>
      </c>
      <c r="AE73" s="21" t="str">
        <f t="shared" si="45"/>
        <v>F</v>
      </c>
      <c r="AF73" s="31"/>
      <c r="AG73" s="21">
        <f t="shared" si="65"/>
        <v>0</v>
      </c>
      <c r="AH73" s="21" t="str">
        <f t="shared" si="47"/>
        <v>F</v>
      </c>
      <c r="AI73" s="31"/>
      <c r="AJ73" s="21">
        <f t="shared" si="66"/>
        <v>0</v>
      </c>
      <c r="AK73" s="21" t="str">
        <f t="shared" si="49"/>
        <v>F</v>
      </c>
      <c r="AL73" s="40">
        <f t="shared" si="50"/>
        <v>0</v>
      </c>
      <c r="AM73" s="41">
        <f t="shared" si="51"/>
        <v>0</v>
      </c>
      <c r="AN73" s="41" t="str">
        <f t="shared" si="67"/>
        <v>F</v>
      </c>
      <c r="AO73" s="21">
        <v>67</v>
      </c>
      <c r="AP73" s="21" t="str">
        <f t="shared" si="53"/>
        <v>FAIL</v>
      </c>
      <c r="AQ73" s="21">
        <f t="shared" si="54"/>
        <v>11</v>
      </c>
      <c r="AR73" s="38">
        <v>63</v>
      </c>
      <c r="AS73" s="38"/>
      <c r="AT73" s="6">
        <v>67</v>
      </c>
      <c r="AU73" s="6">
        <v>61</v>
      </c>
      <c r="AV73" s="38">
        <v>63</v>
      </c>
      <c r="AW73" s="38">
        <v>90</v>
      </c>
      <c r="AX73" s="6">
        <v>64</v>
      </c>
      <c r="AY73" s="6">
        <v>76</v>
      </c>
      <c r="AZ73" s="38">
        <v>65</v>
      </c>
      <c r="BA73" s="50">
        <v>70</v>
      </c>
      <c r="BB73" s="12">
        <f t="shared" si="55"/>
        <v>67</v>
      </c>
      <c r="BC73" s="51">
        <v>28</v>
      </c>
      <c r="BD73" s="10"/>
      <c r="BE73" s="18"/>
      <c r="BF73" s="18"/>
      <c r="BG73" s="18"/>
      <c r="BH73" s="18"/>
      <c r="BI73" s="9" t="s">
        <v>1298</v>
      </c>
      <c r="BJ73" s="9" t="s">
        <v>1298</v>
      </c>
      <c r="BK73" s="9" t="s">
        <v>40</v>
      </c>
    </row>
    <row r="74" spans="1:63" s="5" customFormat="1" ht="22.5" customHeight="1" x14ac:dyDescent="0.25">
      <c r="A74" s="93">
        <v>68</v>
      </c>
      <c r="B74" s="9" t="s">
        <v>1104</v>
      </c>
      <c r="C74" s="9" t="s">
        <v>1173</v>
      </c>
      <c r="D74" s="9" t="s">
        <v>1242</v>
      </c>
      <c r="E74" s="31"/>
      <c r="F74" s="21">
        <f t="shared" si="56"/>
        <v>0</v>
      </c>
      <c r="G74" s="21" t="str">
        <f t="shared" si="29"/>
        <v>F</v>
      </c>
      <c r="H74" s="31"/>
      <c r="I74" s="21">
        <f t="shared" si="57"/>
        <v>0</v>
      </c>
      <c r="J74" s="21" t="str">
        <f t="shared" si="31"/>
        <v>F</v>
      </c>
      <c r="K74" s="31"/>
      <c r="L74" s="21">
        <f t="shared" si="58"/>
        <v>0</v>
      </c>
      <c r="M74" s="21" t="str">
        <f t="shared" si="33"/>
        <v>F</v>
      </c>
      <c r="N74" s="31"/>
      <c r="O74" s="21">
        <f t="shared" si="59"/>
        <v>0</v>
      </c>
      <c r="P74" s="21" t="str">
        <f t="shared" si="35"/>
        <v>F</v>
      </c>
      <c r="Q74" s="31"/>
      <c r="R74" s="21">
        <f t="shared" si="60"/>
        <v>0</v>
      </c>
      <c r="S74" s="21" t="str">
        <f t="shared" si="37"/>
        <v>F</v>
      </c>
      <c r="T74" s="31"/>
      <c r="U74" s="21">
        <f t="shared" si="61"/>
        <v>0</v>
      </c>
      <c r="V74" s="21" t="str">
        <f t="shared" si="39"/>
        <v>F</v>
      </c>
      <c r="W74" s="31"/>
      <c r="X74" s="21">
        <f t="shared" si="62"/>
        <v>0</v>
      </c>
      <c r="Y74" s="21" t="str">
        <f t="shared" si="41"/>
        <v>F</v>
      </c>
      <c r="Z74" s="31"/>
      <c r="AA74" s="21">
        <f t="shared" si="63"/>
        <v>0</v>
      </c>
      <c r="AB74" s="21" t="str">
        <f t="shared" si="43"/>
        <v>F</v>
      </c>
      <c r="AC74" s="31"/>
      <c r="AD74" s="21">
        <f t="shared" si="64"/>
        <v>0</v>
      </c>
      <c r="AE74" s="21" t="str">
        <f t="shared" si="45"/>
        <v>F</v>
      </c>
      <c r="AF74" s="31"/>
      <c r="AG74" s="21">
        <f t="shared" si="65"/>
        <v>0</v>
      </c>
      <c r="AH74" s="21" t="str">
        <f t="shared" si="47"/>
        <v>F</v>
      </c>
      <c r="AI74" s="31"/>
      <c r="AJ74" s="21">
        <f t="shared" si="66"/>
        <v>0</v>
      </c>
      <c r="AK74" s="21" t="str">
        <f t="shared" si="49"/>
        <v>F</v>
      </c>
      <c r="AL74" s="40">
        <f t="shared" si="50"/>
        <v>0</v>
      </c>
      <c r="AM74" s="41">
        <f t="shared" si="51"/>
        <v>0</v>
      </c>
      <c r="AN74" s="41" t="str">
        <f t="shared" si="67"/>
        <v>F</v>
      </c>
      <c r="AO74" s="21">
        <v>68</v>
      </c>
      <c r="AP74" s="21" t="str">
        <f t="shared" si="53"/>
        <v>FAIL</v>
      </c>
      <c r="AQ74" s="21">
        <f t="shared" si="54"/>
        <v>11</v>
      </c>
      <c r="AR74" s="64"/>
      <c r="AS74" s="64"/>
      <c r="AT74" s="10"/>
      <c r="AU74" s="19"/>
      <c r="AV74" s="64"/>
      <c r="AW74" s="64"/>
      <c r="AX74" s="10"/>
      <c r="AY74" s="10"/>
      <c r="AZ74" s="64"/>
      <c r="BA74" s="50">
        <v>3</v>
      </c>
      <c r="BB74" s="12">
        <f t="shared" si="55"/>
        <v>68</v>
      </c>
      <c r="BC74" s="51">
        <v>19</v>
      </c>
      <c r="BD74" s="10"/>
      <c r="BE74" s="18"/>
      <c r="BF74" s="18"/>
      <c r="BG74" s="18"/>
      <c r="BH74" s="18"/>
      <c r="BI74" s="9" t="s">
        <v>1309</v>
      </c>
      <c r="BJ74" s="9" t="s">
        <v>1355</v>
      </c>
      <c r="BK74" s="9" t="s">
        <v>40</v>
      </c>
    </row>
    <row r="75" spans="1:63" s="5" customFormat="1" ht="22.5" customHeight="1" x14ac:dyDescent="0.25">
      <c r="A75" s="93">
        <v>69</v>
      </c>
      <c r="B75" s="9" t="s">
        <v>1096</v>
      </c>
      <c r="C75" s="9" t="s">
        <v>1165</v>
      </c>
      <c r="D75" s="9" t="s">
        <v>1234</v>
      </c>
      <c r="E75" s="31"/>
      <c r="F75" s="21">
        <f t="shared" si="56"/>
        <v>0</v>
      </c>
      <c r="G75" s="21" t="str">
        <f t="shared" si="29"/>
        <v>F</v>
      </c>
      <c r="H75" s="31"/>
      <c r="I75" s="21">
        <f t="shared" si="57"/>
        <v>0</v>
      </c>
      <c r="J75" s="21" t="str">
        <f t="shared" si="31"/>
        <v>F</v>
      </c>
      <c r="K75" s="31"/>
      <c r="L75" s="21">
        <f t="shared" si="58"/>
        <v>0</v>
      </c>
      <c r="M75" s="21" t="str">
        <f t="shared" si="33"/>
        <v>F</v>
      </c>
      <c r="N75" s="31"/>
      <c r="O75" s="21">
        <f t="shared" si="59"/>
        <v>0</v>
      </c>
      <c r="P75" s="21" t="str">
        <f t="shared" si="35"/>
        <v>F</v>
      </c>
      <c r="Q75" s="31"/>
      <c r="R75" s="21">
        <f t="shared" si="60"/>
        <v>0</v>
      </c>
      <c r="S75" s="21" t="str">
        <f t="shared" si="37"/>
        <v>F</v>
      </c>
      <c r="T75" s="31"/>
      <c r="U75" s="21">
        <f t="shared" si="61"/>
        <v>0</v>
      </c>
      <c r="V75" s="21" t="str">
        <f t="shared" si="39"/>
        <v>F</v>
      </c>
      <c r="W75" s="31">
        <v>0</v>
      </c>
      <c r="X75" s="21">
        <f t="shared" si="62"/>
        <v>0</v>
      </c>
      <c r="Y75" s="21" t="str">
        <f t="shared" si="41"/>
        <v>F</v>
      </c>
      <c r="Z75" s="31"/>
      <c r="AA75" s="21">
        <f t="shared" si="63"/>
        <v>0</v>
      </c>
      <c r="AB75" s="21" t="str">
        <f t="shared" si="43"/>
        <v>F</v>
      </c>
      <c r="AC75" s="31"/>
      <c r="AD75" s="21">
        <f t="shared" si="64"/>
        <v>0</v>
      </c>
      <c r="AE75" s="21" t="str">
        <f t="shared" si="45"/>
        <v>F</v>
      </c>
      <c r="AF75" s="31"/>
      <c r="AG75" s="21">
        <f t="shared" si="65"/>
        <v>0</v>
      </c>
      <c r="AH75" s="21" t="str">
        <f t="shared" si="47"/>
        <v>F</v>
      </c>
      <c r="AI75" s="31"/>
      <c r="AJ75" s="21">
        <f t="shared" si="66"/>
        <v>0</v>
      </c>
      <c r="AK75" s="21" t="str">
        <f t="shared" si="49"/>
        <v>F</v>
      </c>
      <c r="AL75" s="40">
        <f t="shared" si="50"/>
        <v>0</v>
      </c>
      <c r="AM75" s="41">
        <f t="shared" si="51"/>
        <v>0</v>
      </c>
      <c r="AN75" s="41" t="str">
        <f t="shared" si="67"/>
        <v>F</v>
      </c>
      <c r="AO75" s="21">
        <v>69</v>
      </c>
      <c r="AP75" s="21" t="str">
        <f t="shared" si="53"/>
        <v>FAIL</v>
      </c>
      <c r="AQ75" s="21">
        <f t="shared" si="54"/>
        <v>11</v>
      </c>
      <c r="AR75" s="38">
        <v>36</v>
      </c>
      <c r="AS75" s="38"/>
      <c r="AT75" s="6">
        <v>62</v>
      </c>
      <c r="AU75" s="6">
        <v>100</v>
      </c>
      <c r="AV75" s="38">
        <v>42</v>
      </c>
      <c r="AW75" s="38">
        <v>100</v>
      </c>
      <c r="AX75" s="6">
        <v>48</v>
      </c>
      <c r="AY75" s="6">
        <v>94</v>
      </c>
      <c r="AZ75" s="38">
        <v>51</v>
      </c>
      <c r="BA75" s="50">
        <v>96</v>
      </c>
      <c r="BB75" s="12">
        <f t="shared" si="55"/>
        <v>69</v>
      </c>
      <c r="BC75" s="51">
        <v>14</v>
      </c>
      <c r="BD75" s="10"/>
      <c r="BE75" s="18"/>
      <c r="BF75" s="18"/>
      <c r="BG75" s="18"/>
      <c r="BH75" s="18"/>
      <c r="BI75" s="9" t="s">
        <v>1301</v>
      </c>
      <c r="BJ75" s="9" t="s">
        <v>1350</v>
      </c>
      <c r="BK75" s="9" t="s">
        <v>40</v>
      </c>
    </row>
  </sheetData>
  <sortState ref="A7:BK75">
    <sortCondition descending="1" ref="AM7:AM75"/>
    <sortCondition ref="AQ7:AQ75"/>
    <sortCondition descending="1" ref="AL7:AL75"/>
    <sortCondition descending="1" ref="BC7:BC75"/>
  </sortState>
  <mergeCells count="6">
    <mergeCell ref="A1:BK1"/>
    <mergeCell ref="A2:BK2"/>
    <mergeCell ref="A3:BK3"/>
    <mergeCell ref="AL4:AQ5"/>
    <mergeCell ref="AR4:BC5"/>
    <mergeCell ref="BI4:BK5"/>
  </mergeCells>
  <conditionalFormatting sqref="AL7:AL75">
    <cfRule type="cellIs" dxfId="127" priority="28" operator="equal">
      <formula>"f"</formula>
    </cfRule>
  </conditionalFormatting>
  <conditionalFormatting sqref="AN7:AN75">
    <cfRule type="cellIs" dxfId="126" priority="31" operator="equal">
      <formula>"F"</formula>
    </cfRule>
  </conditionalFormatting>
  <conditionalFormatting sqref="AI7:AI75">
    <cfRule type="cellIs" dxfId="125" priority="26" operator="equal">
      <formula>"f"</formula>
    </cfRule>
  </conditionalFormatting>
  <conditionalFormatting sqref="AM7:AM75">
    <cfRule type="cellIs" dxfId="124" priority="30" operator="equal">
      <formula>0</formula>
    </cfRule>
  </conditionalFormatting>
  <conditionalFormatting sqref="AP7:AP75">
    <cfRule type="cellIs" dxfId="123" priority="29" operator="equal">
      <formula>"FAIL"</formula>
    </cfRule>
  </conditionalFormatting>
  <conditionalFormatting sqref="W7:W75">
    <cfRule type="cellIs" dxfId="122" priority="18" operator="equal">
      <formula>"f"</formula>
    </cfRule>
  </conditionalFormatting>
  <conditionalFormatting sqref="AK7:AK75">
    <cfRule type="cellIs" dxfId="121" priority="27" operator="equal">
      <formula>"F"</formula>
    </cfRule>
  </conditionalFormatting>
  <conditionalFormatting sqref="E7:E75">
    <cfRule type="cellIs" dxfId="120" priority="6" operator="equal">
      <formula>"f"</formula>
    </cfRule>
  </conditionalFormatting>
  <conditionalFormatting sqref="AF7:AF75">
    <cfRule type="cellIs" dxfId="119" priority="20" operator="equal">
      <formula>"f"</formula>
    </cfRule>
  </conditionalFormatting>
  <conditionalFormatting sqref="AH7:AH75">
    <cfRule type="cellIs" dxfId="118" priority="21" operator="equal">
      <formula>"F"</formula>
    </cfRule>
  </conditionalFormatting>
  <conditionalFormatting sqref="Y7:Y75">
    <cfRule type="cellIs" dxfId="117" priority="19" operator="equal">
      <formula>"F"</formula>
    </cfRule>
  </conditionalFormatting>
  <conditionalFormatting sqref="Z7:Z75">
    <cfRule type="cellIs" dxfId="116" priority="16" operator="equal">
      <formula>"f"</formula>
    </cfRule>
  </conditionalFormatting>
  <conditionalFormatting sqref="AC7:AC75">
    <cfRule type="cellIs" dxfId="115" priority="14" operator="equal">
      <formula>"f"</formula>
    </cfRule>
  </conditionalFormatting>
  <conditionalFormatting sqref="AE7:AE75">
    <cfRule type="cellIs" dxfId="114" priority="15" operator="equal">
      <formula>"F"</formula>
    </cfRule>
  </conditionalFormatting>
  <conditionalFormatting sqref="N7:N75">
    <cfRule type="cellIs" dxfId="113" priority="12" operator="equal">
      <formula>"f"</formula>
    </cfRule>
  </conditionalFormatting>
  <conditionalFormatting sqref="P7:P75">
    <cfRule type="cellIs" dxfId="112" priority="13" operator="equal">
      <formula>"F"</formula>
    </cfRule>
  </conditionalFormatting>
  <conditionalFormatting sqref="Q7:Q75">
    <cfRule type="cellIs" dxfId="111" priority="10" operator="equal">
      <formula>"f"</formula>
    </cfRule>
  </conditionalFormatting>
  <conditionalFormatting sqref="S7:S75">
    <cfRule type="cellIs" dxfId="110" priority="11" operator="equal">
      <formula>"F"</formula>
    </cfRule>
  </conditionalFormatting>
  <conditionalFormatting sqref="T7:T75">
    <cfRule type="cellIs" dxfId="109" priority="8" operator="equal">
      <formula>"f"</formula>
    </cfRule>
  </conditionalFormatting>
  <conditionalFormatting sqref="V7:V75">
    <cfRule type="cellIs" dxfId="108" priority="9" operator="equal">
      <formula>"F"</formula>
    </cfRule>
  </conditionalFormatting>
  <conditionalFormatting sqref="G7:G75">
    <cfRule type="cellIs" dxfId="107" priority="7" operator="equal">
      <formula>"F"</formula>
    </cfRule>
  </conditionalFormatting>
  <conditionalFormatting sqref="H7:H75">
    <cfRule type="cellIs" dxfId="106" priority="4" operator="equal">
      <formula>"f"</formula>
    </cfRule>
  </conditionalFormatting>
  <conditionalFormatting sqref="J7:J75">
    <cfRule type="cellIs" dxfId="105" priority="5" operator="equal">
      <formula>"F"</formula>
    </cfRule>
  </conditionalFormatting>
  <conditionalFormatting sqref="K7:K75">
    <cfRule type="cellIs" dxfId="104" priority="2" operator="equal">
      <formula>"f"</formula>
    </cfRule>
  </conditionalFormatting>
  <conditionalFormatting sqref="M7:M75">
    <cfRule type="cellIs" dxfId="103" priority="3" operator="equal">
      <formula>"F"</formula>
    </cfRule>
  </conditionalFormatting>
  <conditionalFormatting sqref="AB7:AB75">
    <cfRule type="cellIs" dxfId="102" priority="1" operator="equal">
      <formula>"F"</formula>
    </cfRule>
  </conditionalFormatting>
  <pageMargins left="0.56496062999999996" right="0.196850393700787" top="0.55000000000000004" bottom="0.55000000000000004" header="0" footer="0"/>
  <pageSetup paperSize="5" scale="7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9"/>
  <sheetViews>
    <sheetView tabSelected="1" topLeftCell="E40" zoomScale="85" zoomScaleNormal="85" workbookViewId="0">
      <selection activeCell="AY71" sqref="AY71"/>
    </sheetView>
  </sheetViews>
  <sheetFormatPr defaultRowHeight="18.75" x14ac:dyDescent="0.25"/>
  <cols>
    <col min="1" max="1" width="4.5703125" style="1" bestFit="1" customWidth="1"/>
    <col min="2" max="2" width="9.85546875" style="2" bestFit="1" customWidth="1"/>
    <col min="3" max="3" width="15.42578125" style="2" bestFit="1" customWidth="1"/>
    <col min="4" max="4" width="46" style="1" bestFit="1" customWidth="1"/>
    <col min="5" max="7" width="5" bestFit="1" customWidth="1"/>
    <col min="8" max="8" width="4.42578125" bestFit="1" customWidth="1"/>
    <col min="9" max="9" width="4.28515625" bestFit="1" customWidth="1"/>
    <col min="10" max="12" width="5" bestFit="1" customWidth="1"/>
    <col min="13" max="13" width="4.42578125" bestFit="1" customWidth="1"/>
    <col min="14" max="14" width="4.28515625" bestFit="1" customWidth="1"/>
    <col min="15" max="16" width="5" bestFit="1" customWidth="1"/>
    <col min="17" max="17" width="4.28515625" bestFit="1" customWidth="1"/>
    <col min="18" max="19" width="5" bestFit="1" customWidth="1"/>
    <col min="20" max="20" width="4.28515625" bestFit="1" customWidth="1"/>
    <col min="21" max="22" width="5" bestFit="1" customWidth="1"/>
    <col min="23" max="23" width="4.28515625" bestFit="1" customWidth="1"/>
    <col min="24" max="25" width="5" bestFit="1" customWidth="1"/>
    <col min="26" max="26" width="4.28515625" bestFit="1" customWidth="1"/>
    <col min="27" max="28" width="5" bestFit="1" customWidth="1"/>
    <col min="29" max="29" width="4.28515625" bestFit="1" customWidth="1"/>
    <col min="30" max="31" width="5" bestFit="1" customWidth="1"/>
    <col min="32" max="33" width="4.28515625" bestFit="1" customWidth="1"/>
    <col min="34" max="34" width="5" bestFit="1" customWidth="1"/>
    <col min="35" max="35" width="4.28515625" bestFit="1" customWidth="1"/>
    <col min="36" max="37" width="5" bestFit="1" customWidth="1"/>
    <col min="38" max="38" width="4.28515625" bestFit="1" customWidth="1"/>
    <col min="39" max="39" width="4.42578125" bestFit="1" customWidth="1"/>
    <col min="40" max="40" width="5" bestFit="1" customWidth="1"/>
    <col min="41" max="42" width="5.7109375" bestFit="1" customWidth="1"/>
    <col min="43" max="44" width="4.28515625" bestFit="1" customWidth="1"/>
    <col min="45" max="45" width="6.42578125" bestFit="1" customWidth="1"/>
    <col min="46" max="49" width="4.28515625" style="1" bestFit="1" customWidth="1"/>
    <col min="50" max="50" width="5" style="3" bestFit="1" customWidth="1"/>
    <col min="51" max="51" width="4.28515625" style="1" bestFit="1" customWidth="1"/>
    <col min="52" max="52" width="5" style="1" bestFit="1" customWidth="1"/>
    <col min="53" max="53" width="4.28515625" style="1" bestFit="1" customWidth="1"/>
    <col min="54" max="54" width="5" style="1" bestFit="1" customWidth="1"/>
    <col min="55" max="56" width="4.28515625" style="1" bestFit="1" customWidth="1"/>
    <col min="57" max="57" width="7.28515625" style="1" bestFit="1" customWidth="1"/>
    <col min="58" max="58" width="5" style="1" bestFit="1" customWidth="1"/>
    <col min="59" max="59" width="9.140625" style="1" hidden="1" customWidth="1"/>
    <col min="60" max="60" width="12.5703125" style="4" hidden="1" customWidth="1"/>
    <col min="61" max="61" width="47.140625" style="4" hidden="1" customWidth="1"/>
    <col min="62" max="62" width="18.85546875" style="4" hidden="1" customWidth="1"/>
    <col min="63" max="63" width="41.85546875" style="4" hidden="1" customWidth="1"/>
    <col min="64" max="65" width="16.7109375" style="4" bestFit="1" customWidth="1"/>
    <col min="66" max="66" width="10" style="4" bestFit="1" customWidth="1"/>
  </cols>
  <sheetData>
    <row r="1" spans="1:66" ht="35.25" x14ac:dyDescent="0.25">
      <c r="A1" s="102" t="s">
        <v>13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102"/>
    </row>
    <row r="2" spans="1:66" ht="26.25" x14ac:dyDescent="0.25">
      <c r="A2" s="112" t="s">
        <v>65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</row>
    <row r="3" spans="1:66" ht="27.75" x14ac:dyDescent="0.25">
      <c r="A3" s="113" t="s">
        <v>459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</row>
    <row r="4" spans="1:66" s="25" customFormat="1" ht="17.25" customHeight="1" x14ac:dyDescent="0.25">
      <c r="A4" s="20"/>
      <c r="B4" s="20"/>
      <c r="C4" s="20"/>
      <c r="D4" s="21" t="s">
        <v>5</v>
      </c>
      <c r="E4" s="22">
        <f>MAX(E7:E59)</f>
        <v>82</v>
      </c>
      <c r="F4" s="22">
        <f>MAX(F7:F59)</f>
        <v>83</v>
      </c>
      <c r="G4" s="22">
        <f>MAX(G7:G59)</f>
        <v>165</v>
      </c>
      <c r="H4" s="22"/>
      <c r="I4" s="22"/>
      <c r="J4" s="22">
        <f>MAX(J7:J59)</f>
        <v>80</v>
      </c>
      <c r="K4" s="22">
        <f>MAX(K7:K59)</f>
        <v>86</v>
      </c>
      <c r="L4" s="22">
        <f>MAX(L7:L59)</f>
        <v>166</v>
      </c>
      <c r="M4" s="22"/>
      <c r="N4" s="22"/>
      <c r="O4" s="22">
        <f>MAX(O7:O59)</f>
        <v>87</v>
      </c>
      <c r="P4" s="22"/>
      <c r="Q4" s="22"/>
      <c r="R4" s="22">
        <f>MAX(R7:R59)</f>
        <v>88</v>
      </c>
      <c r="S4" s="22"/>
      <c r="T4" s="22"/>
      <c r="U4" s="22">
        <f>MAX(U7:U59)</f>
        <v>88</v>
      </c>
      <c r="V4" s="22"/>
      <c r="W4" s="22"/>
      <c r="X4" s="22">
        <f>MAX(X7:X59)</f>
        <v>83</v>
      </c>
      <c r="Y4" s="22"/>
      <c r="Z4" s="22"/>
      <c r="AA4" s="22">
        <f>MAX(AA7:AA59)</f>
        <v>91</v>
      </c>
      <c r="AB4" s="22"/>
      <c r="AC4" s="22"/>
      <c r="AD4" s="22">
        <f>MAX(AD7:AD59)</f>
        <v>87</v>
      </c>
      <c r="AE4" s="22"/>
      <c r="AF4" s="22"/>
      <c r="AG4" s="22">
        <f>MAX(AG7:AG59)</f>
        <v>25</v>
      </c>
      <c r="AH4" s="22"/>
      <c r="AI4" s="22"/>
      <c r="AJ4" s="22">
        <f>MAX(AJ7:AJ59)</f>
        <v>95</v>
      </c>
      <c r="AK4" s="22"/>
      <c r="AL4" s="22"/>
      <c r="AM4" s="22"/>
      <c r="AN4" s="70"/>
      <c r="AO4" s="114" t="s">
        <v>3</v>
      </c>
      <c r="AP4" s="115"/>
      <c r="AQ4" s="115"/>
      <c r="AR4" s="115"/>
      <c r="AS4" s="115"/>
      <c r="AT4" s="116"/>
      <c r="AU4" s="106" t="s">
        <v>25</v>
      </c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23"/>
      <c r="BH4" s="24"/>
      <c r="BI4" s="24"/>
      <c r="BJ4" s="24"/>
      <c r="BK4" s="24"/>
      <c r="BL4" s="96" t="s">
        <v>46</v>
      </c>
      <c r="BM4" s="97"/>
      <c r="BN4" s="98"/>
    </row>
    <row r="5" spans="1:66" s="25" customFormat="1" ht="17.25" customHeight="1" x14ac:dyDescent="0.25">
      <c r="A5" s="20"/>
      <c r="B5" s="20"/>
      <c r="C5" s="20"/>
      <c r="D5" s="32" t="s">
        <v>6</v>
      </c>
      <c r="E5" s="33">
        <v>100</v>
      </c>
      <c r="F5" s="33">
        <v>100</v>
      </c>
      <c r="G5" s="33">
        <f>F5+E5</f>
        <v>200</v>
      </c>
      <c r="H5" s="33"/>
      <c r="I5" s="33"/>
      <c r="J5" s="33">
        <v>100</v>
      </c>
      <c r="K5" s="33">
        <v>100</v>
      </c>
      <c r="L5" s="33">
        <f>J5+K5</f>
        <v>200</v>
      </c>
      <c r="M5" s="33"/>
      <c r="N5" s="33"/>
      <c r="O5" s="33">
        <v>100</v>
      </c>
      <c r="P5" s="33"/>
      <c r="Q5" s="33"/>
      <c r="R5" s="33">
        <v>100</v>
      </c>
      <c r="S5" s="33"/>
      <c r="T5" s="33"/>
      <c r="U5" s="33">
        <v>100</v>
      </c>
      <c r="V5" s="33"/>
      <c r="W5" s="33"/>
      <c r="X5" s="33">
        <v>100</v>
      </c>
      <c r="Y5" s="33"/>
      <c r="Z5" s="33"/>
      <c r="AA5" s="33">
        <v>100</v>
      </c>
      <c r="AB5" s="33"/>
      <c r="AC5" s="33"/>
      <c r="AD5" s="33">
        <v>100</v>
      </c>
      <c r="AE5" s="33"/>
      <c r="AF5" s="33"/>
      <c r="AG5" s="33">
        <v>25</v>
      </c>
      <c r="AH5" s="33"/>
      <c r="AI5" s="33"/>
      <c r="AJ5" s="33">
        <v>100</v>
      </c>
      <c r="AK5" s="33"/>
      <c r="AL5" s="33"/>
      <c r="AM5" s="34"/>
      <c r="AN5" s="71"/>
      <c r="AO5" s="117"/>
      <c r="AP5" s="118"/>
      <c r="AQ5" s="118"/>
      <c r="AR5" s="118"/>
      <c r="AS5" s="118"/>
      <c r="AT5" s="119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23"/>
      <c r="BH5" s="24"/>
      <c r="BI5" s="24"/>
      <c r="BJ5" s="24"/>
      <c r="BK5" s="24"/>
      <c r="BL5" s="109"/>
      <c r="BM5" s="110"/>
      <c r="BN5" s="111"/>
    </row>
    <row r="6" spans="1:66" s="25" customFormat="1" ht="81.75" customHeight="1" x14ac:dyDescent="0.25">
      <c r="A6" s="35" t="s">
        <v>12</v>
      </c>
      <c r="B6" s="36" t="s">
        <v>4</v>
      </c>
      <c r="C6" s="36" t="s">
        <v>22</v>
      </c>
      <c r="D6" s="36" t="s">
        <v>15</v>
      </c>
      <c r="E6" s="55" t="s">
        <v>47</v>
      </c>
      <c r="F6" s="55" t="s">
        <v>48</v>
      </c>
      <c r="G6" s="55" t="s">
        <v>8</v>
      </c>
      <c r="H6" s="69" t="s">
        <v>49</v>
      </c>
      <c r="I6" s="69" t="s">
        <v>50</v>
      </c>
      <c r="J6" s="55" t="s">
        <v>51</v>
      </c>
      <c r="K6" s="55" t="s">
        <v>52</v>
      </c>
      <c r="L6" s="55" t="s">
        <v>8</v>
      </c>
      <c r="M6" s="69" t="s">
        <v>49</v>
      </c>
      <c r="N6" s="69" t="s">
        <v>50</v>
      </c>
      <c r="O6" s="55" t="s">
        <v>53</v>
      </c>
      <c r="P6" s="69" t="s">
        <v>49</v>
      </c>
      <c r="Q6" s="69" t="s">
        <v>50</v>
      </c>
      <c r="R6" s="55" t="s">
        <v>54</v>
      </c>
      <c r="S6" s="69" t="s">
        <v>49</v>
      </c>
      <c r="T6" s="69" t="s">
        <v>50</v>
      </c>
      <c r="U6" s="55" t="s">
        <v>55</v>
      </c>
      <c r="V6" s="69" t="s">
        <v>49</v>
      </c>
      <c r="W6" s="69" t="s">
        <v>50</v>
      </c>
      <c r="X6" s="55" t="s">
        <v>56</v>
      </c>
      <c r="Y6" s="69" t="s">
        <v>49</v>
      </c>
      <c r="Z6" s="69" t="s">
        <v>50</v>
      </c>
      <c r="AA6" s="55" t="s">
        <v>57</v>
      </c>
      <c r="AB6" s="69" t="s">
        <v>49</v>
      </c>
      <c r="AC6" s="69" t="s">
        <v>50</v>
      </c>
      <c r="AD6" s="55" t="s">
        <v>456</v>
      </c>
      <c r="AE6" s="69" t="s">
        <v>49</v>
      </c>
      <c r="AF6" s="69" t="s">
        <v>50</v>
      </c>
      <c r="AG6" s="55" t="s">
        <v>27</v>
      </c>
      <c r="AH6" s="69" t="s">
        <v>49</v>
      </c>
      <c r="AI6" s="69" t="s">
        <v>50</v>
      </c>
      <c r="AJ6" s="55" t="s">
        <v>58</v>
      </c>
      <c r="AK6" s="69" t="s">
        <v>49</v>
      </c>
      <c r="AL6" s="69" t="s">
        <v>50</v>
      </c>
      <c r="AM6" s="56" t="s">
        <v>59</v>
      </c>
      <c r="AN6" s="56" t="s">
        <v>8</v>
      </c>
      <c r="AO6" s="55" t="s">
        <v>60</v>
      </c>
      <c r="AP6" s="55" t="s">
        <v>0</v>
      </c>
      <c r="AQ6" s="55" t="s">
        <v>61</v>
      </c>
      <c r="AR6" s="55" t="s">
        <v>1</v>
      </c>
      <c r="AS6" s="55" t="s">
        <v>2</v>
      </c>
      <c r="AT6" s="65" t="s">
        <v>10</v>
      </c>
      <c r="AU6" s="67" t="s">
        <v>23</v>
      </c>
      <c r="AV6" s="67" t="s">
        <v>42</v>
      </c>
      <c r="AW6" s="67" t="s">
        <v>24</v>
      </c>
      <c r="AX6" s="67" t="s">
        <v>43</v>
      </c>
      <c r="AY6" s="67" t="s">
        <v>62</v>
      </c>
      <c r="AZ6" s="67" t="s">
        <v>63</v>
      </c>
      <c r="BA6" s="67" t="s">
        <v>26</v>
      </c>
      <c r="BB6" s="67" t="s">
        <v>28</v>
      </c>
      <c r="BC6" s="67" t="s">
        <v>29</v>
      </c>
      <c r="BD6" s="67" t="s">
        <v>44</v>
      </c>
      <c r="BE6" s="67" t="s">
        <v>454</v>
      </c>
      <c r="BF6" s="67" t="s">
        <v>64</v>
      </c>
      <c r="BG6" s="19"/>
      <c r="BH6" s="18" t="s">
        <v>30</v>
      </c>
      <c r="BI6" s="18" t="s">
        <v>31</v>
      </c>
      <c r="BJ6" s="18" t="s">
        <v>32</v>
      </c>
      <c r="BK6" s="18" t="s">
        <v>33</v>
      </c>
      <c r="BL6" s="31" t="s">
        <v>35</v>
      </c>
      <c r="BM6" s="31" t="s">
        <v>35</v>
      </c>
      <c r="BN6" s="31" t="s">
        <v>36</v>
      </c>
    </row>
    <row r="7" spans="1:66" s="25" customFormat="1" ht="15.75" x14ac:dyDescent="0.25">
      <c r="A7" s="6">
        <v>1</v>
      </c>
      <c r="B7" s="9" t="s">
        <v>569</v>
      </c>
      <c r="C7" s="9" t="s">
        <v>620</v>
      </c>
      <c r="D7" s="9" t="s">
        <v>671</v>
      </c>
      <c r="E7" s="12">
        <v>76</v>
      </c>
      <c r="F7" s="12">
        <v>82</v>
      </c>
      <c r="G7" s="12">
        <f>SUM(E7:F7)</f>
        <v>158</v>
      </c>
      <c r="H7" s="12" t="str">
        <f>IF(G7&lt;=64,"0",IF(G7&lt;=78,"1",IF(G7&lt;=98,"2",IF(G7&lt;=118,"3",IF(G7&lt;=138,"3.5",IF(G7&lt;=158,"4",IF(G7&lt;=200,"5")))))))</f>
        <v>4</v>
      </c>
      <c r="I7" s="12" t="str">
        <f>IF(G7&lt;=64,"F",IF(G7&lt;=78,"D",IF(G7&lt;=98,"C",IF(G7&lt;=118,"B",IF(G7&lt;=138,"A-",IF(G7&lt;=158,"A",IF(G7&lt;=200,"A+")))))))</f>
        <v>A</v>
      </c>
      <c r="J7" s="12">
        <v>80</v>
      </c>
      <c r="K7" s="12">
        <v>86</v>
      </c>
      <c r="L7" s="12">
        <f>SUM(J7:K7)</f>
        <v>166</v>
      </c>
      <c r="M7" s="12" t="str">
        <f>IF(L7&lt;=64,"0",IF(L7&lt;=78,"1",IF(L7&lt;=98,"2",IF(L7&lt;=118,"3",IF(L7&lt;=138,"3.5",IF(L7&lt;=158,"4",IF(L7&lt;=200,"5")))))))</f>
        <v>5</v>
      </c>
      <c r="N7" s="12" t="str">
        <f>IF(L7&lt;=64,"F",IF(L7&lt;=78,"D",IF(L7&lt;=98,"C",IF(L7&lt;=118,"B",IF(L7&lt;=138,"A-",IF(L7&lt;=158,"A",IF(L7&lt;=200,"A+")))))))</f>
        <v>A+</v>
      </c>
      <c r="O7" s="12">
        <v>87</v>
      </c>
      <c r="P7" s="13">
        <f>IF(O7&lt;=32,0,IF(O7&lt;=39,1,IF(O7&lt;=49,2,IF(O7&lt;=59,3,IF(O7&lt;=69,3.5,IF(O7&lt;=79,4,IF(O7&lt;=100,5)))))))</f>
        <v>5</v>
      </c>
      <c r="Q7" s="13" t="str">
        <f>IF(O7&lt;=32,"F",IF(O7&lt;=39,"D",IF(O7&lt;=49,"C",IF(O7&lt;=59,"B",IF(O7&lt;=69,"A-",IF(O7&lt;=79,"A",IF(O7&lt;=100,"A+")))))))</f>
        <v>A+</v>
      </c>
      <c r="R7" s="12">
        <v>88</v>
      </c>
      <c r="S7" s="13">
        <f>IF(R7&lt;=32,0,IF(R7&lt;=39,1,IF(R7&lt;=49,2,IF(R7&lt;=59,3,IF(R7&lt;=69,3.5,IF(R7&lt;=79,4,IF(R7&lt;=100,5)))))))</f>
        <v>5</v>
      </c>
      <c r="T7" s="13" t="str">
        <f>IF(R7&lt;=32,"F",IF(R7&lt;=39,"D",IF(R7&lt;=49,"C",IF(R7&lt;=59,"B",IF(R7&lt;=69,"A-",IF(R7&lt;=79,"A",IF(R7&lt;=100,"A+")))))))</f>
        <v>A+</v>
      </c>
      <c r="U7" s="12">
        <v>88</v>
      </c>
      <c r="V7" s="13">
        <f>IF(U7&lt;=32,0,IF(U7&lt;=39,1,IF(U7&lt;=49,2,IF(U7&lt;=59,3,IF(U7&lt;=69,3.5,IF(U7&lt;=79,4,IF(U7&lt;=100,5)))))))</f>
        <v>5</v>
      </c>
      <c r="W7" s="13" t="str">
        <f>IF(U7&lt;=32,"F",IF(U7&lt;=39,"D",IF(U7&lt;=49,"C",IF(U7&lt;=59,"B",IF(U7&lt;=69,"A-",IF(U7&lt;=79,"A",IF(U7&lt;=100,"A+")))))))</f>
        <v>A+</v>
      </c>
      <c r="X7" s="12">
        <v>83</v>
      </c>
      <c r="Y7" s="13">
        <f>IF(X7&lt;=32,0,IF(X7&lt;=39,1,IF(X7&lt;=49,2,IF(X7&lt;=59,3,IF(X7&lt;=69,3.5,IF(X7&lt;=79,4,IF(X7&lt;=100,5)))))))</f>
        <v>5</v>
      </c>
      <c r="Z7" s="13" t="str">
        <f>IF(X7&lt;=32,"F",IF(X7&lt;=39,"D",IF(X7&lt;=49,"C",IF(X7&lt;=59,"B",IF(X7&lt;=69,"A-",IF(X7&lt;=79,"A",IF(X7&lt;=100,"A+")))))))</f>
        <v>A+</v>
      </c>
      <c r="AA7" s="12">
        <v>91</v>
      </c>
      <c r="AB7" s="13">
        <f>IF(AA7&lt;=32,0,IF(AA7&lt;=39,1,IF(AA7&lt;=49,2,IF(AA7&lt;=59,3,IF(AA7&lt;=69,3.5,IF(AA7&lt;=79,4,IF(AA7&lt;=100,5)))))))</f>
        <v>5</v>
      </c>
      <c r="AC7" s="13" t="str">
        <f>IF(AA7&lt;=32,"F",IF(AA7&lt;=39,"D",IF(AA7&lt;=49,"C",IF(AA7&lt;=59,"B",IF(AA7&lt;=69,"A-",IF(AA7&lt;=79,"A",IF(AA7&lt;=100,"A+")))))))</f>
        <v>A+</v>
      </c>
      <c r="AD7" s="12">
        <v>86</v>
      </c>
      <c r="AE7" s="13">
        <f>IF(AD7&lt;=32,0,IF(AD7&lt;=39,1,IF(AD7&lt;=49,2,IF(AD7&lt;=59,3,IF(AD7&lt;=69,3.5,IF(AD7&lt;=79,4,IF(AD7&lt;=100,5)))))))</f>
        <v>5</v>
      </c>
      <c r="AF7" s="13" t="str">
        <f>IF(AD7&lt;=32,"F",IF(AD7&lt;=39,"D",IF(AD7&lt;=49,"C",IF(AD7&lt;=59,"B",IF(AD7&lt;=69,"A-",IF(AD7&lt;=79,"A",IF(AD7&lt;=100,"A+")))))))</f>
        <v>A+</v>
      </c>
      <c r="AG7" s="12">
        <v>25</v>
      </c>
      <c r="AH7" s="13">
        <f>IF(AG7&lt;=8,0,IF(AG7&lt;=9.75,1,IF(AG7&lt;=12.25,2,IF(AG7&lt;=14.75,3,IF(AG7&lt;=17.25,3.5,IF(AG7&lt;=19.75,4,IF(AG7&lt;=25,5)))))))</f>
        <v>5</v>
      </c>
      <c r="AI7" s="13" t="str">
        <f>IF(AG7&lt;=8,"F",IF(AG7&lt;=9.75,"D",IF(AG7&lt;=12.25,"C",IF(AG7&lt;=14.75,"B",IF(AG7&lt;=17.25,"A-",IF(AG7&lt;=19.75,"A",IF(AG7&lt;=25,"A+")))))))</f>
        <v>A+</v>
      </c>
      <c r="AJ7" s="12">
        <v>90</v>
      </c>
      <c r="AK7" s="13">
        <f>IF(AJ7&lt;=32,0,IF(AJ7&lt;=39,1,IF(AJ7&lt;=49,2,IF(AJ7&lt;=59,3,IF(AJ7&lt;=69,3.5,IF(AJ7&lt;=79,4,IF(AJ7&lt;=100,5)))))))</f>
        <v>5</v>
      </c>
      <c r="AL7" s="13" t="str">
        <f>IF(AJ7&lt;=32,"F",IF(AJ7&lt;=39,"D",IF(AJ7&lt;=49,"C",IF(AJ7&lt;=59,"B",IF(AJ7&lt;=69,"A-",IF(AJ7&lt;=79,"A",IF(AJ7&lt;=100,"A+")))))))</f>
        <v>A+</v>
      </c>
      <c r="AM7" s="14">
        <f>IF(AK7&gt;2,AK7-2,0)</f>
        <v>3</v>
      </c>
      <c r="AN7" s="72">
        <f>G7+L7+O7+R7+U7+X7+AA7+AD7+AG7+AJ7</f>
        <v>962</v>
      </c>
      <c r="AO7" s="15">
        <f>IF(OR(H7=0,M7=0,P7=0,S7=0,V7=0,Y7=0,AB7=0,AE7=0,AH7=0),0,H7+M7+P7+S7+V7+Y7+AB7+AE7+AH7)/9</f>
        <v>4.8888888888888893</v>
      </c>
      <c r="AP7" s="15">
        <v>5</v>
      </c>
      <c r="AQ7" s="15" t="str">
        <f>IF(AP7&gt;=5,"A+",IF(AP7&gt;=4,"A",IF(AP7&gt;=3.5,"A-",IF(AP7&gt;=3,"B",IF(AP7&gt;=2,"C",IF(AP7&gt;=1,"D","F"))))))</f>
        <v>A+</v>
      </c>
      <c r="AR7" s="13">
        <v>1</v>
      </c>
      <c r="AS7" s="13" t="str">
        <f>IF(AP7=0,"FAIL","PASS")</f>
        <v>PASS</v>
      </c>
      <c r="AT7" s="21">
        <f>COUNTIF(G7:AI7,"F")</f>
        <v>0</v>
      </c>
      <c r="AU7" s="16">
        <v>9</v>
      </c>
      <c r="AV7" s="16"/>
      <c r="AW7" s="12">
        <v>1</v>
      </c>
      <c r="AX7" s="12">
        <v>90</v>
      </c>
      <c r="AY7" s="16">
        <v>2</v>
      </c>
      <c r="AZ7" s="16">
        <v>100</v>
      </c>
      <c r="BA7" s="12">
        <v>18</v>
      </c>
      <c r="BB7" s="37">
        <v>88</v>
      </c>
      <c r="BC7" s="38">
        <v>4</v>
      </c>
      <c r="BD7" s="50">
        <v>96</v>
      </c>
      <c r="BE7" s="12">
        <f>AR7</f>
        <v>1</v>
      </c>
      <c r="BF7" s="31">
        <v>90</v>
      </c>
      <c r="BG7" s="10"/>
      <c r="BH7" s="18"/>
      <c r="BI7" s="18"/>
      <c r="BJ7" s="18"/>
      <c r="BK7" s="18"/>
      <c r="BL7" s="9" t="s">
        <v>722</v>
      </c>
      <c r="BM7" s="9" t="s">
        <v>761</v>
      </c>
      <c r="BN7" s="9" t="s">
        <v>38</v>
      </c>
    </row>
    <row r="8" spans="1:66" s="25" customFormat="1" ht="15.75" x14ac:dyDescent="0.25">
      <c r="A8" s="6">
        <v>2</v>
      </c>
      <c r="B8" s="9" t="s">
        <v>544</v>
      </c>
      <c r="C8" s="9" t="s">
        <v>595</v>
      </c>
      <c r="D8" s="9" t="s">
        <v>646</v>
      </c>
      <c r="E8" s="12">
        <v>82</v>
      </c>
      <c r="F8" s="12">
        <v>83</v>
      </c>
      <c r="G8" s="12">
        <f>SUM(E8:F8)</f>
        <v>165</v>
      </c>
      <c r="H8" s="12" t="str">
        <f>IF(G8&lt;=64,"0",IF(G8&lt;=78,"1",IF(G8&lt;=98,"2",IF(G8&lt;=118,"3",IF(G8&lt;=138,"3.5",IF(G8&lt;=158,"4",IF(G8&lt;=200,"5")))))))</f>
        <v>5</v>
      </c>
      <c r="I8" s="12" t="str">
        <f>IF(G8&lt;=64,"F",IF(G8&lt;=78,"D",IF(G8&lt;=98,"C",IF(G8&lt;=118,"B",IF(G8&lt;=138,"A-",IF(G8&lt;=158,"A",IF(G8&lt;=200,"A+")))))))</f>
        <v>A+</v>
      </c>
      <c r="J8" s="12">
        <v>74</v>
      </c>
      <c r="K8" s="12">
        <v>73</v>
      </c>
      <c r="L8" s="12">
        <f>SUM(J8:K8)</f>
        <v>147</v>
      </c>
      <c r="M8" s="12" t="str">
        <f>IF(L8&lt;=64,"0",IF(L8&lt;=78,"1",IF(L8&lt;=98,"2",IF(L8&lt;=118,"3",IF(L8&lt;=138,"3.5",IF(L8&lt;=158,"4",IF(L8&lt;=200,"5")))))))</f>
        <v>4</v>
      </c>
      <c r="N8" s="12" t="str">
        <f>IF(L8&lt;=64,"F",IF(L8&lt;=78,"D",IF(L8&lt;=98,"C",IF(L8&lt;=118,"B",IF(L8&lt;=138,"A-",IF(L8&lt;=158,"A",IF(L8&lt;=200,"A+")))))))</f>
        <v>A</v>
      </c>
      <c r="O8" s="12">
        <v>80</v>
      </c>
      <c r="P8" s="13">
        <f>IF(O8&lt;=32,0,IF(O8&lt;=39,1,IF(O8&lt;=49,2,IF(O8&lt;=59,3,IF(O8&lt;=69,3.5,IF(O8&lt;=79,4,IF(O8&lt;=100,5)))))))</f>
        <v>5</v>
      </c>
      <c r="Q8" s="13" t="str">
        <f>IF(O8&lt;=32,"F",IF(O8&lt;=39,"D",IF(O8&lt;=49,"C",IF(O8&lt;=59,"B",IF(O8&lt;=69,"A-",IF(O8&lt;=79,"A",IF(O8&lt;=100,"A+")))))))</f>
        <v>A+</v>
      </c>
      <c r="R8" s="12">
        <v>87</v>
      </c>
      <c r="S8" s="13">
        <f>IF(R8&lt;=32,0,IF(R8&lt;=39,1,IF(R8&lt;=49,2,IF(R8&lt;=59,3,IF(R8&lt;=69,3.5,IF(R8&lt;=79,4,IF(R8&lt;=100,5)))))))</f>
        <v>5</v>
      </c>
      <c r="T8" s="13" t="str">
        <f>IF(R8&lt;=32,"F",IF(R8&lt;=39,"D",IF(R8&lt;=49,"C",IF(R8&lt;=59,"B",IF(R8&lt;=69,"A-",IF(R8&lt;=79,"A",IF(R8&lt;=100,"A+")))))))</f>
        <v>A+</v>
      </c>
      <c r="U8" s="12">
        <v>66</v>
      </c>
      <c r="V8" s="13">
        <f>IF(U8&lt;=32,0,IF(U8&lt;=39,1,IF(U8&lt;=49,2,IF(U8&lt;=59,3,IF(U8&lt;=69,3.5,IF(U8&lt;=79,4,IF(U8&lt;=100,5)))))))</f>
        <v>3.5</v>
      </c>
      <c r="W8" s="13" t="str">
        <f>IF(U8&lt;=32,"F",IF(U8&lt;=39,"D",IF(U8&lt;=49,"C",IF(U8&lt;=59,"B",IF(U8&lt;=69,"A-",IF(U8&lt;=79,"A",IF(U8&lt;=100,"A+")))))))</f>
        <v>A-</v>
      </c>
      <c r="X8" s="12">
        <v>83</v>
      </c>
      <c r="Y8" s="13">
        <f>IF(X8&lt;=32,0,IF(X8&lt;=39,1,IF(X8&lt;=49,2,IF(X8&lt;=59,3,IF(X8&lt;=69,3.5,IF(X8&lt;=79,4,IF(X8&lt;=100,5)))))))</f>
        <v>5</v>
      </c>
      <c r="Z8" s="13" t="str">
        <f>IF(X8&lt;=32,"F",IF(X8&lt;=39,"D",IF(X8&lt;=49,"C",IF(X8&lt;=59,"B",IF(X8&lt;=69,"A-",IF(X8&lt;=79,"A",IF(X8&lt;=100,"A+")))))))</f>
        <v>A+</v>
      </c>
      <c r="AA8" s="12">
        <v>85</v>
      </c>
      <c r="AB8" s="13">
        <f>IF(AA8&lt;=32,0,IF(AA8&lt;=39,1,IF(AA8&lt;=49,2,IF(AA8&lt;=59,3,IF(AA8&lt;=69,3.5,IF(AA8&lt;=79,4,IF(AA8&lt;=100,5)))))))</f>
        <v>5</v>
      </c>
      <c r="AC8" s="13" t="str">
        <f>IF(AA8&lt;=32,"F",IF(AA8&lt;=39,"D",IF(AA8&lt;=49,"C",IF(AA8&lt;=59,"B",IF(AA8&lt;=69,"A-",IF(AA8&lt;=79,"A",IF(AA8&lt;=100,"A+")))))))</f>
        <v>A+</v>
      </c>
      <c r="AD8" s="12">
        <v>87</v>
      </c>
      <c r="AE8" s="13">
        <f>IF(AD8&lt;=32,0,IF(AD8&lt;=39,1,IF(AD8&lt;=49,2,IF(AD8&lt;=59,3,IF(AD8&lt;=69,3.5,IF(AD8&lt;=79,4,IF(AD8&lt;=100,5)))))))</f>
        <v>5</v>
      </c>
      <c r="AF8" s="13" t="str">
        <f>IF(AD8&lt;=32,"F",IF(AD8&lt;=39,"D",IF(AD8&lt;=49,"C",IF(AD8&lt;=59,"B",IF(AD8&lt;=69,"A-",IF(AD8&lt;=79,"A",IF(AD8&lt;=100,"A+")))))))</f>
        <v>A+</v>
      </c>
      <c r="AG8" s="12">
        <v>25</v>
      </c>
      <c r="AH8" s="13">
        <f>IF(AG8&lt;=8,0,IF(AG8&lt;=9.75,1,IF(AG8&lt;=12.25,2,IF(AG8&lt;=14.75,3,IF(AG8&lt;=17.25,3.5,IF(AG8&lt;=19.75,4,IF(AG8&lt;=25,5)))))))</f>
        <v>5</v>
      </c>
      <c r="AI8" s="13" t="str">
        <f>IF(AG8&lt;=8,"F",IF(AG8&lt;=9.75,"D",IF(AG8&lt;=12.25,"C",IF(AG8&lt;=14.75,"B",IF(AG8&lt;=17.25,"A-",IF(AG8&lt;=19.75,"A",IF(AG8&lt;=25,"A+")))))))</f>
        <v>A+</v>
      </c>
      <c r="AJ8" s="12">
        <v>85</v>
      </c>
      <c r="AK8" s="13">
        <f>IF(AJ8&lt;=32,0,IF(AJ8&lt;=39,1,IF(AJ8&lt;=49,2,IF(AJ8&lt;=59,3,IF(AJ8&lt;=69,3.5,IF(AJ8&lt;=79,4,IF(AJ8&lt;=100,5)))))))</f>
        <v>5</v>
      </c>
      <c r="AL8" s="13" t="str">
        <f>IF(AJ8&lt;=32,"F",IF(AJ8&lt;=39,"D",IF(AJ8&lt;=49,"C",IF(AJ8&lt;=59,"B",IF(AJ8&lt;=69,"A-",IF(AJ8&lt;=79,"A",IF(AJ8&lt;=100,"A+")))))))</f>
        <v>A+</v>
      </c>
      <c r="AM8" s="14">
        <f>IF(AK8&gt;2,AK8-2,0)</f>
        <v>3</v>
      </c>
      <c r="AN8" s="72">
        <f>G8+L8+O8+R8+U8+X8+AA8+AD8+AG8+AJ8</f>
        <v>910</v>
      </c>
      <c r="AO8" s="15">
        <f>IF(OR(H8=0,M8=0,P8=0,S8=0,V8=0,Y8=0,AB8=0,AE8=0,AH8=0),0,H8+M8+P8+S8+V8+Y8+AB8+AE8+AH8)/9</f>
        <v>4.7222222222222223</v>
      </c>
      <c r="AP8" s="15">
        <v>5</v>
      </c>
      <c r="AQ8" s="15" t="str">
        <f>IF(AP8&gt;=5,"A+",IF(AP8&gt;=4,"A",IF(AP8&gt;=3.5,"A-",IF(AP8&gt;=3,"B",IF(AP8&gt;=2,"C",IF(AP8&gt;=1,"D","F"))))))</f>
        <v>A+</v>
      </c>
      <c r="AR8" s="13">
        <v>2</v>
      </c>
      <c r="AS8" s="13" t="str">
        <f>IF(AP8=0,"FAIL","PASS")</f>
        <v>PASS</v>
      </c>
      <c r="AT8" s="21">
        <f>COUNTIF(G8:AI8,"F")</f>
        <v>0</v>
      </c>
      <c r="AU8" s="16">
        <v>3</v>
      </c>
      <c r="AV8" s="16"/>
      <c r="AW8" s="12">
        <v>2</v>
      </c>
      <c r="AX8" s="12">
        <v>100</v>
      </c>
      <c r="AY8" s="16">
        <v>1</v>
      </c>
      <c r="AZ8" s="16">
        <v>100</v>
      </c>
      <c r="BA8" s="12">
        <v>1</v>
      </c>
      <c r="BB8" s="37">
        <v>94</v>
      </c>
      <c r="BC8" s="38">
        <v>2</v>
      </c>
      <c r="BD8" s="50">
        <v>92</v>
      </c>
      <c r="BE8" s="12">
        <f>AR8</f>
        <v>2</v>
      </c>
      <c r="BF8" s="31">
        <v>90</v>
      </c>
      <c r="BG8" s="17"/>
      <c r="BH8" s="18">
        <v>2306002</v>
      </c>
      <c r="BI8" s="18" t="s">
        <v>16</v>
      </c>
      <c r="BJ8" s="18" t="s">
        <v>37</v>
      </c>
      <c r="BK8" s="18" t="s">
        <v>39</v>
      </c>
      <c r="BL8" s="9" t="s">
        <v>697</v>
      </c>
      <c r="BM8" s="9" t="s">
        <v>697</v>
      </c>
      <c r="BN8" s="9" t="s">
        <v>38</v>
      </c>
    </row>
    <row r="9" spans="1:66" s="25" customFormat="1" ht="18" customHeight="1" x14ac:dyDescent="0.25">
      <c r="A9" s="6">
        <v>3</v>
      </c>
      <c r="B9" s="9" t="s">
        <v>546</v>
      </c>
      <c r="C9" s="9" t="s">
        <v>597</v>
      </c>
      <c r="D9" s="9" t="s">
        <v>648</v>
      </c>
      <c r="E9" s="12">
        <v>77</v>
      </c>
      <c r="F9" s="12">
        <v>74</v>
      </c>
      <c r="G9" s="12">
        <f>SUM(E9:F9)</f>
        <v>151</v>
      </c>
      <c r="H9" s="12" t="str">
        <f>IF(G9&lt;=64,"0",IF(G9&lt;=78,"1",IF(G9&lt;=98,"2",IF(G9&lt;=118,"3",IF(G9&lt;=138,"3.5",IF(G9&lt;=158,"4",IF(G9&lt;=200,"5")))))))</f>
        <v>4</v>
      </c>
      <c r="I9" s="12" t="str">
        <f>IF(G9&lt;=64,"F",IF(G9&lt;=78,"D",IF(G9&lt;=98,"C",IF(G9&lt;=118,"B",IF(G9&lt;=138,"A-",IF(G9&lt;=158,"A",IF(G9&lt;=200,"A+")))))))</f>
        <v>A</v>
      </c>
      <c r="J9" s="12">
        <v>58</v>
      </c>
      <c r="K9" s="12">
        <v>66</v>
      </c>
      <c r="L9" s="12">
        <f>SUM(J9:K9)</f>
        <v>124</v>
      </c>
      <c r="M9" s="12" t="str">
        <f>IF(L9&lt;=64,"0",IF(L9&lt;=78,"1",IF(L9&lt;=98,"2",IF(L9&lt;=118,"3",IF(L9&lt;=138,"3.5",IF(L9&lt;=158,"4",IF(L9&lt;=200,"5")))))))</f>
        <v>3.5</v>
      </c>
      <c r="N9" s="12" t="str">
        <f>IF(L9&lt;=64,"F",IF(L9&lt;=78,"D",IF(L9&lt;=98,"C",IF(L9&lt;=118,"B",IF(L9&lt;=138,"A-",IF(L9&lt;=158,"A",IF(L9&lt;=200,"A+")))))))</f>
        <v>A-</v>
      </c>
      <c r="O9" s="12">
        <v>78</v>
      </c>
      <c r="P9" s="13">
        <f>IF(O9&lt;=32,0,IF(O9&lt;=39,1,IF(O9&lt;=49,2,IF(O9&lt;=59,3,IF(O9&lt;=69,3.5,IF(O9&lt;=79,4,IF(O9&lt;=100,5)))))))</f>
        <v>4</v>
      </c>
      <c r="Q9" s="13" t="str">
        <f>IF(O9&lt;=32,"F",IF(O9&lt;=39,"D",IF(O9&lt;=49,"C",IF(O9&lt;=59,"B",IF(O9&lt;=69,"A-",IF(O9&lt;=79,"A",IF(O9&lt;=100,"A+")))))))</f>
        <v>A</v>
      </c>
      <c r="R9" s="12">
        <v>80</v>
      </c>
      <c r="S9" s="13">
        <f>IF(R9&lt;=32,0,IF(R9&lt;=39,1,IF(R9&lt;=49,2,IF(R9&lt;=59,3,IF(R9&lt;=69,3.5,IF(R9&lt;=79,4,IF(R9&lt;=100,5)))))))</f>
        <v>5</v>
      </c>
      <c r="T9" s="13" t="str">
        <f>IF(R9&lt;=32,"F",IF(R9&lt;=39,"D",IF(R9&lt;=49,"C",IF(R9&lt;=59,"B",IF(R9&lt;=69,"A-",IF(R9&lt;=79,"A",IF(R9&lt;=100,"A+")))))))</f>
        <v>A+</v>
      </c>
      <c r="U9" s="12">
        <v>77</v>
      </c>
      <c r="V9" s="13">
        <f>IF(U9&lt;=32,0,IF(U9&lt;=39,1,IF(U9&lt;=49,2,IF(U9&lt;=59,3,IF(U9&lt;=69,3.5,IF(U9&lt;=79,4,IF(U9&lt;=100,5)))))))</f>
        <v>4</v>
      </c>
      <c r="W9" s="13" t="str">
        <f>IF(U9&lt;=32,"F",IF(U9&lt;=39,"D",IF(U9&lt;=49,"C",IF(U9&lt;=59,"B",IF(U9&lt;=69,"A-",IF(U9&lt;=79,"A",IF(U9&lt;=100,"A+")))))))</f>
        <v>A</v>
      </c>
      <c r="X9" s="12">
        <v>76</v>
      </c>
      <c r="Y9" s="13">
        <f>IF(X9&lt;=32,0,IF(X9&lt;=39,1,IF(X9&lt;=49,2,IF(X9&lt;=59,3,IF(X9&lt;=69,3.5,IF(X9&lt;=79,4,IF(X9&lt;=100,5)))))))</f>
        <v>4</v>
      </c>
      <c r="Z9" s="13" t="str">
        <f>IF(X9&lt;=32,"F",IF(X9&lt;=39,"D",IF(X9&lt;=49,"C",IF(X9&lt;=59,"B",IF(X9&lt;=69,"A-",IF(X9&lt;=79,"A",IF(X9&lt;=100,"A+")))))))</f>
        <v>A</v>
      </c>
      <c r="AA9" s="12">
        <v>73</v>
      </c>
      <c r="AB9" s="13">
        <f>IF(AA9&lt;=32,0,IF(AA9&lt;=39,1,IF(AA9&lt;=49,2,IF(AA9&lt;=59,3,IF(AA9&lt;=69,3.5,IF(AA9&lt;=79,4,IF(AA9&lt;=100,5)))))))</f>
        <v>4</v>
      </c>
      <c r="AC9" s="13" t="str">
        <f>IF(AA9&lt;=32,"F",IF(AA9&lt;=39,"D",IF(AA9&lt;=49,"C",IF(AA9&lt;=59,"B",IF(AA9&lt;=69,"A-",IF(AA9&lt;=79,"A",IF(AA9&lt;=100,"A+")))))))</f>
        <v>A</v>
      </c>
      <c r="AD9" s="12">
        <v>80</v>
      </c>
      <c r="AE9" s="13">
        <f>IF(AD9&lt;=32,0,IF(AD9&lt;=39,1,IF(AD9&lt;=49,2,IF(AD9&lt;=59,3,IF(AD9&lt;=69,3.5,IF(AD9&lt;=79,4,IF(AD9&lt;=100,5)))))))</f>
        <v>5</v>
      </c>
      <c r="AF9" s="13" t="str">
        <f>IF(AD9&lt;=32,"F",IF(AD9&lt;=39,"D",IF(AD9&lt;=49,"C",IF(AD9&lt;=59,"B",IF(AD9&lt;=69,"A-",IF(AD9&lt;=79,"A",IF(AD9&lt;=100,"A+")))))))</f>
        <v>A+</v>
      </c>
      <c r="AG9" s="12">
        <v>24</v>
      </c>
      <c r="AH9" s="13">
        <f>IF(AG9&lt;=8,0,IF(AG9&lt;=9.75,1,IF(AG9&lt;=12.25,2,IF(AG9&lt;=14.75,3,IF(AG9&lt;=17.25,3.5,IF(AG9&lt;=19.75,4,IF(AG9&lt;=25,5)))))))</f>
        <v>5</v>
      </c>
      <c r="AI9" s="13" t="str">
        <f>IF(AG9&lt;=8,"F",IF(AG9&lt;=9.75,"D",IF(AG9&lt;=12.25,"C",IF(AG9&lt;=14.75,"B",IF(AG9&lt;=17.25,"A-",IF(AG9&lt;=19.75,"A",IF(AG9&lt;=25,"A+")))))))</f>
        <v>A+</v>
      </c>
      <c r="AJ9" s="12">
        <v>95</v>
      </c>
      <c r="AK9" s="13">
        <f>IF(AJ9&lt;=32,0,IF(AJ9&lt;=39,1,IF(AJ9&lt;=49,2,IF(AJ9&lt;=59,3,IF(AJ9&lt;=69,3.5,IF(AJ9&lt;=79,4,IF(AJ9&lt;=100,5)))))))</f>
        <v>5</v>
      </c>
      <c r="AL9" s="13" t="str">
        <f>IF(AJ9&lt;=32,"F",IF(AJ9&lt;=39,"D",IF(AJ9&lt;=49,"C",IF(AJ9&lt;=59,"B",IF(AJ9&lt;=69,"A-",IF(AJ9&lt;=79,"A",IF(AJ9&lt;=100,"A+")))))))</f>
        <v>A+</v>
      </c>
      <c r="AM9" s="14">
        <f>IF(AK9&gt;2,AK9-2,0)</f>
        <v>3</v>
      </c>
      <c r="AN9" s="72">
        <f>G9+L9+O9+R9+U9+X9+AA9+AD9+AG9+AJ9</f>
        <v>858</v>
      </c>
      <c r="AO9" s="15">
        <f>IF(OR(H9=0,M9=0,P9=0,S9=0,V9=0,Y9=0,AB9=0,AE9=0,AH9=0),0,H9+M9+P9+S9+V9+Y9+AB9+AE9+AH9)/9</f>
        <v>4.2777777777777777</v>
      </c>
      <c r="AP9" s="15">
        <f>IF(OR(H9=0,M9=0,P9=0,S9=0,V9=0,Y9=0,AB9=0,AE9=0,AH9=0),0,H9+M9+P9+S9+V9+Y9+AB9+AE9+AH9+AM9)/9</f>
        <v>4.6111111111111107</v>
      </c>
      <c r="AQ9" s="15" t="str">
        <f>IF(AP9&gt;=5,"A+",IF(AP9&gt;=4,"A",IF(AP9&gt;=3.5,"A-",IF(AP9&gt;=3,"B",IF(AP9&gt;=2,"C",IF(AP9&gt;=1,"D","F"))))))</f>
        <v>A</v>
      </c>
      <c r="AR9" s="13">
        <v>3</v>
      </c>
      <c r="AS9" s="13" t="str">
        <f>IF(AP9=0,"FAIL","PASS")</f>
        <v>PASS</v>
      </c>
      <c r="AT9" s="21">
        <f>COUNTIF(G9:AI9,"F")</f>
        <v>0</v>
      </c>
      <c r="AU9" s="16">
        <v>1</v>
      </c>
      <c r="AV9" s="16"/>
      <c r="AW9" s="12">
        <v>3</v>
      </c>
      <c r="AX9" s="12">
        <v>95</v>
      </c>
      <c r="AY9" s="16">
        <v>38</v>
      </c>
      <c r="AZ9" s="16">
        <v>72</v>
      </c>
      <c r="BA9" s="12">
        <v>6</v>
      </c>
      <c r="BB9" s="37">
        <v>35</v>
      </c>
      <c r="BC9" s="38">
        <v>5</v>
      </c>
      <c r="BD9" s="50">
        <v>51</v>
      </c>
      <c r="BE9" s="12">
        <f>AR9</f>
        <v>3</v>
      </c>
      <c r="BF9" s="31">
        <v>33</v>
      </c>
      <c r="BG9" s="10"/>
      <c r="BH9" s="18"/>
      <c r="BI9" s="18"/>
      <c r="BJ9" s="18"/>
      <c r="BK9" s="18"/>
      <c r="BL9" s="9" t="s">
        <v>699</v>
      </c>
      <c r="BM9" s="9" t="s">
        <v>699</v>
      </c>
      <c r="BN9" s="9" t="s">
        <v>40</v>
      </c>
    </row>
    <row r="10" spans="1:66" s="25" customFormat="1" ht="15.75" x14ac:dyDescent="0.25">
      <c r="A10" s="6">
        <v>4</v>
      </c>
      <c r="B10" s="9" t="s">
        <v>547</v>
      </c>
      <c r="C10" s="9" t="s">
        <v>598</v>
      </c>
      <c r="D10" s="9" t="s">
        <v>649</v>
      </c>
      <c r="E10" s="12">
        <v>77</v>
      </c>
      <c r="F10" s="12">
        <v>77</v>
      </c>
      <c r="G10" s="12">
        <f>SUM(E10:F10)</f>
        <v>154</v>
      </c>
      <c r="H10" s="12" t="str">
        <f>IF(G10&lt;=64,"0",IF(G10&lt;=78,"1",IF(G10&lt;=98,"2",IF(G10&lt;=118,"3",IF(G10&lt;=138,"3.5",IF(G10&lt;=158,"4",IF(G10&lt;=200,"5")))))))</f>
        <v>4</v>
      </c>
      <c r="I10" s="12" t="str">
        <f>IF(G10&lt;=64,"F",IF(G10&lt;=78,"D",IF(G10&lt;=98,"C",IF(G10&lt;=118,"B",IF(G10&lt;=138,"A-",IF(G10&lt;=158,"A",IF(G10&lt;=200,"A+")))))))</f>
        <v>A</v>
      </c>
      <c r="J10" s="12">
        <v>67</v>
      </c>
      <c r="K10" s="12">
        <v>59</v>
      </c>
      <c r="L10" s="12">
        <f>SUM(J10:K10)</f>
        <v>126</v>
      </c>
      <c r="M10" s="12" t="str">
        <f>IF(L10&lt;=64,"0",IF(L10&lt;=78,"1",IF(L10&lt;=98,"2",IF(L10&lt;=118,"3",IF(L10&lt;=138,"3.5",IF(L10&lt;=158,"4",IF(L10&lt;=200,"5")))))))</f>
        <v>3.5</v>
      </c>
      <c r="N10" s="12" t="str">
        <f>IF(L10&lt;=64,"F",IF(L10&lt;=78,"D",IF(L10&lt;=98,"C",IF(L10&lt;=118,"B",IF(L10&lt;=138,"A-",IF(L10&lt;=158,"A",IF(L10&lt;=200,"A+")))))))</f>
        <v>A-</v>
      </c>
      <c r="O10" s="12">
        <v>73</v>
      </c>
      <c r="P10" s="13">
        <f>IF(O10&lt;=32,0,IF(O10&lt;=39,1,IF(O10&lt;=49,2,IF(O10&lt;=59,3,IF(O10&lt;=69,3.5,IF(O10&lt;=79,4,IF(O10&lt;=100,5)))))))</f>
        <v>4</v>
      </c>
      <c r="Q10" s="13" t="str">
        <f>IF(O10&lt;=32,"F",IF(O10&lt;=39,"D",IF(O10&lt;=49,"C",IF(O10&lt;=59,"B",IF(O10&lt;=69,"A-",IF(O10&lt;=79,"A",IF(O10&lt;=100,"A+")))))))</f>
        <v>A</v>
      </c>
      <c r="R10" s="12">
        <v>71</v>
      </c>
      <c r="S10" s="13">
        <f>IF(R10&lt;=32,0,IF(R10&lt;=39,1,IF(R10&lt;=49,2,IF(R10&lt;=59,3,IF(R10&lt;=69,3.5,IF(R10&lt;=79,4,IF(R10&lt;=100,5)))))))</f>
        <v>4</v>
      </c>
      <c r="T10" s="13" t="str">
        <f>IF(R10&lt;=32,"F",IF(R10&lt;=39,"D",IF(R10&lt;=49,"C",IF(R10&lt;=59,"B",IF(R10&lt;=69,"A-",IF(R10&lt;=79,"A",IF(R10&lt;=100,"A+")))))))</f>
        <v>A</v>
      </c>
      <c r="U10" s="12">
        <v>85</v>
      </c>
      <c r="V10" s="13">
        <f>IF(U10&lt;=32,0,IF(U10&lt;=39,1,IF(U10&lt;=49,2,IF(U10&lt;=59,3,IF(U10&lt;=69,3.5,IF(U10&lt;=79,4,IF(U10&lt;=100,5)))))))</f>
        <v>5</v>
      </c>
      <c r="W10" s="13" t="str">
        <f>IF(U10&lt;=32,"F",IF(U10&lt;=39,"D",IF(U10&lt;=49,"C",IF(U10&lt;=59,"B",IF(U10&lt;=69,"A-",IF(U10&lt;=79,"A",IF(U10&lt;=100,"A+")))))))</f>
        <v>A+</v>
      </c>
      <c r="X10" s="12">
        <v>77</v>
      </c>
      <c r="Y10" s="13">
        <f>IF(X10&lt;=32,0,IF(X10&lt;=39,1,IF(X10&lt;=49,2,IF(X10&lt;=59,3,IF(X10&lt;=69,3.5,IF(X10&lt;=79,4,IF(X10&lt;=100,5)))))))</f>
        <v>4</v>
      </c>
      <c r="Z10" s="13" t="str">
        <f>IF(X10&lt;=32,"F",IF(X10&lt;=39,"D",IF(X10&lt;=49,"C",IF(X10&lt;=59,"B",IF(X10&lt;=69,"A-",IF(X10&lt;=79,"A",IF(X10&lt;=100,"A+")))))))</f>
        <v>A</v>
      </c>
      <c r="AA10" s="12">
        <v>57</v>
      </c>
      <c r="AB10" s="13">
        <f>IF(AA10&lt;=32,0,IF(AA10&lt;=39,1,IF(AA10&lt;=49,2,IF(AA10&lt;=59,3,IF(AA10&lt;=69,3.5,IF(AA10&lt;=79,4,IF(AA10&lt;=100,5)))))))</f>
        <v>3</v>
      </c>
      <c r="AC10" s="13" t="str">
        <f>IF(AA10&lt;=32,"F",IF(AA10&lt;=39,"D",IF(AA10&lt;=49,"C",IF(AA10&lt;=59,"B",IF(AA10&lt;=69,"A-",IF(AA10&lt;=79,"A",IF(AA10&lt;=100,"A+")))))))</f>
        <v>B</v>
      </c>
      <c r="AD10" s="12">
        <v>80</v>
      </c>
      <c r="AE10" s="13">
        <f>IF(AD10&lt;=32,0,IF(AD10&lt;=39,1,IF(AD10&lt;=49,2,IF(AD10&lt;=59,3,IF(AD10&lt;=69,3.5,IF(AD10&lt;=79,4,IF(AD10&lt;=100,5)))))))</f>
        <v>5</v>
      </c>
      <c r="AF10" s="13" t="str">
        <f>IF(AD10&lt;=32,"F",IF(AD10&lt;=39,"D",IF(AD10&lt;=49,"C",IF(AD10&lt;=59,"B",IF(AD10&lt;=69,"A-",IF(AD10&lt;=79,"A",IF(AD10&lt;=100,"A+")))))))</f>
        <v>A+</v>
      </c>
      <c r="AG10" s="12">
        <v>25</v>
      </c>
      <c r="AH10" s="13">
        <f>IF(AG10&lt;=8,0,IF(AG10&lt;=9.75,1,IF(AG10&lt;=12.25,2,IF(AG10&lt;=14.75,3,IF(AG10&lt;=17.25,3.5,IF(AG10&lt;=19.75,4,IF(AG10&lt;=25,5)))))))</f>
        <v>5</v>
      </c>
      <c r="AI10" s="13" t="str">
        <f>IF(AG10&lt;=8,"F",IF(AG10&lt;=9.75,"D",IF(AG10&lt;=12.25,"C",IF(AG10&lt;=14.75,"B",IF(AG10&lt;=17.25,"A-",IF(AG10&lt;=19.75,"A",IF(AG10&lt;=25,"A+")))))))</f>
        <v>A+</v>
      </c>
      <c r="AJ10" s="12">
        <v>86</v>
      </c>
      <c r="AK10" s="13">
        <f>IF(AJ10&lt;=32,0,IF(AJ10&lt;=39,1,IF(AJ10&lt;=49,2,IF(AJ10&lt;=59,3,IF(AJ10&lt;=69,3.5,IF(AJ10&lt;=79,4,IF(AJ10&lt;=100,5)))))))</f>
        <v>5</v>
      </c>
      <c r="AL10" s="13" t="str">
        <f>IF(AJ10&lt;=32,"F",IF(AJ10&lt;=39,"D",IF(AJ10&lt;=49,"C",IF(AJ10&lt;=59,"B",IF(AJ10&lt;=69,"A-",IF(AJ10&lt;=79,"A",IF(AJ10&lt;=100,"A+")))))))</f>
        <v>A+</v>
      </c>
      <c r="AM10" s="14">
        <f>IF(AK10&gt;2,AK10-2,0)</f>
        <v>3</v>
      </c>
      <c r="AN10" s="72">
        <f>G10+L10+O10+R10+U10+X10+AA10+AD10+AG10+AJ10</f>
        <v>834</v>
      </c>
      <c r="AO10" s="15">
        <f>IF(OR(H10=0,M10=0,P10=0,S10=0,V10=0,Y10=0,AB10=0,AE10=0,AH10=0),0,H10+M10+P10+S10+V10+Y10+AB10+AE10+AH10)/9</f>
        <v>4.166666666666667</v>
      </c>
      <c r="AP10" s="15">
        <f>IF(OR(H10=0,M10=0,P10=0,S10=0,V10=0,Y10=0,AB10=0,AE10=0,AH10=0),0,H10+M10+P10+S10+V10+Y10+AB10+AE10+AH10+AM10)/9</f>
        <v>4.5</v>
      </c>
      <c r="AQ10" s="15" t="str">
        <f>IF(AP10&gt;=5,"A+",IF(AP10&gt;=4,"A",IF(AP10&gt;=3.5,"A-",IF(AP10&gt;=3,"B",IF(AP10&gt;=2,"C",IF(AP10&gt;=1,"D","F"))))))</f>
        <v>A</v>
      </c>
      <c r="AR10" s="13">
        <v>4</v>
      </c>
      <c r="AS10" s="13" t="str">
        <f>IF(AP10=0,"FAIL","PASS")</f>
        <v>PASS</v>
      </c>
      <c r="AT10" s="21">
        <f>COUNTIF(G10:AI10,"F")</f>
        <v>0</v>
      </c>
      <c r="AU10" s="16">
        <v>8</v>
      </c>
      <c r="AV10" s="16"/>
      <c r="AW10" s="12">
        <v>4</v>
      </c>
      <c r="AX10" s="12">
        <v>100</v>
      </c>
      <c r="AY10" s="16">
        <v>3</v>
      </c>
      <c r="AZ10" s="16">
        <v>100</v>
      </c>
      <c r="BA10" s="12">
        <v>5</v>
      </c>
      <c r="BB10" s="37">
        <v>100</v>
      </c>
      <c r="BC10" s="38">
        <v>7</v>
      </c>
      <c r="BD10" s="50">
        <v>96</v>
      </c>
      <c r="BE10" s="12">
        <f>AR10</f>
        <v>4</v>
      </c>
      <c r="BF10" s="31">
        <v>80</v>
      </c>
      <c r="BG10" s="10"/>
      <c r="BH10" s="18"/>
      <c r="BI10" s="18"/>
      <c r="BJ10" s="18"/>
      <c r="BK10" s="18"/>
      <c r="BL10" s="9" t="s">
        <v>700</v>
      </c>
      <c r="BM10" s="9" t="s">
        <v>700</v>
      </c>
      <c r="BN10" s="9" t="s">
        <v>40</v>
      </c>
    </row>
    <row r="11" spans="1:66" s="25" customFormat="1" ht="15.75" x14ac:dyDescent="0.25">
      <c r="A11" s="6">
        <v>5</v>
      </c>
      <c r="B11" s="9" t="s">
        <v>575</v>
      </c>
      <c r="C11" s="9" t="s">
        <v>626</v>
      </c>
      <c r="D11" s="9" t="s">
        <v>677</v>
      </c>
      <c r="E11" s="12">
        <v>79</v>
      </c>
      <c r="F11" s="12">
        <v>79</v>
      </c>
      <c r="G11" s="12">
        <f>SUM(E11:F11)</f>
        <v>158</v>
      </c>
      <c r="H11" s="12" t="str">
        <f>IF(G11&lt;=64,"0",IF(G11&lt;=78,"1",IF(G11&lt;=98,"2",IF(G11&lt;=118,"3",IF(G11&lt;=138,"3.5",IF(G11&lt;=158,"4",IF(G11&lt;=200,"5")))))))</f>
        <v>4</v>
      </c>
      <c r="I11" s="12" t="str">
        <f>IF(G11&lt;=64,"F",IF(G11&lt;=78,"D",IF(G11&lt;=98,"C",IF(G11&lt;=118,"B",IF(G11&lt;=138,"A-",IF(G11&lt;=158,"A",IF(G11&lt;=200,"A+")))))))</f>
        <v>A</v>
      </c>
      <c r="J11" s="12">
        <v>66</v>
      </c>
      <c r="K11" s="12">
        <v>81</v>
      </c>
      <c r="L11" s="12">
        <f>SUM(J11:K11)</f>
        <v>147</v>
      </c>
      <c r="M11" s="12" t="str">
        <f>IF(L11&lt;=64,"0",IF(L11&lt;=78,"1",IF(L11&lt;=98,"2",IF(L11&lt;=118,"3",IF(L11&lt;=138,"3.5",IF(L11&lt;=158,"4",IF(L11&lt;=200,"5")))))))</f>
        <v>4</v>
      </c>
      <c r="N11" s="12" t="str">
        <f>IF(L11&lt;=64,"F",IF(L11&lt;=78,"D",IF(L11&lt;=98,"C",IF(L11&lt;=118,"B",IF(L11&lt;=138,"A-",IF(L11&lt;=158,"A",IF(L11&lt;=200,"A+")))))))</f>
        <v>A</v>
      </c>
      <c r="O11" s="12">
        <v>75</v>
      </c>
      <c r="P11" s="13">
        <f>IF(O11&lt;=32,0,IF(O11&lt;=39,1,IF(O11&lt;=49,2,IF(O11&lt;=59,3,IF(O11&lt;=69,3.5,IF(O11&lt;=79,4,IF(O11&lt;=100,5)))))))</f>
        <v>4</v>
      </c>
      <c r="Q11" s="13" t="str">
        <f>IF(O11&lt;=32,"F",IF(O11&lt;=39,"D",IF(O11&lt;=49,"C",IF(O11&lt;=59,"B",IF(O11&lt;=69,"A-",IF(O11&lt;=79,"A",IF(O11&lt;=100,"A+")))))))</f>
        <v>A</v>
      </c>
      <c r="R11" s="12">
        <v>66</v>
      </c>
      <c r="S11" s="13">
        <f>IF(R11&lt;=32,0,IF(R11&lt;=39,1,IF(R11&lt;=49,2,IF(R11&lt;=59,3,IF(R11&lt;=69,3.5,IF(R11&lt;=79,4,IF(R11&lt;=100,5)))))))</f>
        <v>3.5</v>
      </c>
      <c r="T11" s="13" t="str">
        <f>IF(R11&lt;=32,"F",IF(R11&lt;=39,"D",IF(R11&lt;=49,"C",IF(R11&lt;=59,"B",IF(R11&lt;=69,"A-",IF(R11&lt;=79,"A",IF(R11&lt;=100,"A+")))))))</f>
        <v>A-</v>
      </c>
      <c r="U11" s="12">
        <v>61</v>
      </c>
      <c r="V11" s="13">
        <f>IF(U11&lt;=32,0,IF(U11&lt;=39,1,IF(U11&lt;=49,2,IF(U11&lt;=59,3,IF(U11&lt;=69,3.5,IF(U11&lt;=79,4,IF(U11&lt;=100,5)))))))</f>
        <v>3.5</v>
      </c>
      <c r="W11" s="13" t="str">
        <f>IF(U11&lt;=32,"F",IF(U11&lt;=39,"D",IF(U11&lt;=49,"C",IF(U11&lt;=59,"B",IF(U11&lt;=69,"A-",IF(U11&lt;=79,"A",IF(U11&lt;=100,"A+")))))))</f>
        <v>A-</v>
      </c>
      <c r="X11" s="12">
        <v>76</v>
      </c>
      <c r="Y11" s="13">
        <f>IF(X11&lt;=32,0,IF(X11&lt;=39,1,IF(X11&lt;=49,2,IF(X11&lt;=59,3,IF(X11&lt;=69,3.5,IF(X11&lt;=79,4,IF(X11&lt;=100,5)))))))</f>
        <v>4</v>
      </c>
      <c r="Z11" s="13" t="str">
        <f>IF(X11&lt;=32,"F",IF(X11&lt;=39,"D",IF(X11&lt;=49,"C",IF(X11&lt;=59,"B",IF(X11&lt;=69,"A-",IF(X11&lt;=79,"A",IF(X11&lt;=100,"A+")))))))</f>
        <v>A</v>
      </c>
      <c r="AA11" s="12">
        <v>74</v>
      </c>
      <c r="AB11" s="13">
        <f>IF(AA11&lt;=32,0,IF(AA11&lt;=39,1,IF(AA11&lt;=49,2,IF(AA11&lt;=59,3,IF(AA11&lt;=69,3.5,IF(AA11&lt;=79,4,IF(AA11&lt;=100,5)))))))</f>
        <v>4</v>
      </c>
      <c r="AC11" s="13" t="str">
        <f>IF(AA11&lt;=32,"F",IF(AA11&lt;=39,"D",IF(AA11&lt;=49,"C",IF(AA11&lt;=59,"B",IF(AA11&lt;=69,"A-",IF(AA11&lt;=79,"A",IF(AA11&lt;=100,"A+")))))))</f>
        <v>A</v>
      </c>
      <c r="AD11" s="12">
        <v>79</v>
      </c>
      <c r="AE11" s="13">
        <f>IF(AD11&lt;=32,0,IF(AD11&lt;=39,1,IF(AD11&lt;=49,2,IF(AD11&lt;=59,3,IF(AD11&lt;=69,3.5,IF(AD11&lt;=79,4,IF(AD11&lt;=100,5)))))))</f>
        <v>4</v>
      </c>
      <c r="AF11" s="13" t="str">
        <f>IF(AD11&lt;=32,"F",IF(AD11&lt;=39,"D",IF(AD11&lt;=49,"C",IF(AD11&lt;=59,"B",IF(AD11&lt;=69,"A-",IF(AD11&lt;=79,"A",IF(AD11&lt;=100,"A+")))))))</f>
        <v>A</v>
      </c>
      <c r="AG11" s="12">
        <v>24</v>
      </c>
      <c r="AH11" s="13">
        <f>IF(AG11&lt;=8,0,IF(AG11&lt;=9.75,1,IF(AG11&lt;=12.25,2,IF(AG11&lt;=14.75,3,IF(AG11&lt;=17.25,3.5,IF(AG11&lt;=19.75,4,IF(AG11&lt;=25,5)))))))</f>
        <v>5</v>
      </c>
      <c r="AI11" s="13" t="str">
        <f>IF(AG11&lt;=8,"F",IF(AG11&lt;=9.75,"D",IF(AG11&lt;=12.25,"C",IF(AG11&lt;=14.75,"B",IF(AG11&lt;=17.25,"A-",IF(AG11&lt;=19.75,"A",IF(AG11&lt;=25,"A+")))))))</f>
        <v>A+</v>
      </c>
      <c r="AJ11" s="12">
        <v>90</v>
      </c>
      <c r="AK11" s="13">
        <f>IF(AJ11&lt;=32,0,IF(AJ11&lt;=39,1,IF(AJ11&lt;=49,2,IF(AJ11&lt;=59,3,IF(AJ11&lt;=69,3.5,IF(AJ11&lt;=79,4,IF(AJ11&lt;=100,5)))))))</f>
        <v>5</v>
      </c>
      <c r="AL11" s="13" t="str">
        <f>IF(AJ11&lt;=32,"F",IF(AJ11&lt;=39,"D",IF(AJ11&lt;=49,"C",IF(AJ11&lt;=59,"B",IF(AJ11&lt;=69,"A-",IF(AJ11&lt;=79,"A",IF(AJ11&lt;=100,"A+")))))))</f>
        <v>A+</v>
      </c>
      <c r="AM11" s="14">
        <f>IF(AK11&gt;2,AK11-2,0)</f>
        <v>3</v>
      </c>
      <c r="AN11" s="72">
        <f>G11+L11+O11+R11+U11+X11+AA11+AD11+AG11+AJ11</f>
        <v>850</v>
      </c>
      <c r="AO11" s="15">
        <f>IF(OR(H11=0,M11=0,P11=0,S11=0,V11=0,Y11=0,AB11=0,AE11=0,AH11=0),0,H11+M11+P11+S11+V11+Y11+AB11+AE11+AH11)/9</f>
        <v>4</v>
      </c>
      <c r="AP11" s="15">
        <f>IF(OR(H11=0,M11=0,P11=0,S11=0,V11=0,Y11=0,AB11=0,AE11=0,AH11=0),0,H11+M11+P11+S11+V11+Y11+AB11+AE11+AH11+AM11)/9</f>
        <v>4.333333333333333</v>
      </c>
      <c r="AQ11" s="15" t="str">
        <f>IF(AP11&gt;=5,"A+",IF(AP11&gt;=4,"A",IF(AP11&gt;=3.5,"A-",IF(AP11&gt;=3,"B",IF(AP11&gt;=2,"C",IF(AP11&gt;=1,"D","F"))))))</f>
        <v>A</v>
      </c>
      <c r="AR11" s="13">
        <v>5</v>
      </c>
      <c r="AS11" s="13" t="str">
        <f>IF(AP11=0,"FAIL","PASS")</f>
        <v>PASS</v>
      </c>
      <c r="AT11" s="21">
        <f>COUNTIF(G11:AI11,"F")</f>
        <v>0</v>
      </c>
      <c r="AU11" s="16">
        <v>10</v>
      </c>
      <c r="AV11" s="16"/>
      <c r="AW11" s="12">
        <v>5</v>
      </c>
      <c r="AX11" s="12">
        <v>57</v>
      </c>
      <c r="AY11" s="16">
        <v>7</v>
      </c>
      <c r="AZ11" s="16">
        <v>86</v>
      </c>
      <c r="BA11" s="12">
        <v>4</v>
      </c>
      <c r="BB11" s="37">
        <v>76</v>
      </c>
      <c r="BC11" s="38">
        <v>6</v>
      </c>
      <c r="BD11" s="50">
        <v>88</v>
      </c>
      <c r="BE11" s="12">
        <f>AR11</f>
        <v>5</v>
      </c>
      <c r="BF11" s="31">
        <v>76</v>
      </c>
      <c r="BG11" s="10"/>
      <c r="BH11" s="18"/>
      <c r="BI11" s="18"/>
      <c r="BJ11" s="18"/>
      <c r="BK11" s="18"/>
      <c r="BL11" s="9" t="s">
        <v>728</v>
      </c>
      <c r="BM11" s="9" t="s">
        <v>728</v>
      </c>
      <c r="BN11" s="9" t="s">
        <v>38</v>
      </c>
    </row>
    <row r="12" spans="1:66" s="25" customFormat="1" ht="15.75" x14ac:dyDescent="0.25">
      <c r="A12" s="6">
        <v>6</v>
      </c>
      <c r="B12" s="9" t="s">
        <v>552</v>
      </c>
      <c r="C12" s="9" t="s">
        <v>603</v>
      </c>
      <c r="D12" s="9" t="s">
        <v>654</v>
      </c>
      <c r="E12" s="12">
        <v>62</v>
      </c>
      <c r="F12" s="12">
        <v>73</v>
      </c>
      <c r="G12" s="12">
        <f>SUM(E12:F12)</f>
        <v>135</v>
      </c>
      <c r="H12" s="12" t="str">
        <f>IF(G12&lt;=64,"0",IF(G12&lt;=78,"1",IF(G12&lt;=98,"2",IF(G12&lt;=118,"3",IF(G12&lt;=138,"3.5",IF(G12&lt;=158,"4",IF(G12&lt;=200,"5")))))))</f>
        <v>3.5</v>
      </c>
      <c r="I12" s="12" t="str">
        <f>IF(G12&lt;=64,"F",IF(G12&lt;=78,"D",IF(G12&lt;=98,"C",IF(G12&lt;=118,"B",IF(G12&lt;=138,"A-",IF(G12&lt;=158,"A",IF(G12&lt;=200,"A+")))))))</f>
        <v>A-</v>
      </c>
      <c r="J12" s="12">
        <v>62</v>
      </c>
      <c r="K12" s="12">
        <v>68</v>
      </c>
      <c r="L12" s="12">
        <f>SUM(J12:K12)</f>
        <v>130</v>
      </c>
      <c r="M12" s="12" t="str">
        <f>IF(L12&lt;=64,"0",IF(L12&lt;=78,"1",IF(L12&lt;=98,"2",IF(L12&lt;=118,"3",IF(L12&lt;=138,"3.5",IF(L12&lt;=158,"4",IF(L12&lt;=200,"5")))))))</f>
        <v>3.5</v>
      </c>
      <c r="N12" s="12" t="str">
        <f>IF(L12&lt;=64,"F",IF(L12&lt;=78,"D",IF(L12&lt;=98,"C",IF(L12&lt;=118,"B",IF(L12&lt;=138,"A-",IF(L12&lt;=158,"A",IF(L12&lt;=200,"A+")))))))</f>
        <v>A-</v>
      </c>
      <c r="O12" s="12">
        <v>70</v>
      </c>
      <c r="P12" s="13">
        <f>IF(O12&lt;=32,0,IF(O12&lt;=39,1,IF(O12&lt;=49,2,IF(O12&lt;=59,3,IF(O12&lt;=69,3.5,IF(O12&lt;=79,4,IF(O12&lt;=100,5)))))))</f>
        <v>4</v>
      </c>
      <c r="Q12" s="13" t="str">
        <f>IF(O12&lt;=32,"F",IF(O12&lt;=39,"D",IF(O12&lt;=49,"C",IF(O12&lt;=59,"B",IF(O12&lt;=69,"A-",IF(O12&lt;=79,"A",IF(O12&lt;=100,"A+")))))))</f>
        <v>A</v>
      </c>
      <c r="R12" s="12">
        <v>79</v>
      </c>
      <c r="S12" s="13">
        <f>IF(R12&lt;=32,0,IF(R12&lt;=39,1,IF(R12&lt;=49,2,IF(R12&lt;=59,3,IF(R12&lt;=69,3.5,IF(R12&lt;=79,4,IF(R12&lt;=100,5)))))))</f>
        <v>4</v>
      </c>
      <c r="T12" s="13" t="str">
        <f>IF(R12&lt;=32,"F",IF(R12&lt;=39,"D",IF(R12&lt;=49,"C",IF(R12&lt;=59,"B",IF(R12&lt;=69,"A-",IF(R12&lt;=79,"A",IF(R12&lt;=100,"A+")))))))</f>
        <v>A</v>
      </c>
      <c r="U12" s="12">
        <v>71</v>
      </c>
      <c r="V12" s="13">
        <f>IF(U12&lt;=32,0,IF(U12&lt;=39,1,IF(U12&lt;=49,2,IF(U12&lt;=59,3,IF(U12&lt;=69,3.5,IF(U12&lt;=79,4,IF(U12&lt;=100,5)))))))</f>
        <v>4</v>
      </c>
      <c r="W12" s="13" t="str">
        <f>IF(U12&lt;=32,"F",IF(U12&lt;=39,"D",IF(U12&lt;=49,"C",IF(U12&lt;=59,"B",IF(U12&lt;=69,"A-",IF(U12&lt;=79,"A",IF(U12&lt;=100,"A+")))))))</f>
        <v>A</v>
      </c>
      <c r="X12" s="12">
        <v>64</v>
      </c>
      <c r="Y12" s="13">
        <f>IF(X12&lt;=32,0,IF(X12&lt;=39,1,IF(X12&lt;=49,2,IF(X12&lt;=59,3,IF(X12&lt;=69,3.5,IF(X12&lt;=79,4,IF(X12&lt;=100,5)))))))</f>
        <v>3.5</v>
      </c>
      <c r="Z12" s="13" t="str">
        <f>IF(X12&lt;=32,"F",IF(X12&lt;=39,"D",IF(X12&lt;=49,"C",IF(X12&lt;=59,"B",IF(X12&lt;=69,"A-",IF(X12&lt;=79,"A",IF(X12&lt;=100,"A+")))))))</f>
        <v>A-</v>
      </c>
      <c r="AA12" s="12">
        <v>91</v>
      </c>
      <c r="AB12" s="13">
        <f>IF(AA12&lt;=32,0,IF(AA12&lt;=39,1,IF(AA12&lt;=49,2,IF(AA12&lt;=59,3,IF(AA12&lt;=69,3.5,IF(AA12&lt;=79,4,IF(AA12&lt;=100,5)))))))</f>
        <v>5</v>
      </c>
      <c r="AC12" s="13" t="str">
        <f>IF(AA12&lt;=32,"F",IF(AA12&lt;=39,"D",IF(AA12&lt;=49,"C",IF(AA12&lt;=59,"B",IF(AA12&lt;=69,"A-",IF(AA12&lt;=79,"A",IF(AA12&lt;=100,"A+")))))))</f>
        <v>A+</v>
      </c>
      <c r="AD12" s="12">
        <v>66</v>
      </c>
      <c r="AE12" s="13">
        <f>IF(AD12&lt;=32,0,IF(AD12&lt;=39,1,IF(AD12&lt;=49,2,IF(AD12&lt;=59,3,IF(AD12&lt;=69,3.5,IF(AD12&lt;=79,4,IF(AD12&lt;=100,5)))))))</f>
        <v>3.5</v>
      </c>
      <c r="AF12" s="13" t="str">
        <f>IF(AD12&lt;=32,"F",IF(AD12&lt;=39,"D",IF(AD12&lt;=49,"C",IF(AD12&lt;=59,"B",IF(AD12&lt;=69,"A-",IF(AD12&lt;=79,"A",IF(AD12&lt;=100,"A+")))))))</f>
        <v>A-</v>
      </c>
      <c r="AG12" s="12">
        <v>24</v>
      </c>
      <c r="AH12" s="13">
        <f>IF(AG12&lt;=8,0,IF(AG12&lt;=9.75,1,IF(AG12&lt;=12.25,2,IF(AG12&lt;=14.75,3,IF(AG12&lt;=17.25,3.5,IF(AG12&lt;=19.75,4,IF(AG12&lt;=25,5)))))))</f>
        <v>5</v>
      </c>
      <c r="AI12" s="13" t="str">
        <f>IF(AG12&lt;=8,"F",IF(AG12&lt;=9.75,"D",IF(AG12&lt;=12.25,"C",IF(AG12&lt;=14.75,"B",IF(AG12&lt;=17.25,"A-",IF(AG12&lt;=19.75,"A",IF(AG12&lt;=25,"A+")))))))</f>
        <v>A+</v>
      </c>
      <c r="AJ12" s="12">
        <v>90</v>
      </c>
      <c r="AK12" s="13">
        <f>IF(AJ12&lt;=32,0,IF(AJ12&lt;=39,1,IF(AJ12&lt;=49,2,IF(AJ12&lt;=59,3,IF(AJ12&lt;=69,3.5,IF(AJ12&lt;=79,4,IF(AJ12&lt;=100,5)))))))</f>
        <v>5</v>
      </c>
      <c r="AL12" s="13" t="str">
        <f>IF(AJ12&lt;=32,"F",IF(AJ12&lt;=39,"D",IF(AJ12&lt;=49,"C",IF(AJ12&lt;=59,"B",IF(AJ12&lt;=69,"A-",IF(AJ12&lt;=79,"A",IF(AJ12&lt;=100,"A+")))))))</f>
        <v>A+</v>
      </c>
      <c r="AM12" s="14">
        <f>IF(AK12&gt;2,AK12-2,0)</f>
        <v>3</v>
      </c>
      <c r="AN12" s="72">
        <f>G12+L12+O12+R12+U12+X12+AA12+AD12+AG12+AJ12</f>
        <v>820</v>
      </c>
      <c r="AO12" s="15">
        <f>IF(OR(H12=0,M12=0,P12=0,S12=0,V12=0,Y12=0,AB12=0,AE12=0,AH12=0),0,H12+M12+P12+S12+V12+Y12+AB12+AE12+AH12)/9</f>
        <v>4</v>
      </c>
      <c r="AP12" s="15">
        <f>IF(OR(H12=0,M12=0,P12=0,S12=0,V12=0,Y12=0,AB12=0,AE12=0,AH12=0),0,H12+M12+P12+S12+V12+Y12+AB12+AE12+AH12+AM12)/9</f>
        <v>4.333333333333333</v>
      </c>
      <c r="AQ12" s="15" t="str">
        <f>IF(AP12&gt;=5,"A+",IF(AP12&gt;=4,"A",IF(AP12&gt;=3.5,"A-",IF(AP12&gt;=3,"B",IF(AP12&gt;=2,"C",IF(AP12&gt;=1,"D","F"))))))</f>
        <v>A</v>
      </c>
      <c r="AR12" s="13">
        <v>6</v>
      </c>
      <c r="AS12" s="13" t="str">
        <f>IF(AP12=0,"FAIL","PASS")</f>
        <v>PASS</v>
      </c>
      <c r="AT12" s="21">
        <f>COUNTIF(G12:AI12,"F")</f>
        <v>0</v>
      </c>
      <c r="AU12" s="16">
        <v>6</v>
      </c>
      <c r="AV12" s="16"/>
      <c r="AW12" s="12">
        <v>6</v>
      </c>
      <c r="AX12" s="12">
        <v>95</v>
      </c>
      <c r="AY12" s="16">
        <v>8</v>
      </c>
      <c r="AZ12" s="16">
        <v>100</v>
      </c>
      <c r="BA12" s="12">
        <v>3</v>
      </c>
      <c r="BB12" s="37">
        <v>100</v>
      </c>
      <c r="BC12" s="38">
        <v>1</v>
      </c>
      <c r="BD12" s="50">
        <v>96</v>
      </c>
      <c r="BE12" s="12">
        <f>AR12</f>
        <v>6</v>
      </c>
      <c r="BF12" s="31">
        <v>95</v>
      </c>
      <c r="BG12" s="10"/>
      <c r="BH12" s="18"/>
      <c r="BI12" s="18"/>
      <c r="BJ12" s="18"/>
      <c r="BK12" s="18"/>
      <c r="BL12" s="9" t="s">
        <v>705</v>
      </c>
      <c r="BM12" s="9" t="s">
        <v>751</v>
      </c>
      <c r="BN12" s="9" t="s">
        <v>40</v>
      </c>
    </row>
    <row r="13" spans="1:66" s="25" customFormat="1" ht="15.75" x14ac:dyDescent="0.25">
      <c r="A13" s="6">
        <v>7</v>
      </c>
      <c r="B13" s="9" t="s">
        <v>548</v>
      </c>
      <c r="C13" s="9" t="s">
        <v>599</v>
      </c>
      <c r="D13" s="9" t="s">
        <v>650</v>
      </c>
      <c r="E13" s="12">
        <v>73</v>
      </c>
      <c r="F13" s="12">
        <v>71</v>
      </c>
      <c r="G13" s="12">
        <f>SUM(E13:F13)</f>
        <v>144</v>
      </c>
      <c r="H13" s="12" t="str">
        <f>IF(G13&lt;=64,"0",IF(G13&lt;=78,"1",IF(G13&lt;=98,"2",IF(G13&lt;=118,"3",IF(G13&lt;=138,"3.5",IF(G13&lt;=158,"4",IF(G13&lt;=200,"5")))))))</f>
        <v>4</v>
      </c>
      <c r="I13" s="12" t="str">
        <f>IF(G13&lt;=64,"F",IF(G13&lt;=78,"D",IF(G13&lt;=98,"C",IF(G13&lt;=118,"B",IF(G13&lt;=138,"A-",IF(G13&lt;=158,"A",IF(G13&lt;=200,"A+")))))))</f>
        <v>A</v>
      </c>
      <c r="J13" s="12">
        <v>63</v>
      </c>
      <c r="K13" s="12">
        <v>59</v>
      </c>
      <c r="L13" s="12">
        <f>SUM(J13:K13)</f>
        <v>122</v>
      </c>
      <c r="M13" s="12" t="str">
        <f>IF(L13&lt;=64,"0",IF(L13&lt;=78,"1",IF(L13&lt;=98,"2",IF(L13&lt;=118,"3",IF(L13&lt;=138,"3.5",IF(L13&lt;=158,"4",IF(L13&lt;=200,"5")))))))</f>
        <v>3.5</v>
      </c>
      <c r="N13" s="12" t="str">
        <f>IF(L13&lt;=64,"F",IF(L13&lt;=78,"D",IF(L13&lt;=98,"C",IF(L13&lt;=118,"B",IF(L13&lt;=138,"A-",IF(L13&lt;=158,"A",IF(L13&lt;=200,"A+")))))))</f>
        <v>A-</v>
      </c>
      <c r="O13" s="12">
        <v>54</v>
      </c>
      <c r="P13" s="13">
        <f>IF(O13&lt;=32,0,IF(O13&lt;=39,1,IF(O13&lt;=49,2,IF(O13&lt;=59,3,IF(O13&lt;=69,3.5,IF(O13&lt;=79,4,IF(O13&lt;=100,5)))))))</f>
        <v>3</v>
      </c>
      <c r="Q13" s="13" t="str">
        <f>IF(O13&lt;=32,"F",IF(O13&lt;=39,"D",IF(O13&lt;=49,"C",IF(O13&lt;=59,"B",IF(O13&lt;=69,"A-",IF(O13&lt;=79,"A",IF(O13&lt;=100,"A+")))))))</f>
        <v>B</v>
      </c>
      <c r="R13" s="12">
        <v>70</v>
      </c>
      <c r="S13" s="13">
        <f>IF(R13&lt;=32,0,IF(R13&lt;=39,1,IF(R13&lt;=49,2,IF(R13&lt;=59,3,IF(R13&lt;=69,3.5,IF(R13&lt;=79,4,IF(R13&lt;=100,5)))))))</f>
        <v>4</v>
      </c>
      <c r="T13" s="13" t="str">
        <f>IF(R13&lt;=32,"F",IF(R13&lt;=39,"D",IF(R13&lt;=49,"C",IF(R13&lt;=59,"B",IF(R13&lt;=69,"A-",IF(R13&lt;=79,"A",IF(R13&lt;=100,"A+")))))))</f>
        <v>A</v>
      </c>
      <c r="U13" s="12">
        <v>66</v>
      </c>
      <c r="V13" s="13">
        <f>IF(U13&lt;=32,0,IF(U13&lt;=39,1,IF(U13&lt;=49,2,IF(U13&lt;=59,3,IF(U13&lt;=69,3.5,IF(U13&lt;=79,4,IF(U13&lt;=100,5)))))))</f>
        <v>3.5</v>
      </c>
      <c r="W13" s="13" t="str">
        <f>IF(U13&lt;=32,"F",IF(U13&lt;=39,"D",IF(U13&lt;=49,"C",IF(U13&lt;=59,"B",IF(U13&lt;=69,"A-",IF(U13&lt;=79,"A",IF(U13&lt;=100,"A+")))))))</f>
        <v>A-</v>
      </c>
      <c r="X13" s="12">
        <v>64</v>
      </c>
      <c r="Y13" s="13">
        <f>IF(X13&lt;=32,0,IF(X13&lt;=39,1,IF(X13&lt;=49,2,IF(X13&lt;=59,3,IF(X13&lt;=69,3.5,IF(X13&lt;=79,4,IF(X13&lt;=100,5)))))))</f>
        <v>3.5</v>
      </c>
      <c r="Z13" s="13" t="str">
        <f>IF(X13&lt;=32,"F",IF(X13&lt;=39,"D",IF(X13&lt;=49,"C",IF(X13&lt;=59,"B",IF(X13&lt;=69,"A-",IF(X13&lt;=79,"A",IF(X13&lt;=100,"A+")))))))</f>
        <v>A-</v>
      </c>
      <c r="AA13" s="12">
        <v>91</v>
      </c>
      <c r="AB13" s="13">
        <f>IF(AA13&lt;=32,0,IF(AA13&lt;=39,1,IF(AA13&lt;=49,2,IF(AA13&lt;=59,3,IF(AA13&lt;=69,3.5,IF(AA13&lt;=79,4,IF(AA13&lt;=100,5)))))))</f>
        <v>5</v>
      </c>
      <c r="AC13" s="13" t="str">
        <f>IF(AA13&lt;=32,"F",IF(AA13&lt;=39,"D",IF(AA13&lt;=49,"C",IF(AA13&lt;=59,"B",IF(AA13&lt;=69,"A-",IF(AA13&lt;=79,"A",IF(AA13&lt;=100,"A+")))))))</f>
        <v>A+</v>
      </c>
      <c r="AD13" s="12">
        <v>80</v>
      </c>
      <c r="AE13" s="13">
        <f>IF(AD13&lt;=32,0,IF(AD13&lt;=39,1,IF(AD13&lt;=49,2,IF(AD13&lt;=59,3,IF(AD13&lt;=69,3.5,IF(AD13&lt;=79,4,IF(AD13&lt;=100,5)))))))</f>
        <v>5</v>
      </c>
      <c r="AF13" s="13" t="str">
        <f>IF(AD13&lt;=32,"F",IF(AD13&lt;=39,"D",IF(AD13&lt;=49,"C",IF(AD13&lt;=59,"B",IF(AD13&lt;=69,"A-",IF(AD13&lt;=79,"A",IF(AD13&lt;=100,"A+")))))))</f>
        <v>A+</v>
      </c>
      <c r="AG13" s="12">
        <v>23</v>
      </c>
      <c r="AH13" s="13">
        <f>IF(AG13&lt;=8,0,IF(AG13&lt;=9.75,1,IF(AG13&lt;=12.25,2,IF(AG13&lt;=14.75,3,IF(AG13&lt;=17.25,3.5,IF(AG13&lt;=19.75,4,IF(AG13&lt;=25,5)))))))</f>
        <v>5</v>
      </c>
      <c r="AI13" s="13" t="str">
        <f>IF(AG13&lt;=8,"F",IF(AG13&lt;=9.75,"D",IF(AG13&lt;=12.25,"C",IF(AG13&lt;=14.75,"B",IF(AG13&lt;=17.25,"A-",IF(AG13&lt;=19.75,"A",IF(AG13&lt;=25,"A+")))))))</f>
        <v>A+</v>
      </c>
      <c r="AJ13" s="12">
        <v>79</v>
      </c>
      <c r="AK13" s="13">
        <f>IF(AJ13&lt;=32,0,IF(AJ13&lt;=39,1,IF(AJ13&lt;=49,2,IF(AJ13&lt;=59,3,IF(AJ13&lt;=69,3.5,IF(AJ13&lt;=79,4,IF(AJ13&lt;=100,5)))))))</f>
        <v>4</v>
      </c>
      <c r="AL13" s="13" t="str">
        <f>IF(AJ13&lt;=32,"F",IF(AJ13&lt;=39,"D",IF(AJ13&lt;=49,"C",IF(AJ13&lt;=59,"B",IF(AJ13&lt;=69,"A-",IF(AJ13&lt;=79,"A",IF(AJ13&lt;=100,"A+")))))))</f>
        <v>A</v>
      </c>
      <c r="AM13" s="14">
        <f>IF(AK13&gt;2,AK13-2,0)</f>
        <v>2</v>
      </c>
      <c r="AN13" s="72">
        <f>G13+L13+O13+R13+U13+X13+AA13+AD13+AG13+AJ13</f>
        <v>793</v>
      </c>
      <c r="AO13" s="15">
        <f>IF(OR(H13=0,M13=0,P13=0,S13=0,V13=0,Y13=0,AB13=0,AE13=0,AH13=0),0,H13+M13+P13+S13+V13+Y13+AB13+AE13+AH13)/9</f>
        <v>4.0555555555555554</v>
      </c>
      <c r="AP13" s="15">
        <f>IF(OR(H13=0,M13=0,P13=0,S13=0,V13=0,Y13=0,AB13=0,AE13=0,AH13=0),0,H13+M13+P13+S13+V13+Y13+AB13+AE13+AH13+AM13)/9</f>
        <v>4.2777777777777777</v>
      </c>
      <c r="AQ13" s="15" t="str">
        <f>IF(AP13&gt;=5,"A+",IF(AP13&gt;=4,"A",IF(AP13&gt;=3.5,"A-",IF(AP13&gt;=3,"B",IF(AP13&gt;=2,"C",IF(AP13&gt;=1,"D","F"))))))</f>
        <v>A</v>
      </c>
      <c r="AR13" s="13">
        <v>7</v>
      </c>
      <c r="AS13" s="13" t="str">
        <f>IF(AP13=0,"FAIL","PASS")</f>
        <v>PASS</v>
      </c>
      <c r="AT13" s="21">
        <f>COUNTIF(G13:AI13,"F")</f>
        <v>0</v>
      </c>
      <c r="AU13" s="16">
        <v>4</v>
      </c>
      <c r="AV13" s="16"/>
      <c r="AW13" s="12">
        <v>7</v>
      </c>
      <c r="AX13" s="12">
        <v>100</v>
      </c>
      <c r="AY13" s="16">
        <v>5</v>
      </c>
      <c r="AZ13" s="16">
        <v>95</v>
      </c>
      <c r="BA13" s="12">
        <v>2</v>
      </c>
      <c r="BB13" s="37">
        <v>88</v>
      </c>
      <c r="BC13" s="38">
        <v>12</v>
      </c>
      <c r="BD13" s="50">
        <v>96</v>
      </c>
      <c r="BE13" s="12">
        <f>AR13</f>
        <v>7</v>
      </c>
      <c r="BF13" s="31">
        <v>90</v>
      </c>
      <c r="BG13" s="10"/>
      <c r="BH13" s="18"/>
      <c r="BI13" s="18"/>
      <c r="BJ13" s="18"/>
      <c r="BK13" s="18"/>
      <c r="BL13" s="9" t="s">
        <v>701</v>
      </c>
      <c r="BM13" s="9" t="s">
        <v>701</v>
      </c>
      <c r="BN13" s="9" t="s">
        <v>38</v>
      </c>
    </row>
    <row r="14" spans="1:66" s="25" customFormat="1" ht="15.75" x14ac:dyDescent="0.25">
      <c r="A14" s="6">
        <v>8</v>
      </c>
      <c r="B14" s="9" t="s">
        <v>545</v>
      </c>
      <c r="C14" s="9" t="s">
        <v>596</v>
      </c>
      <c r="D14" s="9" t="s">
        <v>647</v>
      </c>
      <c r="E14" s="12">
        <v>74</v>
      </c>
      <c r="F14" s="12">
        <v>74</v>
      </c>
      <c r="G14" s="12">
        <f>SUM(E14:F14)</f>
        <v>148</v>
      </c>
      <c r="H14" s="12" t="str">
        <f>IF(G14&lt;=64,"0",IF(G14&lt;=78,"1",IF(G14&lt;=98,"2",IF(G14&lt;=118,"3",IF(G14&lt;=138,"3.5",IF(G14&lt;=158,"4",IF(G14&lt;=200,"5")))))))</f>
        <v>4</v>
      </c>
      <c r="I14" s="12" t="str">
        <f>IF(G14&lt;=64,"F",IF(G14&lt;=78,"D",IF(G14&lt;=98,"C",IF(G14&lt;=118,"B",IF(G14&lt;=138,"A-",IF(G14&lt;=158,"A",IF(G14&lt;=200,"A+")))))))</f>
        <v>A</v>
      </c>
      <c r="J14" s="12">
        <v>74</v>
      </c>
      <c r="K14" s="12">
        <v>75</v>
      </c>
      <c r="L14" s="12">
        <f>SUM(J14:K14)</f>
        <v>149</v>
      </c>
      <c r="M14" s="12" t="str">
        <f>IF(L14&lt;=64,"0",IF(L14&lt;=78,"1",IF(L14&lt;=98,"2",IF(L14&lt;=118,"3",IF(L14&lt;=138,"3.5",IF(L14&lt;=158,"4",IF(L14&lt;=200,"5")))))))</f>
        <v>4</v>
      </c>
      <c r="N14" s="12" t="str">
        <f>IF(L14&lt;=64,"F",IF(L14&lt;=78,"D",IF(L14&lt;=98,"C",IF(L14&lt;=118,"B",IF(L14&lt;=138,"A-",IF(L14&lt;=158,"A",IF(L14&lt;=200,"A+")))))))</f>
        <v>A</v>
      </c>
      <c r="O14" s="12">
        <v>66</v>
      </c>
      <c r="P14" s="13">
        <f>IF(O14&lt;=32,0,IF(O14&lt;=39,1,IF(O14&lt;=49,2,IF(O14&lt;=59,3,IF(O14&lt;=69,3.5,IF(O14&lt;=79,4,IF(O14&lt;=100,5)))))))</f>
        <v>3.5</v>
      </c>
      <c r="Q14" s="13" t="str">
        <f>IF(O14&lt;=32,"F",IF(O14&lt;=39,"D",IF(O14&lt;=49,"C",IF(O14&lt;=59,"B",IF(O14&lt;=69,"A-",IF(O14&lt;=79,"A",IF(O14&lt;=100,"A+")))))))</f>
        <v>A-</v>
      </c>
      <c r="R14" s="12">
        <v>60</v>
      </c>
      <c r="S14" s="13">
        <f>IF(R14&lt;=32,0,IF(R14&lt;=39,1,IF(R14&lt;=49,2,IF(R14&lt;=59,3,IF(R14&lt;=69,3.5,IF(R14&lt;=79,4,IF(R14&lt;=100,5)))))))</f>
        <v>3.5</v>
      </c>
      <c r="T14" s="13" t="str">
        <f>IF(R14&lt;=32,"F",IF(R14&lt;=39,"D",IF(R14&lt;=49,"C",IF(R14&lt;=59,"B",IF(R14&lt;=69,"A-",IF(R14&lt;=79,"A",IF(R14&lt;=100,"A+")))))))</f>
        <v>A-</v>
      </c>
      <c r="U14" s="12">
        <v>60</v>
      </c>
      <c r="V14" s="13">
        <f>IF(U14&lt;=32,0,IF(U14&lt;=39,1,IF(U14&lt;=49,2,IF(U14&lt;=59,3,IF(U14&lt;=69,3.5,IF(U14&lt;=79,4,IF(U14&lt;=100,5)))))))</f>
        <v>3.5</v>
      </c>
      <c r="W14" s="13" t="str">
        <f>IF(U14&lt;=32,"F",IF(U14&lt;=39,"D",IF(U14&lt;=49,"C",IF(U14&lt;=59,"B",IF(U14&lt;=69,"A-",IF(U14&lt;=79,"A",IF(U14&lt;=100,"A+")))))))</f>
        <v>A-</v>
      </c>
      <c r="X14" s="12">
        <v>72</v>
      </c>
      <c r="Y14" s="13">
        <f>IF(X14&lt;=32,0,IF(X14&lt;=39,1,IF(X14&lt;=49,2,IF(X14&lt;=59,3,IF(X14&lt;=69,3.5,IF(X14&lt;=79,4,IF(X14&lt;=100,5)))))))</f>
        <v>4</v>
      </c>
      <c r="Z14" s="13" t="str">
        <f>IF(X14&lt;=32,"F",IF(X14&lt;=39,"D",IF(X14&lt;=49,"C",IF(X14&lt;=59,"B",IF(X14&lt;=69,"A-",IF(X14&lt;=79,"A",IF(X14&lt;=100,"A+")))))))</f>
        <v>A</v>
      </c>
      <c r="AA14" s="12">
        <v>66</v>
      </c>
      <c r="AB14" s="13">
        <f>IF(AA14&lt;=32,0,IF(AA14&lt;=39,1,IF(AA14&lt;=49,2,IF(AA14&lt;=59,3,IF(AA14&lt;=69,3.5,IF(AA14&lt;=79,4,IF(AA14&lt;=100,5)))))))</f>
        <v>3.5</v>
      </c>
      <c r="AC14" s="13" t="str">
        <f>IF(AA14&lt;=32,"F",IF(AA14&lt;=39,"D",IF(AA14&lt;=49,"C",IF(AA14&lt;=59,"B",IF(AA14&lt;=69,"A-",IF(AA14&lt;=79,"A",IF(AA14&lt;=100,"A+")))))))</f>
        <v>A-</v>
      </c>
      <c r="AD14" s="12">
        <v>78</v>
      </c>
      <c r="AE14" s="13">
        <f>IF(AD14&lt;=32,0,IF(AD14&lt;=39,1,IF(AD14&lt;=49,2,IF(AD14&lt;=59,3,IF(AD14&lt;=69,3.5,IF(AD14&lt;=79,4,IF(AD14&lt;=100,5)))))))</f>
        <v>4</v>
      </c>
      <c r="AF14" s="13" t="str">
        <f>IF(AD14&lt;=32,"F",IF(AD14&lt;=39,"D",IF(AD14&lt;=49,"C",IF(AD14&lt;=59,"B",IF(AD14&lt;=69,"A-",IF(AD14&lt;=79,"A",IF(AD14&lt;=100,"A+")))))))</f>
        <v>A</v>
      </c>
      <c r="AG14" s="12">
        <v>25</v>
      </c>
      <c r="AH14" s="13">
        <f>IF(AG14&lt;=8,0,IF(AG14&lt;=9.75,1,IF(AG14&lt;=12.25,2,IF(AG14&lt;=14.75,3,IF(AG14&lt;=17.25,3.5,IF(AG14&lt;=19.75,4,IF(AG14&lt;=25,5)))))))</f>
        <v>5</v>
      </c>
      <c r="AI14" s="13" t="str">
        <f>IF(AG14&lt;=8,"F",IF(AG14&lt;=9.75,"D",IF(AG14&lt;=12.25,"C",IF(AG14&lt;=14.75,"B",IF(AG14&lt;=17.25,"A-",IF(AG14&lt;=19.75,"A",IF(AG14&lt;=25,"A+")))))))</f>
        <v>A+</v>
      </c>
      <c r="AJ14" s="12">
        <v>80</v>
      </c>
      <c r="AK14" s="13">
        <f>IF(AJ14&lt;=32,0,IF(AJ14&lt;=39,1,IF(AJ14&lt;=49,2,IF(AJ14&lt;=59,3,IF(AJ14&lt;=69,3.5,IF(AJ14&lt;=79,4,IF(AJ14&lt;=100,5)))))))</f>
        <v>5</v>
      </c>
      <c r="AL14" s="13" t="str">
        <f>IF(AJ14&lt;=32,"F",IF(AJ14&lt;=39,"D",IF(AJ14&lt;=49,"C",IF(AJ14&lt;=59,"B",IF(AJ14&lt;=69,"A-",IF(AJ14&lt;=79,"A",IF(AJ14&lt;=100,"A+")))))))</f>
        <v>A+</v>
      </c>
      <c r="AM14" s="14">
        <f>IF(AK14&gt;2,AK14-2,0)</f>
        <v>3</v>
      </c>
      <c r="AN14" s="72">
        <f>G14+L14+O14+R14+U14+X14+AA14+AD14+AG14+AJ14</f>
        <v>804</v>
      </c>
      <c r="AO14" s="15">
        <f>IF(OR(H14=0,M14=0,P14=0,S14=0,V14=0,Y14=0,AB14=0,AE14=0,AH14=0),0,H14+M14+P14+S14+V14+Y14+AB14+AE14+AH14)/9</f>
        <v>3.8888888888888888</v>
      </c>
      <c r="AP14" s="15">
        <f>IF(OR(H14=0,M14=0,P14=0,S14=0,V14=0,Y14=0,AB14=0,AE14=0,AH14=0),0,H14+M14+P14+S14+V14+Y14+AB14+AE14+AH14+AM14)/9</f>
        <v>4.2222222222222223</v>
      </c>
      <c r="AQ14" s="15" t="str">
        <f>IF(AP14&gt;=5,"A+",IF(AP14&gt;=4,"A",IF(AP14&gt;=3.5,"A-",IF(AP14&gt;=3,"B",IF(AP14&gt;=2,"C",IF(AP14&gt;=1,"D","F"))))))</f>
        <v>A</v>
      </c>
      <c r="AR14" s="13">
        <v>8</v>
      </c>
      <c r="AS14" s="13" t="str">
        <f>IF(AP14=0,"FAIL","PASS")</f>
        <v>PASS</v>
      </c>
      <c r="AT14" s="21">
        <f>COUNTIF(G14:AI14,"F")</f>
        <v>0</v>
      </c>
      <c r="AU14" s="16">
        <v>2</v>
      </c>
      <c r="AV14" s="16"/>
      <c r="AW14" s="12">
        <v>45</v>
      </c>
      <c r="AX14" s="12">
        <v>71</v>
      </c>
      <c r="AY14" s="16">
        <v>4</v>
      </c>
      <c r="AZ14" s="16">
        <v>100</v>
      </c>
      <c r="BA14" s="12">
        <v>10</v>
      </c>
      <c r="BB14" s="37">
        <v>94</v>
      </c>
      <c r="BC14" s="38">
        <v>8</v>
      </c>
      <c r="BD14" s="50">
        <v>96</v>
      </c>
      <c r="BE14" s="12">
        <f>AR14</f>
        <v>8</v>
      </c>
      <c r="BF14" s="31">
        <v>95</v>
      </c>
      <c r="BG14" s="10"/>
      <c r="BH14" s="18"/>
      <c r="BI14" s="18"/>
      <c r="BJ14" s="18"/>
      <c r="BK14" s="18"/>
      <c r="BL14" s="9" t="s">
        <v>698</v>
      </c>
      <c r="BM14" s="9" t="s">
        <v>748</v>
      </c>
      <c r="BN14" s="9" t="s">
        <v>38</v>
      </c>
    </row>
    <row r="15" spans="1:66" s="25" customFormat="1" ht="15.75" x14ac:dyDescent="0.25">
      <c r="A15" s="6">
        <v>9</v>
      </c>
      <c r="B15" s="9" t="s">
        <v>583</v>
      </c>
      <c r="C15" s="9" t="s">
        <v>634</v>
      </c>
      <c r="D15" s="9" t="s">
        <v>685</v>
      </c>
      <c r="E15" s="12">
        <v>78</v>
      </c>
      <c r="F15" s="12">
        <v>75</v>
      </c>
      <c r="G15" s="12">
        <f>SUM(E15:F15)</f>
        <v>153</v>
      </c>
      <c r="H15" s="12" t="str">
        <f>IF(G15&lt;=64,"0",IF(G15&lt;=78,"1",IF(G15&lt;=98,"2",IF(G15&lt;=118,"3",IF(G15&lt;=138,"3.5",IF(G15&lt;=158,"4",IF(G15&lt;=200,"5")))))))</f>
        <v>4</v>
      </c>
      <c r="I15" s="12" t="str">
        <f>IF(G15&lt;=64,"F",IF(G15&lt;=78,"D",IF(G15&lt;=98,"C",IF(G15&lt;=118,"B",IF(G15&lt;=138,"A-",IF(G15&lt;=158,"A",IF(G15&lt;=200,"A+")))))))</f>
        <v>A</v>
      </c>
      <c r="J15" s="12">
        <v>70</v>
      </c>
      <c r="K15" s="12">
        <v>63</v>
      </c>
      <c r="L15" s="12">
        <f>SUM(J15:K15)</f>
        <v>133</v>
      </c>
      <c r="M15" s="12" t="str">
        <f>IF(L15&lt;=64,"0",IF(L15&lt;=78,"1",IF(L15&lt;=98,"2",IF(L15&lt;=118,"3",IF(L15&lt;=138,"3.5",IF(L15&lt;=158,"4",IF(L15&lt;=200,"5")))))))</f>
        <v>3.5</v>
      </c>
      <c r="N15" s="12" t="str">
        <f>IF(L15&lt;=64,"F",IF(L15&lt;=78,"D",IF(L15&lt;=98,"C",IF(L15&lt;=118,"B",IF(L15&lt;=138,"A-",IF(L15&lt;=158,"A",IF(L15&lt;=200,"A+")))))))</f>
        <v>A-</v>
      </c>
      <c r="O15" s="12">
        <v>60</v>
      </c>
      <c r="P15" s="13">
        <f>IF(O15&lt;=32,0,IF(O15&lt;=39,1,IF(O15&lt;=49,2,IF(O15&lt;=59,3,IF(O15&lt;=69,3.5,IF(O15&lt;=79,4,IF(O15&lt;=100,5)))))))</f>
        <v>3.5</v>
      </c>
      <c r="Q15" s="13" t="str">
        <f>IF(O15&lt;=32,"F",IF(O15&lt;=39,"D",IF(O15&lt;=49,"C",IF(O15&lt;=59,"B",IF(O15&lt;=69,"A-",IF(O15&lt;=79,"A",IF(O15&lt;=100,"A+")))))))</f>
        <v>A-</v>
      </c>
      <c r="R15" s="12">
        <v>65</v>
      </c>
      <c r="S15" s="13">
        <f>IF(R15&lt;=32,0,IF(R15&lt;=39,1,IF(R15&lt;=49,2,IF(R15&lt;=59,3,IF(R15&lt;=69,3.5,IF(R15&lt;=79,4,IF(R15&lt;=100,5)))))))</f>
        <v>3.5</v>
      </c>
      <c r="T15" s="13" t="str">
        <f>IF(R15&lt;=32,"F",IF(R15&lt;=39,"D",IF(R15&lt;=49,"C",IF(R15&lt;=59,"B",IF(R15&lt;=69,"A-",IF(R15&lt;=79,"A",IF(R15&lt;=100,"A+")))))))</f>
        <v>A-</v>
      </c>
      <c r="U15" s="12">
        <v>63</v>
      </c>
      <c r="V15" s="13">
        <f>IF(U15&lt;=32,0,IF(U15&lt;=39,1,IF(U15&lt;=49,2,IF(U15&lt;=59,3,IF(U15&lt;=69,3.5,IF(U15&lt;=79,4,IF(U15&lt;=100,5)))))))</f>
        <v>3.5</v>
      </c>
      <c r="W15" s="13" t="str">
        <f>IF(U15&lt;=32,"F",IF(U15&lt;=39,"D",IF(U15&lt;=49,"C",IF(U15&lt;=59,"B",IF(U15&lt;=69,"A-",IF(U15&lt;=79,"A",IF(U15&lt;=100,"A+")))))))</f>
        <v>A-</v>
      </c>
      <c r="X15" s="12">
        <v>72</v>
      </c>
      <c r="Y15" s="13">
        <f>IF(X15&lt;=32,0,IF(X15&lt;=39,1,IF(X15&lt;=49,2,IF(X15&lt;=59,3,IF(X15&lt;=69,3.5,IF(X15&lt;=79,4,IF(X15&lt;=100,5)))))))</f>
        <v>4</v>
      </c>
      <c r="Z15" s="13" t="str">
        <f>IF(X15&lt;=32,"F",IF(X15&lt;=39,"D",IF(X15&lt;=49,"C",IF(X15&lt;=59,"B",IF(X15&lt;=69,"A-",IF(X15&lt;=79,"A",IF(X15&lt;=100,"A+")))))))</f>
        <v>A</v>
      </c>
      <c r="AA15" s="12">
        <v>67</v>
      </c>
      <c r="AB15" s="13">
        <f>IF(AA15&lt;=32,0,IF(AA15&lt;=39,1,IF(AA15&lt;=49,2,IF(AA15&lt;=59,3,IF(AA15&lt;=69,3.5,IF(AA15&lt;=79,4,IF(AA15&lt;=100,5)))))))</f>
        <v>3.5</v>
      </c>
      <c r="AC15" s="13" t="str">
        <f>IF(AA15&lt;=32,"F",IF(AA15&lt;=39,"D",IF(AA15&lt;=49,"C",IF(AA15&lt;=59,"B",IF(AA15&lt;=69,"A-",IF(AA15&lt;=79,"A",IF(AA15&lt;=100,"A+")))))))</f>
        <v>A-</v>
      </c>
      <c r="AD15" s="12">
        <v>73</v>
      </c>
      <c r="AE15" s="13">
        <f>IF(AD15&lt;=32,0,IF(AD15&lt;=39,1,IF(AD15&lt;=49,2,IF(AD15&lt;=59,3,IF(AD15&lt;=69,3.5,IF(AD15&lt;=79,4,IF(AD15&lt;=100,5)))))))</f>
        <v>4</v>
      </c>
      <c r="AF15" s="13" t="str">
        <f>IF(AD15&lt;=32,"F",IF(AD15&lt;=39,"D",IF(AD15&lt;=49,"C",IF(AD15&lt;=59,"B",IF(AD15&lt;=69,"A-",IF(AD15&lt;=79,"A",IF(AD15&lt;=100,"A+")))))))</f>
        <v>A</v>
      </c>
      <c r="AG15" s="12">
        <v>24</v>
      </c>
      <c r="AH15" s="13">
        <f>IF(AG15&lt;=8,0,IF(AG15&lt;=9.75,1,IF(AG15&lt;=12.25,2,IF(AG15&lt;=14.75,3,IF(AG15&lt;=17.25,3.5,IF(AG15&lt;=19.75,4,IF(AG15&lt;=25,5)))))))</f>
        <v>5</v>
      </c>
      <c r="AI15" s="13" t="str">
        <f>IF(AG15&lt;=8,"F",IF(AG15&lt;=9.75,"D",IF(AG15&lt;=12.25,"C",IF(AG15&lt;=14.75,"B",IF(AG15&lt;=17.25,"A-",IF(AG15&lt;=19.75,"A",IF(AG15&lt;=25,"A+")))))))</f>
        <v>A+</v>
      </c>
      <c r="AJ15" s="12">
        <v>80</v>
      </c>
      <c r="AK15" s="13">
        <f>IF(AJ15&lt;=32,0,IF(AJ15&lt;=39,1,IF(AJ15&lt;=49,2,IF(AJ15&lt;=59,3,IF(AJ15&lt;=69,3.5,IF(AJ15&lt;=79,4,IF(AJ15&lt;=100,5)))))))</f>
        <v>5</v>
      </c>
      <c r="AL15" s="13" t="str">
        <f>IF(AJ15&lt;=32,"F",IF(AJ15&lt;=39,"D",IF(AJ15&lt;=49,"C",IF(AJ15&lt;=59,"B",IF(AJ15&lt;=69,"A-",IF(AJ15&lt;=79,"A",IF(AJ15&lt;=100,"A+")))))))</f>
        <v>A+</v>
      </c>
      <c r="AM15" s="14">
        <f>IF(AK15&gt;2,AK15-2,0)</f>
        <v>3</v>
      </c>
      <c r="AN15" s="72">
        <f>G15+L15+O15+R15+U15+X15+AA15+AD15+AG15+AJ15</f>
        <v>790</v>
      </c>
      <c r="AO15" s="15">
        <f>IF(OR(H15=0,M15=0,P15=0,S15=0,V15=0,Y15=0,AB15=0,AE15=0,AH15=0),0,H15+M15+P15+S15+V15+Y15+AB15+AE15+AH15)/9</f>
        <v>3.8333333333333335</v>
      </c>
      <c r="AP15" s="15">
        <f>IF(OR(H15=0,M15=0,P15=0,S15=0,V15=0,Y15=0,AB15=0,AE15=0,AH15=0),0,H15+M15+P15+S15+V15+Y15+AB15+AE15+AH15+AM15)/9</f>
        <v>4.166666666666667</v>
      </c>
      <c r="AQ15" s="15" t="str">
        <f>IF(AP15&gt;=5,"A+",IF(AP15&gt;=4,"A",IF(AP15&gt;=3.5,"A-",IF(AP15&gt;=3,"B",IF(AP15&gt;=2,"C",IF(AP15&gt;=1,"D","F"))))))</f>
        <v>A</v>
      </c>
      <c r="AR15" s="13">
        <v>9</v>
      </c>
      <c r="AS15" s="13" t="str">
        <f>IF(AP15=0,"FAIL","PASS")</f>
        <v>PASS</v>
      </c>
      <c r="AT15" s="21">
        <f>COUNTIF(G15:AI15,"F")</f>
        <v>0</v>
      </c>
      <c r="AU15" s="16">
        <v>11</v>
      </c>
      <c r="AV15" s="16"/>
      <c r="AW15" s="12">
        <v>8</v>
      </c>
      <c r="AX15" s="12">
        <v>90</v>
      </c>
      <c r="AY15" s="16">
        <v>6</v>
      </c>
      <c r="AZ15" s="16">
        <v>86</v>
      </c>
      <c r="BA15" s="12">
        <v>11</v>
      </c>
      <c r="BB15" s="37">
        <v>88</v>
      </c>
      <c r="BC15" s="38">
        <v>9</v>
      </c>
      <c r="BD15" s="50">
        <v>88</v>
      </c>
      <c r="BE15" s="12">
        <f>AR15</f>
        <v>9</v>
      </c>
      <c r="BF15" s="31">
        <v>76</v>
      </c>
      <c r="BG15" s="10"/>
      <c r="BH15" s="18"/>
      <c r="BI15" s="18"/>
      <c r="BJ15" s="18"/>
      <c r="BK15" s="18"/>
      <c r="BL15" s="9" t="s">
        <v>736</v>
      </c>
      <c r="BM15" s="9" t="s">
        <v>765</v>
      </c>
      <c r="BN15" s="9" t="s">
        <v>38</v>
      </c>
    </row>
    <row r="16" spans="1:66" s="25" customFormat="1" ht="15.75" x14ac:dyDescent="0.25">
      <c r="A16" s="6">
        <v>10</v>
      </c>
      <c r="B16" s="9" t="s">
        <v>594</v>
      </c>
      <c r="C16" s="9" t="s">
        <v>645</v>
      </c>
      <c r="D16" s="9" t="s">
        <v>696</v>
      </c>
      <c r="E16" s="12">
        <v>68</v>
      </c>
      <c r="F16" s="12">
        <v>59</v>
      </c>
      <c r="G16" s="12">
        <f>SUM(E16:F16)</f>
        <v>127</v>
      </c>
      <c r="H16" s="12" t="str">
        <f>IF(G16&lt;=64,"0",IF(G16&lt;=78,"1",IF(G16&lt;=98,"2",IF(G16&lt;=118,"3",IF(G16&lt;=138,"3.5",IF(G16&lt;=158,"4",IF(G16&lt;=200,"5")))))))</f>
        <v>3.5</v>
      </c>
      <c r="I16" s="12" t="str">
        <f>IF(G16&lt;=64,"F",IF(G16&lt;=78,"D",IF(G16&lt;=98,"C",IF(G16&lt;=118,"B",IF(G16&lt;=138,"A-",IF(G16&lt;=158,"A",IF(G16&lt;=200,"A+")))))))</f>
        <v>A-</v>
      </c>
      <c r="J16" s="12">
        <v>55</v>
      </c>
      <c r="K16" s="12">
        <v>54</v>
      </c>
      <c r="L16" s="12">
        <f>SUM(J16:K16)</f>
        <v>109</v>
      </c>
      <c r="M16" s="12" t="str">
        <f>IF(L16&lt;=64,"0",IF(L16&lt;=78,"1",IF(L16&lt;=98,"2",IF(L16&lt;=118,"3",IF(L16&lt;=138,"3.5",IF(L16&lt;=158,"4",IF(L16&lt;=200,"5")))))))</f>
        <v>3</v>
      </c>
      <c r="N16" s="12" t="str">
        <f>IF(L16&lt;=64,"F",IF(L16&lt;=78,"D",IF(L16&lt;=98,"C",IF(L16&lt;=118,"B",IF(L16&lt;=138,"A-",IF(L16&lt;=158,"A",IF(L16&lt;=200,"A+")))))))</f>
        <v>B</v>
      </c>
      <c r="O16" s="12">
        <v>52</v>
      </c>
      <c r="P16" s="13">
        <f>IF(O16&lt;=32,0,IF(O16&lt;=39,1,IF(O16&lt;=49,2,IF(O16&lt;=59,3,IF(O16&lt;=69,3.5,IF(O16&lt;=79,4,IF(O16&lt;=100,5)))))))</f>
        <v>3</v>
      </c>
      <c r="Q16" s="13" t="str">
        <f>IF(O16&lt;=32,"F",IF(O16&lt;=39,"D",IF(O16&lt;=49,"C",IF(O16&lt;=59,"B",IF(O16&lt;=69,"A-",IF(O16&lt;=79,"A",IF(O16&lt;=100,"A+")))))))</f>
        <v>B</v>
      </c>
      <c r="R16" s="12">
        <v>64</v>
      </c>
      <c r="S16" s="13">
        <f>IF(R16&lt;=32,0,IF(R16&lt;=39,1,IF(R16&lt;=49,2,IF(R16&lt;=59,3,IF(R16&lt;=69,3.5,IF(R16&lt;=79,4,IF(R16&lt;=100,5)))))))</f>
        <v>3.5</v>
      </c>
      <c r="T16" s="13" t="str">
        <f>IF(R16&lt;=32,"F",IF(R16&lt;=39,"D",IF(R16&lt;=49,"C",IF(R16&lt;=59,"B",IF(R16&lt;=69,"A-",IF(R16&lt;=79,"A",IF(R16&lt;=100,"A+")))))))</f>
        <v>A-</v>
      </c>
      <c r="U16" s="12">
        <v>60</v>
      </c>
      <c r="V16" s="13">
        <f>IF(U16&lt;=32,0,IF(U16&lt;=39,1,IF(U16&lt;=49,2,IF(U16&lt;=59,3,IF(U16&lt;=69,3.5,IF(U16&lt;=79,4,IF(U16&lt;=100,5)))))))</f>
        <v>3.5</v>
      </c>
      <c r="W16" s="13" t="str">
        <f>IF(U16&lt;=32,"F",IF(U16&lt;=39,"D",IF(U16&lt;=49,"C",IF(U16&lt;=59,"B",IF(U16&lt;=69,"A-",IF(U16&lt;=79,"A",IF(U16&lt;=100,"A+")))))))</f>
        <v>A-</v>
      </c>
      <c r="X16" s="12">
        <v>74</v>
      </c>
      <c r="Y16" s="13">
        <f>IF(X16&lt;=32,0,IF(X16&lt;=39,1,IF(X16&lt;=49,2,IF(X16&lt;=59,3,IF(X16&lt;=69,3.5,IF(X16&lt;=79,4,IF(X16&lt;=100,5)))))))</f>
        <v>4</v>
      </c>
      <c r="Z16" s="13" t="str">
        <f>IF(X16&lt;=32,"F",IF(X16&lt;=39,"D",IF(X16&lt;=49,"C",IF(X16&lt;=59,"B",IF(X16&lt;=69,"A-",IF(X16&lt;=79,"A",IF(X16&lt;=100,"A+")))))))</f>
        <v>A</v>
      </c>
      <c r="AA16" s="12">
        <v>64</v>
      </c>
      <c r="AB16" s="13">
        <f>IF(AA16&lt;=32,0,IF(AA16&lt;=39,1,IF(AA16&lt;=49,2,IF(AA16&lt;=59,3,IF(AA16&lt;=69,3.5,IF(AA16&lt;=79,4,IF(AA16&lt;=100,5)))))))</f>
        <v>3.5</v>
      </c>
      <c r="AC16" s="13" t="str">
        <f>IF(AA16&lt;=32,"F",IF(AA16&lt;=39,"D",IF(AA16&lt;=49,"C",IF(AA16&lt;=59,"B",IF(AA16&lt;=69,"A-",IF(AA16&lt;=79,"A",IF(AA16&lt;=100,"A+")))))))</f>
        <v>A-</v>
      </c>
      <c r="AD16" s="12">
        <v>71</v>
      </c>
      <c r="AE16" s="13">
        <f>IF(AD16&lt;=32,0,IF(AD16&lt;=39,1,IF(AD16&lt;=49,2,IF(AD16&lt;=59,3,IF(AD16&lt;=69,3.5,IF(AD16&lt;=79,4,IF(AD16&lt;=100,5)))))))</f>
        <v>4</v>
      </c>
      <c r="AF16" s="13" t="str">
        <f>IF(AD16&lt;=32,"F",IF(AD16&lt;=39,"D",IF(AD16&lt;=49,"C",IF(AD16&lt;=59,"B",IF(AD16&lt;=69,"A-",IF(AD16&lt;=79,"A",IF(AD16&lt;=100,"A+")))))))</f>
        <v>A</v>
      </c>
      <c r="AG16" s="12">
        <v>23</v>
      </c>
      <c r="AH16" s="13">
        <f>IF(AG16&lt;=8,0,IF(AG16&lt;=9.75,1,IF(AG16&lt;=12.25,2,IF(AG16&lt;=14.75,3,IF(AG16&lt;=17.25,3.5,IF(AG16&lt;=19.75,4,IF(AG16&lt;=25,5)))))))</f>
        <v>5</v>
      </c>
      <c r="AI16" s="13" t="str">
        <f>IF(AG16&lt;=8,"F",IF(AG16&lt;=9.75,"D",IF(AG16&lt;=12.25,"C",IF(AG16&lt;=14.75,"B",IF(AG16&lt;=17.25,"A-",IF(AG16&lt;=19.75,"A",IF(AG16&lt;=25,"A+")))))))</f>
        <v>A+</v>
      </c>
      <c r="AJ16" s="12">
        <v>84</v>
      </c>
      <c r="AK16" s="13">
        <f>IF(AJ16&lt;=32,0,IF(AJ16&lt;=39,1,IF(AJ16&lt;=49,2,IF(AJ16&lt;=59,3,IF(AJ16&lt;=69,3.5,IF(AJ16&lt;=79,4,IF(AJ16&lt;=100,5)))))))</f>
        <v>5</v>
      </c>
      <c r="AL16" s="13" t="str">
        <f>IF(AJ16&lt;=32,"F",IF(AJ16&lt;=39,"D",IF(AJ16&lt;=49,"C",IF(AJ16&lt;=59,"B",IF(AJ16&lt;=69,"A-",IF(AJ16&lt;=79,"A",IF(AJ16&lt;=100,"A+")))))))</f>
        <v>A+</v>
      </c>
      <c r="AM16" s="14">
        <f>IF(AK16&gt;2,AK16-2,0)</f>
        <v>3</v>
      </c>
      <c r="AN16" s="72">
        <f>G16+L16+O16+R16+U16+X16+AA16+AD16+AG16+AJ16</f>
        <v>728</v>
      </c>
      <c r="AO16" s="15">
        <f>IF(OR(H16=0,M16=0,P16=0,S16=0,V16=0,Y16=0,AB16=0,AE16=0,AH16=0),0,H16+M16+P16+S16+V16+Y16+AB16+AE16+AH16)/9</f>
        <v>3.6666666666666665</v>
      </c>
      <c r="AP16" s="15">
        <f>IF(OR(H16=0,M16=0,P16=0,S16=0,V16=0,Y16=0,AB16=0,AE16=0,AH16=0),0,H16+M16+P16+S16+V16+Y16+AB16+AE16+AH16+AM16)/9</f>
        <v>4</v>
      </c>
      <c r="AQ16" s="15" t="str">
        <f>IF(AP16&gt;=5,"A+",IF(AP16&gt;=4,"A",IF(AP16&gt;=3.5,"A-",IF(AP16&gt;=3,"B",IF(AP16&gt;=2,"C",IF(AP16&gt;=1,"D","F"))))))</f>
        <v>A</v>
      </c>
      <c r="AR16" s="13">
        <v>10</v>
      </c>
      <c r="AS16" s="13" t="str">
        <f>IF(AP16=0,"FAIL","PASS")</f>
        <v>PASS</v>
      </c>
      <c r="AT16" s="21">
        <f>COUNTIF(G16:AI16,"F")</f>
        <v>0</v>
      </c>
      <c r="AU16" s="64"/>
      <c r="AV16" s="64"/>
      <c r="AW16" s="10"/>
      <c r="AX16" s="19"/>
      <c r="AY16" s="64"/>
      <c r="AZ16" s="64"/>
      <c r="BA16" s="10"/>
      <c r="BB16" s="10"/>
      <c r="BC16" s="64"/>
      <c r="BD16" s="50">
        <v>0</v>
      </c>
      <c r="BE16" s="12">
        <f>AR16</f>
        <v>10</v>
      </c>
      <c r="BF16" s="31">
        <v>0</v>
      </c>
      <c r="BG16" s="10"/>
      <c r="BH16" s="18"/>
      <c r="BI16" s="18"/>
      <c r="BJ16" s="18"/>
      <c r="BK16" s="18"/>
      <c r="BL16" s="9" t="s">
        <v>747</v>
      </c>
      <c r="BM16" s="9" t="s">
        <v>773</v>
      </c>
      <c r="BN16" s="9" t="s">
        <v>38</v>
      </c>
    </row>
    <row r="17" spans="1:66" s="25" customFormat="1" ht="15.75" x14ac:dyDescent="0.25">
      <c r="A17" s="6">
        <v>11</v>
      </c>
      <c r="B17" s="9" t="s">
        <v>577</v>
      </c>
      <c r="C17" s="9" t="s">
        <v>628</v>
      </c>
      <c r="D17" s="9" t="s">
        <v>679</v>
      </c>
      <c r="E17" s="12">
        <v>72</v>
      </c>
      <c r="F17" s="12">
        <v>65</v>
      </c>
      <c r="G17" s="12">
        <f>SUM(E17:F17)</f>
        <v>137</v>
      </c>
      <c r="H17" s="12" t="str">
        <f>IF(G17&lt;=64,"0",IF(G17&lt;=78,"1",IF(G17&lt;=98,"2",IF(G17&lt;=118,"3",IF(G17&lt;=138,"3.5",IF(G17&lt;=158,"4",IF(G17&lt;=200,"5")))))))</f>
        <v>3.5</v>
      </c>
      <c r="I17" s="12" t="str">
        <f>IF(G17&lt;=64,"F",IF(G17&lt;=78,"D",IF(G17&lt;=98,"C",IF(G17&lt;=118,"B",IF(G17&lt;=138,"A-",IF(G17&lt;=158,"A",IF(G17&lt;=200,"A+")))))))</f>
        <v>A-</v>
      </c>
      <c r="J17" s="12">
        <v>74</v>
      </c>
      <c r="K17" s="12">
        <v>67</v>
      </c>
      <c r="L17" s="12">
        <f>SUM(J17:K17)</f>
        <v>141</v>
      </c>
      <c r="M17" s="12" t="str">
        <f>IF(L17&lt;=64,"0",IF(L17&lt;=78,"1",IF(L17&lt;=98,"2",IF(L17&lt;=118,"3",IF(L17&lt;=138,"3.5",IF(L17&lt;=158,"4",IF(L17&lt;=200,"5")))))))</f>
        <v>4</v>
      </c>
      <c r="N17" s="12" t="str">
        <f>IF(L17&lt;=64,"F",IF(L17&lt;=78,"D",IF(L17&lt;=98,"C",IF(L17&lt;=118,"B",IF(L17&lt;=138,"A-",IF(L17&lt;=158,"A",IF(L17&lt;=200,"A+")))))))</f>
        <v>A</v>
      </c>
      <c r="O17" s="12">
        <v>70</v>
      </c>
      <c r="P17" s="13">
        <f>IF(O17&lt;=32,0,IF(O17&lt;=39,1,IF(O17&lt;=49,2,IF(O17&lt;=59,3,IF(O17&lt;=69,3.5,IF(O17&lt;=79,4,IF(O17&lt;=100,5)))))))</f>
        <v>4</v>
      </c>
      <c r="Q17" s="13" t="str">
        <f>IF(O17&lt;=32,"F",IF(O17&lt;=39,"D",IF(O17&lt;=49,"C",IF(O17&lt;=59,"B",IF(O17&lt;=69,"A-",IF(O17&lt;=79,"A",IF(O17&lt;=100,"A+")))))))</f>
        <v>A</v>
      </c>
      <c r="R17" s="12">
        <v>61</v>
      </c>
      <c r="S17" s="13">
        <f>IF(R17&lt;=32,0,IF(R17&lt;=39,1,IF(R17&lt;=49,2,IF(R17&lt;=59,3,IF(R17&lt;=69,3.5,IF(R17&lt;=79,4,IF(R17&lt;=100,5)))))))</f>
        <v>3.5</v>
      </c>
      <c r="T17" s="13" t="str">
        <f>IF(R17&lt;=32,"F",IF(R17&lt;=39,"D",IF(R17&lt;=49,"C",IF(R17&lt;=59,"B",IF(R17&lt;=69,"A-",IF(R17&lt;=79,"A",IF(R17&lt;=100,"A+")))))))</f>
        <v>A-</v>
      </c>
      <c r="U17" s="12">
        <v>44</v>
      </c>
      <c r="V17" s="13">
        <f>IF(U17&lt;=32,0,IF(U17&lt;=39,1,IF(U17&lt;=49,2,IF(U17&lt;=59,3,IF(U17&lt;=69,3.5,IF(U17&lt;=79,4,IF(U17&lt;=100,5)))))))</f>
        <v>2</v>
      </c>
      <c r="W17" s="13" t="str">
        <f>IF(U17&lt;=32,"F",IF(U17&lt;=39,"D",IF(U17&lt;=49,"C",IF(U17&lt;=59,"B",IF(U17&lt;=69,"A-",IF(U17&lt;=79,"A",IF(U17&lt;=100,"A+")))))))</f>
        <v>C</v>
      </c>
      <c r="X17" s="12">
        <v>67</v>
      </c>
      <c r="Y17" s="13">
        <f>IF(X17&lt;=32,0,IF(X17&lt;=39,1,IF(X17&lt;=49,2,IF(X17&lt;=59,3,IF(X17&lt;=69,3.5,IF(X17&lt;=79,4,IF(X17&lt;=100,5)))))))</f>
        <v>3.5</v>
      </c>
      <c r="Z17" s="13" t="str">
        <f>IF(X17&lt;=32,"F",IF(X17&lt;=39,"D",IF(X17&lt;=49,"C",IF(X17&lt;=59,"B",IF(X17&lt;=69,"A-",IF(X17&lt;=79,"A",IF(X17&lt;=100,"A+")))))))</f>
        <v>A-</v>
      </c>
      <c r="AA17" s="12">
        <v>46</v>
      </c>
      <c r="AB17" s="13">
        <f>IF(AA17&lt;=32,0,IF(AA17&lt;=39,1,IF(AA17&lt;=49,2,IF(AA17&lt;=59,3,IF(AA17&lt;=69,3.5,IF(AA17&lt;=79,4,IF(AA17&lt;=100,5)))))))</f>
        <v>2</v>
      </c>
      <c r="AC17" s="13" t="str">
        <f>IF(AA17&lt;=32,"F",IF(AA17&lt;=39,"D",IF(AA17&lt;=49,"C",IF(AA17&lt;=59,"B",IF(AA17&lt;=69,"A-",IF(AA17&lt;=79,"A",IF(AA17&lt;=100,"A+")))))))</f>
        <v>C</v>
      </c>
      <c r="AD17" s="12">
        <v>74</v>
      </c>
      <c r="AE17" s="13">
        <f>IF(AD17&lt;=32,0,IF(AD17&lt;=39,1,IF(AD17&lt;=49,2,IF(AD17&lt;=59,3,IF(AD17&lt;=69,3.5,IF(AD17&lt;=79,4,IF(AD17&lt;=100,5)))))))</f>
        <v>4</v>
      </c>
      <c r="AF17" s="13" t="str">
        <f>IF(AD17&lt;=32,"F",IF(AD17&lt;=39,"D",IF(AD17&lt;=49,"C",IF(AD17&lt;=59,"B",IF(AD17&lt;=69,"A-",IF(AD17&lt;=79,"A",IF(AD17&lt;=100,"A+")))))))</f>
        <v>A</v>
      </c>
      <c r="AG17" s="12">
        <v>24</v>
      </c>
      <c r="AH17" s="13">
        <f>IF(AG17&lt;=8,0,IF(AG17&lt;=9.75,1,IF(AG17&lt;=12.25,2,IF(AG17&lt;=14.75,3,IF(AG17&lt;=17.25,3.5,IF(AG17&lt;=19.75,4,IF(AG17&lt;=25,5)))))))</f>
        <v>5</v>
      </c>
      <c r="AI17" s="13" t="str">
        <f>IF(AG17&lt;=8,"F",IF(AG17&lt;=9.75,"D",IF(AG17&lt;=12.25,"C",IF(AG17&lt;=14.75,"B",IF(AG17&lt;=17.25,"A-",IF(AG17&lt;=19.75,"A",IF(AG17&lt;=25,"A+")))))))</f>
        <v>A+</v>
      </c>
      <c r="AJ17" s="12">
        <v>67</v>
      </c>
      <c r="AK17" s="13">
        <f>IF(AJ17&lt;=32,0,IF(AJ17&lt;=39,1,IF(AJ17&lt;=49,2,IF(AJ17&lt;=59,3,IF(AJ17&lt;=69,3.5,IF(AJ17&lt;=79,4,IF(AJ17&lt;=100,5)))))))</f>
        <v>3.5</v>
      </c>
      <c r="AL17" s="13" t="str">
        <f>IF(AJ17&lt;=32,"F",IF(AJ17&lt;=39,"D",IF(AJ17&lt;=49,"C",IF(AJ17&lt;=59,"B",IF(AJ17&lt;=69,"A-",IF(AJ17&lt;=79,"A",IF(AJ17&lt;=100,"A+")))))))</f>
        <v>A-</v>
      </c>
      <c r="AM17" s="14">
        <f>IF(AK17&gt;2,AK17-2,0)</f>
        <v>1.5</v>
      </c>
      <c r="AN17" s="72">
        <f>G17+L17+O17+R17+U17+X17+AA17+AD17+AG17+AJ17</f>
        <v>731</v>
      </c>
      <c r="AO17" s="15">
        <f>IF(OR(H17=0,M17=0,P17=0,S17=0,V17=0,Y17=0,AB17=0,AE17=0,AH17=0),0,H17+M17+P17+S17+V17+Y17+AB17+AE17+AH17)/9</f>
        <v>3.5</v>
      </c>
      <c r="AP17" s="15">
        <f>IF(OR(H17=0,M17=0,P17=0,S17=0,V17=0,Y17=0,AB17=0,AE17=0,AH17=0),0,H17+M17+P17+S17+V17+Y17+AB17+AE17+AH17+AM17)/9</f>
        <v>3.6666666666666665</v>
      </c>
      <c r="AQ17" s="15" t="str">
        <f>IF(AP17&gt;=5,"A+",IF(AP17&gt;=4,"A",IF(AP17&gt;=3.5,"A-",IF(AP17&gt;=3,"B",IF(AP17&gt;=2,"C",IF(AP17&gt;=1,"D","F"))))))</f>
        <v>A-</v>
      </c>
      <c r="AR17" s="13">
        <v>11</v>
      </c>
      <c r="AS17" s="13" t="str">
        <f>IF(AP17=0,"FAIL","PASS")</f>
        <v>PASS</v>
      </c>
      <c r="AT17" s="21">
        <f>COUNTIF(G17:AI17,"F")</f>
        <v>0</v>
      </c>
      <c r="AU17" s="16">
        <v>14</v>
      </c>
      <c r="AV17" s="16"/>
      <c r="AW17" s="12">
        <v>16</v>
      </c>
      <c r="AX17" s="12">
        <v>76</v>
      </c>
      <c r="AY17" s="16">
        <v>12</v>
      </c>
      <c r="AZ17" s="16">
        <v>90</v>
      </c>
      <c r="BA17" s="12">
        <v>13</v>
      </c>
      <c r="BB17" s="37">
        <v>88</v>
      </c>
      <c r="BC17" s="38">
        <v>14</v>
      </c>
      <c r="BD17" s="50">
        <v>81</v>
      </c>
      <c r="BE17" s="12">
        <f>AR17</f>
        <v>11</v>
      </c>
      <c r="BF17" s="31">
        <v>80</v>
      </c>
      <c r="BG17" s="10"/>
      <c r="BH17" s="18"/>
      <c r="BI17" s="18"/>
      <c r="BJ17" s="18"/>
      <c r="BK17" s="18"/>
      <c r="BL17" s="9" t="s">
        <v>730</v>
      </c>
      <c r="BM17" s="9" t="s">
        <v>730</v>
      </c>
      <c r="BN17" s="9" t="s">
        <v>38</v>
      </c>
    </row>
    <row r="18" spans="1:66" s="25" customFormat="1" ht="15.75" x14ac:dyDescent="0.25">
      <c r="A18" s="6">
        <v>12</v>
      </c>
      <c r="B18" s="9" t="s">
        <v>574</v>
      </c>
      <c r="C18" s="9" t="s">
        <v>625</v>
      </c>
      <c r="D18" s="9" t="s">
        <v>676</v>
      </c>
      <c r="E18" s="12">
        <v>56</v>
      </c>
      <c r="F18" s="12">
        <v>68</v>
      </c>
      <c r="G18" s="12">
        <f>SUM(E18:F18)</f>
        <v>124</v>
      </c>
      <c r="H18" s="12" t="str">
        <f>IF(G18&lt;=64,"0",IF(G18&lt;=78,"1",IF(G18&lt;=98,"2",IF(G18&lt;=118,"3",IF(G18&lt;=138,"3.5",IF(G18&lt;=158,"4",IF(G18&lt;=200,"5")))))))</f>
        <v>3.5</v>
      </c>
      <c r="I18" s="12" t="str">
        <f>IF(G18&lt;=64,"F",IF(G18&lt;=78,"D",IF(G18&lt;=98,"C",IF(G18&lt;=118,"B",IF(G18&lt;=138,"A-",IF(G18&lt;=158,"A",IF(G18&lt;=200,"A+")))))))</f>
        <v>A-</v>
      </c>
      <c r="J18" s="12">
        <v>61</v>
      </c>
      <c r="K18" s="12">
        <v>62</v>
      </c>
      <c r="L18" s="12">
        <f>SUM(J18:K18)</f>
        <v>123</v>
      </c>
      <c r="M18" s="12" t="str">
        <f>IF(L18&lt;=64,"0",IF(L18&lt;=78,"1",IF(L18&lt;=98,"2",IF(L18&lt;=118,"3",IF(L18&lt;=138,"3.5",IF(L18&lt;=158,"4",IF(L18&lt;=200,"5")))))))</f>
        <v>3.5</v>
      </c>
      <c r="N18" s="12" t="str">
        <f>IF(L18&lt;=64,"F",IF(L18&lt;=78,"D",IF(L18&lt;=98,"C",IF(L18&lt;=118,"B",IF(L18&lt;=138,"A-",IF(L18&lt;=158,"A",IF(L18&lt;=200,"A+")))))))</f>
        <v>A-</v>
      </c>
      <c r="O18" s="12">
        <v>70</v>
      </c>
      <c r="P18" s="13">
        <f>IF(O18&lt;=32,0,IF(O18&lt;=39,1,IF(O18&lt;=49,2,IF(O18&lt;=59,3,IF(O18&lt;=69,3.5,IF(O18&lt;=79,4,IF(O18&lt;=100,5)))))))</f>
        <v>4</v>
      </c>
      <c r="Q18" s="13" t="str">
        <f>IF(O18&lt;=32,"F",IF(O18&lt;=39,"D",IF(O18&lt;=49,"C",IF(O18&lt;=59,"B",IF(O18&lt;=69,"A-",IF(O18&lt;=79,"A",IF(O18&lt;=100,"A+")))))))</f>
        <v>A</v>
      </c>
      <c r="R18" s="12">
        <v>65</v>
      </c>
      <c r="S18" s="13">
        <f>IF(R18&lt;=32,0,IF(R18&lt;=39,1,IF(R18&lt;=49,2,IF(R18&lt;=59,3,IF(R18&lt;=69,3.5,IF(R18&lt;=79,4,IF(R18&lt;=100,5)))))))</f>
        <v>3.5</v>
      </c>
      <c r="T18" s="13" t="str">
        <f>IF(R18&lt;=32,"F",IF(R18&lt;=39,"D",IF(R18&lt;=49,"C",IF(R18&lt;=59,"B",IF(R18&lt;=69,"A-",IF(R18&lt;=79,"A",IF(R18&lt;=100,"A+")))))))</f>
        <v>A-</v>
      </c>
      <c r="U18" s="12">
        <v>58</v>
      </c>
      <c r="V18" s="13">
        <f>IF(U18&lt;=32,0,IF(U18&lt;=39,1,IF(U18&lt;=49,2,IF(U18&lt;=59,3,IF(U18&lt;=69,3.5,IF(U18&lt;=79,4,IF(U18&lt;=100,5)))))))</f>
        <v>3</v>
      </c>
      <c r="W18" s="13" t="str">
        <f>IF(U18&lt;=32,"F",IF(U18&lt;=39,"D",IF(U18&lt;=49,"C",IF(U18&lt;=59,"B",IF(U18&lt;=69,"A-",IF(U18&lt;=79,"A",IF(U18&lt;=100,"A+")))))))</f>
        <v>B</v>
      </c>
      <c r="X18" s="12">
        <v>67</v>
      </c>
      <c r="Y18" s="13">
        <f>IF(X18&lt;=32,0,IF(X18&lt;=39,1,IF(X18&lt;=49,2,IF(X18&lt;=59,3,IF(X18&lt;=69,3.5,IF(X18&lt;=79,4,IF(X18&lt;=100,5)))))))</f>
        <v>3.5</v>
      </c>
      <c r="Z18" s="13" t="str">
        <f>IF(X18&lt;=32,"F",IF(X18&lt;=39,"D",IF(X18&lt;=49,"C",IF(X18&lt;=59,"B",IF(X18&lt;=69,"A-",IF(X18&lt;=79,"A",IF(X18&lt;=100,"A+")))))))</f>
        <v>A-</v>
      </c>
      <c r="AA18" s="12">
        <v>36</v>
      </c>
      <c r="AB18" s="13">
        <f>IF(AA18&lt;=32,0,IF(AA18&lt;=39,1,IF(AA18&lt;=49,2,IF(AA18&lt;=59,3,IF(AA18&lt;=69,3.5,IF(AA18&lt;=79,4,IF(AA18&lt;=100,5)))))))</f>
        <v>1</v>
      </c>
      <c r="AC18" s="13" t="str">
        <f>IF(AA18&lt;=32,"F",IF(AA18&lt;=39,"D",IF(AA18&lt;=49,"C",IF(AA18&lt;=59,"B",IF(AA18&lt;=69,"A-",IF(AA18&lt;=79,"A",IF(AA18&lt;=100,"A+")))))))</f>
        <v>D</v>
      </c>
      <c r="AD18" s="12">
        <v>56</v>
      </c>
      <c r="AE18" s="13">
        <f>IF(AD18&lt;=32,0,IF(AD18&lt;=39,1,IF(AD18&lt;=49,2,IF(AD18&lt;=59,3,IF(AD18&lt;=69,3.5,IF(AD18&lt;=79,4,IF(AD18&lt;=100,5)))))))</f>
        <v>3</v>
      </c>
      <c r="AF18" s="13" t="str">
        <f>IF(AD18&lt;=32,"F",IF(AD18&lt;=39,"D",IF(AD18&lt;=49,"C",IF(AD18&lt;=59,"B",IF(AD18&lt;=69,"A-",IF(AD18&lt;=79,"A",IF(AD18&lt;=100,"A+")))))))</f>
        <v>B</v>
      </c>
      <c r="AG18" s="12">
        <v>21</v>
      </c>
      <c r="AH18" s="13">
        <f>IF(AG18&lt;=8,0,IF(AG18&lt;=9.75,1,IF(AG18&lt;=12.25,2,IF(AG18&lt;=14.75,3,IF(AG18&lt;=17.25,3.5,IF(AG18&lt;=19.75,4,IF(AG18&lt;=25,5)))))))</f>
        <v>5</v>
      </c>
      <c r="AI18" s="13" t="str">
        <f>IF(AG18&lt;=8,"F",IF(AG18&lt;=9.75,"D",IF(AG18&lt;=12.25,"C",IF(AG18&lt;=14.75,"B",IF(AG18&lt;=17.25,"A-",IF(AG18&lt;=19.75,"A",IF(AG18&lt;=25,"A+")))))))</f>
        <v>A+</v>
      </c>
      <c r="AJ18" s="12">
        <v>78</v>
      </c>
      <c r="AK18" s="13">
        <f>IF(AJ18&lt;=32,0,IF(AJ18&lt;=39,1,IF(AJ18&lt;=49,2,IF(AJ18&lt;=59,3,IF(AJ18&lt;=69,3.5,IF(AJ18&lt;=79,4,IF(AJ18&lt;=100,5)))))))</f>
        <v>4</v>
      </c>
      <c r="AL18" s="13" t="str">
        <f>IF(AJ18&lt;=32,"F",IF(AJ18&lt;=39,"D",IF(AJ18&lt;=49,"C",IF(AJ18&lt;=59,"B",IF(AJ18&lt;=69,"A-",IF(AJ18&lt;=79,"A",IF(AJ18&lt;=100,"A+")))))))</f>
        <v>A</v>
      </c>
      <c r="AM18" s="14">
        <f>IF(AK18&gt;2,AK18-2,0)</f>
        <v>2</v>
      </c>
      <c r="AN18" s="72">
        <f>G18+L18+O18+R18+U18+X18+AA18+AD18+AG18+AJ18</f>
        <v>698</v>
      </c>
      <c r="AO18" s="15">
        <f>IF(OR(H18=0,M18=0,P18=0,S18=0,V18=0,Y18=0,AB18=0,AE18=0,AH18=0),0,H18+M18+P18+S18+V18+Y18+AB18+AE18+AH18)/9</f>
        <v>3.3333333333333335</v>
      </c>
      <c r="AP18" s="15">
        <f>IF(OR(H18=0,M18=0,P18=0,S18=0,V18=0,Y18=0,AB18=0,AE18=0,AH18=0),0,H18+M18+P18+S18+V18+Y18+AB18+AE18+AH18+AM18)/9</f>
        <v>3.5555555555555554</v>
      </c>
      <c r="AQ18" s="15" t="str">
        <f>IF(AP18&gt;=5,"A+",IF(AP18&gt;=4,"A",IF(AP18&gt;=3.5,"A-",IF(AP18&gt;=3,"B",IF(AP18&gt;=2,"C",IF(AP18&gt;=1,"D","F"))))))</f>
        <v>A-</v>
      </c>
      <c r="AR18" s="13">
        <v>12</v>
      </c>
      <c r="AS18" s="13" t="str">
        <f>IF(AP18=0,"FAIL","PASS")</f>
        <v>PASS</v>
      </c>
      <c r="AT18" s="21">
        <f>COUNTIF(G18:AI18,"F")</f>
        <v>0</v>
      </c>
      <c r="AU18" s="16">
        <v>26</v>
      </c>
      <c r="AV18" s="16"/>
      <c r="AW18" s="12">
        <v>9</v>
      </c>
      <c r="AX18" s="12">
        <v>80</v>
      </c>
      <c r="AY18" s="16">
        <v>16</v>
      </c>
      <c r="AZ18" s="16">
        <v>95</v>
      </c>
      <c r="BA18" s="12">
        <v>17</v>
      </c>
      <c r="BB18" s="37">
        <v>70</v>
      </c>
      <c r="BC18" s="38">
        <v>18</v>
      </c>
      <c r="BD18" s="50">
        <v>92</v>
      </c>
      <c r="BE18" s="12">
        <f>AR18</f>
        <v>12</v>
      </c>
      <c r="BF18" s="31">
        <v>66</v>
      </c>
      <c r="BG18" s="10"/>
      <c r="BH18" s="18"/>
      <c r="BI18" s="18"/>
      <c r="BJ18" s="18"/>
      <c r="BK18" s="18"/>
      <c r="BL18" s="9" t="s">
        <v>727</v>
      </c>
      <c r="BM18" s="9" t="s">
        <v>727</v>
      </c>
      <c r="BN18" s="9" t="s">
        <v>40</v>
      </c>
    </row>
    <row r="19" spans="1:66" s="25" customFormat="1" ht="15.75" x14ac:dyDescent="0.25">
      <c r="A19" s="6">
        <v>13</v>
      </c>
      <c r="B19" s="9" t="s">
        <v>571</v>
      </c>
      <c r="C19" s="9" t="s">
        <v>622</v>
      </c>
      <c r="D19" s="9" t="s">
        <v>673</v>
      </c>
      <c r="E19" s="12">
        <v>52</v>
      </c>
      <c r="F19" s="12">
        <v>57</v>
      </c>
      <c r="G19" s="12">
        <f>SUM(E19:F19)</f>
        <v>109</v>
      </c>
      <c r="H19" s="12" t="str">
        <f>IF(G19&lt;=64,"0",IF(G19&lt;=78,"1",IF(G19&lt;=98,"2",IF(G19&lt;=118,"3",IF(G19&lt;=138,"3.5",IF(G19&lt;=158,"4",IF(G19&lt;=200,"5")))))))</f>
        <v>3</v>
      </c>
      <c r="I19" s="12" t="str">
        <f>IF(G19&lt;=64,"F",IF(G19&lt;=78,"D",IF(G19&lt;=98,"C",IF(G19&lt;=118,"B",IF(G19&lt;=138,"A-",IF(G19&lt;=158,"A",IF(G19&lt;=200,"A+")))))))</f>
        <v>B</v>
      </c>
      <c r="J19" s="12">
        <v>50</v>
      </c>
      <c r="K19" s="12">
        <v>46</v>
      </c>
      <c r="L19" s="12">
        <f>SUM(J19:K19)</f>
        <v>96</v>
      </c>
      <c r="M19" s="12" t="str">
        <f>IF(L19&lt;=64,"0",IF(L19&lt;=78,"1",IF(L19&lt;=98,"2",IF(L19&lt;=118,"3",IF(L19&lt;=138,"3.5",IF(L19&lt;=158,"4",IF(L19&lt;=200,"5")))))))</f>
        <v>2</v>
      </c>
      <c r="N19" s="12" t="str">
        <f>IF(L19&lt;=64,"F",IF(L19&lt;=78,"D",IF(L19&lt;=98,"C",IF(L19&lt;=118,"B",IF(L19&lt;=138,"A-",IF(L19&lt;=158,"A",IF(L19&lt;=200,"A+")))))))</f>
        <v>C</v>
      </c>
      <c r="O19" s="12">
        <v>57</v>
      </c>
      <c r="P19" s="13">
        <f>IF(O19&lt;=32,0,IF(O19&lt;=39,1,IF(O19&lt;=49,2,IF(O19&lt;=59,3,IF(O19&lt;=69,3.5,IF(O19&lt;=79,4,IF(O19&lt;=100,5)))))))</f>
        <v>3</v>
      </c>
      <c r="Q19" s="13" t="str">
        <f>IF(O19&lt;=32,"F",IF(O19&lt;=39,"D",IF(O19&lt;=49,"C",IF(O19&lt;=59,"B",IF(O19&lt;=69,"A-",IF(O19&lt;=79,"A",IF(O19&lt;=100,"A+")))))))</f>
        <v>B</v>
      </c>
      <c r="R19" s="12">
        <v>56</v>
      </c>
      <c r="S19" s="13">
        <f>IF(R19&lt;=32,0,IF(R19&lt;=39,1,IF(R19&lt;=49,2,IF(R19&lt;=59,3,IF(R19&lt;=69,3.5,IF(R19&lt;=79,4,IF(R19&lt;=100,5)))))))</f>
        <v>3</v>
      </c>
      <c r="T19" s="13" t="str">
        <f>IF(R19&lt;=32,"F",IF(R19&lt;=39,"D",IF(R19&lt;=49,"C",IF(R19&lt;=59,"B",IF(R19&lt;=69,"A-",IF(R19&lt;=79,"A",IF(R19&lt;=100,"A+")))))))</f>
        <v>B</v>
      </c>
      <c r="U19" s="12">
        <v>55</v>
      </c>
      <c r="V19" s="13">
        <f>IF(U19&lt;=32,0,IF(U19&lt;=39,1,IF(U19&lt;=49,2,IF(U19&lt;=59,3,IF(U19&lt;=69,3.5,IF(U19&lt;=79,4,IF(U19&lt;=100,5)))))))</f>
        <v>3</v>
      </c>
      <c r="W19" s="13" t="str">
        <f>IF(U19&lt;=32,"F",IF(U19&lt;=39,"D",IF(U19&lt;=49,"C",IF(U19&lt;=59,"B",IF(U19&lt;=69,"A-",IF(U19&lt;=79,"A",IF(U19&lt;=100,"A+")))))))</f>
        <v>B</v>
      </c>
      <c r="X19" s="12">
        <v>63</v>
      </c>
      <c r="Y19" s="13">
        <f>IF(X19&lt;=32,0,IF(X19&lt;=39,1,IF(X19&lt;=49,2,IF(X19&lt;=59,3,IF(X19&lt;=69,3.5,IF(X19&lt;=79,4,IF(X19&lt;=100,5)))))))</f>
        <v>3.5</v>
      </c>
      <c r="Z19" s="13" t="str">
        <f>IF(X19&lt;=32,"F",IF(X19&lt;=39,"D",IF(X19&lt;=49,"C",IF(X19&lt;=59,"B",IF(X19&lt;=69,"A-",IF(X19&lt;=79,"A",IF(X19&lt;=100,"A+")))))))</f>
        <v>A-</v>
      </c>
      <c r="AA19" s="12">
        <v>50</v>
      </c>
      <c r="AB19" s="13">
        <f>IF(AA19&lt;=32,0,IF(AA19&lt;=39,1,IF(AA19&lt;=49,2,IF(AA19&lt;=59,3,IF(AA19&lt;=69,3.5,IF(AA19&lt;=79,4,IF(AA19&lt;=100,5)))))))</f>
        <v>3</v>
      </c>
      <c r="AC19" s="13" t="str">
        <f>IF(AA19&lt;=32,"F",IF(AA19&lt;=39,"D",IF(AA19&lt;=49,"C",IF(AA19&lt;=59,"B",IF(AA19&lt;=69,"A-",IF(AA19&lt;=79,"A",IF(AA19&lt;=100,"A+")))))))</f>
        <v>B</v>
      </c>
      <c r="AD19" s="12">
        <v>62</v>
      </c>
      <c r="AE19" s="13">
        <f>IF(AD19&lt;=32,0,IF(AD19&lt;=39,1,IF(AD19&lt;=49,2,IF(AD19&lt;=59,3,IF(AD19&lt;=69,3.5,IF(AD19&lt;=79,4,IF(AD19&lt;=100,5)))))))</f>
        <v>3.5</v>
      </c>
      <c r="AF19" s="13" t="str">
        <f>IF(AD19&lt;=32,"F",IF(AD19&lt;=39,"D",IF(AD19&lt;=49,"C",IF(AD19&lt;=59,"B",IF(AD19&lt;=69,"A-",IF(AD19&lt;=79,"A",IF(AD19&lt;=100,"A+")))))))</f>
        <v>A-</v>
      </c>
      <c r="AG19" s="12">
        <v>21</v>
      </c>
      <c r="AH19" s="13">
        <f>IF(AG19&lt;=8,0,IF(AG19&lt;=9.75,1,IF(AG19&lt;=12.25,2,IF(AG19&lt;=14.75,3,IF(AG19&lt;=17.25,3.5,IF(AG19&lt;=19.75,4,IF(AG19&lt;=25,5)))))))</f>
        <v>5</v>
      </c>
      <c r="AI19" s="13" t="str">
        <f>IF(AG19&lt;=8,"F",IF(AG19&lt;=9.75,"D",IF(AG19&lt;=12.25,"C",IF(AG19&lt;=14.75,"B",IF(AG19&lt;=17.25,"A-",IF(AG19&lt;=19.75,"A",IF(AG19&lt;=25,"A+")))))))</f>
        <v>A+</v>
      </c>
      <c r="AJ19" s="12">
        <v>80</v>
      </c>
      <c r="AK19" s="13">
        <f>IF(AJ19&lt;=32,0,IF(AJ19&lt;=39,1,IF(AJ19&lt;=49,2,IF(AJ19&lt;=59,3,IF(AJ19&lt;=69,3.5,IF(AJ19&lt;=79,4,IF(AJ19&lt;=100,5)))))))</f>
        <v>5</v>
      </c>
      <c r="AL19" s="13" t="str">
        <f>IF(AJ19&lt;=32,"F",IF(AJ19&lt;=39,"D",IF(AJ19&lt;=49,"C",IF(AJ19&lt;=59,"B",IF(AJ19&lt;=69,"A-",IF(AJ19&lt;=79,"A",IF(AJ19&lt;=100,"A+")))))))</f>
        <v>A+</v>
      </c>
      <c r="AM19" s="14">
        <f>IF(AK19&gt;2,AK19-2,0)</f>
        <v>3</v>
      </c>
      <c r="AN19" s="72">
        <f>G19+L19+O19+R19+U19+X19+AA19+AD19+AG19+AJ19</f>
        <v>649</v>
      </c>
      <c r="AO19" s="15">
        <f>IF(OR(H19=0,M19=0,P19=0,S19=0,V19=0,Y19=0,AB19=0,AE19=0,AH19=0),0,H19+M19+P19+S19+V19+Y19+AB19+AE19+AH19)/9</f>
        <v>3.2222222222222223</v>
      </c>
      <c r="AP19" s="15">
        <f>IF(OR(H19=0,M19=0,P19=0,S19=0,V19=0,Y19=0,AB19=0,AE19=0,AH19=0),0,H19+M19+P19+S19+V19+Y19+AB19+AE19+AH19+AM19)/9</f>
        <v>3.5555555555555554</v>
      </c>
      <c r="AQ19" s="15" t="str">
        <f>IF(AP19&gt;=5,"A+",IF(AP19&gt;=4,"A",IF(AP19&gt;=3.5,"A-",IF(AP19&gt;=3,"B",IF(AP19&gt;=2,"C",IF(AP19&gt;=1,"D","F"))))))</f>
        <v>A-</v>
      </c>
      <c r="AR19" s="13">
        <v>13</v>
      </c>
      <c r="AS19" s="13" t="str">
        <f>IF(AP19=0,"FAIL","PASS")</f>
        <v>PASS</v>
      </c>
      <c r="AT19" s="21">
        <f>COUNTIF(G19:AI19,"F")</f>
        <v>0</v>
      </c>
      <c r="AU19" s="16">
        <v>15</v>
      </c>
      <c r="AV19" s="16"/>
      <c r="AW19" s="12">
        <v>19</v>
      </c>
      <c r="AX19" s="12">
        <v>95</v>
      </c>
      <c r="AY19" s="16">
        <v>9</v>
      </c>
      <c r="AZ19" s="16">
        <v>100</v>
      </c>
      <c r="BA19" s="12">
        <v>7</v>
      </c>
      <c r="BB19" s="37">
        <v>100</v>
      </c>
      <c r="BC19" s="38">
        <v>10</v>
      </c>
      <c r="BD19" s="50">
        <v>96</v>
      </c>
      <c r="BE19" s="12">
        <f>AR19</f>
        <v>13</v>
      </c>
      <c r="BF19" s="31">
        <v>90</v>
      </c>
      <c r="BG19" s="10"/>
      <c r="BH19" s="18"/>
      <c r="BI19" s="18"/>
      <c r="BJ19" s="18"/>
      <c r="BK19" s="18"/>
      <c r="BL19" s="9" t="s">
        <v>724</v>
      </c>
      <c r="BM19" s="9" t="s">
        <v>762</v>
      </c>
      <c r="BN19" s="9" t="s">
        <v>40</v>
      </c>
    </row>
    <row r="20" spans="1:66" s="25" customFormat="1" ht="15.75" x14ac:dyDescent="0.25">
      <c r="A20" s="6">
        <v>14</v>
      </c>
      <c r="B20" s="9" t="s">
        <v>551</v>
      </c>
      <c r="C20" s="9" t="s">
        <v>602</v>
      </c>
      <c r="D20" s="9" t="s">
        <v>653</v>
      </c>
      <c r="E20" s="12">
        <v>62</v>
      </c>
      <c r="F20" s="12">
        <v>56</v>
      </c>
      <c r="G20" s="12">
        <f>SUM(E20:F20)</f>
        <v>118</v>
      </c>
      <c r="H20" s="12" t="str">
        <f>IF(G20&lt;=64,"0",IF(G20&lt;=78,"1",IF(G20&lt;=98,"2",IF(G20&lt;=118,"3",IF(G20&lt;=138,"3.5",IF(G20&lt;=158,"4",IF(G20&lt;=200,"5")))))))</f>
        <v>3</v>
      </c>
      <c r="I20" s="12" t="str">
        <f>IF(G20&lt;=64,"F",IF(G20&lt;=78,"D",IF(G20&lt;=98,"C",IF(G20&lt;=118,"B",IF(G20&lt;=138,"A-",IF(G20&lt;=158,"A",IF(G20&lt;=200,"A+")))))))</f>
        <v>B</v>
      </c>
      <c r="J20" s="12">
        <v>51</v>
      </c>
      <c r="K20" s="12">
        <v>62</v>
      </c>
      <c r="L20" s="12">
        <f>SUM(J20:K20)</f>
        <v>113</v>
      </c>
      <c r="M20" s="12" t="str">
        <f>IF(L20&lt;=64,"0",IF(L20&lt;=78,"1",IF(L20&lt;=98,"2",IF(L20&lt;=118,"3",IF(L20&lt;=138,"3.5",IF(L20&lt;=158,"4",IF(L20&lt;=200,"5")))))))</f>
        <v>3</v>
      </c>
      <c r="N20" s="12" t="str">
        <f>IF(L20&lt;=64,"F",IF(L20&lt;=78,"D",IF(L20&lt;=98,"C",IF(L20&lt;=118,"B",IF(L20&lt;=138,"A-",IF(L20&lt;=158,"A",IF(L20&lt;=200,"A+")))))))</f>
        <v>B</v>
      </c>
      <c r="O20" s="12">
        <v>60</v>
      </c>
      <c r="P20" s="13">
        <f>IF(O20&lt;=32,0,IF(O20&lt;=39,1,IF(O20&lt;=49,2,IF(O20&lt;=59,3,IF(O20&lt;=69,3.5,IF(O20&lt;=79,4,IF(O20&lt;=100,5)))))))</f>
        <v>3.5</v>
      </c>
      <c r="Q20" s="13" t="str">
        <f>IF(O20&lt;=32,"F",IF(O20&lt;=39,"D",IF(O20&lt;=49,"C",IF(O20&lt;=59,"B",IF(O20&lt;=69,"A-",IF(O20&lt;=79,"A",IF(O20&lt;=100,"A+")))))))</f>
        <v>A-</v>
      </c>
      <c r="R20" s="12">
        <v>60</v>
      </c>
      <c r="S20" s="13">
        <f>IF(R20&lt;=32,0,IF(R20&lt;=39,1,IF(R20&lt;=49,2,IF(R20&lt;=59,3,IF(R20&lt;=69,3.5,IF(R20&lt;=79,4,IF(R20&lt;=100,5)))))))</f>
        <v>3.5</v>
      </c>
      <c r="T20" s="13" t="str">
        <f>IF(R20&lt;=32,"F",IF(R20&lt;=39,"D",IF(R20&lt;=49,"C",IF(R20&lt;=59,"B",IF(R20&lt;=69,"A-",IF(R20&lt;=79,"A",IF(R20&lt;=100,"A+")))))))</f>
        <v>A-</v>
      </c>
      <c r="U20" s="12">
        <v>59</v>
      </c>
      <c r="V20" s="13">
        <f>IF(U20&lt;=32,0,IF(U20&lt;=39,1,IF(U20&lt;=49,2,IF(U20&lt;=59,3,IF(U20&lt;=69,3.5,IF(U20&lt;=79,4,IF(U20&lt;=100,5)))))))</f>
        <v>3</v>
      </c>
      <c r="W20" s="13" t="str">
        <f>IF(U20&lt;=32,"F",IF(U20&lt;=39,"D",IF(U20&lt;=49,"C",IF(U20&lt;=59,"B",IF(U20&lt;=69,"A-",IF(U20&lt;=79,"A",IF(U20&lt;=100,"A+")))))))</f>
        <v>B</v>
      </c>
      <c r="X20" s="12">
        <v>51</v>
      </c>
      <c r="Y20" s="13">
        <f>IF(X20&lt;=32,0,IF(X20&lt;=39,1,IF(X20&lt;=49,2,IF(X20&lt;=59,3,IF(X20&lt;=69,3.5,IF(X20&lt;=79,4,IF(X20&lt;=100,5)))))))</f>
        <v>3</v>
      </c>
      <c r="Z20" s="13" t="str">
        <f>IF(X20&lt;=32,"F",IF(X20&lt;=39,"D",IF(X20&lt;=49,"C",IF(X20&lt;=59,"B",IF(X20&lt;=69,"A-",IF(X20&lt;=79,"A",IF(X20&lt;=100,"A+")))))))</f>
        <v>B</v>
      </c>
      <c r="AA20" s="12">
        <v>38</v>
      </c>
      <c r="AB20" s="13">
        <f>IF(AA20&lt;=32,0,IF(AA20&lt;=39,1,IF(AA20&lt;=49,2,IF(AA20&lt;=59,3,IF(AA20&lt;=69,3.5,IF(AA20&lt;=79,4,IF(AA20&lt;=100,5)))))))</f>
        <v>1</v>
      </c>
      <c r="AC20" s="13" t="str">
        <f>IF(AA20&lt;=32,"F",IF(AA20&lt;=39,"D",IF(AA20&lt;=49,"C",IF(AA20&lt;=59,"B",IF(AA20&lt;=69,"A-",IF(AA20&lt;=79,"A",IF(AA20&lt;=100,"A+")))))))</f>
        <v>D</v>
      </c>
      <c r="AD20" s="12">
        <v>57</v>
      </c>
      <c r="AE20" s="13">
        <f>IF(AD20&lt;=32,0,IF(AD20&lt;=39,1,IF(AD20&lt;=49,2,IF(AD20&lt;=59,3,IF(AD20&lt;=69,3.5,IF(AD20&lt;=79,4,IF(AD20&lt;=100,5)))))))</f>
        <v>3</v>
      </c>
      <c r="AF20" s="13" t="str">
        <f>IF(AD20&lt;=32,"F",IF(AD20&lt;=39,"D",IF(AD20&lt;=49,"C",IF(AD20&lt;=59,"B",IF(AD20&lt;=69,"A-",IF(AD20&lt;=79,"A",IF(AD20&lt;=100,"A+")))))))</f>
        <v>B</v>
      </c>
      <c r="AG20" s="12">
        <v>23</v>
      </c>
      <c r="AH20" s="13">
        <f>IF(AG20&lt;=8,0,IF(AG20&lt;=9.75,1,IF(AG20&lt;=12.25,2,IF(AG20&lt;=14.75,3,IF(AG20&lt;=17.25,3.5,IF(AG20&lt;=19.75,4,IF(AG20&lt;=25,5)))))))</f>
        <v>5</v>
      </c>
      <c r="AI20" s="13" t="str">
        <f>IF(AG20&lt;=8,"F",IF(AG20&lt;=9.75,"D",IF(AG20&lt;=12.25,"C",IF(AG20&lt;=14.75,"B",IF(AG20&lt;=17.25,"A-",IF(AG20&lt;=19.75,"A",IF(AG20&lt;=25,"A+")))))))</f>
        <v>A+</v>
      </c>
      <c r="AJ20" s="12">
        <v>85</v>
      </c>
      <c r="AK20" s="13">
        <f>IF(AJ20&lt;=32,0,IF(AJ20&lt;=39,1,IF(AJ20&lt;=49,2,IF(AJ20&lt;=59,3,IF(AJ20&lt;=69,3.5,IF(AJ20&lt;=79,4,IF(AJ20&lt;=100,5)))))))</f>
        <v>5</v>
      </c>
      <c r="AL20" s="13" t="str">
        <f>IF(AJ20&lt;=32,"F",IF(AJ20&lt;=39,"D",IF(AJ20&lt;=49,"C",IF(AJ20&lt;=59,"B",IF(AJ20&lt;=69,"A-",IF(AJ20&lt;=79,"A",IF(AJ20&lt;=100,"A+")))))))</f>
        <v>A+</v>
      </c>
      <c r="AM20" s="14">
        <f>IF(AK20&gt;2,AK20-2,0)</f>
        <v>3</v>
      </c>
      <c r="AN20" s="72">
        <f>G20+L20+O20+R20+U20+X20+AA20+AD20+AG20+AJ20</f>
        <v>664</v>
      </c>
      <c r="AO20" s="15">
        <f>IF(OR(H20=0,M20=0,P20=0,S20=0,V20=0,Y20=0,AB20=0,AE20=0,AH20=0),0,H20+M20+P20+S20+V20+Y20+AB20+AE20+AH20)/9</f>
        <v>3.1111111111111112</v>
      </c>
      <c r="AP20" s="15">
        <f>IF(OR(H20=0,M20=0,P20=0,S20=0,V20=0,Y20=0,AB20=0,AE20=0,AH20=0),0,H20+M20+P20+S20+V20+Y20+AB20+AE20+AH20+AM20)/9</f>
        <v>3.4444444444444446</v>
      </c>
      <c r="AQ20" s="15" t="str">
        <f>IF(AP20&gt;=5,"A+",IF(AP20&gt;=4,"A",IF(AP20&gt;=3.5,"A-",IF(AP20&gt;=3,"B",IF(AP20&gt;=2,"C",IF(AP20&gt;=1,"D","F"))))))</f>
        <v>B</v>
      </c>
      <c r="AR20" s="13">
        <v>14</v>
      </c>
      <c r="AS20" s="13" t="str">
        <f>IF(AP20=0,"FAIL","PASS")</f>
        <v>PASS</v>
      </c>
      <c r="AT20" s="21">
        <f>COUNTIF(G20:AI20,"F")</f>
        <v>0</v>
      </c>
      <c r="AU20" s="16">
        <v>23</v>
      </c>
      <c r="AV20" s="16"/>
      <c r="AW20" s="12">
        <v>20</v>
      </c>
      <c r="AX20" s="12">
        <v>95</v>
      </c>
      <c r="AY20" s="16">
        <v>11</v>
      </c>
      <c r="AZ20" s="16">
        <v>95</v>
      </c>
      <c r="BA20" s="12">
        <v>8</v>
      </c>
      <c r="BB20" s="37">
        <v>100</v>
      </c>
      <c r="BC20" s="38">
        <v>15</v>
      </c>
      <c r="BD20" s="50">
        <v>88</v>
      </c>
      <c r="BE20" s="12">
        <f>AR20</f>
        <v>14</v>
      </c>
      <c r="BF20" s="31">
        <v>85</v>
      </c>
      <c r="BG20" s="10"/>
      <c r="BH20" s="18"/>
      <c r="BI20" s="18"/>
      <c r="BJ20" s="18"/>
      <c r="BK20" s="18"/>
      <c r="BL20" s="9" t="s">
        <v>704</v>
      </c>
      <c r="BM20" s="9" t="s">
        <v>750</v>
      </c>
      <c r="BN20" s="9" t="s">
        <v>40</v>
      </c>
    </row>
    <row r="21" spans="1:66" s="25" customFormat="1" ht="15.75" x14ac:dyDescent="0.25">
      <c r="A21" s="6">
        <v>15</v>
      </c>
      <c r="B21" s="9" t="s">
        <v>555</v>
      </c>
      <c r="C21" s="9" t="s">
        <v>606</v>
      </c>
      <c r="D21" s="9" t="s">
        <v>657</v>
      </c>
      <c r="E21" s="12">
        <v>59</v>
      </c>
      <c r="F21" s="12">
        <v>61</v>
      </c>
      <c r="G21" s="12">
        <f>SUM(E21:F21)</f>
        <v>120</v>
      </c>
      <c r="H21" s="12" t="str">
        <f>IF(G21&lt;=64,"0",IF(G21&lt;=78,"1",IF(G21&lt;=98,"2",IF(G21&lt;=118,"3",IF(G21&lt;=138,"3.5",IF(G21&lt;=158,"4",IF(G21&lt;=200,"5")))))))</f>
        <v>3.5</v>
      </c>
      <c r="I21" s="12" t="str">
        <f>IF(G21&lt;=64,"F",IF(G21&lt;=78,"D",IF(G21&lt;=98,"C",IF(G21&lt;=118,"B",IF(G21&lt;=138,"A-",IF(G21&lt;=158,"A",IF(G21&lt;=200,"A+")))))))</f>
        <v>A-</v>
      </c>
      <c r="J21" s="12">
        <v>37</v>
      </c>
      <c r="K21" s="12">
        <v>43</v>
      </c>
      <c r="L21" s="12">
        <f>SUM(J21:K21)</f>
        <v>80</v>
      </c>
      <c r="M21" s="12" t="str">
        <f>IF(L21&lt;=64,"0",IF(L21&lt;=78,"1",IF(L21&lt;=98,"2",IF(L21&lt;=118,"3",IF(L21&lt;=138,"3.5",IF(L21&lt;=158,"4",IF(L21&lt;=200,"5")))))))</f>
        <v>2</v>
      </c>
      <c r="N21" s="12" t="str">
        <f>IF(L21&lt;=64,"F",IF(L21&lt;=78,"D",IF(L21&lt;=98,"C",IF(L21&lt;=118,"B",IF(L21&lt;=138,"A-",IF(L21&lt;=158,"A",IF(L21&lt;=200,"A+")))))))</f>
        <v>C</v>
      </c>
      <c r="O21" s="12">
        <v>62</v>
      </c>
      <c r="P21" s="13">
        <f>IF(O21&lt;=32,0,IF(O21&lt;=39,1,IF(O21&lt;=49,2,IF(O21&lt;=59,3,IF(O21&lt;=69,3.5,IF(O21&lt;=79,4,IF(O21&lt;=100,5)))))))</f>
        <v>3.5</v>
      </c>
      <c r="Q21" s="13" t="str">
        <f>IF(O21&lt;=32,"F",IF(O21&lt;=39,"D",IF(O21&lt;=49,"C",IF(O21&lt;=59,"B",IF(O21&lt;=69,"A-",IF(O21&lt;=79,"A",IF(O21&lt;=100,"A+")))))))</f>
        <v>A-</v>
      </c>
      <c r="R21" s="12">
        <v>43</v>
      </c>
      <c r="S21" s="13">
        <f>IF(R21&lt;=32,0,IF(R21&lt;=39,1,IF(R21&lt;=49,2,IF(R21&lt;=59,3,IF(R21&lt;=69,3.5,IF(R21&lt;=79,4,IF(R21&lt;=100,5)))))))</f>
        <v>2</v>
      </c>
      <c r="T21" s="13" t="str">
        <f>IF(R21&lt;=32,"F",IF(R21&lt;=39,"D",IF(R21&lt;=49,"C",IF(R21&lt;=59,"B",IF(R21&lt;=69,"A-",IF(R21&lt;=79,"A",IF(R21&lt;=100,"A+")))))))</f>
        <v>C</v>
      </c>
      <c r="U21" s="12">
        <v>59</v>
      </c>
      <c r="V21" s="13">
        <f>IF(U21&lt;=32,0,IF(U21&lt;=39,1,IF(U21&lt;=49,2,IF(U21&lt;=59,3,IF(U21&lt;=69,3.5,IF(U21&lt;=79,4,IF(U21&lt;=100,5)))))))</f>
        <v>3</v>
      </c>
      <c r="W21" s="13" t="str">
        <f>IF(U21&lt;=32,"F",IF(U21&lt;=39,"D",IF(U21&lt;=49,"C",IF(U21&lt;=59,"B",IF(U21&lt;=69,"A-",IF(U21&lt;=79,"A",IF(U21&lt;=100,"A+")))))))</f>
        <v>B</v>
      </c>
      <c r="X21" s="12">
        <v>70</v>
      </c>
      <c r="Y21" s="13">
        <f>IF(X21&lt;=32,0,IF(X21&lt;=39,1,IF(X21&lt;=49,2,IF(X21&lt;=59,3,IF(X21&lt;=69,3.5,IF(X21&lt;=79,4,IF(X21&lt;=100,5)))))))</f>
        <v>4</v>
      </c>
      <c r="Z21" s="13" t="str">
        <f>IF(X21&lt;=32,"F",IF(X21&lt;=39,"D",IF(X21&lt;=49,"C",IF(X21&lt;=59,"B",IF(X21&lt;=69,"A-",IF(X21&lt;=79,"A",IF(X21&lt;=100,"A+")))))))</f>
        <v>A</v>
      </c>
      <c r="AA21" s="12">
        <v>53</v>
      </c>
      <c r="AB21" s="13">
        <f>IF(AA21&lt;=32,0,IF(AA21&lt;=39,1,IF(AA21&lt;=49,2,IF(AA21&lt;=59,3,IF(AA21&lt;=69,3.5,IF(AA21&lt;=79,4,IF(AA21&lt;=100,5)))))))</f>
        <v>3</v>
      </c>
      <c r="AC21" s="13" t="str">
        <f>IF(AA21&lt;=32,"F",IF(AA21&lt;=39,"D",IF(AA21&lt;=49,"C",IF(AA21&lt;=59,"B",IF(AA21&lt;=69,"A-",IF(AA21&lt;=79,"A",IF(AA21&lt;=100,"A+")))))))</f>
        <v>B</v>
      </c>
      <c r="AD21" s="12">
        <v>60</v>
      </c>
      <c r="AE21" s="13">
        <f>IF(AD21&lt;=32,0,IF(AD21&lt;=39,1,IF(AD21&lt;=49,2,IF(AD21&lt;=59,3,IF(AD21&lt;=69,3.5,IF(AD21&lt;=79,4,IF(AD21&lt;=100,5)))))))</f>
        <v>3.5</v>
      </c>
      <c r="AF21" s="13" t="str">
        <f>IF(AD21&lt;=32,"F",IF(AD21&lt;=39,"D",IF(AD21&lt;=49,"C",IF(AD21&lt;=59,"B",IF(AD21&lt;=69,"A-",IF(AD21&lt;=79,"A",IF(AD21&lt;=100,"A+")))))))</f>
        <v>A-</v>
      </c>
      <c r="AG21" s="12">
        <v>23</v>
      </c>
      <c r="AH21" s="13">
        <f>IF(AG21&lt;=8,0,IF(AG21&lt;=9.75,1,IF(AG21&lt;=12.25,2,IF(AG21&lt;=14.75,3,IF(AG21&lt;=17.25,3.5,IF(AG21&lt;=19.75,4,IF(AG21&lt;=25,5)))))))</f>
        <v>5</v>
      </c>
      <c r="AI21" s="13" t="str">
        <f>IF(AG21&lt;=8,"F",IF(AG21&lt;=9.75,"D",IF(AG21&lt;=12.25,"C",IF(AG21&lt;=14.75,"B",IF(AG21&lt;=17.25,"A-",IF(AG21&lt;=19.75,"A",IF(AG21&lt;=25,"A+")))))))</f>
        <v>A+</v>
      </c>
      <c r="AJ21" s="12">
        <v>67</v>
      </c>
      <c r="AK21" s="13">
        <f>IF(AJ21&lt;=32,0,IF(AJ21&lt;=39,1,IF(AJ21&lt;=49,2,IF(AJ21&lt;=59,3,IF(AJ21&lt;=69,3.5,IF(AJ21&lt;=79,4,IF(AJ21&lt;=100,5)))))))</f>
        <v>3.5</v>
      </c>
      <c r="AL21" s="13" t="str">
        <f>IF(AJ21&lt;=32,"F",IF(AJ21&lt;=39,"D",IF(AJ21&lt;=49,"C",IF(AJ21&lt;=59,"B",IF(AJ21&lt;=69,"A-",IF(AJ21&lt;=79,"A",IF(AJ21&lt;=100,"A+")))))))</f>
        <v>A-</v>
      </c>
      <c r="AM21" s="14">
        <f>IF(AK21&gt;2,AK21-2,0)</f>
        <v>1.5</v>
      </c>
      <c r="AN21" s="72">
        <f>G21+L21+O21+R21+U21+X21+AA21+AD21+AG21+AJ21</f>
        <v>637</v>
      </c>
      <c r="AO21" s="15">
        <f>IF(OR(H21=0,M21=0,P21=0,S21=0,V21=0,Y21=0,AB21=0,AE21=0,AH21=0),0,H21+M21+P21+S21+V21+Y21+AB21+AE21+AH21)/9</f>
        <v>3.2777777777777777</v>
      </c>
      <c r="AP21" s="15">
        <f>IF(OR(H21=0,M21=0,P21=0,S21=0,V21=0,Y21=0,AB21=0,AE21=0,AH21=0),0,H21+M21+P21+S21+V21+Y21+AB21+AE21+AH21+AM21)/9</f>
        <v>3.4444444444444446</v>
      </c>
      <c r="AQ21" s="15" t="str">
        <f>IF(AP21&gt;=5,"A+",IF(AP21&gt;=4,"A",IF(AP21&gt;=3.5,"A-",IF(AP21&gt;=3,"B",IF(AP21&gt;=2,"C",IF(AP21&gt;=1,"D","F"))))))</f>
        <v>B</v>
      </c>
      <c r="AR21" s="13">
        <v>15</v>
      </c>
      <c r="AS21" s="13" t="str">
        <f>IF(AP21=0,"FAIL","PASS")</f>
        <v>PASS</v>
      </c>
      <c r="AT21" s="21">
        <f>COUNTIF(G21:AI21,"F")</f>
        <v>0</v>
      </c>
      <c r="AU21" s="16">
        <v>12</v>
      </c>
      <c r="AV21" s="16"/>
      <c r="AW21" s="12">
        <v>26</v>
      </c>
      <c r="AX21" s="12">
        <v>100</v>
      </c>
      <c r="AY21" s="16">
        <v>25</v>
      </c>
      <c r="AZ21" s="16">
        <v>95</v>
      </c>
      <c r="BA21" s="12">
        <v>14</v>
      </c>
      <c r="BB21" s="37">
        <v>82</v>
      </c>
      <c r="BC21" s="38">
        <v>16</v>
      </c>
      <c r="BD21" s="50">
        <v>88</v>
      </c>
      <c r="BE21" s="12">
        <f>AR21</f>
        <v>15</v>
      </c>
      <c r="BF21" s="31">
        <v>76</v>
      </c>
      <c r="BG21" s="10"/>
      <c r="BH21" s="18"/>
      <c r="BI21" s="18"/>
      <c r="BJ21" s="18"/>
      <c r="BK21" s="18"/>
      <c r="BL21" s="9" t="s">
        <v>708</v>
      </c>
      <c r="BM21" s="9" t="s">
        <v>708</v>
      </c>
      <c r="BN21" s="9" t="s">
        <v>40</v>
      </c>
    </row>
    <row r="22" spans="1:66" s="25" customFormat="1" ht="15.75" x14ac:dyDescent="0.25">
      <c r="A22" s="6">
        <v>16</v>
      </c>
      <c r="B22" s="9" t="s">
        <v>549</v>
      </c>
      <c r="C22" s="9" t="s">
        <v>600</v>
      </c>
      <c r="D22" s="9" t="s">
        <v>651</v>
      </c>
      <c r="E22" s="12">
        <v>61</v>
      </c>
      <c r="F22" s="12">
        <v>64</v>
      </c>
      <c r="G22" s="12">
        <f>SUM(E22:F22)</f>
        <v>125</v>
      </c>
      <c r="H22" s="12" t="str">
        <f>IF(G22&lt;=64,"0",IF(G22&lt;=78,"1",IF(G22&lt;=98,"2",IF(G22&lt;=118,"3",IF(G22&lt;=138,"3.5",IF(G22&lt;=158,"4",IF(G22&lt;=200,"5")))))))</f>
        <v>3.5</v>
      </c>
      <c r="I22" s="12" t="str">
        <f>IF(G22&lt;=64,"F",IF(G22&lt;=78,"D",IF(G22&lt;=98,"C",IF(G22&lt;=118,"B",IF(G22&lt;=138,"A-",IF(G22&lt;=158,"A",IF(G22&lt;=200,"A+")))))))</f>
        <v>A-</v>
      </c>
      <c r="J22" s="12">
        <v>54</v>
      </c>
      <c r="K22" s="12">
        <v>40</v>
      </c>
      <c r="L22" s="12">
        <f>SUM(J22:K22)</f>
        <v>94</v>
      </c>
      <c r="M22" s="12" t="str">
        <f>IF(L22&lt;=64,"0",IF(L22&lt;=78,"1",IF(L22&lt;=98,"2",IF(L22&lt;=118,"3",IF(L22&lt;=138,"3.5",IF(L22&lt;=158,"4",IF(L22&lt;=200,"5")))))))</f>
        <v>2</v>
      </c>
      <c r="N22" s="12" t="str">
        <f>IF(L22&lt;=64,"F",IF(L22&lt;=78,"D",IF(L22&lt;=98,"C",IF(L22&lt;=118,"B",IF(L22&lt;=138,"A-",IF(L22&lt;=158,"A",IF(L22&lt;=200,"A+")))))))</f>
        <v>C</v>
      </c>
      <c r="O22" s="12">
        <v>66</v>
      </c>
      <c r="P22" s="13">
        <f>IF(O22&lt;=32,0,IF(O22&lt;=39,1,IF(O22&lt;=49,2,IF(O22&lt;=59,3,IF(O22&lt;=69,3.5,IF(O22&lt;=79,4,IF(O22&lt;=100,5)))))))</f>
        <v>3.5</v>
      </c>
      <c r="Q22" s="13" t="str">
        <f>IF(O22&lt;=32,"F",IF(O22&lt;=39,"D",IF(O22&lt;=49,"C",IF(O22&lt;=59,"B",IF(O22&lt;=69,"A-",IF(O22&lt;=79,"A",IF(O22&lt;=100,"A+")))))))</f>
        <v>A-</v>
      </c>
      <c r="R22" s="12">
        <v>62</v>
      </c>
      <c r="S22" s="13">
        <f>IF(R22&lt;=32,0,IF(R22&lt;=39,1,IF(R22&lt;=49,2,IF(R22&lt;=59,3,IF(R22&lt;=69,3.5,IF(R22&lt;=79,4,IF(R22&lt;=100,5)))))))</f>
        <v>3.5</v>
      </c>
      <c r="T22" s="13" t="str">
        <f>IF(R22&lt;=32,"F",IF(R22&lt;=39,"D",IF(R22&lt;=49,"C",IF(R22&lt;=59,"B",IF(R22&lt;=69,"A-",IF(R22&lt;=79,"A",IF(R22&lt;=100,"A+")))))))</f>
        <v>A-</v>
      </c>
      <c r="U22" s="12">
        <v>65</v>
      </c>
      <c r="V22" s="13">
        <f>IF(U22&lt;=32,0,IF(U22&lt;=39,1,IF(U22&lt;=49,2,IF(U22&lt;=59,3,IF(U22&lt;=69,3.5,IF(U22&lt;=79,4,IF(U22&lt;=100,5)))))))</f>
        <v>3.5</v>
      </c>
      <c r="W22" s="13" t="str">
        <f>IF(U22&lt;=32,"F",IF(U22&lt;=39,"D",IF(U22&lt;=49,"C",IF(U22&lt;=59,"B",IF(U22&lt;=69,"A-",IF(U22&lt;=79,"A",IF(U22&lt;=100,"A+")))))))</f>
        <v>A-</v>
      </c>
      <c r="X22" s="12">
        <v>71</v>
      </c>
      <c r="Y22" s="13">
        <f>IF(X22&lt;=32,0,IF(X22&lt;=39,1,IF(X22&lt;=49,2,IF(X22&lt;=59,3,IF(X22&lt;=69,3.5,IF(X22&lt;=79,4,IF(X22&lt;=100,5)))))))</f>
        <v>4</v>
      </c>
      <c r="Z22" s="13" t="str">
        <f>IF(X22&lt;=32,"F",IF(X22&lt;=39,"D",IF(X22&lt;=49,"C",IF(X22&lt;=59,"B",IF(X22&lt;=69,"A-",IF(X22&lt;=79,"A",IF(X22&lt;=100,"A+")))))))</f>
        <v>A</v>
      </c>
      <c r="AA22" s="12">
        <v>47</v>
      </c>
      <c r="AB22" s="13">
        <f>IF(AA22&lt;=32,0,IF(AA22&lt;=39,1,IF(AA22&lt;=49,2,IF(AA22&lt;=59,3,IF(AA22&lt;=69,3.5,IF(AA22&lt;=79,4,IF(AA22&lt;=100,5)))))))</f>
        <v>2</v>
      </c>
      <c r="AC22" s="13" t="str">
        <f>IF(AA22&lt;=32,"F",IF(AA22&lt;=39,"D",IF(AA22&lt;=49,"C",IF(AA22&lt;=59,"B",IF(AA22&lt;=69,"A-",IF(AA22&lt;=79,"A",IF(AA22&lt;=100,"A+")))))))</f>
        <v>C</v>
      </c>
      <c r="AD22" s="12">
        <v>66</v>
      </c>
      <c r="AE22" s="13">
        <f>IF(AD22&lt;=32,0,IF(AD22&lt;=39,1,IF(AD22&lt;=49,2,IF(AD22&lt;=59,3,IF(AD22&lt;=69,3.5,IF(AD22&lt;=79,4,IF(AD22&lt;=100,5)))))))</f>
        <v>3.5</v>
      </c>
      <c r="AF22" s="13" t="str">
        <f>IF(AD22&lt;=32,"F",IF(AD22&lt;=39,"D",IF(AD22&lt;=49,"C",IF(AD22&lt;=59,"B",IF(AD22&lt;=69,"A-",IF(AD22&lt;=79,"A",IF(AD22&lt;=100,"A+")))))))</f>
        <v>A-</v>
      </c>
      <c r="AG22" s="12">
        <v>23</v>
      </c>
      <c r="AH22" s="13">
        <f>IF(AG22&lt;=8,0,IF(AG22&lt;=9.75,1,IF(AG22&lt;=12.25,2,IF(AG22&lt;=14.75,3,IF(AG22&lt;=17.25,3.5,IF(AG22&lt;=19.75,4,IF(AG22&lt;=25,5)))))))</f>
        <v>5</v>
      </c>
      <c r="AI22" s="13" t="str">
        <f>IF(AG22&lt;=8,"F",IF(AG22&lt;=9.75,"D",IF(AG22&lt;=12.25,"C",IF(AG22&lt;=14.75,"B",IF(AG22&lt;=17.25,"A-",IF(AG22&lt;=19.75,"A",IF(AG22&lt;=25,"A+")))))))</f>
        <v>A+</v>
      </c>
      <c r="AJ22" s="12">
        <v>49</v>
      </c>
      <c r="AK22" s="13">
        <f>IF(AJ22&lt;=32,0,IF(AJ22&lt;=39,1,IF(AJ22&lt;=49,2,IF(AJ22&lt;=59,3,IF(AJ22&lt;=69,3.5,IF(AJ22&lt;=79,4,IF(AJ22&lt;=100,5)))))))</f>
        <v>2</v>
      </c>
      <c r="AL22" s="13" t="str">
        <f>IF(AJ22&lt;=32,"F",IF(AJ22&lt;=39,"D",IF(AJ22&lt;=49,"C",IF(AJ22&lt;=59,"B",IF(AJ22&lt;=69,"A-",IF(AJ22&lt;=79,"A",IF(AJ22&lt;=100,"A+")))))))</f>
        <v>C</v>
      </c>
      <c r="AM22" s="14">
        <f>IF(AK22&gt;2,AK22-2,0)</f>
        <v>0</v>
      </c>
      <c r="AN22" s="72">
        <f>G22+L22+O22+R22+U22+X22+AA22+AD22+AG22+AJ22</f>
        <v>668</v>
      </c>
      <c r="AO22" s="15">
        <f>IF(OR(H22=0,M22=0,P22=0,S22=0,V22=0,Y22=0,AB22=0,AE22=0,AH22=0),0,H22+M22+P22+S22+V22+Y22+AB22+AE22+AH22)/9</f>
        <v>3.3888888888888888</v>
      </c>
      <c r="AP22" s="15">
        <f>IF(OR(H22=0,M22=0,P22=0,S22=0,V22=0,Y22=0,AB22=0,AE22=0,AH22=0),0,H22+M22+P22+S22+V22+Y22+AB22+AE22+AH22+AM22)/9</f>
        <v>3.3888888888888888</v>
      </c>
      <c r="AQ22" s="15" t="str">
        <f>IF(AP22&gt;=5,"A+",IF(AP22&gt;=4,"A",IF(AP22&gt;=3.5,"A-",IF(AP22&gt;=3,"B",IF(AP22&gt;=2,"C",IF(AP22&gt;=1,"D","F"))))))</f>
        <v>B</v>
      </c>
      <c r="AR22" s="13">
        <v>16</v>
      </c>
      <c r="AS22" s="13" t="str">
        <f>IF(AP22=0,"FAIL","PASS")</f>
        <v>PASS</v>
      </c>
      <c r="AT22" s="21">
        <f>COUNTIF(G22:AI22,"F")</f>
        <v>0</v>
      </c>
      <c r="AU22" s="16">
        <v>16</v>
      </c>
      <c r="AV22" s="16"/>
      <c r="AW22" s="12">
        <v>21</v>
      </c>
      <c r="AX22" s="12">
        <v>100</v>
      </c>
      <c r="AY22" s="16">
        <v>21</v>
      </c>
      <c r="AZ22" s="16">
        <v>100</v>
      </c>
      <c r="BA22" s="12">
        <v>16</v>
      </c>
      <c r="BB22" s="37">
        <v>100</v>
      </c>
      <c r="BC22" s="38">
        <v>13</v>
      </c>
      <c r="BD22" s="50">
        <v>77</v>
      </c>
      <c r="BE22" s="12">
        <f>AR22</f>
        <v>16</v>
      </c>
      <c r="BF22" s="31">
        <v>95</v>
      </c>
      <c r="BG22" s="10"/>
      <c r="BH22" s="18"/>
      <c r="BI22" s="18"/>
      <c r="BJ22" s="18"/>
      <c r="BK22" s="18"/>
      <c r="BL22" s="9" t="s">
        <v>702</v>
      </c>
      <c r="BM22" s="9" t="s">
        <v>749</v>
      </c>
      <c r="BN22" s="9" t="s">
        <v>40</v>
      </c>
    </row>
    <row r="23" spans="1:66" s="25" customFormat="1" ht="15.75" x14ac:dyDescent="0.25">
      <c r="A23" s="6">
        <v>17</v>
      </c>
      <c r="B23" s="9" t="s">
        <v>562</v>
      </c>
      <c r="C23" s="9" t="s">
        <v>613</v>
      </c>
      <c r="D23" s="9" t="s">
        <v>664</v>
      </c>
      <c r="E23" s="12">
        <v>59</v>
      </c>
      <c r="F23" s="12">
        <v>70</v>
      </c>
      <c r="G23" s="12">
        <f>SUM(E23:F23)</f>
        <v>129</v>
      </c>
      <c r="H23" s="12" t="str">
        <f>IF(G23&lt;=64,"0",IF(G23&lt;=78,"1",IF(G23&lt;=98,"2",IF(G23&lt;=118,"3",IF(G23&lt;=138,"3.5",IF(G23&lt;=158,"4",IF(G23&lt;=200,"5")))))))</f>
        <v>3.5</v>
      </c>
      <c r="I23" s="12" t="str">
        <f>IF(G23&lt;=64,"F",IF(G23&lt;=78,"D",IF(G23&lt;=98,"C",IF(G23&lt;=118,"B",IF(G23&lt;=138,"A-",IF(G23&lt;=158,"A",IF(G23&lt;=200,"A+")))))))</f>
        <v>A-</v>
      </c>
      <c r="J23" s="12">
        <v>52</v>
      </c>
      <c r="K23" s="12">
        <v>52</v>
      </c>
      <c r="L23" s="12">
        <f>SUM(J23:K23)</f>
        <v>104</v>
      </c>
      <c r="M23" s="12" t="str">
        <f>IF(L23&lt;=64,"0",IF(L23&lt;=78,"1",IF(L23&lt;=98,"2",IF(L23&lt;=118,"3",IF(L23&lt;=138,"3.5",IF(L23&lt;=158,"4",IF(L23&lt;=200,"5")))))))</f>
        <v>3</v>
      </c>
      <c r="N23" s="12" t="str">
        <f>IF(L23&lt;=64,"F",IF(L23&lt;=78,"D",IF(L23&lt;=98,"C",IF(L23&lt;=118,"B",IF(L23&lt;=138,"A-",IF(L23&lt;=158,"A",IF(L23&lt;=200,"A+")))))))</f>
        <v>B</v>
      </c>
      <c r="O23" s="12">
        <v>56</v>
      </c>
      <c r="P23" s="13">
        <f>IF(O23&lt;=32,0,IF(O23&lt;=39,1,IF(O23&lt;=49,2,IF(O23&lt;=59,3,IF(O23&lt;=69,3.5,IF(O23&lt;=79,4,IF(O23&lt;=100,5)))))))</f>
        <v>3</v>
      </c>
      <c r="Q23" s="13" t="str">
        <f>IF(O23&lt;=32,"F",IF(O23&lt;=39,"D",IF(O23&lt;=49,"C",IF(O23&lt;=59,"B",IF(O23&lt;=69,"A-",IF(O23&lt;=79,"A",IF(O23&lt;=100,"A+")))))))</f>
        <v>B</v>
      </c>
      <c r="R23" s="12">
        <v>46</v>
      </c>
      <c r="S23" s="13">
        <f>IF(R23&lt;=32,0,IF(R23&lt;=39,1,IF(R23&lt;=49,2,IF(R23&lt;=59,3,IF(R23&lt;=69,3.5,IF(R23&lt;=79,4,IF(R23&lt;=100,5)))))))</f>
        <v>2</v>
      </c>
      <c r="T23" s="13" t="str">
        <f>IF(R23&lt;=32,"F",IF(R23&lt;=39,"D",IF(R23&lt;=49,"C",IF(R23&lt;=59,"B",IF(R23&lt;=69,"A-",IF(R23&lt;=79,"A",IF(R23&lt;=100,"A+")))))))</f>
        <v>C</v>
      </c>
      <c r="U23" s="12">
        <v>59</v>
      </c>
      <c r="V23" s="13">
        <f>IF(U23&lt;=32,0,IF(U23&lt;=39,1,IF(U23&lt;=49,2,IF(U23&lt;=59,3,IF(U23&lt;=69,3.5,IF(U23&lt;=79,4,IF(U23&lt;=100,5)))))))</f>
        <v>3</v>
      </c>
      <c r="W23" s="13" t="str">
        <f>IF(U23&lt;=32,"F",IF(U23&lt;=39,"D",IF(U23&lt;=49,"C",IF(U23&lt;=59,"B",IF(U23&lt;=69,"A-",IF(U23&lt;=79,"A",IF(U23&lt;=100,"A+")))))))</f>
        <v>B</v>
      </c>
      <c r="X23" s="12">
        <v>81</v>
      </c>
      <c r="Y23" s="13">
        <f>IF(X23&lt;=32,0,IF(X23&lt;=39,1,IF(X23&lt;=49,2,IF(X23&lt;=59,3,IF(X23&lt;=69,3.5,IF(X23&lt;=79,4,IF(X23&lt;=100,5)))))))</f>
        <v>5</v>
      </c>
      <c r="Z23" s="13" t="str">
        <f>IF(X23&lt;=32,"F",IF(X23&lt;=39,"D",IF(X23&lt;=49,"C",IF(X23&lt;=59,"B",IF(X23&lt;=69,"A-",IF(X23&lt;=79,"A",IF(X23&lt;=100,"A+")))))))</f>
        <v>A+</v>
      </c>
      <c r="AA23" s="12">
        <v>39</v>
      </c>
      <c r="AB23" s="13">
        <f>IF(AA23&lt;=32,0,IF(AA23&lt;=39,1,IF(AA23&lt;=49,2,IF(AA23&lt;=59,3,IF(AA23&lt;=69,3.5,IF(AA23&lt;=79,4,IF(AA23&lt;=100,5)))))))</f>
        <v>1</v>
      </c>
      <c r="AC23" s="13" t="str">
        <f>IF(AA23&lt;=32,"F",IF(AA23&lt;=39,"D",IF(AA23&lt;=49,"C",IF(AA23&lt;=59,"B",IF(AA23&lt;=69,"A-",IF(AA23&lt;=79,"A",IF(AA23&lt;=100,"A+")))))))</f>
        <v>D</v>
      </c>
      <c r="AD23" s="12">
        <v>60</v>
      </c>
      <c r="AE23" s="13">
        <f>IF(AD23&lt;=32,0,IF(AD23&lt;=39,1,IF(AD23&lt;=49,2,IF(AD23&lt;=59,3,IF(AD23&lt;=69,3.5,IF(AD23&lt;=79,4,IF(AD23&lt;=100,5)))))))</f>
        <v>3.5</v>
      </c>
      <c r="AF23" s="13" t="str">
        <f>IF(AD23&lt;=32,"F",IF(AD23&lt;=39,"D",IF(AD23&lt;=49,"C",IF(AD23&lt;=59,"B",IF(AD23&lt;=69,"A-",IF(AD23&lt;=79,"A",IF(AD23&lt;=100,"A+")))))))</f>
        <v>A-</v>
      </c>
      <c r="AG23" s="12">
        <v>19</v>
      </c>
      <c r="AH23" s="13">
        <f>IF(AG23&lt;=8,0,IF(AG23&lt;=9.75,1,IF(AG23&lt;=12.25,2,IF(AG23&lt;=14.75,3,IF(AG23&lt;=17.25,3.5,IF(AG23&lt;=19.75,4,IF(AG23&lt;=25,5)))))))</f>
        <v>4</v>
      </c>
      <c r="AI23" s="13" t="str">
        <f>IF(AG23&lt;=8,"F",IF(AG23&lt;=9.75,"D",IF(AG23&lt;=12.25,"C",IF(AG23&lt;=14.75,"B",IF(AG23&lt;=17.25,"A-",IF(AG23&lt;=19.75,"A",IF(AG23&lt;=25,"A+")))))))</f>
        <v>A</v>
      </c>
      <c r="AJ23" s="12">
        <v>70</v>
      </c>
      <c r="AK23" s="13">
        <f>IF(AJ23&lt;=32,0,IF(AJ23&lt;=39,1,IF(AJ23&lt;=49,2,IF(AJ23&lt;=59,3,IF(AJ23&lt;=69,3.5,IF(AJ23&lt;=79,4,IF(AJ23&lt;=100,5)))))))</f>
        <v>4</v>
      </c>
      <c r="AL23" s="13" t="str">
        <f>IF(AJ23&lt;=32,"F",IF(AJ23&lt;=39,"D",IF(AJ23&lt;=49,"C",IF(AJ23&lt;=59,"B",IF(AJ23&lt;=69,"A-",IF(AJ23&lt;=79,"A",IF(AJ23&lt;=100,"A+")))))))</f>
        <v>A</v>
      </c>
      <c r="AM23" s="14">
        <f>IF(AK23&gt;2,AK23-2,0)</f>
        <v>2</v>
      </c>
      <c r="AN23" s="72">
        <f>G23+L23+O23+R23+U23+X23+AA23+AD23+AG23+AJ23</f>
        <v>663</v>
      </c>
      <c r="AO23" s="15">
        <f>IF(OR(H23=0,M23=0,P23=0,S23=0,V23=0,Y23=0,AB23=0,AE23=0,AH23=0),0,H23+M23+P23+S23+V23+Y23+AB23+AE23+AH23)/9</f>
        <v>3.1111111111111112</v>
      </c>
      <c r="AP23" s="15">
        <f>IF(OR(H23=0,M23=0,P23=0,S23=0,V23=0,Y23=0,AB23=0,AE23=0,AH23=0),0,H23+M23+P23+S23+V23+Y23+AB23+AE23+AH23+AM23)/9</f>
        <v>3.3333333333333335</v>
      </c>
      <c r="AQ23" s="15" t="str">
        <f>IF(AP23&gt;=5,"A+",IF(AP23&gt;=4,"A",IF(AP23&gt;=3.5,"A-",IF(AP23&gt;=3,"B",IF(AP23&gt;=2,"C",IF(AP23&gt;=1,"D","F"))))))</f>
        <v>B</v>
      </c>
      <c r="AR23" s="13">
        <v>17</v>
      </c>
      <c r="AS23" s="13" t="str">
        <f>IF(AP23=0,"FAIL","PASS")</f>
        <v>PASS</v>
      </c>
      <c r="AT23" s="21">
        <f>COUNTIF(G23:AI23,"F")</f>
        <v>0</v>
      </c>
      <c r="AU23" s="16">
        <v>20</v>
      </c>
      <c r="AV23" s="16"/>
      <c r="AW23" s="12">
        <v>13</v>
      </c>
      <c r="AX23" s="12">
        <v>90</v>
      </c>
      <c r="AY23" s="16">
        <v>17</v>
      </c>
      <c r="AZ23" s="16">
        <v>95</v>
      </c>
      <c r="BA23" s="12">
        <v>12</v>
      </c>
      <c r="BB23" s="37">
        <v>100</v>
      </c>
      <c r="BC23" s="38">
        <v>19</v>
      </c>
      <c r="BD23" s="50">
        <v>81</v>
      </c>
      <c r="BE23" s="12">
        <f>AR23</f>
        <v>17</v>
      </c>
      <c r="BF23" s="31">
        <v>80</v>
      </c>
      <c r="BG23" s="10"/>
      <c r="BH23" s="18"/>
      <c r="BI23" s="18"/>
      <c r="BJ23" s="18"/>
      <c r="BK23" s="18"/>
      <c r="BL23" s="9" t="s">
        <v>715</v>
      </c>
      <c r="BM23" s="9" t="s">
        <v>715</v>
      </c>
      <c r="BN23" s="9" t="s">
        <v>40</v>
      </c>
    </row>
    <row r="24" spans="1:66" s="25" customFormat="1" ht="15.75" x14ac:dyDescent="0.25">
      <c r="A24" s="6">
        <v>18</v>
      </c>
      <c r="B24" s="9" t="s">
        <v>556</v>
      </c>
      <c r="C24" s="9" t="s">
        <v>607</v>
      </c>
      <c r="D24" s="9" t="s">
        <v>658</v>
      </c>
      <c r="E24" s="12">
        <v>71</v>
      </c>
      <c r="F24" s="12">
        <v>56</v>
      </c>
      <c r="G24" s="12">
        <f>SUM(E24:F24)</f>
        <v>127</v>
      </c>
      <c r="H24" s="12" t="str">
        <f>IF(G24&lt;=64,"0",IF(G24&lt;=78,"1",IF(G24&lt;=98,"2",IF(G24&lt;=118,"3",IF(G24&lt;=138,"3.5",IF(G24&lt;=158,"4",IF(G24&lt;=200,"5")))))))</f>
        <v>3.5</v>
      </c>
      <c r="I24" s="12" t="str">
        <f>IF(G24&lt;=64,"F",IF(G24&lt;=78,"D",IF(G24&lt;=98,"C",IF(G24&lt;=118,"B",IF(G24&lt;=138,"A-",IF(G24&lt;=158,"A",IF(G24&lt;=200,"A+")))))))</f>
        <v>A-</v>
      </c>
      <c r="J24" s="12">
        <v>38</v>
      </c>
      <c r="K24" s="12">
        <v>36</v>
      </c>
      <c r="L24" s="12">
        <f>SUM(J24:K24)</f>
        <v>74</v>
      </c>
      <c r="M24" s="12" t="str">
        <f>IF(L24&lt;=64,"0",IF(L24&lt;=78,"1",IF(L24&lt;=98,"2",IF(L24&lt;=118,"3",IF(L24&lt;=138,"3.5",IF(L24&lt;=158,"4",IF(L24&lt;=200,"5")))))))</f>
        <v>1</v>
      </c>
      <c r="N24" s="12" t="str">
        <f>IF(L24&lt;=64,"F",IF(L24&lt;=78,"D",IF(L24&lt;=98,"C",IF(L24&lt;=118,"B",IF(L24&lt;=138,"A-",IF(L24&lt;=158,"A",IF(L24&lt;=200,"A+")))))))</f>
        <v>D</v>
      </c>
      <c r="O24" s="12">
        <v>62</v>
      </c>
      <c r="P24" s="13">
        <f>IF(O24&lt;=32,0,IF(O24&lt;=39,1,IF(O24&lt;=49,2,IF(O24&lt;=59,3,IF(O24&lt;=69,3.5,IF(O24&lt;=79,4,IF(O24&lt;=100,5)))))))</f>
        <v>3.5</v>
      </c>
      <c r="Q24" s="13" t="str">
        <f>IF(O24&lt;=32,"F",IF(O24&lt;=39,"D",IF(O24&lt;=49,"C",IF(O24&lt;=59,"B",IF(O24&lt;=69,"A-",IF(O24&lt;=79,"A",IF(O24&lt;=100,"A+")))))))</f>
        <v>A-</v>
      </c>
      <c r="R24" s="12">
        <v>50</v>
      </c>
      <c r="S24" s="13">
        <f>IF(R24&lt;=32,0,IF(R24&lt;=39,1,IF(R24&lt;=49,2,IF(R24&lt;=59,3,IF(R24&lt;=69,3.5,IF(R24&lt;=79,4,IF(R24&lt;=100,5)))))))</f>
        <v>3</v>
      </c>
      <c r="T24" s="13" t="str">
        <f>IF(R24&lt;=32,"F",IF(R24&lt;=39,"D",IF(R24&lt;=49,"C",IF(R24&lt;=59,"B",IF(R24&lt;=69,"A-",IF(R24&lt;=79,"A",IF(R24&lt;=100,"A+")))))))</f>
        <v>B</v>
      </c>
      <c r="U24" s="12">
        <v>47</v>
      </c>
      <c r="V24" s="13">
        <f>IF(U24&lt;=32,0,IF(U24&lt;=39,1,IF(U24&lt;=49,2,IF(U24&lt;=59,3,IF(U24&lt;=69,3.5,IF(U24&lt;=79,4,IF(U24&lt;=100,5)))))))</f>
        <v>2</v>
      </c>
      <c r="W24" s="13" t="str">
        <f>IF(U24&lt;=32,"F",IF(U24&lt;=39,"D",IF(U24&lt;=49,"C",IF(U24&lt;=59,"B",IF(U24&lt;=69,"A-",IF(U24&lt;=79,"A",IF(U24&lt;=100,"A+")))))))</f>
        <v>C</v>
      </c>
      <c r="X24" s="12">
        <v>61</v>
      </c>
      <c r="Y24" s="13">
        <f>IF(X24&lt;=32,0,IF(X24&lt;=39,1,IF(X24&lt;=49,2,IF(X24&lt;=59,3,IF(X24&lt;=69,3.5,IF(X24&lt;=79,4,IF(X24&lt;=100,5)))))))</f>
        <v>3.5</v>
      </c>
      <c r="Z24" s="13" t="str">
        <f>IF(X24&lt;=32,"F",IF(X24&lt;=39,"D",IF(X24&lt;=49,"C",IF(X24&lt;=59,"B",IF(X24&lt;=69,"A-",IF(X24&lt;=79,"A",IF(X24&lt;=100,"A+")))))))</f>
        <v>A-</v>
      </c>
      <c r="AA24" s="12">
        <v>37</v>
      </c>
      <c r="AB24" s="13">
        <f>IF(AA24&lt;=32,0,IF(AA24&lt;=39,1,IF(AA24&lt;=49,2,IF(AA24&lt;=59,3,IF(AA24&lt;=69,3.5,IF(AA24&lt;=79,4,IF(AA24&lt;=100,5)))))))</f>
        <v>1</v>
      </c>
      <c r="AC24" s="13" t="str">
        <f>IF(AA24&lt;=32,"F",IF(AA24&lt;=39,"D",IF(AA24&lt;=49,"C",IF(AA24&lt;=59,"B",IF(AA24&lt;=69,"A-",IF(AA24&lt;=79,"A",IF(AA24&lt;=100,"A+")))))))</f>
        <v>D</v>
      </c>
      <c r="AD24" s="12">
        <v>71</v>
      </c>
      <c r="AE24" s="13">
        <f>IF(AD24&lt;=32,0,IF(AD24&lt;=39,1,IF(AD24&lt;=49,2,IF(AD24&lt;=59,3,IF(AD24&lt;=69,3.5,IF(AD24&lt;=79,4,IF(AD24&lt;=100,5)))))))</f>
        <v>4</v>
      </c>
      <c r="AF24" s="13" t="str">
        <f>IF(AD24&lt;=32,"F",IF(AD24&lt;=39,"D",IF(AD24&lt;=49,"C",IF(AD24&lt;=59,"B",IF(AD24&lt;=69,"A-",IF(AD24&lt;=79,"A",IF(AD24&lt;=100,"A+")))))))</f>
        <v>A</v>
      </c>
      <c r="AG24" s="12">
        <v>23</v>
      </c>
      <c r="AH24" s="13">
        <f>IF(AG24&lt;=8,0,IF(AG24&lt;=9.75,1,IF(AG24&lt;=12.25,2,IF(AG24&lt;=14.75,3,IF(AG24&lt;=17.25,3.5,IF(AG24&lt;=19.75,4,IF(AG24&lt;=25,5)))))))</f>
        <v>5</v>
      </c>
      <c r="AI24" s="13" t="str">
        <f>IF(AG24&lt;=8,"F",IF(AG24&lt;=9.75,"D",IF(AG24&lt;=12.25,"C",IF(AG24&lt;=14.75,"B",IF(AG24&lt;=17.25,"A-",IF(AG24&lt;=19.75,"A",IF(AG24&lt;=25,"A+")))))))</f>
        <v>A+</v>
      </c>
      <c r="AJ24" s="12">
        <v>74</v>
      </c>
      <c r="AK24" s="13">
        <f>IF(AJ24&lt;=32,0,IF(AJ24&lt;=39,1,IF(AJ24&lt;=49,2,IF(AJ24&lt;=59,3,IF(AJ24&lt;=69,3.5,IF(AJ24&lt;=79,4,IF(AJ24&lt;=100,5)))))))</f>
        <v>4</v>
      </c>
      <c r="AL24" s="13" t="str">
        <f>IF(AJ24&lt;=32,"F",IF(AJ24&lt;=39,"D",IF(AJ24&lt;=49,"C",IF(AJ24&lt;=59,"B",IF(AJ24&lt;=69,"A-",IF(AJ24&lt;=79,"A",IF(AJ24&lt;=100,"A+")))))))</f>
        <v>A</v>
      </c>
      <c r="AM24" s="14">
        <f>IF(AK24&gt;2,AK24-2,0)</f>
        <v>2</v>
      </c>
      <c r="AN24" s="72">
        <f>G24+L24+O24+R24+U24+X24+AA24+AD24+AG24+AJ24</f>
        <v>626</v>
      </c>
      <c r="AO24" s="15">
        <f>IF(OR(H24=0,M24=0,P24=0,S24=0,V24=0,Y24=0,AB24=0,AE24=0,AH24=0),0,H24+M24+P24+S24+V24+Y24+AB24+AE24+AH24)/9</f>
        <v>2.9444444444444446</v>
      </c>
      <c r="AP24" s="15">
        <f>IF(OR(H24=0,M24=0,P24=0,S24=0,V24=0,Y24=0,AB24=0,AE24=0,AH24=0),0,H24+M24+P24+S24+V24+Y24+AB24+AE24+AH24+AM24)/9</f>
        <v>3.1666666666666665</v>
      </c>
      <c r="AQ24" s="15" t="str">
        <f>IF(AP24&gt;=5,"A+",IF(AP24&gt;=4,"A",IF(AP24&gt;=3.5,"A-",IF(AP24&gt;=3,"B",IF(AP24&gt;=2,"C",IF(AP24&gt;=1,"D","F"))))))</f>
        <v>B</v>
      </c>
      <c r="AR24" s="13">
        <v>18</v>
      </c>
      <c r="AS24" s="13" t="str">
        <f>IF(AP24=0,"FAIL","PASS")</f>
        <v>PASS</v>
      </c>
      <c r="AT24" s="21">
        <f>COUNTIF(G24:AI24,"F")</f>
        <v>0</v>
      </c>
      <c r="AU24" s="16">
        <v>7</v>
      </c>
      <c r="AV24" s="16"/>
      <c r="AW24" s="12">
        <v>17</v>
      </c>
      <c r="AX24" s="12">
        <v>100</v>
      </c>
      <c r="AY24" s="16">
        <v>13</v>
      </c>
      <c r="AZ24" s="16">
        <v>100</v>
      </c>
      <c r="BA24" s="12">
        <v>21</v>
      </c>
      <c r="BB24" s="37">
        <v>94</v>
      </c>
      <c r="BC24" s="38">
        <v>24</v>
      </c>
      <c r="BD24" s="50">
        <v>81</v>
      </c>
      <c r="BE24" s="12">
        <f>AR24</f>
        <v>18</v>
      </c>
      <c r="BF24" s="31">
        <v>90</v>
      </c>
      <c r="BG24" s="10"/>
      <c r="BH24" s="18"/>
      <c r="BI24" s="18"/>
      <c r="BJ24" s="18"/>
      <c r="BK24" s="18"/>
      <c r="BL24" s="9" t="s">
        <v>709</v>
      </c>
      <c r="BM24" s="9" t="s">
        <v>709</v>
      </c>
      <c r="BN24" s="9" t="s">
        <v>40</v>
      </c>
    </row>
    <row r="25" spans="1:66" s="25" customFormat="1" ht="15.75" x14ac:dyDescent="0.25">
      <c r="A25" s="6">
        <v>19</v>
      </c>
      <c r="B25" s="9" t="s">
        <v>563</v>
      </c>
      <c r="C25" s="9" t="s">
        <v>614</v>
      </c>
      <c r="D25" s="9" t="s">
        <v>665</v>
      </c>
      <c r="E25" s="12">
        <v>62</v>
      </c>
      <c r="F25" s="12">
        <v>62</v>
      </c>
      <c r="G25" s="12">
        <f>SUM(E25:F25)</f>
        <v>124</v>
      </c>
      <c r="H25" s="12" t="str">
        <f>IF(G25&lt;=64,"0",IF(G25&lt;=78,"1",IF(G25&lt;=98,"2",IF(G25&lt;=118,"3",IF(G25&lt;=138,"3.5",IF(G25&lt;=158,"4",IF(G25&lt;=200,"5")))))))</f>
        <v>3.5</v>
      </c>
      <c r="I25" s="12" t="str">
        <f>IF(G25&lt;=64,"F",IF(G25&lt;=78,"D",IF(G25&lt;=98,"C",IF(G25&lt;=118,"B",IF(G25&lt;=138,"A-",IF(G25&lt;=158,"A",IF(G25&lt;=200,"A+")))))))</f>
        <v>A-</v>
      </c>
      <c r="J25" s="12">
        <v>55</v>
      </c>
      <c r="K25" s="12">
        <v>56</v>
      </c>
      <c r="L25" s="12">
        <f>SUM(J25:K25)</f>
        <v>111</v>
      </c>
      <c r="M25" s="12" t="str">
        <f>IF(L25&lt;=64,"0",IF(L25&lt;=78,"1",IF(L25&lt;=98,"2",IF(L25&lt;=118,"3",IF(L25&lt;=138,"3.5",IF(L25&lt;=158,"4",IF(L25&lt;=200,"5")))))))</f>
        <v>3</v>
      </c>
      <c r="N25" s="12" t="str">
        <f>IF(L25&lt;=64,"F",IF(L25&lt;=78,"D",IF(L25&lt;=98,"C",IF(L25&lt;=118,"B",IF(L25&lt;=138,"A-",IF(L25&lt;=158,"A",IF(L25&lt;=200,"A+")))))))</f>
        <v>B</v>
      </c>
      <c r="O25" s="12">
        <v>45</v>
      </c>
      <c r="P25" s="13">
        <f>IF(O25&lt;=32,0,IF(O25&lt;=39,1,IF(O25&lt;=49,2,IF(O25&lt;=59,3,IF(O25&lt;=69,3.5,IF(O25&lt;=79,4,IF(O25&lt;=100,5)))))))</f>
        <v>2</v>
      </c>
      <c r="Q25" s="13" t="str">
        <f>IF(O25&lt;=32,"F",IF(O25&lt;=39,"D",IF(O25&lt;=49,"C",IF(O25&lt;=59,"B",IF(O25&lt;=69,"A-",IF(O25&lt;=79,"A",IF(O25&lt;=100,"A+")))))))</f>
        <v>C</v>
      </c>
      <c r="R25" s="12">
        <v>43</v>
      </c>
      <c r="S25" s="13">
        <f>IF(R25&lt;=32,0,IF(R25&lt;=39,1,IF(R25&lt;=49,2,IF(R25&lt;=59,3,IF(R25&lt;=69,3.5,IF(R25&lt;=79,4,IF(R25&lt;=100,5)))))))</f>
        <v>2</v>
      </c>
      <c r="T25" s="13" t="str">
        <f>IF(R25&lt;=32,"F",IF(R25&lt;=39,"D",IF(R25&lt;=49,"C",IF(R25&lt;=59,"B",IF(R25&lt;=69,"A-",IF(R25&lt;=79,"A",IF(R25&lt;=100,"A+")))))))</f>
        <v>C</v>
      </c>
      <c r="U25" s="12">
        <v>40</v>
      </c>
      <c r="V25" s="13">
        <f>IF(U25&lt;=32,0,IF(U25&lt;=39,1,IF(U25&lt;=49,2,IF(U25&lt;=59,3,IF(U25&lt;=69,3.5,IF(U25&lt;=79,4,IF(U25&lt;=100,5)))))))</f>
        <v>2</v>
      </c>
      <c r="W25" s="13" t="str">
        <f>IF(U25&lt;=32,"F",IF(U25&lt;=39,"D",IF(U25&lt;=49,"C",IF(U25&lt;=59,"B",IF(U25&lt;=69,"A-",IF(U25&lt;=79,"A",IF(U25&lt;=100,"A+")))))))</f>
        <v>C</v>
      </c>
      <c r="X25" s="12">
        <v>82</v>
      </c>
      <c r="Y25" s="13">
        <f>IF(X25&lt;=32,0,IF(X25&lt;=39,1,IF(X25&lt;=49,2,IF(X25&lt;=59,3,IF(X25&lt;=69,3.5,IF(X25&lt;=79,4,IF(X25&lt;=100,5)))))))</f>
        <v>5</v>
      </c>
      <c r="Z25" s="13" t="str">
        <f>IF(X25&lt;=32,"F",IF(X25&lt;=39,"D",IF(X25&lt;=49,"C",IF(X25&lt;=59,"B",IF(X25&lt;=69,"A-",IF(X25&lt;=79,"A",IF(X25&lt;=100,"A+")))))))</f>
        <v>A+</v>
      </c>
      <c r="AA25" s="12">
        <v>33</v>
      </c>
      <c r="AB25" s="13">
        <f>IF(AA25&lt;=32,0,IF(AA25&lt;=39,1,IF(AA25&lt;=49,2,IF(AA25&lt;=59,3,IF(AA25&lt;=69,3.5,IF(AA25&lt;=79,4,IF(AA25&lt;=100,5)))))))</f>
        <v>1</v>
      </c>
      <c r="AC25" s="13" t="str">
        <f>IF(AA25&lt;=32,"F",IF(AA25&lt;=39,"D",IF(AA25&lt;=49,"C",IF(AA25&lt;=59,"B",IF(AA25&lt;=69,"A-",IF(AA25&lt;=79,"A",IF(AA25&lt;=100,"A+")))))))</f>
        <v>D</v>
      </c>
      <c r="AD25" s="12">
        <v>50</v>
      </c>
      <c r="AE25" s="13">
        <f>IF(AD25&lt;=32,0,IF(AD25&lt;=39,1,IF(AD25&lt;=49,2,IF(AD25&lt;=59,3,IF(AD25&lt;=69,3.5,IF(AD25&lt;=79,4,IF(AD25&lt;=100,5)))))))</f>
        <v>3</v>
      </c>
      <c r="AF25" s="13" t="str">
        <f>IF(AD25&lt;=32,"F",IF(AD25&lt;=39,"D",IF(AD25&lt;=49,"C",IF(AD25&lt;=59,"B",IF(AD25&lt;=69,"A-",IF(AD25&lt;=79,"A",IF(AD25&lt;=100,"A+")))))))</f>
        <v>B</v>
      </c>
      <c r="AG25" s="12">
        <v>24</v>
      </c>
      <c r="AH25" s="13">
        <f>IF(AG25&lt;=8,0,IF(AG25&lt;=9.75,1,IF(AG25&lt;=12.25,2,IF(AG25&lt;=14.75,3,IF(AG25&lt;=17.25,3.5,IF(AG25&lt;=19.75,4,IF(AG25&lt;=25,5)))))))</f>
        <v>5</v>
      </c>
      <c r="AI25" s="13" t="str">
        <f>IF(AG25&lt;=8,"F",IF(AG25&lt;=9.75,"D",IF(AG25&lt;=12.25,"C",IF(AG25&lt;=14.75,"B",IF(AG25&lt;=17.25,"A-",IF(AG25&lt;=19.75,"A",IF(AG25&lt;=25,"A+")))))))</f>
        <v>A+</v>
      </c>
      <c r="AJ25" s="12">
        <v>61</v>
      </c>
      <c r="AK25" s="13">
        <f>IF(AJ25&lt;=32,0,IF(AJ25&lt;=39,1,IF(AJ25&lt;=49,2,IF(AJ25&lt;=59,3,IF(AJ25&lt;=69,3.5,IF(AJ25&lt;=79,4,IF(AJ25&lt;=100,5)))))))</f>
        <v>3.5</v>
      </c>
      <c r="AL25" s="13" t="str">
        <f>IF(AJ25&lt;=32,"F",IF(AJ25&lt;=39,"D",IF(AJ25&lt;=49,"C",IF(AJ25&lt;=59,"B",IF(AJ25&lt;=69,"A-",IF(AJ25&lt;=79,"A",IF(AJ25&lt;=100,"A+")))))))</f>
        <v>A-</v>
      </c>
      <c r="AM25" s="14">
        <f>IF(AK25&gt;2,AK25-2,0)</f>
        <v>1.5</v>
      </c>
      <c r="AN25" s="72">
        <f>G25+L25+O25+R25+U25+X25+AA25+AD25+AG25+AJ25</f>
        <v>613</v>
      </c>
      <c r="AO25" s="15">
        <f>IF(OR(H25=0,M25=0,P25=0,S25=0,V25=0,Y25=0,AB25=0,AE25=0,AH25=0),0,H25+M25+P25+S25+V25+Y25+AB25+AE25+AH25)/9</f>
        <v>2.9444444444444446</v>
      </c>
      <c r="AP25" s="15">
        <f>IF(OR(H25=0,M25=0,P25=0,S25=0,V25=0,Y25=0,AB25=0,AE25=0,AH25=0),0,H25+M25+P25+S25+V25+Y25+AB25+AE25+AH25+AM25)/9</f>
        <v>3.1111111111111112</v>
      </c>
      <c r="AQ25" s="15" t="str">
        <f>IF(AP25&gt;=5,"A+",IF(AP25&gt;=4,"A",IF(AP25&gt;=3.5,"A-",IF(AP25&gt;=3,"B",IF(AP25&gt;=2,"C",IF(AP25&gt;=1,"D","F"))))))</f>
        <v>B</v>
      </c>
      <c r="AR25" s="13">
        <v>19</v>
      </c>
      <c r="AS25" s="13" t="str">
        <f>IF(AP25=0,"FAIL","PASS")</f>
        <v>PASS</v>
      </c>
      <c r="AT25" s="21">
        <f>COUNTIF(G25:AI25,"F")</f>
        <v>0</v>
      </c>
      <c r="AU25" s="16">
        <v>44</v>
      </c>
      <c r="AV25" s="16"/>
      <c r="AW25" s="12">
        <v>31</v>
      </c>
      <c r="AX25" s="12">
        <v>90</v>
      </c>
      <c r="AY25" s="16">
        <v>28</v>
      </c>
      <c r="AZ25" s="16">
        <v>100</v>
      </c>
      <c r="BA25" s="12">
        <v>23</v>
      </c>
      <c r="BB25" s="37">
        <v>94</v>
      </c>
      <c r="BC25" s="38">
        <v>40</v>
      </c>
      <c r="BD25" s="50">
        <v>88</v>
      </c>
      <c r="BE25" s="12">
        <f>AR25</f>
        <v>19</v>
      </c>
      <c r="BF25" s="31">
        <v>90</v>
      </c>
      <c r="BG25" s="10"/>
      <c r="BH25" s="18"/>
      <c r="BI25" s="18"/>
      <c r="BJ25" s="18"/>
      <c r="BK25" s="18"/>
      <c r="BL25" s="9" t="s">
        <v>716</v>
      </c>
      <c r="BM25" s="9" t="s">
        <v>716</v>
      </c>
      <c r="BN25" s="9" t="s">
        <v>40</v>
      </c>
    </row>
    <row r="26" spans="1:66" s="25" customFormat="1" ht="15.75" x14ac:dyDescent="0.25">
      <c r="A26" s="6">
        <v>23</v>
      </c>
      <c r="B26" s="9" t="s">
        <v>568</v>
      </c>
      <c r="C26" s="9" t="s">
        <v>619</v>
      </c>
      <c r="D26" s="9" t="s">
        <v>670</v>
      </c>
      <c r="E26" s="12">
        <v>66</v>
      </c>
      <c r="F26" s="12">
        <v>63</v>
      </c>
      <c r="G26" s="12">
        <f>SUM(E26:F26)</f>
        <v>129</v>
      </c>
      <c r="H26" s="12" t="str">
        <f>IF(G26&lt;=64,"0",IF(G26&lt;=78,"1",IF(G26&lt;=98,"2",IF(G26&lt;=118,"3",IF(G26&lt;=138,"3.5",IF(G26&lt;=158,"4",IF(G26&lt;=200,"5")))))))</f>
        <v>3.5</v>
      </c>
      <c r="I26" s="12" t="str">
        <f>IF(G26&lt;=64,"F",IF(G26&lt;=78,"D",IF(G26&lt;=98,"C",IF(G26&lt;=118,"B",IF(G26&lt;=138,"A-",IF(G26&lt;=158,"A",IF(G26&lt;=200,"A+")))))))</f>
        <v>A-</v>
      </c>
      <c r="J26" s="12">
        <v>62</v>
      </c>
      <c r="K26" s="12">
        <v>49</v>
      </c>
      <c r="L26" s="12">
        <f>SUM(J26:K26)</f>
        <v>111</v>
      </c>
      <c r="M26" s="12" t="str">
        <f>IF(L26&lt;=64,"0",IF(L26&lt;=78,"1",IF(L26&lt;=98,"2",IF(L26&lt;=118,"3",IF(L26&lt;=138,"3.5",IF(L26&lt;=158,"4",IF(L26&lt;=200,"5")))))))</f>
        <v>3</v>
      </c>
      <c r="N26" s="12" t="str">
        <f>IF(L26&lt;=64,"F",IF(L26&lt;=78,"D",IF(L26&lt;=98,"C",IF(L26&lt;=118,"B",IF(L26&lt;=138,"A-",IF(L26&lt;=158,"A",IF(L26&lt;=200,"A+")))))))</f>
        <v>B</v>
      </c>
      <c r="O26" s="12">
        <v>54</v>
      </c>
      <c r="P26" s="13">
        <f>IF(O26&lt;=32,0,IF(O26&lt;=39,1,IF(O26&lt;=49,2,IF(O26&lt;=59,3,IF(O26&lt;=69,3.5,IF(O26&lt;=79,4,IF(O26&lt;=100,5)))))))</f>
        <v>3</v>
      </c>
      <c r="Q26" s="13" t="str">
        <f>IF(O26&lt;=32,"F",IF(O26&lt;=39,"D",IF(O26&lt;=49,"C",IF(O26&lt;=59,"B",IF(O26&lt;=69,"A-",IF(O26&lt;=79,"A",IF(O26&lt;=100,"A+")))))))</f>
        <v>B</v>
      </c>
      <c r="R26" s="12">
        <v>43</v>
      </c>
      <c r="S26" s="13">
        <f>IF(R26&lt;=32,0,IF(R26&lt;=39,1,IF(R26&lt;=49,2,IF(R26&lt;=59,3,IF(R26&lt;=69,3.5,IF(R26&lt;=79,4,IF(R26&lt;=100,5)))))))</f>
        <v>2</v>
      </c>
      <c r="T26" s="13" t="str">
        <f>IF(R26&lt;=32,"F",IF(R26&lt;=39,"D",IF(R26&lt;=49,"C",IF(R26&lt;=59,"B",IF(R26&lt;=69,"A-",IF(R26&lt;=79,"A",IF(R26&lt;=100,"A+")))))))</f>
        <v>C</v>
      </c>
      <c r="U26" s="12">
        <v>37</v>
      </c>
      <c r="V26" s="13">
        <f>IF(U26&lt;=32,0,IF(U26&lt;=39,1,IF(U26&lt;=49,2,IF(U26&lt;=59,3,IF(U26&lt;=69,3.5,IF(U26&lt;=79,4,IF(U26&lt;=100,5)))))))</f>
        <v>1</v>
      </c>
      <c r="W26" s="13" t="str">
        <f>IF(U26&lt;=32,"F",IF(U26&lt;=39,"D",IF(U26&lt;=49,"C",IF(U26&lt;=59,"B",IF(U26&lt;=69,"A-",IF(U26&lt;=79,"A",IF(U26&lt;=100,"A+")))))))</f>
        <v>D</v>
      </c>
      <c r="X26" s="12">
        <v>75</v>
      </c>
      <c r="Y26" s="13">
        <f>IF(X26&lt;=32,0,IF(X26&lt;=39,1,IF(X26&lt;=49,2,IF(X26&lt;=59,3,IF(X26&lt;=69,3.5,IF(X26&lt;=79,4,IF(X26&lt;=100,5)))))))</f>
        <v>4</v>
      </c>
      <c r="Z26" s="13" t="str">
        <f>IF(X26&lt;=32,"F",IF(X26&lt;=39,"D",IF(X26&lt;=49,"C",IF(X26&lt;=59,"B",IF(X26&lt;=69,"A-",IF(X26&lt;=79,"A",IF(X26&lt;=100,"A+")))))))</f>
        <v>A</v>
      </c>
      <c r="AA26" s="12">
        <v>36</v>
      </c>
      <c r="AB26" s="13">
        <f>IF(AA26&lt;=32,0,IF(AA26&lt;=39,1,IF(AA26&lt;=49,2,IF(AA26&lt;=59,3,IF(AA26&lt;=69,3.5,IF(AA26&lt;=79,4,IF(AA26&lt;=100,5)))))))</f>
        <v>1</v>
      </c>
      <c r="AC26" s="13" t="str">
        <f>IF(AA26&lt;=32,"F",IF(AA26&lt;=39,"D",IF(AA26&lt;=49,"C",IF(AA26&lt;=59,"B",IF(AA26&lt;=69,"A-",IF(AA26&lt;=79,"A",IF(AA26&lt;=100,"A+")))))))</f>
        <v>D</v>
      </c>
      <c r="AD26" s="12">
        <v>68</v>
      </c>
      <c r="AE26" s="13">
        <f>IF(AD26&lt;=32,0,IF(AD26&lt;=39,1,IF(AD26&lt;=49,2,IF(AD26&lt;=59,3,IF(AD26&lt;=69,3.5,IF(AD26&lt;=79,4,IF(AD26&lt;=100,5)))))))</f>
        <v>3.5</v>
      </c>
      <c r="AF26" s="13" t="str">
        <f>IF(AD26&lt;=32,"F",IF(AD26&lt;=39,"D",IF(AD26&lt;=49,"C",IF(AD26&lt;=59,"B",IF(AD26&lt;=69,"A-",IF(AD26&lt;=79,"A",IF(AD26&lt;=100,"A+")))))))</f>
        <v>A-</v>
      </c>
      <c r="AG26" s="12">
        <v>18</v>
      </c>
      <c r="AH26" s="13">
        <f>IF(AG26&lt;=8,0,IF(AG26&lt;=9.75,1,IF(AG26&lt;=12.25,2,IF(AG26&lt;=14.75,3,IF(AG26&lt;=17.25,3.5,IF(AG26&lt;=19.75,4,IF(AG26&lt;=25,5)))))))</f>
        <v>4</v>
      </c>
      <c r="AI26" s="13" t="str">
        <f>IF(AG26&lt;=8,"F",IF(AG26&lt;=9.75,"D",IF(AG26&lt;=12.25,"C",IF(AG26&lt;=14.75,"B",IF(AG26&lt;=17.25,"A-",IF(AG26&lt;=19.75,"A",IF(AG26&lt;=25,"A+")))))))</f>
        <v>A</v>
      </c>
      <c r="AJ26" s="12">
        <v>73</v>
      </c>
      <c r="AK26" s="13">
        <f>IF(AJ26&lt;=32,0,IF(AJ26&lt;=39,1,IF(AJ26&lt;=49,2,IF(AJ26&lt;=59,3,IF(AJ26&lt;=69,3.5,IF(AJ26&lt;=79,4,IF(AJ26&lt;=100,5)))))))</f>
        <v>4</v>
      </c>
      <c r="AL26" s="13" t="str">
        <f>IF(AJ26&lt;=32,"F",IF(AJ26&lt;=39,"D",IF(AJ26&lt;=49,"C",IF(AJ26&lt;=59,"B",IF(AJ26&lt;=69,"A-",IF(AJ26&lt;=79,"A",IF(AJ26&lt;=100,"A+")))))))</f>
        <v>A</v>
      </c>
      <c r="AM26" s="14">
        <f>IF(AK26&gt;2,AK26-2,0)</f>
        <v>2</v>
      </c>
      <c r="AN26" s="72">
        <f>G26+L26+O26+R26+U26+X26+AA26+AD26+AG26+AJ26</f>
        <v>644</v>
      </c>
      <c r="AO26" s="15">
        <f>IF(OR(H26=0,M26=0,P26=0,S26=0,V26=0,Y26=0,AB26=0,AE26=0,AH26=0),0,H26+M26+P26+S26+V26+Y26+AB26+AE26+AH26)/9</f>
        <v>2.7777777777777777</v>
      </c>
      <c r="AP26" s="15">
        <f>IF(OR(H26=0,M26=0,P26=0,S26=0,V26=0,Y26=0,AB26=0,AE26=0,AH26=0),0,H26+M26+P26+S26+V26+Y26+AB26+AE26+AH26+AM26)/9</f>
        <v>3</v>
      </c>
      <c r="AQ26" s="15" t="str">
        <f>IF(AP26&gt;=5,"A+",IF(AP26&gt;=4,"A",IF(AP26&gt;=3.5,"A-",IF(AP26&gt;=3,"B",IF(AP26&gt;=2,"C",IF(AP26&gt;=1,"D","F"))))))</f>
        <v>B</v>
      </c>
      <c r="AR26" s="13">
        <v>20</v>
      </c>
      <c r="AS26" s="13" t="str">
        <f>IF(AP26=0,"FAIL","PASS")</f>
        <v>PASS</v>
      </c>
      <c r="AT26" s="21">
        <f>COUNTIF(G26:AI26,"F")</f>
        <v>0</v>
      </c>
      <c r="AU26" s="16">
        <v>19</v>
      </c>
      <c r="AV26" s="16"/>
      <c r="AW26" s="12">
        <v>23</v>
      </c>
      <c r="AX26" s="12">
        <v>90</v>
      </c>
      <c r="AY26" s="16">
        <v>15</v>
      </c>
      <c r="AZ26" s="16">
        <v>100</v>
      </c>
      <c r="BA26" s="12">
        <v>45</v>
      </c>
      <c r="BB26" s="37">
        <v>82</v>
      </c>
      <c r="BC26" s="38">
        <v>17</v>
      </c>
      <c r="BD26" s="50">
        <v>96</v>
      </c>
      <c r="BE26" s="12">
        <f>AR26</f>
        <v>20</v>
      </c>
      <c r="BF26" s="31">
        <v>95</v>
      </c>
      <c r="BG26" s="10"/>
      <c r="BH26" s="18"/>
      <c r="BI26" s="18"/>
      <c r="BJ26" s="18"/>
      <c r="BK26" s="18"/>
      <c r="BL26" s="9" t="s">
        <v>721</v>
      </c>
      <c r="BM26" s="9" t="s">
        <v>760</v>
      </c>
      <c r="BN26" s="9" t="s">
        <v>38</v>
      </c>
    </row>
    <row r="27" spans="1:66" s="25" customFormat="1" ht="15.75" x14ac:dyDescent="0.25">
      <c r="A27" s="6">
        <v>20</v>
      </c>
      <c r="B27" s="9" t="s">
        <v>570</v>
      </c>
      <c r="C27" s="9" t="s">
        <v>621</v>
      </c>
      <c r="D27" s="9" t="s">
        <v>672</v>
      </c>
      <c r="E27" s="12">
        <v>69</v>
      </c>
      <c r="F27" s="12">
        <v>73</v>
      </c>
      <c r="G27" s="12">
        <f>SUM(E27:F27)</f>
        <v>142</v>
      </c>
      <c r="H27" s="12" t="str">
        <f>IF(G27&lt;=64,"0",IF(G27&lt;=78,"1",IF(G27&lt;=98,"2",IF(G27&lt;=118,"3",IF(G27&lt;=138,"3.5",IF(G27&lt;=158,"4",IF(G27&lt;=200,"5")))))))</f>
        <v>4</v>
      </c>
      <c r="I27" s="12" t="str">
        <f>IF(G27&lt;=64,"F",IF(G27&lt;=78,"D",IF(G27&lt;=98,"C",IF(G27&lt;=118,"B",IF(G27&lt;=138,"A-",IF(G27&lt;=158,"A",IF(G27&lt;=200,"A+")))))))</f>
        <v>A</v>
      </c>
      <c r="J27" s="12">
        <v>65</v>
      </c>
      <c r="K27" s="12">
        <v>53</v>
      </c>
      <c r="L27" s="12">
        <f>SUM(J27:K27)</f>
        <v>118</v>
      </c>
      <c r="M27" s="12" t="str">
        <f>IF(L27&lt;=64,"0",IF(L27&lt;=78,"1",IF(L27&lt;=98,"2",IF(L27&lt;=118,"3",IF(L27&lt;=138,"3.5",IF(L27&lt;=158,"4",IF(L27&lt;=200,"5")))))))</f>
        <v>3</v>
      </c>
      <c r="N27" s="12" t="str">
        <f>IF(L27&lt;=64,"F",IF(L27&lt;=78,"D",IF(L27&lt;=98,"C",IF(L27&lt;=118,"B",IF(L27&lt;=138,"A-",IF(L27&lt;=158,"A",IF(L27&lt;=200,"A+")))))))</f>
        <v>B</v>
      </c>
      <c r="O27" s="12">
        <v>48</v>
      </c>
      <c r="P27" s="13">
        <f>IF(O27&lt;=32,0,IF(O27&lt;=39,1,IF(O27&lt;=49,2,IF(O27&lt;=59,3,IF(O27&lt;=69,3.5,IF(O27&lt;=79,4,IF(O27&lt;=100,5)))))))</f>
        <v>2</v>
      </c>
      <c r="Q27" s="13" t="str">
        <f>IF(O27&lt;=32,"F",IF(O27&lt;=39,"D",IF(O27&lt;=49,"C",IF(O27&lt;=59,"B",IF(O27&lt;=69,"A-",IF(O27&lt;=79,"A",IF(O27&lt;=100,"A+")))))))</f>
        <v>C</v>
      </c>
      <c r="R27" s="12">
        <v>42</v>
      </c>
      <c r="S27" s="13">
        <f>IF(R27&lt;=32,0,IF(R27&lt;=39,1,IF(R27&lt;=49,2,IF(R27&lt;=59,3,IF(R27&lt;=69,3.5,IF(R27&lt;=79,4,IF(R27&lt;=100,5)))))))</f>
        <v>2</v>
      </c>
      <c r="T27" s="13" t="str">
        <f>IF(R27&lt;=32,"F",IF(R27&lt;=39,"D",IF(R27&lt;=49,"C",IF(R27&lt;=59,"B",IF(R27&lt;=69,"A-",IF(R27&lt;=79,"A",IF(R27&lt;=100,"A+")))))))</f>
        <v>C</v>
      </c>
      <c r="U27" s="12">
        <v>37</v>
      </c>
      <c r="V27" s="13">
        <f>IF(U27&lt;=32,0,IF(U27&lt;=39,1,IF(U27&lt;=49,2,IF(U27&lt;=59,3,IF(U27&lt;=69,3.5,IF(U27&lt;=79,4,IF(U27&lt;=100,5)))))))</f>
        <v>1</v>
      </c>
      <c r="W27" s="13" t="str">
        <f>IF(U27&lt;=32,"F",IF(U27&lt;=39,"D",IF(U27&lt;=49,"C",IF(U27&lt;=59,"B",IF(U27&lt;=69,"A-",IF(U27&lt;=79,"A",IF(U27&lt;=100,"A+")))))))</f>
        <v>D</v>
      </c>
      <c r="X27" s="12">
        <v>69</v>
      </c>
      <c r="Y27" s="13">
        <f>IF(X27&lt;=32,0,IF(X27&lt;=39,1,IF(X27&lt;=49,2,IF(X27&lt;=59,3,IF(X27&lt;=69,3.5,IF(X27&lt;=79,4,IF(X27&lt;=100,5)))))))</f>
        <v>3.5</v>
      </c>
      <c r="Z27" s="13" t="str">
        <f>IF(X27&lt;=32,"F",IF(X27&lt;=39,"D",IF(X27&lt;=49,"C",IF(X27&lt;=59,"B",IF(X27&lt;=69,"A-",IF(X27&lt;=79,"A",IF(X27&lt;=100,"A+")))))))</f>
        <v>A-</v>
      </c>
      <c r="AA27" s="12">
        <v>33</v>
      </c>
      <c r="AB27" s="13">
        <f>IF(AA27&lt;=32,0,IF(AA27&lt;=39,1,IF(AA27&lt;=49,2,IF(AA27&lt;=59,3,IF(AA27&lt;=69,3.5,IF(AA27&lt;=79,4,IF(AA27&lt;=100,5)))))))</f>
        <v>1</v>
      </c>
      <c r="AC27" s="13" t="str">
        <f>IF(AA27&lt;=32,"F",IF(AA27&lt;=39,"D",IF(AA27&lt;=49,"C",IF(AA27&lt;=59,"B",IF(AA27&lt;=69,"A-",IF(AA27&lt;=79,"A",IF(AA27&lt;=100,"A+")))))))</f>
        <v>D</v>
      </c>
      <c r="AD27" s="12">
        <v>62</v>
      </c>
      <c r="AE27" s="13">
        <f>IF(AD27&lt;=32,0,IF(AD27&lt;=39,1,IF(AD27&lt;=49,2,IF(AD27&lt;=59,3,IF(AD27&lt;=69,3.5,IF(AD27&lt;=79,4,IF(AD27&lt;=100,5)))))))</f>
        <v>3.5</v>
      </c>
      <c r="AF27" s="13" t="str">
        <f>IF(AD27&lt;=32,"F",IF(AD27&lt;=39,"D",IF(AD27&lt;=49,"C",IF(AD27&lt;=59,"B",IF(AD27&lt;=69,"A-",IF(AD27&lt;=79,"A",IF(AD27&lt;=100,"A+")))))))</f>
        <v>A-</v>
      </c>
      <c r="AG27" s="12">
        <v>21</v>
      </c>
      <c r="AH27" s="13">
        <f>IF(AG27&lt;=8,0,IF(AG27&lt;=9.75,1,IF(AG27&lt;=12.25,2,IF(AG27&lt;=14.75,3,IF(AG27&lt;=17.25,3.5,IF(AG27&lt;=19.75,4,IF(AG27&lt;=25,5)))))))</f>
        <v>5</v>
      </c>
      <c r="AI27" s="13" t="str">
        <f>IF(AG27&lt;=8,"F",IF(AG27&lt;=9.75,"D",IF(AG27&lt;=12.25,"C",IF(AG27&lt;=14.75,"B",IF(AG27&lt;=17.25,"A-",IF(AG27&lt;=19.75,"A",IF(AG27&lt;=25,"A+")))))))</f>
        <v>A+</v>
      </c>
      <c r="AJ27" s="12">
        <v>65</v>
      </c>
      <c r="AK27" s="13">
        <f>IF(AJ27&lt;=32,0,IF(AJ27&lt;=39,1,IF(AJ27&lt;=49,2,IF(AJ27&lt;=59,3,IF(AJ27&lt;=69,3.5,IF(AJ27&lt;=79,4,IF(AJ27&lt;=100,5)))))))</f>
        <v>3.5</v>
      </c>
      <c r="AL27" s="13" t="str">
        <f>IF(AJ27&lt;=32,"F",IF(AJ27&lt;=39,"D",IF(AJ27&lt;=49,"C",IF(AJ27&lt;=59,"B",IF(AJ27&lt;=69,"A-",IF(AJ27&lt;=79,"A",IF(AJ27&lt;=100,"A+")))))))</f>
        <v>A-</v>
      </c>
      <c r="AM27" s="14">
        <f>IF(AK27&gt;2,AK27-2,0)</f>
        <v>1.5</v>
      </c>
      <c r="AN27" s="72">
        <f>G27+L27+O27+R27+U27+X27+AA27+AD27+AG27+AJ27</f>
        <v>637</v>
      </c>
      <c r="AO27" s="15">
        <f>IF(OR(H27=0,M27=0,P27=0,S27=0,V27=0,Y27=0,AB27=0,AE27=0,AH27=0),0,H27+M27+P27+S27+V27+Y27+AB27+AE27+AH27)/9</f>
        <v>2.7777777777777777</v>
      </c>
      <c r="AP27" s="15">
        <f>IF(OR(H27=0,M27=0,P27=0,S27=0,V27=0,Y27=0,AB27=0,AE27=0,AH27=0),0,H27+M27+P27+S27+V27+Y27+AB27+AE27+AH27+AM27)/9</f>
        <v>2.9444444444444446</v>
      </c>
      <c r="AQ27" s="15" t="str">
        <f>IF(AP27&gt;=5,"A+",IF(AP27&gt;=4,"A",IF(AP27&gt;=3.5,"A-",IF(AP27&gt;=3,"B",IF(AP27&gt;=2,"C",IF(AP27&gt;=1,"D","F"))))))</f>
        <v>C</v>
      </c>
      <c r="AR27" s="13">
        <v>21</v>
      </c>
      <c r="AS27" s="13" t="str">
        <f>IF(AP27=0,"FAIL","PASS")</f>
        <v>PASS</v>
      </c>
      <c r="AT27" s="21">
        <f>COUNTIF(G27:AI27,"F")</f>
        <v>0</v>
      </c>
      <c r="AU27" s="16">
        <v>25</v>
      </c>
      <c r="AV27" s="16"/>
      <c r="AW27" s="12">
        <v>12</v>
      </c>
      <c r="AX27" s="12">
        <v>95</v>
      </c>
      <c r="AY27" s="16">
        <v>14</v>
      </c>
      <c r="AZ27" s="16">
        <v>100</v>
      </c>
      <c r="BA27" s="12">
        <v>19</v>
      </c>
      <c r="BB27" s="37">
        <v>100</v>
      </c>
      <c r="BC27" s="38">
        <v>27</v>
      </c>
      <c r="BD27" s="50">
        <v>96</v>
      </c>
      <c r="BE27" s="12">
        <f>AR27</f>
        <v>21</v>
      </c>
      <c r="BF27" s="31">
        <v>85</v>
      </c>
      <c r="BG27" s="10"/>
      <c r="BH27" s="18"/>
      <c r="BI27" s="18"/>
      <c r="BJ27" s="18"/>
      <c r="BK27" s="18"/>
      <c r="BL27" s="9" t="s">
        <v>723</v>
      </c>
      <c r="BM27" s="9" t="s">
        <v>723</v>
      </c>
      <c r="BN27" s="9" t="s">
        <v>38</v>
      </c>
    </row>
    <row r="28" spans="1:66" s="25" customFormat="1" ht="15.75" x14ac:dyDescent="0.25">
      <c r="A28" s="6">
        <v>21</v>
      </c>
      <c r="B28" s="9" t="s">
        <v>584</v>
      </c>
      <c r="C28" s="9" t="s">
        <v>635</v>
      </c>
      <c r="D28" s="9" t="s">
        <v>686</v>
      </c>
      <c r="E28" s="12">
        <v>55</v>
      </c>
      <c r="F28" s="12">
        <v>47</v>
      </c>
      <c r="G28" s="12">
        <f>SUM(E28:F28)</f>
        <v>102</v>
      </c>
      <c r="H28" s="12" t="str">
        <f>IF(G28&lt;=64,"0",IF(G28&lt;=78,"1",IF(G28&lt;=98,"2",IF(G28&lt;=118,"3",IF(G28&lt;=138,"3.5",IF(G28&lt;=158,"4",IF(G28&lt;=200,"5")))))))</f>
        <v>3</v>
      </c>
      <c r="I28" s="12" t="str">
        <f>IF(G28&lt;=64,"F",IF(G28&lt;=78,"D",IF(G28&lt;=98,"C",IF(G28&lt;=118,"B",IF(G28&lt;=138,"A-",IF(G28&lt;=158,"A",IF(G28&lt;=200,"A+")))))))</f>
        <v>B</v>
      </c>
      <c r="J28" s="12">
        <v>56</v>
      </c>
      <c r="K28" s="12">
        <v>48</v>
      </c>
      <c r="L28" s="12">
        <f>SUM(J28:K28)</f>
        <v>104</v>
      </c>
      <c r="M28" s="12" t="str">
        <f>IF(L28&lt;=64,"0",IF(L28&lt;=78,"1",IF(L28&lt;=98,"2",IF(L28&lt;=118,"3",IF(L28&lt;=138,"3.5",IF(L28&lt;=158,"4",IF(L28&lt;=200,"5")))))))</f>
        <v>3</v>
      </c>
      <c r="N28" s="12" t="str">
        <f>IF(L28&lt;=64,"F",IF(L28&lt;=78,"D",IF(L28&lt;=98,"C",IF(L28&lt;=118,"B",IF(L28&lt;=138,"A-",IF(L28&lt;=158,"A",IF(L28&lt;=200,"A+")))))))</f>
        <v>B</v>
      </c>
      <c r="O28" s="12">
        <v>41</v>
      </c>
      <c r="P28" s="13">
        <f>IF(O28&lt;=32,0,IF(O28&lt;=39,1,IF(O28&lt;=49,2,IF(O28&lt;=59,3,IF(O28&lt;=69,3.5,IF(O28&lt;=79,4,IF(O28&lt;=100,5)))))))</f>
        <v>2</v>
      </c>
      <c r="Q28" s="13" t="str">
        <f>IF(O28&lt;=32,"F",IF(O28&lt;=39,"D",IF(O28&lt;=49,"C",IF(O28&lt;=59,"B",IF(O28&lt;=69,"A-",IF(O28&lt;=79,"A",IF(O28&lt;=100,"A+")))))))</f>
        <v>C</v>
      </c>
      <c r="R28" s="12">
        <v>45</v>
      </c>
      <c r="S28" s="13">
        <f>IF(R28&lt;=32,0,IF(R28&lt;=39,1,IF(R28&lt;=49,2,IF(R28&lt;=59,3,IF(R28&lt;=69,3.5,IF(R28&lt;=79,4,IF(R28&lt;=100,5)))))))</f>
        <v>2</v>
      </c>
      <c r="T28" s="13" t="str">
        <f>IF(R28&lt;=32,"F",IF(R28&lt;=39,"D",IF(R28&lt;=49,"C",IF(R28&lt;=59,"B",IF(R28&lt;=69,"A-",IF(R28&lt;=79,"A",IF(R28&lt;=100,"A+")))))))</f>
        <v>C</v>
      </c>
      <c r="U28" s="12">
        <v>55</v>
      </c>
      <c r="V28" s="13">
        <f>IF(U28&lt;=32,0,IF(U28&lt;=39,1,IF(U28&lt;=49,2,IF(U28&lt;=59,3,IF(U28&lt;=69,3.5,IF(U28&lt;=79,4,IF(U28&lt;=100,5)))))))</f>
        <v>3</v>
      </c>
      <c r="W28" s="13" t="str">
        <f>IF(U28&lt;=32,"F",IF(U28&lt;=39,"D",IF(U28&lt;=49,"C",IF(U28&lt;=59,"B",IF(U28&lt;=69,"A-",IF(U28&lt;=79,"A",IF(U28&lt;=100,"A+")))))))</f>
        <v>B</v>
      </c>
      <c r="X28" s="12">
        <v>52</v>
      </c>
      <c r="Y28" s="13">
        <f>IF(X28&lt;=32,0,IF(X28&lt;=39,1,IF(X28&lt;=49,2,IF(X28&lt;=59,3,IF(X28&lt;=69,3.5,IF(X28&lt;=79,4,IF(X28&lt;=100,5)))))))</f>
        <v>3</v>
      </c>
      <c r="Z28" s="13" t="str">
        <f>IF(X28&lt;=32,"F",IF(X28&lt;=39,"D",IF(X28&lt;=49,"C",IF(X28&lt;=59,"B",IF(X28&lt;=69,"A-",IF(X28&lt;=79,"A",IF(X28&lt;=100,"A+")))))))</f>
        <v>B</v>
      </c>
      <c r="AA28" s="12">
        <v>33</v>
      </c>
      <c r="AB28" s="13">
        <f>IF(AA28&lt;=32,0,IF(AA28&lt;=39,1,IF(AA28&lt;=49,2,IF(AA28&lt;=59,3,IF(AA28&lt;=69,3.5,IF(AA28&lt;=79,4,IF(AA28&lt;=100,5)))))))</f>
        <v>1</v>
      </c>
      <c r="AC28" s="13" t="str">
        <f>IF(AA28&lt;=32,"F",IF(AA28&lt;=39,"D",IF(AA28&lt;=49,"C",IF(AA28&lt;=59,"B",IF(AA28&lt;=69,"A-",IF(AA28&lt;=79,"A",IF(AA28&lt;=100,"A+")))))))</f>
        <v>D</v>
      </c>
      <c r="AD28" s="12">
        <v>43</v>
      </c>
      <c r="AE28" s="13">
        <f>IF(AD28&lt;=32,0,IF(AD28&lt;=39,1,IF(AD28&lt;=49,2,IF(AD28&lt;=59,3,IF(AD28&lt;=69,3.5,IF(AD28&lt;=79,4,IF(AD28&lt;=100,5)))))))</f>
        <v>2</v>
      </c>
      <c r="AF28" s="13" t="str">
        <f>IF(AD28&lt;=32,"F",IF(AD28&lt;=39,"D",IF(AD28&lt;=49,"C",IF(AD28&lt;=59,"B",IF(AD28&lt;=69,"A-",IF(AD28&lt;=79,"A",IF(AD28&lt;=100,"A+")))))))</f>
        <v>C</v>
      </c>
      <c r="AG28" s="12">
        <v>17</v>
      </c>
      <c r="AH28" s="13">
        <f>IF(AG28&lt;=8,0,IF(AG28&lt;=9.75,1,IF(AG28&lt;=12.25,2,IF(AG28&lt;=14.75,3,IF(AG28&lt;=17.25,3.5,IF(AG28&lt;=19.75,4,IF(AG28&lt;=25,5)))))))</f>
        <v>3.5</v>
      </c>
      <c r="AI28" s="13" t="str">
        <f>IF(AG28&lt;=8,"F",IF(AG28&lt;=9.75,"D",IF(AG28&lt;=12.25,"C",IF(AG28&lt;=14.75,"B",IF(AG28&lt;=17.25,"A-",IF(AG28&lt;=19.75,"A",IF(AG28&lt;=25,"A+")))))))</f>
        <v>A-</v>
      </c>
      <c r="AJ28" s="12">
        <v>85</v>
      </c>
      <c r="AK28" s="13">
        <f>IF(AJ28&lt;=32,0,IF(AJ28&lt;=39,1,IF(AJ28&lt;=49,2,IF(AJ28&lt;=59,3,IF(AJ28&lt;=69,3.5,IF(AJ28&lt;=79,4,IF(AJ28&lt;=100,5)))))))</f>
        <v>5</v>
      </c>
      <c r="AL28" s="13" t="str">
        <f>IF(AJ28&lt;=32,"F",IF(AJ28&lt;=39,"D",IF(AJ28&lt;=49,"C",IF(AJ28&lt;=59,"B",IF(AJ28&lt;=69,"A-",IF(AJ28&lt;=79,"A",IF(AJ28&lt;=100,"A+")))))))</f>
        <v>A+</v>
      </c>
      <c r="AM28" s="14">
        <f>IF(AK28&gt;2,AK28-2,0)</f>
        <v>3</v>
      </c>
      <c r="AN28" s="72">
        <f>G28+L28+O28+R28+U28+X28+AA28+AD28+AG28+AJ28</f>
        <v>577</v>
      </c>
      <c r="AO28" s="15">
        <f>IF(OR(H28=0,M28=0,P28=0,S28=0,V28=0,Y28=0,AB28=0,AE28=0,AH28=0),0,H28+M28+P28+S28+V28+Y28+AB28+AE28+AH28)/9</f>
        <v>2.5</v>
      </c>
      <c r="AP28" s="15">
        <f>IF(OR(H28=0,M28=0,P28=0,S28=0,V28=0,Y28=0,AB28=0,AE28=0,AH28=0),0,H28+M28+P28+S28+V28+Y28+AB28+AE28+AH28+AM28)/9</f>
        <v>2.8333333333333335</v>
      </c>
      <c r="AQ28" s="15" t="str">
        <f>IF(AP28&gt;=5,"A+",IF(AP28&gt;=4,"A",IF(AP28&gt;=3.5,"A-",IF(AP28&gt;=3,"B",IF(AP28&gt;=2,"C",IF(AP28&gt;=1,"D","F"))))))</f>
        <v>C</v>
      </c>
      <c r="AR28" s="13">
        <v>22</v>
      </c>
      <c r="AS28" s="13" t="str">
        <f>IF(AP28=0,"FAIL","PASS")</f>
        <v>PASS</v>
      </c>
      <c r="AT28" s="21">
        <f>COUNTIF(G28:AI28,"F")</f>
        <v>0</v>
      </c>
      <c r="AU28" s="16">
        <v>22</v>
      </c>
      <c r="AV28" s="16"/>
      <c r="AW28" s="12">
        <v>18</v>
      </c>
      <c r="AX28" s="12">
        <v>100</v>
      </c>
      <c r="AY28" s="16">
        <v>18</v>
      </c>
      <c r="AZ28" s="16">
        <v>90</v>
      </c>
      <c r="BA28" s="12">
        <v>9</v>
      </c>
      <c r="BB28" s="37">
        <v>94</v>
      </c>
      <c r="BC28" s="38">
        <v>11</v>
      </c>
      <c r="BD28" s="50">
        <v>96</v>
      </c>
      <c r="BE28" s="12">
        <f>AR28</f>
        <v>22</v>
      </c>
      <c r="BF28" s="31">
        <v>85</v>
      </c>
      <c r="BG28" s="10"/>
      <c r="BH28" s="18"/>
      <c r="BI28" s="18"/>
      <c r="BJ28" s="18"/>
      <c r="BK28" s="18"/>
      <c r="BL28" s="9" t="s">
        <v>737</v>
      </c>
      <c r="BM28" s="9" t="s">
        <v>766</v>
      </c>
      <c r="BN28" s="9" t="s">
        <v>40</v>
      </c>
    </row>
    <row r="29" spans="1:66" s="25" customFormat="1" ht="15.75" x14ac:dyDescent="0.25">
      <c r="A29" s="6">
        <v>22</v>
      </c>
      <c r="B29" s="9" t="s">
        <v>553</v>
      </c>
      <c r="C29" s="9" t="s">
        <v>604</v>
      </c>
      <c r="D29" s="9" t="s">
        <v>655</v>
      </c>
      <c r="E29" s="12">
        <v>62</v>
      </c>
      <c r="F29" s="12">
        <v>69</v>
      </c>
      <c r="G29" s="12">
        <f>SUM(E29:F29)</f>
        <v>131</v>
      </c>
      <c r="H29" s="12" t="str">
        <f>IF(G29&lt;=64,"0",IF(G29&lt;=78,"1",IF(G29&lt;=98,"2",IF(G29&lt;=118,"3",IF(G29&lt;=138,"3.5",IF(G29&lt;=158,"4",IF(G29&lt;=200,"5")))))))</f>
        <v>3.5</v>
      </c>
      <c r="I29" s="12" t="str">
        <f>IF(G29&lt;=64,"F",IF(G29&lt;=78,"D",IF(G29&lt;=98,"C",IF(G29&lt;=118,"B",IF(G29&lt;=138,"A-",IF(G29&lt;=158,"A",IF(G29&lt;=200,"A+")))))))</f>
        <v>A-</v>
      </c>
      <c r="J29" s="12">
        <v>51</v>
      </c>
      <c r="K29" s="12">
        <v>52</v>
      </c>
      <c r="L29" s="12">
        <f>SUM(J29:K29)</f>
        <v>103</v>
      </c>
      <c r="M29" s="12" t="str">
        <f>IF(L29&lt;=64,"0",IF(L29&lt;=78,"1",IF(L29&lt;=98,"2",IF(L29&lt;=118,"3",IF(L29&lt;=138,"3.5",IF(L29&lt;=158,"4",IF(L29&lt;=200,"5")))))))</f>
        <v>3</v>
      </c>
      <c r="N29" s="12" t="str">
        <f>IF(L29&lt;=64,"F",IF(L29&lt;=78,"D",IF(L29&lt;=98,"C",IF(L29&lt;=118,"B",IF(L29&lt;=138,"A-",IF(L29&lt;=158,"A",IF(L29&lt;=200,"A+")))))))</f>
        <v>B</v>
      </c>
      <c r="O29" s="12">
        <v>56</v>
      </c>
      <c r="P29" s="13">
        <f>IF(O29&lt;=32,0,IF(O29&lt;=39,1,IF(O29&lt;=49,2,IF(O29&lt;=59,3,IF(O29&lt;=69,3.5,IF(O29&lt;=79,4,IF(O29&lt;=100,5)))))))</f>
        <v>3</v>
      </c>
      <c r="Q29" s="13" t="str">
        <f>IF(O29&lt;=32,"F",IF(O29&lt;=39,"D",IF(O29&lt;=49,"C",IF(O29&lt;=59,"B",IF(O29&lt;=69,"A-",IF(O29&lt;=79,"A",IF(O29&lt;=100,"A+")))))))</f>
        <v>B</v>
      </c>
      <c r="R29" s="12">
        <v>48</v>
      </c>
      <c r="S29" s="13">
        <f>IF(R29&lt;=32,0,IF(R29&lt;=39,1,IF(R29&lt;=49,2,IF(R29&lt;=59,3,IF(R29&lt;=69,3.5,IF(R29&lt;=79,4,IF(R29&lt;=100,5)))))))</f>
        <v>2</v>
      </c>
      <c r="T29" s="13" t="str">
        <f>IF(R29&lt;=32,"F",IF(R29&lt;=39,"D",IF(R29&lt;=49,"C",IF(R29&lt;=59,"B",IF(R29&lt;=69,"A-",IF(R29&lt;=79,"A",IF(R29&lt;=100,"A+")))))))</f>
        <v>C</v>
      </c>
      <c r="U29" s="12">
        <v>37</v>
      </c>
      <c r="V29" s="13">
        <f>IF(U29&lt;=32,0,IF(U29&lt;=39,1,IF(U29&lt;=49,2,IF(U29&lt;=59,3,IF(U29&lt;=69,3.5,IF(U29&lt;=79,4,IF(U29&lt;=100,5)))))))</f>
        <v>1</v>
      </c>
      <c r="W29" s="13" t="str">
        <f>IF(U29&lt;=32,"F",IF(U29&lt;=39,"D",IF(U29&lt;=49,"C",IF(U29&lt;=59,"B",IF(U29&lt;=69,"A-",IF(U29&lt;=79,"A",IF(U29&lt;=100,"A+")))))))</f>
        <v>D</v>
      </c>
      <c r="X29" s="12">
        <v>65</v>
      </c>
      <c r="Y29" s="13">
        <f>IF(X29&lt;=32,0,IF(X29&lt;=39,1,IF(X29&lt;=49,2,IF(X29&lt;=59,3,IF(X29&lt;=69,3.5,IF(X29&lt;=79,4,IF(X29&lt;=100,5)))))))</f>
        <v>3.5</v>
      </c>
      <c r="Z29" s="13" t="str">
        <f>IF(X29&lt;=32,"F",IF(X29&lt;=39,"D",IF(X29&lt;=49,"C",IF(X29&lt;=59,"B",IF(X29&lt;=69,"A-",IF(X29&lt;=79,"A",IF(X29&lt;=100,"A+")))))))</f>
        <v>A-</v>
      </c>
      <c r="AA29" s="12">
        <v>36</v>
      </c>
      <c r="AB29" s="13">
        <f>IF(AA29&lt;=32,0,IF(AA29&lt;=39,1,IF(AA29&lt;=49,2,IF(AA29&lt;=59,3,IF(AA29&lt;=69,3.5,IF(AA29&lt;=79,4,IF(AA29&lt;=100,5)))))))</f>
        <v>1</v>
      </c>
      <c r="AC29" s="13" t="str">
        <f>IF(AA29&lt;=32,"F",IF(AA29&lt;=39,"D",IF(AA29&lt;=49,"C",IF(AA29&lt;=59,"B",IF(AA29&lt;=69,"A-",IF(AA29&lt;=79,"A",IF(AA29&lt;=100,"A+")))))))</f>
        <v>D</v>
      </c>
      <c r="AD29" s="12">
        <v>73</v>
      </c>
      <c r="AE29" s="13">
        <f>IF(AD29&lt;=32,0,IF(AD29&lt;=39,1,IF(AD29&lt;=49,2,IF(AD29&lt;=59,3,IF(AD29&lt;=69,3.5,IF(AD29&lt;=79,4,IF(AD29&lt;=100,5)))))))</f>
        <v>4</v>
      </c>
      <c r="AF29" s="13" t="str">
        <f>IF(AD29&lt;=32,"F",IF(AD29&lt;=39,"D",IF(AD29&lt;=49,"C",IF(AD29&lt;=59,"B",IF(AD29&lt;=69,"A-",IF(AD29&lt;=79,"A",IF(AD29&lt;=100,"A+")))))))</f>
        <v>A</v>
      </c>
      <c r="AG29" s="12">
        <v>19</v>
      </c>
      <c r="AH29" s="13">
        <f>IF(AG29&lt;=8,0,IF(AG29&lt;=9.75,1,IF(AG29&lt;=12.25,2,IF(AG29&lt;=14.75,3,IF(AG29&lt;=17.25,3.5,IF(AG29&lt;=19.75,4,IF(AG29&lt;=25,5)))))))</f>
        <v>4</v>
      </c>
      <c r="AI29" s="13" t="str">
        <f>IF(AG29&lt;=8,"F",IF(AG29&lt;=9.75,"D",IF(AG29&lt;=12.25,"C",IF(AG29&lt;=14.75,"B",IF(AG29&lt;=17.25,"A-",IF(AG29&lt;=19.75,"A",IF(AG29&lt;=25,"A+")))))))</f>
        <v>A</v>
      </c>
      <c r="AJ29" s="12">
        <v>48</v>
      </c>
      <c r="AK29" s="13">
        <f>IF(AJ29&lt;=32,0,IF(AJ29&lt;=39,1,IF(AJ29&lt;=49,2,IF(AJ29&lt;=59,3,IF(AJ29&lt;=69,3.5,IF(AJ29&lt;=79,4,IF(AJ29&lt;=100,5)))))))</f>
        <v>2</v>
      </c>
      <c r="AL29" s="13" t="str">
        <f>IF(AJ29&lt;=32,"F",IF(AJ29&lt;=39,"D",IF(AJ29&lt;=49,"C",IF(AJ29&lt;=59,"B",IF(AJ29&lt;=69,"A-",IF(AJ29&lt;=79,"A",IF(AJ29&lt;=100,"A+")))))))</f>
        <v>C</v>
      </c>
      <c r="AM29" s="14">
        <f>IF(AK29&gt;2,AK29-2,0)</f>
        <v>0</v>
      </c>
      <c r="AN29" s="72">
        <f>G29+L29+O29+R29+U29+X29+AA29+AD29+AG29+AJ29</f>
        <v>616</v>
      </c>
      <c r="AO29" s="15">
        <f>IF(OR(H29=0,M29=0,P29=0,S29=0,V29=0,Y29=0,AB29=0,AE29=0,AH29=0),0,H29+M29+P29+S29+V29+Y29+AB29+AE29+AH29)/9</f>
        <v>2.7777777777777777</v>
      </c>
      <c r="AP29" s="15">
        <f>IF(OR(H29=0,M29=0,P29=0,S29=0,V29=0,Y29=0,AB29=0,AE29=0,AH29=0),0,H29+M29+P29+S29+V29+Y29+AB29+AE29+AH29+AM29)/9</f>
        <v>2.7777777777777777</v>
      </c>
      <c r="AQ29" s="15" t="str">
        <f>IF(AP29&gt;=5,"A+",IF(AP29&gt;=4,"A",IF(AP29&gt;=3.5,"A-",IF(AP29&gt;=3,"B",IF(AP29&gt;=2,"C",IF(AP29&gt;=1,"D","F"))))))</f>
        <v>C</v>
      </c>
      <c r="AR29" s="13">
        <v>23</v>
      </c>
      <c r="AS29" s="13" t="str">
        <f>IF(AP29=0,"FAIL","PASS")</f>
        <v>PASS</v>
      </c>
      <c r="AT29" s="21">
        <f>COUNTIF(G29:AI29,"F")</f>
        <v>0</v>
      </c>
      <c r="AU29" s="16">
        <v>18</v>
      </c>
      <c r="AV29" s="16"/>
      <c r="AW29" s="12">
        <v>25</v>
      </c>
      <c r="AX29" s="12">
        <v>90</v>
      </c>
      <c r="AY29" s="16">
        <v>24</v>
      </c>
      <c r="AZ29" s="16">
        <v>95</v>
      </c>
      <c r="BA29" s="12">
        <v>25</v>
      </c>
      <c r="BB29" s="37">
        <v>94</v>
      </c>
      <c r="BC29" s="38">
        <v>20</v>
      </c>
      <c r="BD29" s="50">
        <v>92</v>
      </c>
      <c r="BE29" s="12">
        <f>AR29</f>
        <v>23</v>
      </c>
      <c r="BF29" s="31">
        <v>90</v>
      </c>
      <c r="BG29" s="10"/>
      <c r="BH29" s="18"/>
      <c r="BI29" s="18"/>
      <c r="BJ29" s="18"/>
      <c r="BK29" s="18"/>
      <c r="BL29" s="9" t="s">
        <v>706</v>
      </c>
      <c r="BM29" s="9" t="s">
        <v>752</v>
      </c>
      <c r="BN29" s="9" t="s">
        <v>38</v>
      </c>
    </row>
    <row r="30" spans="1:66" s="25" customFormat="1" ht="15.75" x14ac:dyDescent="0.25">
      <c r="A30" s="6">
        <v>24</v>
      </c>
      <c r="B30" s="9" t="s">
        <v>554</v>
      </c>
      <c r="C30" s="9" t="s">
        <v>605</v>
      </c>
      <c r="D30" s="9" t="s">
        <v>656</v>
      </c>
      <c r="E30" s="12">
        <v>50</v>
      </c>
      <c r="F30" s="12">
        <v>61</v>
      </c>
      <c r="G30" s="12">
        <f>SUM(E30:F30)</f>
        <v>111</v>
      </c>
      <c r="H30" s="12" t="str">
        <f>IF(G30&lt;=64,"0",IF(G30&lt;=78,"1",IF(G30&lt;=98,"2",IF(G30&lt;=118,"3",IF(G30&lt;=138,"3.5",IF(G30&lt;=158,"4",IF(G30&lt;=200,"5")))))))</f>
        <v>3</v>
      </c>
      <c r="I30" s="12" t="str">
        <f>IF(G30&lt;=64,"F",IF(G30&lt;=78,"D",IF(G30&lt;=98,"C",IF(G30&lt;=118,"B",IF(G30&lt;=138,"A-",IF(G30&lt;=158,"A",IF(G30&lt;=200,"A+")))))))</f>
        <v>B</v>
      </c>
      <c r="J30" s="12">
        <v>46</v>
      </c>
      <c r="K30" s="12">
        <v>40</v>
      </c>
      <c r="L30" s="12">
        <f>SUM(J30:K30)</f>
        <v>86</v>
      </c>
      <c r="M30" s="12" t="str">
        <f>IF(L30&lt;=64,"0",IF(L30&lt;=78,"1",IF(L30&lt;=98,"2",IF(L30&lt;=118,"3",IF(L30&lt;=138,"3.5",IF(L30&lt;=158,"4",IF(L30&lt;=200,"5")))))))</f>
        <v>2</v>
      </c>
      <c r="N30" s="12" t="str">
        <f>IF(L30&lt;=64,"F",IF(L30&lt;=78,"D",IF(L30&lt;=98,"C",IF(L30&lt;=118,"B",IF(L30&lt;=138,"A-",IF(L30&lt;=158,"A",IF(L30&lt;=200,"A+")))))))</f>
        <v>C</v>
      </c>
      <c r="O30" s="12">
        <v>53</v>
      </c>
      <c r="P30" s="13">
        <f>IF(O30&lt;=32,0,IF(O30&lt;=39,1,IF(O30&lt;=49,2,IF(O30&lt;=59,3,IF(O30&lt;=69,3.5,IF(O30&lt;=79,4,IF(O30&lt;=100,5)))))))</f>
        <v>3</v>
      </c>
      <c r="Q30" s="13" t="str">
        <f>IF(O30&lt;=32,"F",IF(O30&lt;=39,"D",IF(O30&lt;=49,"C",IF(O30&lt;=59,"B",IF(O30&lt;=69,"A-",IF(O30&lt;=79,"A",IF(O30&lt;=100,"A+")))))))</f>
        <v>B</v>
      </c>
      <c r="R30" s="12">
        <v>42</v>
      </c>
      <c r="S30" s="13">
        <f>IF(R30&lt;=32,0,IF(R30&lt;=39,1,IF(R30&lt;=49,2,IF(R30&lt;=59,3,IF(R30&lt;=69,3.5,IF(R30&lt;=79,4,IF(R30&lt;=100,5)))))))</f>
        <v>2</v>
      </c>
      <c r="T30" s="13" t="str">
        <f>IF(R30&lt;=32,"F",IF(R30&lt;=39,"D",IF(R30&lt;=49,"C",IF(R30&lt;=59,"B",IF(R30&lt;=69,"A-",IF(R30&lt;=79,"A",IF(R30&lt;=100,"A+")))))))</f>
        <v>C</v>
      </c>
      <c r="U30" s="12">
        <v>48</v>
      </c>
      <c r="V30" s="13">
        <f>IF(U30&lt;=32,0,IF(U30&lt;=39,1,IF(U30&lt;=49,2,IF(U30&lt;=59,3,IF(U30&lt;=69,3.5,IF(U30&lt;=79,4,IF(U30&lt;=100,5)))))))</f>
        <v>2</v>
      </c>
      <c r="W30" s="13" t="str">
        <f>IF(U30&lt;=32,"F",IF(U30&lt;=39,"D",IF(U30&lt;=49,"C",IF(U30&lt;=59,"B",IF(U30&lt;=69,"A-",IF(U30&lt;=79,"A",IF(U30&lt;=100,"A+")))))))</f>
        <v>C</v>
      </c>
      <c r="X30" s="12">
        <v>52</v>
      </c>
      <c r="Y30" s="13">
        <f>IF(X30&lt;=32,0,IF(X30&lt;=39,1,IF(X30&lt;=49,2,IF(X30&lt;=59,3,IF(X30&lt;=69,3.5,IF(X30&lt;=79,4,IF(X30&lt;=100,5)))))))</f>
        <v>3</v>
      </c>
      <c r="Z30" s="13" t="str">
        <f>IF(X30&lt;=32,"F",IF(X30&lt;=39,"D",IF(X30&lt;=49,"C",IF(X30&lt;=59,"B",IF(X30&lt;=69,"A-",IF(X30&lt;=79,"A",IF(X30&lt;=100,"A+")))))))</f>
        <v>B</v>
      </c>
      <c r="AA30" s="12">
        <v>37</v>
      </c>
      <c r="AB30" s="13">
        <f>IF(AA30&lt;=32,0,IF(AA30&lt;=39,1,IF(AA30&lt;=49,2,IF(AA30&lt;=59,3,IF(AA30&lt;=69,3.5,IF(AA30&lt;=79,4,IF(AA30&lt;=100,5)))))))</f>
        <v>1</v>
      </c>
      <c r="AC30" s="13" t="str">
        <f>IF(AA30&lt;=32,"F",IF(AA30&lt;=39,"D",IF(AA30&lt;=49,"C",IF(AA30&lt;=59,"B",IF(AA30&lt;=69,"A-",IF(AA30&lt;=79,"A",IF(AA30&lt;=100,"A+")))))))</f>
        <v>D</v>
      </c>
      <c r="AD30" s="12">
        <v>46</v>
      </c>
      <c r="AE30" s="13">
        <f>IF(AD30&lt;=32,0,IF(AD30&lt;=39,1,IF(AD30&lt;=49,2,IF(AD30&lt;=59,3,IF(AD30&lt;=69,3.5,IF(AD30&lt;=79,4,IF(AD30&lt;=100,5)))))))</f>
        <v>2</v>
      </c>
      <c r="AF30" s="13" t="str">
        <f>IF(AD30&lt;=32,"F",IF(AD30&lt;=39,"D",IF(AD30&lt;=49,"C",IF(AD30&lt;=59,"B",IF(AD30&lt;=69,"A-",IF(AD30&lt;=79,"A",IF(AD30&lt;=100,"A+")))))))</f>
        <v>C</v>
      </c>
      <c r="AG30" s="12">
        <v>21</v>
      </c>
      <c r="AH30" s="13">
        <f>IF(AG30&lt;=8,0,IF(AG30&lt;=9.75,1,IF(AG30&lt;=12.25,2,IF(AG30&lt;=14.75,3,IF(AG30&lt;=17.25,3.5,IF(AG30&lt;=19.75,4,IF(AG30&lt;=25,5)))))))</f>
        <v>5</v>
      </c>
      <c r="AI30" s="13" t="str">
        <f>IF(AG30&lt;=8,"F",IF(AG30&lt;=9.75,"D",IF(AG30&lt;=12.25,"C",IF(AG30&lt;=14.75,"B",IF(AG30&lt;=17.25,"A-",IF(AG30&lt;=19.75,"A",IF(AG30&lt;=25,"A+")))))))</f>
        <v>A+</v>
      </c>
      <c r="AJ30" s="12">
        <v>73</v>
      </c>
      <c r="AK30" s="13">
        <f>IF(AJ30&lt;=32,0,IF(AJ30&lt;=39,1,IF(AJ30&lt;=49,2,IF(AJ30&lt;=59,3,IF(AJ30&lt;=69,3.5,IF(AJ30&lt;=79,4,IF(AJ30&lt;=100,5)))))))</f>
        <v>4</v>
      </c>
      <c r="AL30" s="13" t="str">
        <f>IF(AJ30&lt;=32,"F",IF(AJ30&lt;=39,"D",IF(AJ30&lt;=49,"C",IF(AJ30&lt;=59,"B",IF(AJ30&lt;=69,"A-",IF(AJ30&lt;=79,"A",IF(AJ30&lt;=100,"A+")))))))</f>
        <v>A</v>
      </c>
      <c r="AM30" s="14">
        <f>IF(AK30&gt;2,AK30-2,0)</f>
        <v>2</v>
      </c>
      <c r="AN30" s="72">
        <f>G30+L30+O30+R30+U30+X30+AA30+AD30+AG30+AJ30</f>
        <v>569</v>
      </c>
      <c r="AO30" s="15">
        <f>IF(OR(H30=0,M30=0,P30=0,S30=0,V30=0,Y30=0,AB30=0,AE30=0,AH30=0),0,H30+M30+P30+S30+V30+Y30+AB30+AE30+AH30)/9</f>
        <v>2.5555555555555554</v>
      </c>
      <c r="AP30" s="15">
        <f>IF(OR(H30=0,M30=0,P30=0,S30=0,V30=0,Y30=0,AB30=0,AE30=0,AH30=0),0,H30+M30+P30+S30+V30+Y30+AB30+AE30+AH30+AM30)/9</f>
        <v>2.7777777777777777</v>
      </c>
      <c r="AQ30" s="15" t="str">
        <f>IF(AP30&gt;=5,"A+",IF(AP30&gt;=4,"A",IF(AP30&gt;=3.5,"A-",IF(AP30&gt;=3,"B",IF(AP30&gt;=2,"C",IF(AP30&gt;=1,"D","F"))))))</f>
        <v>C</v>
      </c>
      <c r="AR30" s="13">
        <v>24</v>
      </c>
      <c r="AS30" s="13" t="str">
        <f>IF(AP30=0,"FAIL","PASS")</f>
        <v>PASS</v>
      </c>
      <c r="AT30" s="21">
        <f>COUNTIF(G30:AI30,"F")</f>
        <v>0</v>
      </c>
      <c r="AU30" s="16">
        <v>27</v>
      </c>
      <c r="AV30" s="16"/>
      <c r="AW30" s="12">
        <v>22</v>
      </c>
      <c r="AX30" s="12">
        <v>71</v>
      </c>
      <c r="AY30" s="16">
        <v>22</v>
      </c>
      <c r="AZ30" s="16">
        <v>50</v>
      </c>
      <c r="BA30" s="12">
        <v>31</v>
      </c>
      <c r="BB30" s="37">
        <v>70</v>
      </c>
      <c r="BC30" s="38">
        <v>48</v>
      </c>
      <c r="BD30" s="50">
        <v>59</v>
      </c>
      <c r="BE30" s="12">
        <f>AR30</f>
        <v>24</v>
      </c>
      <c r="BF30" s="31">
        <v>52</v>
      </c>
      <c r="BG30" s="10"/>
      <c r="BH30" s="18"/>
      <c r="BI30" s="18"/>
      <c r="BJ30" s="18"/>
      <c r="BK30" s="18"/>
      <c r="BL30" s="9" t="s">
        <v>707</v>
      </c>
      <c r="BM30" s="9" t="s">
        <v>753</v>
      </c>
      <c r="BN30" s="9" t="s">
        <v>40</v>
      </c>
    </row>
    <row r="31" spans="1:66" s="25" customFormat="1" ht="15.75" x14ac:dyDescent="0.25">
      <c r="A31" s="6">
        <v>25</v>
      </c>
      <c r="B31" s="9" t="s">
        <v>582</v>
      </c>
      <c r="C31" s="9" t="s">
        <v>633</v>
      </c>
      <c r="D31" s="9" t="s">
        <v>684</v>
      </c>
      <c r="E31" s="12">
        <v>56</v>
      </c>
      <c r="F31" s="12">
        <v>53</v>
      </c>
      <c r="G31" s="12">
        <f>SUM(E31:F31)</f>
        <v>109</v>
      </c>
      <c r="H31" s="12" t="str">
        <f>IF(G31&lt;=64,"0",IF(G31&lt;=78,"1",IF(G31&lt;=98,"2",IF(G31&lt;=118,"3",IF(G31&lt;=138,"3.5",IF(G31&lt;=158,"4",IF(G31&lt;=200,"5")))))))</f>
        <v>3</v>
      </c>
      <c r="I31" s="12" t="str">
        <f>IF(G31&lt;=64,"F",IF(G31&lt;=78,"D",IF(G31&lt;=98,"C",IF(G31&lt;=118,"B",IF(G31&lt;=138,"A-",IF(G31&lt;=158,"A",IF(G31&lt;=200,"A+")))))))</f>
        <v>B</v>
      </c>
      <c r="J31" s="12">
        <v>46</v>
      </c>
      <c r="K31" s="12">
        <v>35</v>
      </c>
      <c r="L31" s="12">
        <f>SUM(J31:K31)</f>
        <v>81</v>
      </c>
      <c r="M31" s="12" t="str">
        <f>IF(L31&lt;=64,"0",IF(L31&lt;=78,"1",IF(L31&lt;=98,"2",IF(L31&lt;=118,"3",IF(L31&lt;=138,"3.5",IF(L31&lt;=158,"4",IF(L31&lt;=200,"5")))))))</f>
        <v>2</v>
      </c>
      <c r="N31" s="12" t="str">
        <f>IF(L31&lt;=64,"F",IF(L31&lt;=78,"D",IF(L31&lt;=98,"C",IF(L31&lt;=118,"B",IF(L31&lt;=138,"A-",IF(L31&lt;=158,"A",IF(L31&lt;=200,"A+")))))))</f>
        <v>C</v>
      </c>
      <c r="O31" s="12">
        <v>50</v>
      </c>
      <c r="P31" s="13">
        <f>IF(O31&lt;=32,0,IF(O31&lt;=39,1,IF(O31&lt;=49,2,IF(O31&lt;=59,3,IF(O31&lt;=69,3.5,IF(O31&lt;=79,4,IF(O31&lt;=100,5)))))))</f>
        <v>3</v>
      </c>
      <c r="Q31" s="13" t="str">
        <f>IF(O31&lt;=32,"F",IF(O31&lt;=39,"D",IF(O31&lt;=49,"C",IF(O31&lt;=59,"B",IF(O31&lt;=69,"A-",IF(O31&lt;=79,"A",IF(O31&lt;=100,"A+")))))))</f>
        <v>B</v>
      </c>
      <c r="R31" s="12">
        <v>41</v>
      </c>
      <c r="S31" s="13">
        <f>IF(R31&lt;=32,0,IF(R31&lt;=39,1,IF(R31&lt;=49,2,IF(R31&lt;=59,3,IF(R31&lt;=69,3.5,IF(R31&lt;=79,4,IF(R31&lt;=100,5)))))))</f>
        <v>2</v>
      </c>
      <c r="T31" s="13" t="str">
        <f>IF(R31&lt;=32,"F",IF(R31&lt;=39,"D",IF(R31&lt;=49,"C",IF(R31&lt;=59,"B",IF(R31&lt;=69,"A-",IF(R31&lt;=79,"A",IF(R31&lt;=100,"A+")))))))</f>
        <v>C</v>
      </c>
      <c r="U31" s="12">
        <v>33</v>
      </c>
      <c r="V31" s="13">
        <f>IF(U31&lt;=32,0,IF(U31&lt;=39,1,IF(U31&lt;=49,2,IF(U31&lt;=59,3,IF(U31&lt;=69,3.5,IF(U31&lt;=79,4,IF(U31&lt;=100,5)))))))</f>
        <v>1</v>
      </c>
      <c r="W31" s="13" t="str">
        <f>IF(U31&lt;=32,"F",IF(U31&lt;=39,"D",IF(U31&lt;=49,"C",IF(U31&lt;=59,"B",IF(U31&lt;=69,"A-",IF(U31&lt;=79,"A",IF(U31&lt;=100,"A+")))))))</f>
        <v>D</v>
      </c>
      <c r="X31" s="12">
        <v>68</v>
      </c>
      <c r="Y31" s="13">
        <f>IF(X31&lt;=32,0,IF(X31&lt;=39,1,IF(X31&lt;=49,2,IF(X31&lt;=59,3,IF(X31&lt;=69,3.5,IF(X31&lt;=79,4,IF(X31&lt;=100,5)))))))</f>
        <v>3.5</v>
      </c>
      <c r="Z31" s="13" t="str">
        <f>IF(X31&lt;=32,"F",IF(X31&lt;=39,"D",IF(X31&lt;=49,"C",IF(X31&lt;=59,"B",IF(X31&lt;=69,"A-",IF(X31&lt;=79,"A",IF(X31&lt;=100,"A+")))))))</f>
        <v>A-</v>
      </c>
      <c r="AA31" s="12">
        <v>33</v>
      </c>
      <c r="AB31" s="13">
        <f>IF(AA31&lt;=32,0,IF(AA31&lt;=39,1,IF(AA31&lt;=49,2,IF(AA31&lt;=59,3,IF(AA31&lt;=69,3.5,IF(AA31&lt;=79,4,IF(AA31&lt;=100,5)))))))</f>
        <v>1</v>
      </c>
      <c r="AC31" s="13" t="str">
        <f>IF(AA31&lt;=32,"F",IF(AA31&lt;=39,"D",IF(AA31&lt;=49,"C",IF(AA31&lt;=59,"B",IF(AA31&lt;=69,"A-",IF(AA31&lt;=79,"A",IF(AA31&lt;=100,"A+")))))))</f>
        <v>D</v>
      </c>
      <c r="AD31" s="12">
        <v>56</v>
      </c>
      <c r="AE31" s="13">
        <f>IF(AD31&lt;=32,0,IF(AD31&lt;=39,1,IF(AD31&lt;=49,2,IF(AD31&lt;=59,3,IF(AD31&lt;=69,3.5,IF(AD31&lt;=79,4,IF(AD31&lt;=100,5)))))))</f>
        <v>3</v>
      </c>
      <c r="AF31" s="13" t="str">
        <f>IF(AD31&lt;=32,"F",IF(AD31&lt;=39,"D",IF(AD31&lt;=49,"C",IF(AD31&lt;=59,"B",IF(AD31&lt;=69,"A-",IF(AD31&lt;=79,"A",IF(AD31&lt;=100,"A+")))))))</f>
        <v>B</v>
      </c>
      <c r="AG31" s="12">
        <v>20</v>
      </c>
      <c r="AH31" s="13">
        <f>IF(AG31&lt;=8,0,IF(AG31&lt;=9.75,1,IF(AG31&lt;=12.25,2,IF(AG31&lt;=14.75,3,IF(AG31&lt;=17.25,3.5,IF(AG31&lt;=19.75,4,IF(AG31&lt;=25,5)))))))</f>
        <v>5</v>
      </c>
      <c r="AI31" s="13" t="str">
        <f>IF(AG31&lt;=8,"F",IF(AG31&lt;=9.75,"D",IF(AG31&lt;=12.25,"C",IF(AG31&lt;=14.75,"B",IF(AG31&lt;=17.25,"A-",IF(AG31&lt;=19.75,"A",IF(AG31&lt;=25,"A+")))))))</f>
        <v>A+</v>
      </c>
      <c r="AJ31" s="12">
        <v>50</v>
      </c>
      <c r="AK31" s="13">
        <f>IF(AJ31&lt;=32,0,IF(AJ31&lt;=39,1,IF(AJ31&lt;=49,2,IF(AJ31&lt;=59,3,IF(AJ31&lt;=69,3.5,IF(AJ31&lt;=79,4,IF(AJ31&lt;=100,5)))))))</f>
        <v>3</v>
      </c>
      <c r="AL31" s="13" t="str">
        <f>IF(AJ31&lt;=32,"F",IF(AJ31&lt;=39,"D",IF(AJ31&lt;=49,"C",IF(AJ31&lt;=59,"B",IF(AJ31&lt;=69,"A-",IF(AJ31&lt;=79,"A",IF(AJ31&lt;=100,"A+")))))))</f>
        <v>B</v>
      </c>
      <c r="AM31" s="14">
        <f>IF(AK31&gt;2,AK31-2,0)</f>
        <v>1</v>
      </c>
      <c r="AN31" s="72">
        <f>G31+L31+O31+R31+U31+X31+AA31+AD31+AG31+AJ31</f>
        <v>541</v>
      </c>
      <c r="AO31" s="15">
        <f>IF(OR(H31=0,M31=0,P31=0,S31=0,V31=0,Y31=0,AB31=0,AE31=0,AH31=0),0,H31+M31+P31+S31+V31+Y31+AB31+AE31+AH31)/9</f>
        <v>2.6111111111111112</v>
      </c>
      <c r="AP31" s="15">
        <f>IF(OR(H31=0,M31=0,P31=0,S31=0,V31=0,Y31=0,AB31=0,AE31=0,AH31=0),0,H31+M31+P31+S31+V31+Y31+AB31+AE31+AH31+AM31)/9</f>
        <v>2.7222222222222223</v>
      </c>
      <c r="AQ31" s="15" t="str">
        <f>IF(AP31&gt;=5,"A+",IF(AP31&gt;=4,"A",IF(AP31&gt;=3.5,"A-",IF(AP31&gt;=3,"B",IF(AP31&gt;=2,"C",IF(AP31&gt;=1,"D","F"))))))</f>
        <v>C</v>
      </c>
      <c r="AR31" s="13">
        <v>25</v>
      </c>
      <c r="AS31" s="13" t="str">
        <f>IF(AP31=0,"FAIL","PASS")</f>
        <v>PASS</v>
      </c>
      <c r="AT31" s="21">
        <f>COUNTIF(G31:AI31,"F")</f>
        <v>0</v>
      </c>
      <c r="AU31" s="16">
        <v>13</v>
      </c>
      <c r="AV31" s="16"/>
      <c r="AW31" s="12">
        <v>15</v>
      </c>
      <c r="AX31" s="12">
        <v>80</v>
      </c>
      <c r="AY31" s="16">
        <v>19</v>
      </c>
      <c r="AZ31" s="16">
        <v>86</v>
      </c>
      <c r="BA31" s="12">
        <v>22</v>
      </c>
      <c r="BB31" s="37">
        <v>82</v>
      </c>
      <c r="BC31" s="38">
        <v>39</v>
      </c>
      <c r="BD31" s="50">
        <v>88</v>
      </c>
      <c r="BE31" s="12">
        <f>AR31</f>
        <v>25</v>
      </c>
      <c r="BF31" s="31">
        <v>80</v>
      </c>
      <c r="BG31" s="10"/>
      <c r="BH31" s="18"/>
      <c r="BI31" s="18"/>
      <c r="BJ31" s="18"/>
      <c r="BK31" s="18"/>
      <c r="BL31" s="9" t="s">
        <v>735</v>
      </c>
      <c r="BM31" s="9" t="s">
        <v>764</v>
      </c>
      <c r="BN31" s="9" t="s">
        <v>38</v>
      </c>
    </row>
    <row r="32" spans="1:66" s="25" customFormat="1" ht="15.75" x14ac:dyDescent="0.25">
      <c r="A32" s="6">
        <v>26</v>
      </c>
      <c r="B32" s="9" t="s">
        <v>590</v>
      </c>
      <c r="C32" s="9" t="s">
        <v>641</v>
      </c>
      <c r="D32" s="9" t="s">
        <v>692</v>
      </c>
      <c r="E32" s="12">
        <v>65</v>
      </c>
      <c r="F32" s="12">
        <v>54</v>
      </c>
      <c r="G32" s="12">
        <f>SUM(E32:F32)</f>
        <v>119</v>
      </c>
      <c r="H32" s="12" t="str">
        <f>IF(G32&lt;=64,"0",IF(G32&lt;=78,"1",IF(G32&lt;=98,"2",IF(G32&lt;=118,"3",IF(G32&lt;=138,"3.5",IF(G32&lt;=158,"4",IF(G32&lt;=200,"5")))))))</f>
        <v>3.5</v>
      </c>
      <c r="I32" s="12" t="str">
        <f>IF(G32&lt;=64,"F",IF(G32&lt;=78,"D",IF(G32&lt;=98,"C",IF(G32&lt;=118,"B",IF(G32&lt;=138,"A-",IF(G32&lt;=158,"A",IF(G32&lt;=200,"A+")))))))</f>
        <v>A-</v>
      </c>
      <c r="J32" s="12">
        <v>50</v>
      </c>
      <c r="K32" s="12">
        <v>44</v>
      </c>
      <c r="L32" s="12">
        <f>SUM(J32:K32)</f>
        <v>94</v>
      </c>
      <c r="M32" s="12" t="str">
        <f>IF(L32&lt;=64,"0",IF(L32&lt;=78,"1",IF(L32&lt;=98,"2",IF(L32&lt;=118,"3",IF(L32&lt;=138,"3.5",IF(L32&lt;=158,"4",IF(L32&lt;=200,"5")))))))</f>
        <v>2</v>
      </c>
      <c r="N32" s="12" t="str">
        <f>IF(L32&lt;=64,"F",IF(L32&lt;=78,"D",IF(L32&lt;=98,"C",IF(L32&lt;=118,"B",IF(L32&lt;=138,"A-",IF(L32&lt;=158,"A",IF(L32&lt;=200,"A+")))))))</f>
        <v>C</v>
      </c>
      <c r="O32" s="12">
        <v>55</v>
      </c>
      <c r="P32" s="13">
        <f>IF(O32&lt;=32,0,IF(O32&lt;=39,1,IF(O32&lt;=49,2,IF(O32&lt;=59,3,IF(O32&lt;=69,3.5,IF(O32&lt;=79,4,IF(O32&lt;=100,5)))))))</f>
        <v>3</v>
      </c>
      <c r="Q32" s="13" t="str">
        <f>IF(O32&lt;=32,"F",IF(O32&lt;=39,"D",IF(O32&lt;=49,"C",IF(O32&lt;=59,"B",IF(O32&lt;=69,"A-",IF(O32&lt;=79,"A",IF(O32&lt;=100,"A+")))))))</f>
        <v>B</v>
      </c>
      <c r="R32" s="12">
        <v>33</v>
      </c>
      <c r="S32" s="13">
        <f>IF(R32&lt;=32,0,IF(R32&lt;=39,1,IF(R32&lt;=49,2,IF(R32&lt;=59,3,IF(R32&lt;=69,3.5,IF(R32&lt;=79,4,IF(R32&lt;=100,5)))))))</f>
        <v>1</v>
      </c>
      <c r="T32" s="13" t="str">
        <f>IF(R32&lt;=32,"F",IF(R32&lt;=39,"D",IF(R32&lt;=49,"C",IF(R32&lt;=59,"B",IF(R32&lt;=69,"A-",IF(R32&lt;=79,"A",IF(R32&lt;=100,"A+")))))))</f>
        <v>D</v>
      </c>
      <c r="U32" s="12">
        <v>40</v>
      </c>
      <c r="V32" s="13">
        <f>IF(U32&lt;=32,0,IF(U32&lt;=39,1,IF(U32&lt;=49,2,IF(U32&lt;=59,3,IF(U32&lt;=69,3.5,IF(U32&lt;=79,4,IF(U32&lt;=100,5)))))))</f>
        <v>2</v>
      </c>
      <c r="W32" s="13" t="str">
        <f>IF(U32&lt;=32,"F",IF(U32&lt;=39,"D",IF(U32&lt;=49,"C",IF(U32&lt;=59,"B",IF(U32&lt;=69,"A-",IF(U32&lt;=79,"A",IF(U32&lt;=100,"A+")))))))</f>
        <v>C</v>
      </c>
      <c r="X32" s="12">
        <v>46</v>
      </c>
      <c r="Y32" s="13">
        <f>IF(X32&lt;=32,0,IF(X32&lt;=39,1,IF(X32&lt;=49,2,IF(X32&lt;=59,3,IF(X32&lt;=69,3.5,IF(X32&lt;=79,4,IF(X32&lt;=100,5)))))))</f>
        <v>2</v>
      </c>
      <c r="Z32" s="13" t="str">
        <f>IF(X32&lt;=32,"F",IF(X32&lt;=39,"D",IF(X32&lt;=49,"C",IF(X32&lt;=59,"B",IF(X32&lt;=69,"A-",IF(X32&lt;=79,"A",IF(X32&lt;=100,"A+")))))))</f>
        <v>C</v>
      </c>
      <c r="AA32" s="12">
        <v>54</v>
      </c>
      <c r="AB32" s="13">
        <f>IF(AA32&lt;=32,0,IF(AA32&lt;=39,1,IF(AA32&lt;=49,2,IF(AA32&lt;=59,3,IF(AA32&lt;=69,3.5,IF(AA32&lt;=79,4,IF(AA32&lt;=100,5)))))))</f>
        <v>3</v>
      </c>
      <c r="AC32" s="13" t="str">
        <f>IF(AA32&lt;=32,"F",IF(AA32&lt;=39,"D",IF(AA32&lt;=49,"C",IF(AA32&lt;=59,"B",IF(AA32&lt;=69,"A-",IF(AA32&lt;=79,"A",IF(AA32&lt;=100,"A+")))))))</f>
        <v>B</v>
      </c>
      <c r="AD32" s="12">
        <v>55</v>
      </c>
      <c r="AE32" s="13">
        <f>IF(AD32&lt;=32,0,IF(AD32&lt;=39,1,IF(AD32&lt;=49,2,IF(AD32&lt;=59,3,IF(AD32&lt;=69,3.5,IF(AD32&lt;=79,4,IF(AD32&lt;=100,5)))))))</f>
        <v>3</v>
      </c>
      <c r="AF32" s="13" t="str">
        <f>IF(AD32&lt;=32,"F",IF(AD32&lt;=39,"D",IF(AD32&lt;=49,"C",IF(AD32&lt;=59,"B",IF(AD32&lt;=69,"A-",IF(AD32&lt;=79,"A",IF(AD32&lt;=100,"A+")))))))</f>
        <v>B</v>
      </c>
      <c r="AG32" s="12">
        <v>15</v>
      </c>
      <c r="AH32" s="13">
        <f>IF(AG32&lt;=8,0,IF(AG32&lt;=9.75,1,IF(AG32&lt;=12.25,2,IF(AG32&lt;=14.75,3,IF(AG32&lt;=17.25,3.5,IF(AG32&lt;=19.75,4,IF(AG32&lt;=25,5)))))))</f>
        <v>3.5</v>
      </c>
      <c r="AI32" s="13" t="str">
        <f>IF(AG32&lt;=8,"F",IF(AG32&lt;=9.75,"D",IF(AG32&lt;=12.25,"C",IF(AG32&lt;=14.75,"B",IF(AG32&lt;=17.25,"A-",IF(AG32&lt;=19.75,"A",IF(AG32&lt;=25,"A+")))))))</f>
        <v>A-</v>
      </c>
      <c r="AJ32" s="12">
        <v>50</v>
      </c>
      <c r="AK32" s="13">
        <f>IF(AJ32&lt;=32,0,IF(AJ32&lt;=39,1,IF(AJ32&lt;=49,2,IF(AJ32&lt;=59,3,IF(AJ32&lt;=69,3.5,IF(AJ32&lt;=79,4,IF(AJ32&lt;=100,5)))))))</f>
        <v>3</v>
      </c>
      <c r="AL32" s="13" t="str">
        <f>IF(AJ32&lt;=32,"F",IF(AJ32&lt;=39,"D",IF(AJ32&lt;=49,"C",IF(AJ32&lt;=59,"B",IF(AJ32&lt;=69,"A-",IF(AJ32&lt;=79,"A",IF(AJ32&lt;=100,"A+")))))))</f>
        <v>B</v>
      </c>
      <c r="AM32" s="14">
        <f>IF(AK32&gt;2,AK32-2,0)</f>
        <v>1</v>
      </c>
      <c r="AN32" s="72">
        <f>G32+L32+O32+R32+U32+X32+AA32+AD32+AG32+AJ32</f>
        <v>561</v>
      </c>
      <c r="AO32" s="15">
        <f>IF(OR(H32=0,M32=0,P32=0,S32=0,V32=0,Y32=0,AB32=0,AE32=0,AH32=0),0,H32+M32+P32+S32+V32+Y32+AB32+AE32+AH32)/9</f>
        <v>2.5555555555555554</v>
      </c>
      <c r="AP32" s="15">
        <f>IF(OR(H32=0,M32=0,P32=0,S32=0,V32=0,Y32=0,AB32=0,AE32=0,AH32=0),0,H32+M32+P32+S32+V32+Y32+AB32+AE32+AH32+AM32)/9</f>
        <v>2.6666666666666665</v>
      </c>
      <c r="AQ32" s="15" t="str">
        <f>IF(AP32&gt;=5,"A+",IF(AP32&gt;=4,"A",IF(AP32&gt;=3.5,"A-",IF(AP32&gt;=3,"B",IF(AP32&gt;=2,"C",IF(AP32&gt;=1,"D","F"))))))</f>
        <v>C</v>
      </c>
      <c r="AR32" s="13">
        <v>26</v>
      </c>
      <c r="AS32" s="13" t="str">
        <f>IF(AP32=0,"FAIL","PASS")</f>
        <v>PASS</v>
      </c>
      <c r="AT32" s="21">
        <f>COUNTIF(G32:AI32,"F")</f>
        <v>0</v>
      </c>
      <c r="AU32" s="16"/>
      <c r="AV32" s="16"/>
      <c r="AW32" s="12"/>
      <c r="AX32" s="12">
        <v>0</v>
      </c>
      <c r="AY32" s="16">
        <v>26</v>
      </c>
      <c r="AZ32" s="16">
        <v>72</v>
      </c>
      <c r="BA32" s="12">
        <v>15</v>
      </c>
      <c r="BB32" s="37">
        <v>82</v>
      </c>
      <c r="BC32" s="38">
        <v>32</v>
      </c>
      <c r="BD32" s="50">
        <v>81</v>
      </c>
      <c r="BE32" s="12">
        <f>AR32</f>
        <v>26</v>
      </c>
      <c r="BF32" s="31">
        <v>71</v>
      </c>
      <c r="BG32" s="10"/>
      <c r="BH32" s="18"/>
      <c r="BI32" s="18"/>
      <c r="BJ32" s="18"/>
      <c r="BK32" s="18"/>
      <c r="BL32" s="9" t="s">
        <v>743</v>
      </c>
      <c r="BM32" s="9" t="s">
        <v>771</v>
      </c>
      <c r="BN32" s="9" t="s">
        <v>38</v>
      </c>
    </row>
    <row r="33" spans="1:66" s="25" customFormat="1" ht="15.75" x14ac:dyDescent="0.25">
      <c r="A33" s="6">
        <v>27</v>
      </c>
      <c r="B33" s="9" t="s">
        <v>581</v>
      </c>
      <c r="C33" s="9" t="s">
        <v>632</v>
      </c>
      <c r="D33" s="9" t="s">
        <v>683</v>
      </c>
      <c r="E33" s="12">
        <v>45</v>
      </c>
      <c r="F33" s="12">
        <v>61</v>
      </c>
      <c r="G33" s="12">
        <f>SUM(E33:F33)</f>
        <v>106</v>
      </c>
      <c r="H33" s="12" t="str">
        <f>IF(G33&lt;=64,"0",IF(G33&lt;=78,"1",IF(G33&lt;=98,"2",IF(G33&lt;=118,"3",IF(G33&lt;=138,"3.5",IF(G33&lt;=158,"4",IF(G33&lt;=200,"5")))))))</f>
        <v>3</v>
      </c>
      <c r="I33" s="12" t="str">
        <f>IF(G33&lt;=64,"F",IF(G33&lt;=78,"D",IF(G33&lt;=98,"C",IF(G33&lt;=118,"B",IF(G33&lt;=138,"A-",IF(G33&lt;=158,"A",IF(G33&lt;=200,"A+")))))))</f>
        <v>B</v>
      </c>
      <c r="J33" s="12">
        <v>37</v>
      </c>
      <c r="K33" s="12">
        <v>39</v>
      </c>
      <c r="L33" s="12">
        <f>SUM(J33:K33)</f>
        <v>76</v>
      </c>
      <c r="M33" s="12" t="str">
        <f>IF(L33&lt;=64,"0",IF(L33&lt;=78,"1",IF(L33&lt;=98,"2",IF(L33&lt;=118,"3",IF(L33&lt;=138,"3.5",IF(L33&lt;=158,"4",IF(L33&lt;=200,"5")))))))</f>
        <v>1</v>
      </c>
      <c r="N33" s="12" t="str">
        <f>IF(L33&lt;=64,"F",IF(L33&lt;=78,"D",IF(L33&lt;=98,"C",IF(L33&lt;=118,"B",IF(L33&lt;=138,"A-",IF(L33&lt;=158,"A",IF(L33&lt;=200,"A+")))))))</f>
        <v>D</v>
      </c>
      <c r="O33" s="12">
        <v>42</v>
      </c>
      <c r="P33" s="13">
        <f>IF(O33&lt;=32,0,IF(O33&lt;=39,1,IF(O33&lt;=49,2,IF(O33&lt;=59,3,IF(O33&lt;=69,3.5,IF(O33&lt;=79,4,IF(O33&lt;=100,5)))))))</f>
        <v>2</v>
      </c>
      <c r="Q33" s="13" t="str">
        <f>IF(O33&lt;=32,"F",IF(O33&lt;=39,"D",IF(O33&lt;=49,"C",IF(O33&lt;=59,"B",IF(O33&lt;=69,"A-",IF(O33&lt;=79,"A",IF(O33&lt;=100,"A+")))))))</f>
        <v>C</v>
      </c>
      <c r="R33" s="12">
        <v>39</v>
      </c>
      <c r="S33" s="13">
        <f>IF(R33&lt;=32,0,IF(R33&lt;=39,1,IF(R33&lt;=49,2,IF(R33&lt;=59,3,IF(R33&lt;=69,3.5,IF(R33&lt;=79,4,IF(R33&lt;=100,5)))))))</f>
        <v>1</v>
      </c>
      <c r="T33" s="13" t="str">
        <f>IF(R33&lt;=32,"F",IF(R33&lt;=39,"D",IF(R33&lt;=49,"C",IF(R33&lt;=59,"B",IF(R33&lt;=69,"A-",IF(R33&lt;=79,"A",IF(R33&lt;=100,"A+")))))))</f>
        <v>D</v>
      </c>
      <c r="U33" s="12">
        <v>40</v>
      </c>
      <c r="V33" s="13">
        <f>IF(U33&lt;=32,0,IF(U33&lt;=39,1,IF(U33&lt;=49,2,IF(U33&lt;=59,3,IF(U33&lt;=69,3.5,IF(U33&lt;=79,4,IF(U33&lt;=100,5)))))))</f>
        <v>2</v>
      </c>
      <c r="W33" s="13" t="str">
        <f>IF(U33&lt;=32,"F",IF(U33&lt;=39,"D",IF(U33&lt;=49,"C",IF(U33&lt;=59,"B",IF(U33&lt;=69,"A-",IF(U33&lt;=79,"A",IF(U33&lt;=100,"A+")))))))</f>
        <v>C</v>
      </c>
      <c r="X33" s="12">
        <v>64</v>
      </c>
      <c r="Y33" s="13">
        <f>IF(X33&lt;=32,0,IF(X33&lt;=39,1,IF(X33&lt;=49,2,IF(X33&lt;=59,3,IF(X33&lt;=69,3.5,IF(X33&lt;=79,4,IF(X33&lt;=100,5)))))))</f>
        <v>3.5</v>
      </c>
      <c r="Z33" s="13" t="str">
        <f>IF(X33&lt;=32,"F",IF(X33&lt;=39,"D",IF(X33&lt;=49,"C",IF(X33&lt;=59,"B",IF(X33&lt;=69,"A-",IF(X33&lt;=79,"A",IF(X33&lt;=100,"A+")))))))</f>
        <v>A-</v>
      </c>
      <c r="AA33" s="12">
        <v>36</v>
      </c>
      <c r="AB33" s="13">
        <f>IF(AA33&lt;=32,0,IF(AA33&lt;=39,1,IF(AA33&lt;=49,2,IF(AA33&lt;=59,3,IF(AA33&lt;=69,3.5,IF(AA33&lt;=79,4,IF(AA33&lt;=100,5)))))))</f>
        <v>1</v>
      </c>
      <c r="AC33" s="13" t="str">
        <f>IF(AA33&lt;=32,"F",IF(AA33&lt;=39,"D",IF(AA33&lt;=49,"C",IF(AA33&lt;=59,"B",IF(AA33&lt;=69,"A-",IF(AA33&lt;=79,"A",IF(AA33&lt;=100,"A+")))))))</f>
        <v>D</v>
      </c>
      <c r="AD33" s="12">
        <v>42</v>
      </c>
      <c r="AE33" s="13">
        <f>IF(AD33&lt;=32,0,IF(AD33&lt;=39,1,IF(AD33&lt;=49,2,IF(AD33&lt;=59,3,IF(AD33&lt;=69,3.5,IF(AD33&lt;=79,4,IF(AD33&lt;=100,5)))))))</f>
        <v>2</v>
      </c>
      <c r="AF33" s="13" t="str">
        <f>IF(AD33&lt;=32,"F",IF(AD33&lt;=39,"D",IF(AD33&lt;=49,"C",IF(AD33&lt;=59,"B",IF(AD33&lt;=69,"A-",IF(AD33&lt;=79,"A",IF(AD33&lt;=100,"A+")))))))</f>
        <v>C</v>
      </c>
      <c r="AG33" s="12">
        <v>18</v>
      </c>
      <c r="AH33" s="13">
        <f>IF(AG33&lt;=8,0,IF(AG33&lt;=9.75,1,IF(AG33&lt;=12.25,2,IF(AG33&lt;=14.75,3,IF(AG33&lt;=17.25,3.5,IF(AG33&lt;=19.75,4,IF(AG33&lt;=25,5)))))))</f>
        <v>4</v>
      </c>
      <c r="AI33" s="13" t="str">
        <f>IF(AG33&lt;=8,"F",IF(AG33&lt;=9.75,"D",IF(AG33&lt;=12.25,"C",IF(AG33&lt;=14.75,"B",IF(AG33&lt;=17.25,"A-",IF(AG33&lt;=19.75,"A",IF(AG33&lt;=25,"A+")))))))</f>
        <v>A</v>
      </c>
      <c r="AJ33" s="12">
        <v>49</v>
      </c>
      <c r="AK33" s="13">
        <f>IF(AJ33&lt;=32,0,IF(AJ33&lt;=39,1,IF(AJ33&lt;=49,2,IF(AJ33&lt;=59,3,IF(AJ33&lt;=69,3.5,IF(AJ33&lt;=79,4,IF(AJ33&lt;=100,5)))))))</f>
        <v>2</v>
      </c>
      <c r="AL33" s="13" t="str">
        <f>IF(AJ33&lt;=32,"F",IF(AJ33&lt;=39,"D",IF(AJ33&lt;=49,"C",IF(AJ33&lt;=59,"B",IF(AJ33&lt;=69,"A-",IF(AJ33&lt;=79,"A",IF(AJ33&lt;=100,"A+")))))))</f>
        <v>C</v>
      </c>
      <c r="AM33" s="14">
        <f>IF(AK33&gt;2,AK33-2,0)</f>
        <v>0</v>
      </c>
      <c r="AN33" s="72">
        <f>G33+L33+O33+R33+U33+X33+AA33+AD33+AG33+AJ33</f>
        <v>512</v>
      </c>
      <c r="AO33" s="15">
        <f>IF(OR(H33=0,M33=0,P33=0,S33=0,V33=0,Y33=0,AB33=0,AE33=0,AH33=0),0,H33+M33+P33+S33+V33+Y33+AB33+AE33+AH33)/9</f>
        <v>2.1666666666666665</v>
      </c>
      <c r="AP33" s="15">
        <f>IF(OR(H33=0,M33=0,P33=0,S33=0,V33=0,Y33=0,AB33=0,AE33=0,AH33=0),0,H33+M33+P33+S33+V33+Y33+AB33+AE33+AH33+AM33)/9</f>
        <v>2.1666666666666665</v>
      </c>
      <c r="AQ33" s="15" t="str">
        <f>IF(AP33&gt;=5,"A+",IF(AP33&gt;=4,"A",IF(AP33&gt;=3.5,"A-",IF(AP33&gt;=3,"B",IF(AP33&gt;=2,"C",IF(AP33&gt;=1,"D","F"))))))</f>
        <v>C</v>
      </c>
      <c r="AR33" s="13">
        <v>27</v>
      </c>
      <c r="AS33" s="13" t="str">
        <f>IF(AP33=0,"FAIL","PASS")</f>
        <v>PASS</v>
      </c>
      <c r="AT33" s="21">
        <f>COUNTIF(G33:AI33,"F")</f>
        <v>0</v>
      </c>
      <c r="AU33" s="16">
        <v>21</v>
      </c>
      <c r="AV33" s="16"/>
      <c r="AW33" s="12">
        <v>24</v>
      </c>
      <c r="AX33" s="12">
        <v>100</v>
      </c>
      <c r="AY33" s="16">
        <v>20</v>
      </c>
      <c r="AZ33" s="16">
        <v>100</v>
      </c>
      <c r="BA33" s="12">
        <v>28</v>
      </c>
      <c r="BB33" s="37">
        <v>58</v>
      </c>
      <c r="BC33" s="38">
        <v>29</v>
      </c>
      <c r="BD33" s="50">
        <v>92</v>
      </c>
      <c r="BE33" s="12">
        <f>AR33</f>
        <v>27</v>
      </c>
      <c r="BF33" s="31">
        <v>90</v>
      </c>
      <c r="BG33" s="10"/>
      <c r="BH33" s="18"/>
      <c r="BI33" s="18"/>
      <c r="BJ33" s="18"/>
      <c r="BK33" s="18"/>
      <c r="BL33" s="9" t="s">
        <v>734</v>
      </c>
      <c r="BM33" s="9" t="s">
        <v>734</v>
      </c>
      <c r="BN33" s="9" t="s">
        <v>38</v>
      </c>
    </row>
    <row r="34" spans="1:66" s="25" customFormat="1" ht="15.75" x14ac:dyDescent="0.25">
      <c r="A34" s="6">
        <v>28</v>
      </c>
      <c r="B34" s="9" t="s">
        <v>573</v>
      </c>
      <c r="C34" s="9" t="s">
        <v>624</v>
      </c>
      <c r="D34" s="9" t="s">
        <v>675</v>
      </c>
      <c r="E34" s="12">
        <v>49</v>
      </c>
      <c r="F34" s="12">
        <v>70</v>
      </c>
      <c r="G34" s="12">
        <f>SUM(E34:F34)</f>
        <v>119</v>
      </c>
      <c r="H34" s="12" t="str">
        <f>IF(G34&lt;=64,"0",IF(G34&lt;=78,"1",IF(G34&lt;=98,"2",IF(G34&lt;=118,"3",IF(G34&lt;=138,"3.5",IF(G34&lt;=158,"4",IF(G34&lt;=200,"5")))))))</f>
        <v>3.5</v>
      </c>
      <c r="I34" s="12" t="str">
        <f>IF(G34&lt;=64,"F",IF(G34&lt;=78,"D",IF(G34&lt;=98,"C",IF(G34&lt;=118,"B",IF(G34&lt;=138,"A-",IF(G34&lt;=158,"A",IF(G34&lt;=200,"A+")))))))</f>
        <v>A-</v>
      </c>
      <c r="J34" s="12">
        <v>61</v>
      </c>
      <c r="K34" s="12">
        <v>60</v>
      </c>
      <c r="L34" s="12">
        <f>SUM(J34:K34)</f>
        <v>121</v>
      </c>
      <c r="M34" s="12" t="str">
        <f>IF(L34&lt;=64,"0",IF(L34&lt;=78,"1",IF(L34&lt;=98,"2",IF(L34&lt;=118,"3",IF(L34&lt;=138,"3.5",IF(L34&lt;=158,"4",IF(L34&lt;=200,"5")))))))</f>
        <v>3.5</v>
      </c>
      <c r="N34" s="12" t="str">
        <f>IF(L34&lt;=64,"F",IF(L34&lt;=78,"D",IF(L34&lt;=98,"C",IF(L34&lt;=118,"B",IF(L34&lt;=138,"A-",IF(L34&lt;=158,"A",IF(L34&lt;=200,"A+")))))))</f>
        <v>A-</v>
      </c>
      <c r="O34" s="12">
        <v>18</v>
      </c>
      <c r="P34" s="13">
        <f>IF(O34&lt;=32,0,IF(O34&lt;=39,1,IF(O34&lt;=49,2,IF(O34&lt;=59,3,IF(O34&lt;=69,3.5,IF(O34&lt;=79,4,IF(O34&lt;=100,5)))))))</f>
        <v>0</v>
      </c>
      <c r="Q34" s="13" t="str">
        <f>IF(O34&lt;=32,"F",IF(O34&lt;=39,"D",IF(O34&lt;=49,"C",IF(O34&lt;=59,"B",IF(O34&lt;=69,"A-",IF(O34&lt;=79,"A",IF(O34&lt;=100,"A+")))))))</f>
        <v>F</v>
      </c>
      <c r="R34" s="12">
        <v>52</v>
      </c>
      <c r="S34" s="13">
        <f>IF(R34&lt;=32,0,IF(R34&lt;=39,1,IF(R34&lt;=49,2,IF(R34&lt;=59,3,IF(R34&lt;=69,3.5,IF(R34&lt;=79,4,IF(R34&lt;=100,5)))))))</f>
        <v>3</v>
      </c>
      <c r="T34" s="13" t="str">
        <f>IF(R34&lt;=32,"F",IF(R34&lt;=39,"D",IF(R34&lt;=49,"C",IF(R34&lt;=59,"B",IF(R34&lt;=69,"A-",IF(R34&lt;=79,"A",IF(R34&lt;=100,"A+")))))))</f>
        <v>B</v>
      </c>
      <c r="U34" s="12">
        <v>78</v>
      </c>
      <c r="V34" s="13">
        <f>IF(U34&lt;=32,0,IF(U34&lt;=39,1,IF(U34&lt;=49,2,IF(U34&lt;=59,3,IF(U34&lt;=69,3.5,IF(U34&lt;=79,4,IF(U34&lt;=100,5)))))))</f>
        <v>4</v>
      </c>
      <c r="W34" s="13" t="str">
        <f>IF(U34&lt;=32,"F",IF(U34&lt;=39,"D",IF(U34&lt;=49,"C",IF(U34&lt;=59,"B",IF(U34&lt;=69,"A-",IF(U34&lt;=79,"A",IF(U34&lt;=100,"A+")))))))</f>
        <v>A</v>
      </c>
      <c r="X34" s="12">
        <v>75</v>
      </c>
      <c r="Y34" s="13">
        <f>IF(X34&lt;=32,0,IF(X34&lt;=39,1,IF(X34&lt;=49,2,IF(X34&lt;=59,3,IF(X34&lt;=69,3.5,IF(X34&lt;=79,4,IF(X34&lt;=100,5)))))))</f>
        <v>4</v>
      </c>
      <c r="Z34" s="13" t="str">
        <f>IF(X34&lt;=32,"F",IF(X34&lt;=39,"D",IF(X34&lt;=49,"C",IF(X34&lt;=59,"B",IF(X34&lt;=69,"A-",IF(X34&lt;=79,"A",IF(X34&lt;=100,"A+")))))))</f>
        <v>A</v>
      </c>
      <c r="AA34" s="12">
        <v>54</v>
      </c>
      <c r="AB34" s="13">
        <f>IF(AA34&lt;=32,0,IF(AA34&lt;=39,1,IF(AA34&lt;=49,2,IF(AA34&lt;=59,3,IF(AA34&lt;=69,3.5,IF(AA34&lt;=79,4,IF(AA34&lt;=100,5)))))))</f>
        <v>3</v>
      </c>
      <c r="AC34" s="13" t="str">
        <f>IF(AA34&lt;=32,"F",IF(AA34&lt;=39,"D",IF(AA34&lt;=49,"C",IF(AA34&lt;=59,"B",IF(AA34&lt;=69,"A-",IF(AA34&lt;=79,"A",IF(AA34&lt;=100,"A+")))))))</f>
        <v>B</v>
      </c>
      <c r="AD34" s="12"/>
      <c r="AE34" s="13">
        <f>IF(AD34&lt;=32,0,IF(AD34&lt;=39,1,IF(AD34&lt;=49,2,IF(AD34&lt;=59,3,IF(AD34&lt;=69,3.5,IF(AD34&lt;=79,4,IF(AD34&lt;=100,5)))))))</f>
        <v>0</v>
      </c>
      <c r="AF34" s="13" t="str">
        <f>IF(AD34&lt;=32,"F",IF(AD34&lt;=39,"D",IF(AD34&lt;=49,"C",IF(AD34&lt;=59,"B",IF(AD34&lt;=69,"A-",IF(AD34&lt;=79,"A",IF(AD34&lt;=100,"A+")))))))</f>
        <v>F</v>
      </c>
      <c r="AG34" s="12">
        <v>23</v>
      </c>
      <c r="AH34" s="13">
        <f>IF(AG34&lt;=8,0,IF(AG34&lt;=9.75,1,IF(AG34&lt;=12.25,2,IF(AG34&lt;=14.75,3,IF(AG34&lt;=17.25,3.5,IF(AG34&lt;=19.75,4,IF(AG34&lt;=25,5)))))))</f>
        <v>5</v>
      </c>
      <c r="AI34" s="13" t="str">
        <f>IF(AG34&lt;=8,"F",IF(AG34&lt;=9.75,"D",IF(AG34&lt;=12.25,"C",IF(AG34&lt;=14.75,"B",IF(AG34&lt;=17.25,"A-",IF(AG34&lt;=19.75,"A",IF(AG34&lt;=25,"A+")))))))</f>
        <v>A+</v>
      </c>
      <c r="AJ34" s="12">
        <v>78</v>
      </c>
      <c r="AK34" s="13">
        <f>IF(AJ34&lt;=32,0,IF(AJ34&lt;=39,1,IF(AJ34&lt;=49,2,IF(AJ34&lt;=59,3,IF(AJ34&lt;=69,3.5,IF(AJ34&lt;=79,4,IF(AJ34&lt;=100,5)))))))</f>
        <v>4</v>
      </c>
      <c r="AL34" s="13" t="str">
        <f>IF(AJ34&lt;=32,"F",IF(AJ34&lt;=39,"D",IF(AJ34&lt;=49,"C",IF(AJ34&lt;=59,"B",IF(AJ34&lt;=69,"A-",IF(AJ34&lt;=79,"A",IF(AJ34&lt;=100,"A+")))))))</f>
        <v>A</v>
      </c>
      <c r="AM34" s="14">
        <f>IF(AK34&gt;2,AK34-2,0)</f>
        <v>2</v>
      </c>
      <c r="AN34" s="72">
        <f>G34+L34+O34+R34+U34+X34+AA34+AD34+AG34+AJ34</f>
        <v>618</v>
      </c>
      <c r="AO34" s="15">
        <f>IF(OR(H34=0,M34=0,P34=0,S34=0,V34=0,Y34=0,AB34=0,AE34=0,AH34=0),0,H34+M34+P34+S34+V34+Y34+AB34+AE34+AH34)/9</f>
        <v>0</v>
      </c>
      <c r="AP34" s="15">
        <f>IF(OR(H34=0,M34=0,P34=0,S34=0,V34=0,Y34=0,AB34=0,AE34=0,AH34=0),0,H34+M34+P34+S34+V34+Y34+AB34+AE34+AH34+AM34)/9</f>
        <v>0</v>
      </c>
      <c r="AQ34" s="15" t="str">
        <f>IF(AP34&gt;=5,"A+",IF(AP34&gt;=4,"A",IF(AP34&gt;=3.5,"A-",IF(AP34&gt;=3,"B",IF(AP34&gt;=2,"C",IF(AP34&gt;=1,"D","F"))))))</f>
        <v>F</v>
      </c>
      <c r="AR34" s="13">
        <v>28</v>
      </c>
      <c r="AS34" s="13" t="str">
        <f>IF(AP34=0,"FAIL","PASS")</f>
        <v>FAIL</v>
      </c>
      <c r="AT34" s="21">
        <f>COUNTIF(G34:AI34,"F")</f>
        <v>2</v>
      </c>
      <c r="AU34" s="16">
        <v>46</v>
      </c>
      <c r="AV34" s="16"/>
      <c r="AW34" s="12">
        <v>14</v>
      </c>
      <c r="AX34" s="12">
        <v>90</v>
      </c>
      <c r="AY34" s="16">
        <v>10</v>
      </c>
      <c r="AZ34" s="16">
        <v>95</v>
      </c>
      <c r="BA34" s="12">
        <v>38</v>
      </c>
      <c r="BB34" s="37">
        <v>94</v>
      </c>
      <c r="BC34" s="38">
        <v>3</v>
      </c>
      <c r="BD34" s="50">
        <v>92</v>
      </c>
      <c r="BE34" s="12">
        <f>AR34</f>
        <v>28</v>
      </c>
      <c r="BF34" s="31">
        <v>76</v>
      </c>
      <c r="BG34" s="10"/>
      <c r="BH34" s="18"/>
      <c r="BI34" s="18"/>
      <c r="BJ34" s="18"/>
      <c r="BK34" s="18"/>
      <c r="BL34" s="9" t="s">
        <v>726</v>
      </c>
      <c r="BM34" s="9" t="s">
        <v>763</v>
      </c>
      <c r="BN34" s="9" t="s">
        <v>40</v>
      </c>
    </row>
    <row r="35" spans="1:66" s="25" customFormat="1" ht="15.75" x14ac:dyDescent="0.25">
      <c r="A35" s="6">
        <v>29</v>
      </c>
      <c r="B35" s="9" t="s">
        <v>550</v>
      </c>
      <c r="C35" s="9" t="s">
        <v>601</v>
      </c>
      <c r="D35" s="9" t="s">
        <v>652</v>
      </c>
      <c r="E35" s="12">
        <v>69</v>
      </c>
      <c r="F35" s="12">
        <v>70</v>
      </c>
      <c r="G35" s="12">
        <f>SUM(E35:F35)</f>
        <v>139</v>
      </c>
      <c r="H35" s="12" t="str">
        <f>IF(G35&lt;=64,"0",IF(G35&lt;=78,"1",IF(G35&lt;=98,"2",IF(G35&lt;=118,"3",IF(G35&lt;=138,"3.5",IF(G35&lt;=158,"4",IF(G35&lt;=200,"5")))))))</f>
        <v>4</v>
      </c>
      <c r="I35" s="12" t="str">
        <f>IF(G35&lt;=64,"F",IF(G35&lt;=78,"D",IF(G35&lt;=98,"C",IF(G35&lt;=118,"B",IF(G35&lt;=138,"A-",IF(G35&lt;=158,"A",IF(G35&lt;=200,"A+")))))))</f>
        <v>A</v>
      </c>
      <c r="J35" s="12">
        <v>57</v>
      </c>
      <c r="K35" s="12">
        <v>49</v>
      </c>
      <c r="L35" s="12">
        <f>SUM(J35:K35)</f>
        <v>106</v>
      </c>
      <c r="M35" s="12" t="str">
        <f>IF(L35&lt;=64,"0",IF(L35&lt;=78,"1",IF(L35&lt;=98,"2",IF(L35&lt;=118,"3",IF(L35&lt;=138,"3.5",IF(L35&lt;=158,"4",IF(L35&lt;=200,"5")))))))</f>
        <v>3</v>
      </c>
      <c r="N35" s="12" t="str">
        <f>IF(L35&lt;=64,"F",IF(L35&lt;=78,"D",IF(L35&lt;=98,"C",IF(L35&lt;=118,"B",IF(L35&lt;=138,"A-",IF(L35&lt;=158,"A",IF(L35&lt;=200,"A+")))))))</f>
        <v>B</v>
      </c>
      <c r="O35" s="12">
        <v>46</v>
      </c>
      <c r="P35" s="13">
        <f>IF(O35&lt;=32,0,IF(O35&lt;=39,1,IF(O35&lt;=49,2,IF(O35&lt;=59,3,IF(O35&lt;=69,3.5,IF(O35&lt;=79,4,IF(O35&lt;=100,5)))))))</f>
        <v>2</v>
      </c>
      <c r="Q35" s="13" t="str">
        <f>IF(O35&lt;=32,"F",IF(O35&lt;=39,"D",IF(O35&lt;=49,"C",IF(O35&lt;=59,"B",IF(O35&lt;=69,"A-",IF(O35&lt;=79,"A",IF(O35&lt;=100,"A+")))))))</f>
        <v>C</v>
      </c>
      <c r="R35" s="12">
        <v>41</v>
      </c>
      <c r="S35" s="13">
        <f>IF(R35&lt;=32,0,IF(R35&lt;=39,1,IF(R35&lt;=49,2,IF(R35&lt;=59,3,IF(R35&lt;=69,3.5,IF(R35&lt;=79,4,IF(R35&lt;=100,5)))))))</f>
        <v>2</v>
      </c>
      <c r="T35" s="13" t="str">
        <f>IF(R35&lt;=32,"F",IF(R35&lt;=39,"D",IF(R35&lt;=49,"C",IF(R35&lt;=59,"B",IF(R35&lt;=69,"A-",IF(R35&lt;=79,"A",IF(R35&lt;=100,"A+")))))))</f>
        <v>C</v>
      </c>
      <c r="U35" s="12">
        <v>28</v>
      </c>
      <c r="V35" s="13">
        <f>IF(U35&lt;=32,0,IF(U35&lt;=39,1,IF(U35&lt;=49,2,IF(U35&lt;=59,3,IF(U35&lt;=69,3.5,IF(U35&lt;=79,4,IF(U35&lt;=100,5)))))))</f>
        <v>0</v>
      </c>
      <c r="W35" s="13" t="str">
        <f>IF(U35&lt;=32,"F",IF(U35&lt;=39,"D",IF(U35&lt;=49,"C",IF(U35&lt;=59,"B",IF(U35&lt;=69,"A-",IF(U35&lt;=79,"A",IF(U35&lt;=100,"A+")))))))</f>
        <v>F</v>
      </c>
      <c r="X35" s="12">
        <v>69</v>
      </c>
      <c r="Y35" s="13">
        <f>IF(X35&lt;=32,0,IF(X35&lt;=39,1,IF(X35&lt;=49,2,IF(X35&lt;=59,3,IF(X35&lt;=69,3.5,IF(X35&lt;=79,4,IF(X35&lt;=100,5)))))))</f>
        <v>3.5</v>
      </c>
      <c r="Z35" s="13" t="str">
        <f>IF(X35&lt;=32,"F",IF(X35&lt;=39,"D",IF(X35&lt;=49,"C",IF(X35&lt;=59,"B",IF(X35&lt;=69,"A-",IF(X35&lt;=79,"A",IF(X35&lt;=100,"A+")))))))</f>
        <v>A-</v>
      </c>
      <c r="AA35" s="12">
        <v>23</v>
      </c>
      <c r="AB35" s="13">
        <f>IF(AA35&lt;=32,0,IF(AA35&lt;=39,1,IF(AA35&lt;=49,2,IF(AA35&lt;=59,3,IF(AA35&lt;=69,3.5,IF(AA35&lt;=79,4,IF(AA35&lt;=100,5)))))))</f>
        <v>0</v>
      </c>
      <c r="AC35" s="13" t="str">
        <f>IF(AA35&lt;=32,"F",IF(AA35&lt;=39,"D",IF(AA35&lt;=49,"C",IF(AA35&lt;=59,"B",IF(AA35&lt;=69,"A-",IF(AA35&lt;=79,"A",IF(AA35&lt;=100,"A+")))))))</f>
        <v>F</v>
      </c>
      <c r="AD35" s="12">
        <v>73</v>
      </c>
      <c r="AE35" s="13">
        <f>IF(AD35&lt;=32,0,IF(AD35&lt;=39,1,IF(AD35&lt;=49,2,IF(AD35&lt;=59,3,IF(AD35&lt;=69,3.5,IF(AD35&lt;=79,4,IF(AD35&lt;=100,5)))))))</f>
        <v>4</v>
      </c>
      <c r="AF35" s="13" t="str">
        <f>IF(AD35&lt;=32,"F",IF(AD35&lt;=39,"D",IF(AD35&lt;=49,"C",IF(AD35&lt;=59,"B",IF(AD35&lt;=69,"A-",IF(AD35&lt;=79,"A",IF(AD35&lt;=100,"A+")))))))</f>
        <v>A</v>
      </c>
      <c r="AG35" s="12">
        <v>22</v>
      </c>
      <c r="AH35" s="13">
        <f>IF(AG35&lt;=8,0,IF(AG35&lt;=9.75,1,IF(AG35&lt;=12.25,2,IF(AG35&lt;=14.75,3,IF(AG35&lt;=17.25,3.5,IF(AG35&lt;=19.75,4,IF(AG35&lt;=25,5)))))))</f>
        <v>5</v>
      </c>
      <c r="AI35" s="13" t="str">
        <f>IF(AG35&lt;=8,"F",IF(AG35&lt;=9.75,"D",IF(AG35&lt;=12.25,"C",IF(AG35&lt;=14.75,"B",IF(AG35&lt;=17.25,"A-",IF(AG35&lt;=19.75,"A",IF(AG35&lt;=25,"A+")))))))</f>
        <v>A+</v>
      </c>
      <c r="AJ35" s="12">
        <v>61</v>
      </c>
      <c r="AK35" s="13">
        <f>IF(AJ35&lt;=32,0,IF(AJ35&lt;=39,1,IF(AJ35&lt;=49,2,IF(AJ35&lt;=59,3,IF(AJ35&lt;=69,3.5,IF(AJ35&lt;=79,4,IF(AJ35&lt;=100,5)))))))</f>
        <v>3.5</v>
      </c>
      <c r="AL35" s="13" t="str">
        <f>IF(AJ35&lt;=32,"F",IF(AJ35&lt;=39,"D",IF(AJ35&lt;=49,"C",IF(AJ35&lt;=59,"B",IF(AJ35&lt;=69,"A-",IF(AJ35&lt;=79,"A",IF(AJ35&lt;=100,"A+")))))))</f>
        <v>A-</v>
      </c>
      <c r="AM35" s="14">
        <f>IF(AK35&gt;2,AK35-2,0)</f>
        <v>1.5</v>
      </c>
      <c r="AN35" s="72">
        <f>G35+L35+O35+R35+U35+X35+AA35+AD35+AG35+AJ35</f>
        <v>608</v>
      </c>
      <c r="AO35" s="15">
        <f>IF(OR(H35=0,M35=0,P35=0,S35=0,V35=0,Y35=0,AB35=0,AE35=0,AH35=0),0,H35+M35+P35+S35+V35+Y35+AB35+AE35+AH35)/9</f>
        <v>0</v>
      </c>
      <c r="AP35" s="15">
        <f>IF(OR(H35=0,M35=0,P35=0,S35=0,V35=0,Y35=0,AB35=0,AE35=0,AH35=0),0,H35+M35+P35+S35+V35+Y35+AB35+AE35+AH35+AM35)/9</f>
        <v>0</v>
      </c>
      <c r="AQ35" s="15" t="str">
        <f>IF(AP35&gt;=5,"A+",IF(AP35&gt;=4,"A",IF(AP35&gt;=3.5,"A-",IF(AP35&gt;=3,"B",IF(AP35&gt;=2,"C",IF(AP35&gt;=1,"D","F"))))))</f>
        <v>F</v>
      </c>
      <c r="AR35" s="13">
        <v>29</v>
      </c>
      <c r="AS35" s="13" t="str">
        <f>IF(AP35=0,"FAIL","PASS")</f>
        <v>FAIL</v>
      </c>
      <c r="AT35" s="21">
        <f>COUNTIF(G35:AI35,"F")</f>
        <v>2</v>
      </c>
      <c r="AU35" s="16">
        <v>5</v>
      </c>
      <c r="AV35" s="16"/>
      <c r="AW35" s="12">
        <v>11</v>
      </c>
      <c r="AX35" s="12">
        <v>95</v>
      </c>
      <c r="AY35" s="16">
        <v>27</v>
      </c>
      <c r="AZ35" s="16">
        <v>86</v>
      </c>
      <c r="BA35" s="12">
        <v>20</v>
      </c>
      <c r="BB35" s="37">
        <v>94</v>
      </c>
      <c r="BC35" s="38">
        <v>23</v>
      </c>
      <c r="BD35" s="50">
        <v>88</v>
      </c>
      <c r="BE35" s="12">
        <f>AR35</f>
        <v>29</v>
      </c>
      <c r="BF35" s="31">
        <v>90</v>
      </c>
      <c r="BG35" s="10"/>
      <c r="BH35" s="18"/>
      <c r="BI35" s="18"/>
      <c r="BJ35" s="18"/>
      <c r="BK35" s="18"/>
      <c r="BL35" s="9" t="s">
        <v>703</v>
      </c>
      <c r="BM35" s="9" t="s">
        <v>703</v>
      </c>
      <c r="BN35" s="9" t="s">
        <v>38</v>
      </c>
    </row>
    <row r="36" spans="1:66" s="25" customFormat="1" ht="15.75" x14ac:dyDescent="0.25">
      <c r="A36" s="6">
        <v>30</v>
      </c>
      <c r="B36" s="9" t="s">
        <v>561</v>
      </c>
      <c r="C36" s="9" t="s">
        <v>612</v>
      </c>
      <c r="D36" s="9" t="s">
        <v>663</v>
      </c>
      <c r="E36" s="12">
        <v>55</v>
      </c>
      <c r="F36" s="12">
        <v>65</v>
      </c>
      <c r="G36" s="12">
        <f>SUM(E36:F36)</f>
        <v>120</v>
      </c>
      <c r="H36" s="12" t="str">
        <f>IF(G36&lt;=64,"0",IF(G36&lt;=78,"1",IF(G36&lt;=98,"2",IF(G36&lt;=118,"3",IF(G36&lt;=138,"3.5",IF(G36&lt;=158,"4",IF(G36&lt;=200,"5")))))))</f>
        <v>3.5</v>
      </c>
      <c r="I36" s="12" t="str">
        <f>IF(G36&lt;=64,"F",IF(G36&lt;=78,"D",IF(G36&lt;=98,"C",IF(G36&lt;=118,"B",IF(G36&lt;=138,"A-",IF(G36&lt;=158,"A",IF(G36&lt;=200,"A+")))))))</f>
        <v>A-</v>
      </c>
      <c r="J36" s="12">
        <v>49</v>
      </c>
      <c r="K36" s="12">
        <v>39</v>
      </c>
      <c r="L36" s="12">
        <f>SUM(J36:K36)</f>
        <v>88</v>
      </c>
      <c r="M36" s="12" t="str">
        <f>IF(L36&lt;=64,"0",IF(L36&lt;=78,"1",IF(L36&lt;=98,"2",IF(L36&lt;=118,"3",IF(L36&lt;=138,"3.5",IF(L36&lt;=158,"4",IF(L36&lt;=200,"5")))))))</f>
        <v>2</v>
      </c>
      <c r="N36" s="12" t="str">
        <f>IF(L36&lt;=64,"F",IF(L36&lt;=78,"D",IF(L36&lt;=98,"C",IF(L36&lt;=118,"B",IF(L36&lt;=138,"A-",IF(L36&lt;=158,"A",IF(L36&lt;=200,"A+")))))))</f>
        <v>C</v>
      </c>
      <c r="O36" s="12">
        <v>53</v>
      </c>
      <c r="P36" s="13">
        <f>IF(O36&lt;=32,0,IF(O36&lt;=39,1,IF(O36&lt;=49,2,IF(O36&lt;=59,3,IF(O36&lt;=69,3.5,IF(O36&lt;=79,4,IF(O36&lt;=100,5)))))))</f>
        <v>3</v>
      </c>
      <c r="Q36" s="13" t="str">
        <f>IF(O36&lt;=32,"F",IF(O36&lt;=39,"D",IF(O36&lt;=49,"C",IF(O36&lt;=59,"B",IF(O36&lt;=69,"A-",IF(O36&lt;=79,"A",IF(O36&lt;=100,"A+")))))))</f>
        <v>B</v>
      </c>
      <c r="R36" s="12">
        <v>31</v>
      </c>
      <c r="S36" s="13">
        <f>IF(R36&lt;=32,0,IF(R36&lt;=39,1,IF(R36&lt;=49,2,IF(R36&lt;=59,3,IF(R36&lt;=69,3.5,IF(R36&lt;=79,4,IF(R36&lt;=100,5)))))))</f>
        <v>0</v>
      </c>
      <c r="T36" s="13" t="str">
        <f>IF(R36&lt;=32,"F",IF(R36&lt;=39,"D",IF(R36&lt;=49,"C",IF(R36&lt;=59,"B",IF(R36&lt;=69,"A-",IF(R36&lt;=79,"A",IF(R36&lt;=100,"A+")))))))</f>
        <v>F</v>
      </c>
      <c r="U36" s="12">
        <v>32</v>
      </c>
      <c r="V36" s="13">
        <f>IF(U36&lt;=32,0,IF(U36&lt;=39,1,IF(U36&lt;=49,2,IF(U36&lt;=59,3,IF(U36&lt;=69,3.5,IF(U36&lt;=79,4,IF(U36&lt;=100,5)))))))</f>
        <v>0</v>
      </c>
      <c r="W36" s="13" t="str">
        <f>IF(U36&lt;=32,"F",IF(U36&lt;=39,"D",IF(U36&lt;=49,"C",IF(U36&lt;=59,"B",IF(U36&lt;=69,"A-",IF(U36&lt;=79,"A",IF(U36&lt;=100,"A+")))))))</f>
        <v>F</v>
      </c>
      <c r="X36" s="12">
        <v>54</v>
      </c>
      <c r="Y36" s="13">
        <f>IF(X36&lt;=32,0,IF(X36&lt;=39,1,IF(X36&lt;=49,2,IF(X36&lt;=59,3,IF(X36&lt;=69,3.5,IF(X36&lt;=79,4,IF(X36&lt;=100,5)))))))</f>
        <v>3</v>
      </c>
      <c r="Z36" s="13" t="str">
        <f>IF(X36&lt;=32,"F",IF(X36&lt;=39,"D",IF(X36&lt;=49,"C",IF(X36&lt;=59,"B",IF(X36&lt;=69,"A-",IF(X36&lt;=79,"A",IF(X36&lt;=100,"A+")))))))</f>
        <v>B</v>
      </c>
      <c r="AA36" s="12">
        <v>35</v>
      </c>
      <c r="AB36" s="13">
        <f>IF(AA36&lt;=32,0,IF(AA36&lt;=39,1,IF(AA36&lt;=49,2,IF(AA36&lt;=59,3,IF(AA36&lt;=69,3.5,IF(AA36&lt;=79,4,IF(AA36&lt;=100,5)))))))</f>
        <v>1</v>
      </c>
      <c r="AC36" s="13" t="str">
        <f>IF(AA36&lt;=32,"F",IF(AA36&lt;=39,"D",IF(AA36&lt;=49,"C",IF(AA36&lt;=59,"B",IF(AA36&lt;=69,"A-",IF(AA36&lt;=79,"A",IF(AA36&lt;=100,"A+")))))))</f>
        <v>D</v>
      </c>
      <c r="AD36" s="12">
        <v>57</v>
      </c>
      <c r="AE36" s="13">
        <f>IF(AD36&lt;=32,0,IF(AD36&lt;=39,1,IF(AD36&lt;=49,2,IF(AD36&lt;=59,3,IF(AD36&lt;=69,3.5,IF(AD36&lt;=79,4,IF(AD36&lt;=100,5)))))))</f>
        <v>3</v>
      </c>
      <c r="AF36" s="13" t="str">
        <f>IF(AD36&lt;=32,"F",IF(AD36&lt;=39,"D",IF(AD36&lt;=49,"C",IF(AD36&lt;=59,"B",IF(AD36&lt;=69,"A-",IF(AD36&lt;=79,"A",IF(AD36&lt;=100,"A+")))))))</f>
        <v>B</v>
      </c>
      <c r="AG36" s="12">
        <v>23</v>
      </c>
      <c r="AH36" s="13">
        <f>IF(AG36&lt;=8,0,IF(AG36&lt;=9.75,1,IF(AG36&lt;=12.25,2,IF(AG36&lt;=14.75,3,IF(AG36&lt;=17.25,3.5,IF(AG36&lt;=19.75,4,IF(AG36&lt;=25,5)))))))</f>
        <v>5</v>
      </c>
      <c r="AI36" s="13" t="str">
        <f>IF(AG36&lt;=8,"F",IF(AG36&lt;=9.75,"D",IF(AG36&lt;=12.25,"C",IF(AG36&lt;=14.75,"B",IF(AG36&lt;=17.25,"A-",IF(AG36&lt;=19.75,"A",IF(AG36&lt;=25,"A+")))))))</f>
        <v>A+</v>
      </c>
      <c r="AJ36" s="12">
        <v>67</v>
      </c>
      <c r="AK36" s="13">
        <f>IF(AJ36&lt;=32,0,IF(AJ36&lt;=39,1,IF(AJ36&lt;=49,2,IF(AJ36&lt;=59,3,IF(AJ36&lt;=69,3.5,IF(AJ36&lt;=79,4,IF(AJ36&lt;=100,5)))))))</f>
        <v>3.5</v>
      </c>
      <c r="AL36" s="13" t="str">
        <f>IF(AJ36&lt;=32,"F",IF(AJ36&lt;=39,"D",IF(AJ36&lt;=49,"C",IF(AJ36&lt;=59,"B",IF(AJ36&lt;=69,"A-",IF(AJ36&lt;=79,"A",IF(AJ36&lt;=100,"A+")))))))</f>
        <v>A-</v>
      </c>
      <c r="AM36" s="14">
        <f>IF(AK36&gt;2,AK36-2,0)</f>
        <v>1.5</v>
      </c>
      <c r="AN36" s="72">
        <f>G36+L36+O36+R36+U36+X36+AA36+AD36+AG36+AJ36</f>
        <v>560</v>
      </c>
      <c r="AO36" s="15">
        <f>IF(OR(H36=0,M36=0,P36=0,S36=0,V36=0,Y36=0,AB36=0,AE36=0,AH36=0),0,H36+M36+P36+S36+V36+Y36+AB36+AE36+AH36)/9</f>
        <v>0</v>
      </c>
      <c r="AP36" s="15">
        <f>IF(OR(H36=0,M36=0,P36=0,S36=0,V36=0,Y36=0,AB36=0,AE36=0,AH36=0),0,H36+M36+P36+S36+V36+Y36+AB36+AE36+AH36+AM36)/9</f>
        <v>0</v>
      </c>
      <c r="AQ36" s="15" t="str">
        <f>IF(AP36&gt;=5,"A+",IF(AP36&gt;=4,"A",IF(AP36&gt;=3.5,"A-",IF(AP36&gt;=3,"B",IF(AP36&gt;=2,"C",IF(AP36&gt;=1,"D","F"))))))</f>
        <v>F</v>
      </c>
      <c r="AR36" s="13">
        <v>30</v>
      </c>
      <c r="AS36" s="13" t="str">
        <f>IF(AP36=0,"FAIL","PASS")</f>
        <v>FAIL</v>
      </c>
      <c r="AT36" s="21">
        <f>COUNTIF(G36:AI36,"F")</f>
        <v>2</v>
      </c>
      <c r="AU36" s="16">
        <v>17</v>
      </c>
      <c r="AV36" s="16"/>
      <c r="AW36" s="12">
        <v>10</v>
      </c>
      <c r="AX36" s="12">
        <v>100</v>
      </c>
      <c r="AY36" s="16">
        <v>23</v>
      </c>
      <c r="AZ36" s="16">
        <v>95</v>
      </c>
      <c r="BA36" s="12">
        <v>27</v>
      </c>
      <c r="BB36" s="37">
        <v>100</v>
      </c>
      <c r="BC36" s="38">
        <v>26</v>
      </c>
      <c r="BD36" s="50">
        <v>92</v>
      </c>
      <c r="BE36" s="12">
        <f>AR36</f>
        <v>30</v>
      </c>
      <c r="BF36" s="31">
        <v>90</v>
      </c>
      <c r="BG36" s="10"/>
      <c r="BH36" s="18"/>
      <c r="BI36" s="18"/>
      <c r="BJ36" s="18"/>
      <c r="BK36" s="18"/>
      <c r="BL36" s="9" t="s">
        <v>714</v>
      </c>
      <c r="BM36" s="9" t="s">
        <v>714</v>
      </c>
      <c r="BN36" s="9" t="s">
        <v>40</v>
      </c>
    </row>
    <row r="37" spans="1:66" s="25" customFormat="1" ht="15.75" x14ac:dyDescent="0.25">
      <c r="A37" s="6">
        <v>31</v>
      </c>
      <c r="B37" s="9" t="s">
        <v>585</v>
      </c>
      <c r="C37" s="9" t="s">
        <v>636</v>
      </c>
      <c r="D37" s="9" t="s">
        <v>687</v>
      </c>
      <c r="E37" s="12">
        <v>55</v>
      </c>
      <c r="F37" s="12">
        <v>56</v>
      </c>
      <c r="G37" s="12">
        <f>SUM(E37:F37)</f>
        <v>111</v>
      </c>
      <c r="H37" s="12" t="str">
        <f>IF(G37&lt;=64,"0",IF(G37&lt;=78,"1",IF(G37&lt;=98,"2",IF(G37&lt;=118,"3",IF(G37&lt;=138,"3.5",IF(G37&lt;=158,"4",IF(G37&lt;=200,"5")))))))</f>
        <v>3</v>
      </c>
      <c r="I37" s="12" t="str">
        <f>IF(G37&lt;=64,"F",IF(G37&lt;=78,"D",IF(G37&lt;=98,"C",IF(G37&lt;=118,"B",IF(G37&lt;=138,"A-",IF(G37&lt;=158,"A",IF(G37&lt;=200,"A+")))))))</f>
        <v>B</v>
      </c>
      <c r="J37" s="12">
        <v>51</v>
      </c>
      <c r="K37" s="12">
        <v>49</v>
      </c>
      <c r="L37" s="12">
        <f>SUM(J37:K37)</f>
        <v>100</v>
      </c>
      <c r="M37" s="12" t="str">
        <f>IF(L37&lt;=64,"0",IF(L37&lt;=78,"1",IF(L37&lt;=98,"2",IF(L37&lt;=118,"3",IF(L37&lt;=138,"3.5",IF(L37&lt;=158,"4",IF(L37&lt;=200,"5")))))))</f>
        <v>3</v>
      </c>
      <c r="N37" s="12" t="str">
        <f>IF(L37&lt;=64,"F",IF(L37&lt;=78,"D",IF(L37&lt;=98,"C",IF(L37&lt;=118,"B",IF(L37&lt;=138,"A-",IF(L37&lt;=158,"A",IF(L37&lt;=200,"A+")))))))</f>
        <v>B</v>
      </c>
      <c r="O37" s="12">
        <v>33</v>
      </c>
      <c r="P37" s="13">
        <f>IF(O37&lt;=32,0,IF(O37&lt;=39,1,IF(O37&lt;=49,2,IF(O37&lt;=59,3,IF(O37&lt;=69,3.5,IF(O37&lt;=79,4,IF(O37&lt;=100,5)))))))</f>
        <v>1</v>
      </c>
      <c r="Q37" s="13" t="str">
        <f>IF(O37&lt;=32,"F",IF(O37&lt;=39,"D",IF(O37&lt;=49,"C",IF(O37&lt;=59,"B",IF(O37&lt;=69,"A-",IF(O37&lt;=79,"A",IF(O37&lt;=100,"A+")))))))</f>
        <v>D</v>
      </c>
      <c r="R37" s="12">
        <v>32</v>
      </c>
      <c r="S37" s="13">
        <f>IF(R37&lt;=32,0,IF(R37&lt;=39,1,IF(R37&lt;=49,2,IF(R37&lt;=59,3,IF(R37&lt;=69,3.5,IF(R37&lt;=79,4,IF(R37&lt;=100,5)))))))</f>
        <v>0</v>
      </c>
      <c r="T37" s="13" t="str">
        <f>IF(R37&lt;=32,"F",IF(R37&lt;=39,"D",IF(R37&lt;=49,"C",IF(R37&lt;=59,"B",IF(R37&lt;=69,"A-",IF(R37&lt;=79,"A",IF(R37&lt;=100,"A+")))))))</f>
        <v>F</v>
      </c>
      <c r="U37" s="12">
        <v>39</v>
      </c>
      <c r="V37" s="13">
        <f>IF(U37&lt;=32,0,IF(U37&lt;=39,1,IF(U37&lt;=49,2,IF(U37&lt;=59,3,IF(U37&lt;=69,3.5,IF(U37&lt;=79,4,IF(U37&lt;=100,5)))))))</f>
        <v>1</v>
      </c>
      <c r="W37" s="13" t="str">
        <f>IF(U37&lt;=32,"F",IF(U37&lt;=39,"D",IF(U37&lt;=49,"C",IF(U37&lt;=59,"B",IF(U37&lt;=69,"A-",IF(U37&lt;=79,"A",IF(U37&lt;=100,"A+")))))))</f>
        <v>D</v>
      </c>
      <c r="X37" s="12">
        <v>65</v>
      </c>
      <c r="Y37" s="13">
        <f>IF(X37&lt;=32,0,IF(X37&lt;=39,1,IF(X37&lt;=49,2,IF(X37&lt;=59,3,IF(X37&lt;=69,3.5,IF(X37&lt;=79,4,IF(X37&lt;=100,5)))))))</f>
        <v>3.5</v>
      </c>
      <c r="Z37" s="13" t="str">
        <f>IF(X37&lt;=32,"F",IF(X37&lt;=39,"D",IF(X37&lt;=49,"C",IF(X37&lt;=59,"B",IF(X37&lt;=69,"A-",IF(X37&lt;=79,"A",IF(X37&lt;=100,"A+")))))))</f>
        <v>A-</v>
      </c>
      <c r="AA37" s="12">
        <v>21</v>
      </c>
      <c r="AB37" s="13">
        <f>IF(AA37&lt;=32,0,IF(AA37&lt;=39,1,IF(AA37&lt;=49,2,IF(AA37&lt;=59,3,IF(AA37&lt;=69,3.5,IF(AA37&lt;=79,4,IF(AA37&lt;=100,5)))))))</f>
        <v>0</v>
      </c>
      <c r="AC37" s="13" t="str">
        <f>IF(AA37&lt;=32,"F",IF(AA37&lt;=39,"D",IF(AA37&lt;=49,"C",IF(AA37&lt;=59,"B",IF(AA37&lt;=69,"A-",IF(AA37&lt;=79,"A",IF(AA37&lt;=100,"A+")))))))</f>
        <v>F</v>
      </c>
      <c r="AD37" s="12">
        <v>41</v>
      </c>
      <c r="AE37" s="13">
        <f>IF(AD37&lt;=32,0,IF(AD37&lt;=39,1,IF(AD37&lt;=49,2,IF(AD37&lt;=59,3,IF(AD37&lt;=69,3.5,IF(AD37&lt;=79,4,IF(AD37&lt;=100,5)))))))</f>
        <v>2</v>
      </c>
      <c r="AF37" s="13" t="str">
        <f>IF(AD37&lt;=32,"F",IF(AD37&lt;=39,"D",IF(AD37&lt;=49,"C",IF(AD37&lt;=59,"B",IF(AD37&lt;=69,"A-",IF(AD37&lt;=79,"A",IF(AD37&lt;=100,"A+")))))))</f>
        <v>C</v>
      </c>
      <c r="AG37" s="12">
        <v>23</v>
      </c>
      <c r="AH37" s="13">
        <f>IF(AG37&lt;=8,0,IF(AG37&lt;=9.75,1,IF(AG37&lt;=12.25,2,IF(AG37&lt;=14.75,3,IF(AG37&lt;=17.25,3.5,IF(AG37&lt;=19.75,4,IF(AG37&lt;=25,5)))))))</f>
        <v>5</v>
      </c>
      <c r="AI37" s="13" t="str">
        <f>IF(AG37&lt;=8,"F",IF(AG37&lt;=9.75,"D",IF(AG37&lt;=12.25,"C",IF(AG37&lt;=14.75,"B",IF(AG37&lt;=17.25,"A-",IF(AG37&lt;=19.75,"A",IF(AG37&lt;=25,"A+")))))))</f>
        <v>A+</v>
      </c>
      <c r="AJ37" s="12">
        <v>60</v>
      </c>
      <c r="AK37" s="13">
        <f>IF(AJ37&lt;=32,0,IF(AJ37&lt;=39,1,IF(AJ37&lt;=49,2,IF(AJ37&lt;=59,3,IF(AJ37&lt;=69,3.5,IF(AJ37&lt;=79,4,IF(AJ37&lt;=100,5)))))))</f>
        <v>3.5</v>
      </c>
      <c r="AL37" s="13" t="str">
        <f>IF(AJ37&lt;=32,"F",IF(AJ37&lt;=39,"D",IF(AJ37&lt;=49,"C",IF(AJ37&lt;=59,"B",IF(AJ37&lt;=69,"A-",IF(AJ37&lt;=79,"A",IF(AJ37&lt;=100,"A+")))))))</f>
        <v>A-</v>
      </c>
      <c r="AM37" s="14">
        <f>IF(AK37&gt;2,AK37-2,0)</f>
        <v>1.5</v>
      </c>
      <c r="AN37" s="72">
        <f>G37+L37+O37+R37+U37+X37+AA37+AD37+AG37+AJ37</f>
        <v>525</v>
      </c>
      <c r="AO37" s="15">
        <f>IF(OR(H37=0,M37=0,P37=0,S37=0,V37=0,Y37=0,AB37=0,AE37=0,AH37=0),0,H37+M37+P37+S37+V37+Y37+AB37+AE37+AH37)/9</f>
        <v>0</v>
      </c>
      <c r="AP37" s="15">
        <f>IF(OR(H37=0,M37=0,P37=0,S37=0,V37=0,Y37=0,AB37=0,AE37=0,AH37=0),0,H37+M37+P37+S37+V37+Y37+AB37+AE37+AH37+AM37)/9</f>
        <v>0</v>
      </c>
      <c r="AQ37" s="15" t="str">
        <f>IF(AP37&gt;=5,"A+",IF(AP37&gt;=4,"A",IF(AP37&gt;=3.5,"A-",IF(AP37&gt;=3,"B",IF(AP37&gt;=2,"C",IF(AP37&gt;=1,"D","F"))))))</f>
        <v>F</v>
      </c>
      <c r="AR37" s="13">
        <v>31</v>
      </c>
      <c r="AS37" s="13" t="str">
        <f>IF(AP37=0,"FAIL","PASS")</f>
        <v>FAIL</v>
      </c>
      <c r="AT37" s="21">
        <f>COUNTIF(G37:AI37,"F")</f>
        <v>2</v>
      </c>
      <c r="AU37" s="16"/>
      <c r="AV37" s="16"/>
      <c r="AW37" s="12">
        <v>29</v>
      </c>
      <c r="AX37" s="12">
        <v>42</v>
      </c>
      <c r="AY37" s="16">
        <v>35</v>
      </c>
      <c r="AZ37" s="16">
        <v>100</v>
      </c>
      <c r="BA37" s="12">
        <v>26</v>
      </c>
      <c r="BB37" s="37">
        <v>100</v>
      </c>
      <c r="BC37" s="38">
        <v>41</v>
      </c>
      <c r="BD37" s="50">
        <v>92</v>
      </c>
      <c r="BE37" s="12">
        <f>AR37</f>
        <v>31</v>
      </c>
      <c r="BF37" s="31">
        <v>95</v>
      </c>
      <c r="BG37" s="10"/>
      <c r="BH37" s="18"/>
      <c r="BI37" s="18"/>
      <c r="BJ37" s="18"/>
      <c r="BK37" s="18"/>
      <c r="BL37" s="9" t="s">
        <v>738</v>
      </c>
      <c r="BM37" s="9" t="s">
        <v>767</v>
      </c>
      <c r="BN37" s="9" t="s">
        <v>40</v>
      </c>
    </row>
    <row r="38" spans="1:66" s="25" customFormat="1" ht="15.75" x14ac:dyDescent="0.25">
      <c r="A38" s="6">
        <v>32</v>
      </c>
      <c r="B38" s="9" t="s">
        <v>588</v>
      </c>
      <c r="C38" s="9" t="s">
        <v>639</v>
      </c>
      <c r="D38" s="9" t="s">
        <v>690</v>
      </c>
      <c r="E38" s="12">
        <v>52</v>
      </c>
      <c r="F38" s="12">
        <v>57</v>
      </c>
      <c r="G38" s="12">
        <f>SUM(E38:F38)</f>
        <v>109</v>
      </c>
      <c r="H38" s="12" t="str">
        <f>IF(G38&lt;=64,"0",IF(G38&lt;=78,"1",IF(G38&lt;=98,"2",IF(G38&lt;=118,"3",IF(G38&lt;=138,"3.5",IF(G38&lt;=158,"4",IF(G38&lt;=200,"5")))))))</f>
        <v>3</v>
      </c>
      <c r="I38" s="12" t="str">
        <f>IF(G38&lt;=64,"F",IF(G38&lt;=78,"D",IF(G38&lt;=98,"C",IF(G38&lt;=118,"B",IF(G38&lt;=138,"A-",IF(G38&lt;=158,"A",IF(G38&lt;=200,"A+")))))))</f>
        <v>B</v>
      </c>
      <c r="J38" s="12">
        <v>42</v>
      </c>
      <c r="K38" s="12">
        <v>46</v>
      </c>
      <c r="L38" s="12">
        <f>SUM(J38:K38)</f>
        <v>88</v>
      </c>
      <c r="M38" s="12" t="str">
        <f>IF(L38&lt;=64,"0",IF(L38&lt;=78,"1",IF(L38&lt;=98,"2",IF(L38&lt;=118,"3",IF(L38&lt;=138,"3.5",IF(L38&lt;=158,"4",IF(L38&lt;=200,"5")))))))</f>
        <v>2</v>
      </c>
      <c r="N38" s="12" t="str">
        <f>IF(L38&lt;=64,"F",IF(L38&lt;=78,"D",IF(L38&lt;=98,"C",IF(L38&lt;=118,"B",IF(L38&lt;=138,"A-",IF(L38&lt;=158,"A",IF(L38&lt;=200,"A+")))))))</f>
        <v>C</v>
      </c>
      <c r="O38" s="12">
        <v>25</v>
      </c>
      <c r="P38" s="13">
        <f>IF(O38&lt;=32,0,IF(O38&lt;=39,1,IF(O38&lt;=49,2,IF(O38&lt;=59,3,IF(O38&lt;=69,3.5,IF(O38&lt;=79,4,IF(O38&lt;=100,5)))))))</f>
        <v>0</v>
      </c>
      <c r="Q38" s="13" t="str">
        <f>IF(O38&lt;=32,"F",IF(O38&lt;=39,"D",IF(O38&lt;=49,"C",IF(O38&lt;=59,"B",IF(O38&lt;=69,"A-",IF(O38&lt;=79,"A",IF(O38&lt;=100,"A+")))))))</f>
        <v>F</v>
      </c>
      <c r="R38" s="12">
        <v>35</v>
      </c>
      <c r="S38" s="13">
        <f>IF(R38&lt;=32,0,IF(R38&lt;=39,1,IF(R38&lt;=49,2,IF(R38&lt;=59,3,IF(R38&lt;=69,3.5,IF(R38&lt;=79,4,IF(R38&lt;=100,5)))))))</f>
        <v>1</v>
      </c>
      <c r="T38" s="13" t="str">
        <f>IF(R38&lt;=32,"F",IF(R38&lt;=39,"D",IF(R38&lt;=49,"C",IF(R38&lt;=59,"B",IF(R38&lt;=69,"A-",IF(R38&lt;=79,"A",IF(R38&lt;=100,"A+")))))))</f>
        <v>D</v>
      </c>
      <c r="U38" s="12">
        <v>35</v>
      </c>
      <c r="V38" s="13">
        <f>IF(U38&lt;=32,0,IF(U38&lt;=39,1,IF(U38&lt;=49,2,IF(U38&lt;=59,3,IF(U38&lt;=69,3.5,IF(U38&lt;=79,4,IF(U38&lt;=100,5)))))))</f>
        <v>1</v>
      </c>
      <c r="W38" s="13" t="str">
        <f>IF(U38&lt;=32,"F",IF(U38&lt;=39,"D",IF(U38&lt;=49,"C",IF(U38&lt;=59,"B",IF(U38&lt;=69,"A-",IF(U38&lt;=79,"A",IF(U38&lt;=100,"A+")))))))</f>
        <v>D</v>
      </c>
      <c r="X38" s="12">
        <v>60</v>
      </c>
      <c r="Y38" s="13">
        <f>IF(X38&lt;=32,0,IF(X38&lt;=39,1,IF(X38&lt;=49,2,IF(X38&lt;=59,3,IF(X38&lt;=69,3.5,IF(X38&lt;=79,4,IF(X38&lt;=100,5)))))))</f>
        <v>3.5</v>
      </c>
      <c r="Z38" s="13" t="str">
        <f>IF(X38&lt;=32,"F",IF(X38&lt;=39,"D",IF(X38&lt;=49,"C",IF(X38&lt;=59,"B",IF(X38&lt;=69,"A-",IF(X38&lt;=79,"A",IF(X38&lt;=100,"A+")))))))</f>
        <v>A-</v>
      </c>
      <c r="AA38" s="12">
        <v>21</v>
      </c>
      <c r="AB38" s="13">
        <f>IF(AA38&lt;=32,0,IF(AA38&lt;=39,1,IF(AA38&lt;=49,2,IF(AA38&lt;=59,3,IF(AA38&lt;=69,3.5,IF(AA38&lt;=79,4,IF(AA38&lt;=100,5)))))))</f>
        <v>0</v>
      </c>
      <c r="AC38" s="13" t="str">
        <f>IF(AA38&lt;=32,"F",IF(AA38&lt;=39,"D",IF(AA38&lt;=49,"C",IF(AA38&lt;=59,"B",IF(AA38&lt;=69,"A-",IF(AA38&lt;=79,"A",IF(AA38&lt;=100,"A+")))))))</f>
        <v>F</v>
      </c>
      <c r="AD38" s="12">
        <v>45</v>
      </c>
      <c r="AE38" s="13">
        <f>IF(AD38&lt;=32,0,IF(AD38&lt;=39,1,IF(AD38&lt;=49,2,IF(AD38&lt;=59,3,IF(AD38&lt;=69,3.5,IF(AD38&lt;=79,4,IF(AD38&lt;=100,5)))))))</f>
        <v>2</v>
      </c>
      <c r="AF38" s="13" t="str">
        <f>IF(AD38&lt;=32,"F",IF(AD38&lt;=39,"D",IF(AD38&lt;=49,"C",IF(AD38&lt;=59,"B",IF(AD38&lt;=69,"A-",IF(AD38&lt;=79,"A",IF(AD38&lt;=100,"A+")))))))</f>
        <v>C</v>
      </c>
      <c r="AG38" s="12">
        <v>19</v>
      </c>
      <c r="AH38" s="13">
        <f>IF(AG38&lt;=8,0,IF(AG38&lt;=9.75,1,IF(AG38&lt;=12.25,2,IF(AG38&lt;=14.75,3,IF(AG38&lt;=17.25,3.5,IF(AG38&lt;=19.75,4,IF(AG38&lt;=25,5)))))))</f>
        <v>4</v>
      </c>
      <c r="AI38" s="13" t="str">
        <f>IF(AG38&lt;=8,"F",IF(AG38&lt;=9.75,"D",IF(AG38&lt;=12.25,"C",IF(AG38&lt;=14.75,"B",IF(AG38&lt;=17.25,"A-",IF(AG38&lt;=19.75,"A",IF(AG38&lt;=25,"A+")))))))</f>
        <v>A</v>
      </c>
      <c r="AJ38" s="12">
        <v>55</v>
      </c>
      <c r="AK38" s="13">
        <f>IF(AJ38&lt;=32,0,IF(AJ38&lt;=39,1,IF(AJ38&lt;=49,2,IF(AJ38&lt;=59,3,IF(AJ38&lt;=69,3.5,IF(AJ38&lt;=79,4,IF(AJ38&lt;=100,5)))))))</f>
        <v>3</v>
      </c>
      <c r="AL38" s="13" t="str">
        <f>IF(AJ38&lt;=32,"F",IF(AJ38&lt;=39,"D",IF(AJ38&lt;=49,"C",IF(AJ38&lt;=59,"B",IF(AJ38&lt;=69,"A-",IF(AJ38&lt;=79,"A",IF(AJ38&lt;=100,"A+")))))))</f>
        <v>B</v>
      </c>
      <c r="AM38" s="14">
        <f>IF(AK38&gt;2,AK38-2,0)</f>
        <v>1</v>
      </c>
      <c r="AN38" s="72">
        <f>G38+L38+O38+R38+U38+X38+AA38+AD38+AG38+AJ38</f>
        <v>492</v>
      </c>
      <c r="AO38" s="15">
        <f>IF(OR(H38=0,M38=0,P38=0,S38=0,V38=0,Y38=0,AB38=0,AE38=0,AH38=0),0,H38+M38+P38+S38+V38+Y38+AB38+AE38+AH38)/9</f>
        <v>0</v>
      </c>
      <c r="AP38" s="15">
        <f>IF(OR(H38=0,M38=0,P38=0,S38=0,V38=0,Y38=0,AB38=0,AE38=0,AH38=0),0,H38+M38+P38+S38+V38+Y38+AB38+AE38+AH38+AM38)/9</f>
        <v>0</v>
      </c>
      <c r="AQ38" s="15" t="str">
        <f>IF(AP38&gt;=5,"A+",IF(AP38&gt;=4,"A",IF(AP38&gt;=3.5,"A-",IF(AP38&gt;=3,"B",IF(AP38&gt;=2,"C",IF(AP38&gt;=1,"D","F"))))))</f>
        <v>F</v>
      </c>
      <c r="AR38" s="13">
        <v>32</v>
      </c>
      <c r="AS38" s="13" t="str">
        <f>IF(AP38=0,"FAIL","PASS")</f>
        <v>FAIL</v>
      </c>
      <c r="AT38" s="21">
        <f>COUNTIF(G38:AI38,"F")</f>
        <v>2</v>
      </c>
      <c r="AU38" s="16"/>
      <c r="AV38" s="16"/>
      <c r="AW38" s="12">
        <v>32</v>
      </c>
      <c r="AX38" s="12">
        <v>71</v>
      </c>
      <c r="AY38" s="16">
        <v>37</v>
      </c>
      <c r="AZ38" s="16">
        <v>95</v>
      </c>
      <c r="BA38" s="12">
        <v>24</v>
      </c>
      <c r="BB38" s="37">
        <v>88</v>
      </c>
      <c r="BC38" s="38">
        <v>25</v>
      </c>
      <c r="BD38" s="50">
        <v>88</v>
      </c>
      <c r="BE38" s="12">
        <f>AR38</f>
        <v>32</v>
      </c>
      <c r="BF38" s="31">
        <v>95</v>
      </c>
      <c r="BG38" s="10"/>
      <c r="BH38" s="18"/>
      <c r="BI38" s="18"/>
      <c r="BJ38" s="18"/>
      <c r="BK38" s="18"/>
      <c r="BL38" s="9" t="s">
        <v>741</v>
      </c>
      <c r="BM38" s="9" t="s">
        <v>769</v>
      </c>
      <c r="BN38" s="9" t="s">
        <v>40</v>
      </c>
    </row>
    <row r="39" spans="1:66" s="25" customFormat="1" ht="15.75" x14ac:dyDescent="0.25">
      <c r="A39" s="6">
        <v>34</v>
      </c>
      <c r="B39" s="9" t="s">
        <v>580</v>
      </c>
      <c r="C39" s="9" t="s">
        <v>631</v>
      </c>
      <c r="D39" s="9" t="s">
        <v>682</v>
      </c>
      <c r="E39" s="12">
        <v>53</v>
      </c>
      <c r="F39" s="12">
        <v>64</v>
      </c>
      <c r="G39" s="12">
        <f>SUM(E39:F39)</f>
        <v>117</v>
      </c>
      <c r="H39" s="12" t="str">
        <f>IF(G39&lt;=64,"0",IF(G39&lt;=78,"1",IF(G39&lt;=98,"2",IF(G39&lt;=118,"3",IF(G39&lt;=138,"3.5",IF(G39&lt;=158,"4",IF(G39&lt;=200,"5")))))))</f>
        <v>3</v>
      </c>
      <c r="I39" s="12" t="str">
        <f>IF(G39&lt;=64,"F",IF(G39&lt;=78,"D",IF(G39&lt;=98,"C",IF(G39&lt;=118,"B",IF(G39&lt;=138,"A-",IF(G39&lt;=158,"A",IF(G39&lt;=200,"A+")))))))</f>
        <v>B</v>
      </c>
      <c r="J39" s="12">
        <v>46</v>
      </c>
      <c r="K39" s="12">
        <v>35</v>
      </c>
      <c r="L39" s="12">
        <f>SUM(J39:K39)</f>
        <v>81</v>
      </c>
      <c r="M39" s="12" t="str">
        <f>IF(L39&lt;=64,"0",IF(L39&lt;=78,"1",IF(L39&lt;=98,"2",IF(L39&lt;=118,"3",IF(L39&lt;=138,"3.5",IF(L39&lt;=158,"4",IF(L39&lt;=200,"5")))))))</f>
        <v>2</v>
      </c>
      <c r="N39" s="12" t="str">
        <f>IF(L39&lt;=64,"F",IF(L39&lt;=78,"D",IF(L39&lt;=98,"C",IF(L39&lt;=118,"B",IF(L39&lt;=138,"A-",IF(L39&lt;=158,"A",IF(L39&lt;=200,"A+")))))))</f>
        <v>C</v>
      </c>
      <c r="O39" s="12">
        <v>43</v>
      </c>
      <c r="P39" s="13">
        <f>IF(O39&lt;=32,0,IF(O39&lt;=39,1,IF(O39&lt;=49,2,IF(O39&lt;=59,3,IF(O39&lt;=69,3.5,IF(O39&lt;=79,4,IF(O39&lt;=100,5)))))))</f>
        <v>2</v>
      </c>
      <c r="Q39" s="13" t="str">
        <f>IF(O39&lt;=32,"F",IF(O39&lt;=39,"D",IF(O39&lt;=49,"C",IF(O39&lt;=59,"B",IF(O39&lt;=69,"A-",IF(O39&lt;=79,"A",IF(O39&lt;=100,"A+")))))))</f>
        <v>C</v>
      </c>
      <c r="R39" s="12">
        <v>32</v>
      </c>
      <c r="S39" s="13">
        <f>IF(R39&lt;=32,0,IF(R39&lt;=39,1,IF(R39&lt;=49,2,IF(R39&lt;=59,3,IF(R39&lt;=69,3.5,IF(R39&lt;=79,4,IF(R39&lt;=100,5)))))))</f>
        <v>0</v>
      </c>
      <c r="T39" s="13" t="str">
        <f>IF(R39&lt;=32,"F",IF(R39&lt;=39,"D",IF(R39&lt;=49,"C",IF(R39&lt;=59,"B",IF(R39&lt;=69,"A-",IF(R39&lt;=79,"A",IF(R39&lt;=100,"A+")))))))</f>
        <v>F</v>
      </c>
      <c r="U39" s="12">
        <v>27</v>
      </c>
      <c r="V39" s="13">
        <f>IF(U39&lt;=32,0,IF(U39&lt;=39,1,IF(U39&lt;=49,2,IF(U39&lt;=59,3,IF(U39&lt;=69,3.5,IF(U39&lt;=79,4,IF(U39&lt;=100,5)))))))</f>
        <v>0</v>
      </c>
      <c r="W39" s="13" t="str">
        <f>IF(U39&lt;=32,"F",IF(U39&lt;=39,"D",IF(U39&lt;=49,"C",IF(U39&lt;=59,"B",IF(U39&lt;=69,"A-",IF(U39&lt;=79,"A",IF(U39&lt;=100,"A+")))))))</f>
        <v>F</v>
      </c>
      <c r="X39" s="12">
        <v>67</v>
      </c>
      <c r="Y39" s="13">
        <f>IF(X39&lt;=32,0,IF(X39&lt;=39,1,IF(X39&lt;=49,2,IF(X39&lt;=59,3,IF(X39&lt;=69,3.5,IF(X39&lt;=79,4,IF(X39&lt;=100,5)))))))</f>
        <v>3.5</v>
      </c>
      <c r="Z39" s="13" t="str">
        <f>IF(X39&lt;=32,"F",IF(X39&lt;=39,"D",IF(X39&lt;=49,"C",IF(X39&lt;=59,"B",IF(X39&lt;=69,"A-",IF(X39&lt;=79,"A",IF(X39&lt;=100,"A+")))))))</f>
        <v>A-</v>
      </c>
      <c r="AA39" s="12">
        <v>20</v>
      </c>
      <c r="AB39" s="13">
        <f>IF(AA39&lt;=32,0,IF(AA39&lt;=39,1,IF(AA39&lt;=49,2,IF(AA39&lt;=59,3,IF(AA39&lt;=69,3.5,IF(AA39&lt;=79,4,IF(AA39&lt;=100,5)))))))</f>
        <v>0</v>
      </c>
      <c r="AC39" s="13" t="str">
        <f>IF(AA39&lt;=32,"F",IF(AA39&lt;=39,"D",IF(AA39&lt;=49,"C",IF(AA39&lt;=59,"B",IF(AA39&lt;=69,"A-",IF(AA39&lt;=79,"A",IF(AA39&lt;=100,"A+")))))))</f>
        <v>F</v>
      </c>
      <c r="AD39" s="12">
        <v>53</v>
      </c>
      <c r="AE39" s="13">
        <f>IF(AD39&lt;=32,0,IF(AD39&lt;=39,1,IF(AD39&lt;=49,2,IF(AD39&lt;=59,3,IF(AD39&lt;=69,3.5,IF(AD39&lt;=79,4,IF(AD39&lt;=100,5)))))))</f>
        <v>3</v>
      </c>
      <c r="AF39" s="13" t="str">
        <f>IF(AD39&lt;=32,"F",IF(AD39&lt;=39,"D",IF(AD39&lt;=49,"C",IF(AD39&lt;=59,"B",IF(AD39&lt;=69,"A-",IF(AD39&lt;=79,"A",IF(AD39&lt;=100,"A+")))))))</f>
        <v>B</v>
      </c>
      <c r="AG39" s="12">
        <v>19</v>
      </c>
      <c r="AH39" s="13">
        <f>IF(AG39&lt;=8,0,IF(AG39&lt;=9.75,1,IF(AG39&lt;=12.25,2,IF(AG39&lt;=14.75,3,IF(AG39&lt;=17.25,3.5,IF(AG39&lt;=19.75,4,IF(AG39&lt;=25,5)))))))</f>
        <v>4</v>
      </c>
      <c r="AI39" s="13" t="str">
        <f>IF(AG39&lt;=8,"F",IF(AG39&lt;=9.75,"D",IF(AG39&lt;=12.25,"C",IF(AG39&lt;=14.75,"B",IF(AG39&lt;=17.25,"A-",IF(AG39&lt;=19.75,"A",IF(AG39&lt;=25,"A+")))))))</f>
        <v>A</v>
      </c>
      <c r="AJ39" s="12">
        <v>71</v>
      </c>
      <c r="AK39" s="13">
        <f>IF(AJ39&lt;=32,0,IF(AJ39&lt;=39,1,IF(AJ39&lt;=49,2,IF(AJ39&lt;=59,3,IF(AJ39&lt;=69,3.5,IF(AJ39&lt;=79,4,IF(AJ39&lt;=100,5)))))))</f>
        <v>4</v>
      </c>
      <c r="AL39" s="13" t="str">
        <f>IF(AJ39&lt;=32,"F",IF(AJ39&lt;=39,"D",IF(AJ39&lt;=49,"C",IF(AJ39&lt;=59,"B",IF(AJ39&lt;=69,"A-",IF(AJ39&lt;=79,"A",IF(AJ39&lt;=100,"A+")))))))</f>
        <v>A</v>
      </c>
      <c r="AM39" s="14">
        <f>IF(AK39&gt;2,AK39-2,0)</f>
        <v>2</v>
      </c>
      <c r="AN39" s="72">
        <f>G39+L39+O39+R39+U39+X39+AA39+AD39+AG39+AJ39</f>
        <v>530</v>
      </c>
      <c r="AO39" s="15">
        <f>IF(OR(H39=0,M39=0,P39=0,S39=0,V39=0,Y39=0,AB39=0,AE39=0,AH39=0),0,H39+M39+P39+S39+V39+Y39+AB39+AE39+AH39)/9</f>
        <v>0</v>
      </c>
      <c r="AP39" s="15">
        <f>IF(OR(H39=0,M39=0,P39=0,S39=0,V39=0,Y39=0,AB39=0,AE39=0,AH39=0),0,H39+M39+P39+S39+V39+Y39+AB39+AE39+AH39+AM39)/9</f>
        <v>0</v>
      </c>
      <c r="AQ39" s="15" t="str">
        <f>IF(AP39&gt;=5,"A+",IF(AP39&gt;=4,"A",IF(AP39&gt;=3.5,"A-",IF(AP39&gt;=3,"B",IF(AP39&gt;=2,"C",IF(AP39&gt;=1,"D","F"))))))</f>
        <v>F</v>
      </c>
      <c r="AR39" s="13">
        <v>33</v>
      </c>
      <c r="AS39" s="13" t="str">
        <f>IF(AP39=0,"FAIL","PASS")</f>
        <v>FAIL</v>
      </c>
      <c r="AT39" s="21">
        <f>COUNTIF(G39:AI39,"F")</f>
        <v>3</v>
      </c>
      <c r="AU39" s="16">
        <v>34</v>
      </c>
      <c r="AV39" s="16"/>
      <c r="AW39" s="12">
        <v>33</v>
      </c>
      <c r="AX39" s="12">
        <v>85</v>
      </c>
      <c r="AY39" s="16">
        <v>31</v>
      </c>
      <c r="AZ39" s="16">
        <v>100</v>
      </c>
      <c r="BA39" s="12">
        <v>32</v>
      </c>
      <c r="BB39" s="37">
        <v>100</v>
      </c>
      <c r="BC39" s="38">
        <v>28</v>
      </c>
      <c r="BD39" s="50">
        <v>85</v>
      </c>
      <c r="BE39" s="12">
        <f>AR39</f>
        <v>33</v>
      </c>
      <c r="BF39" s="31">
        <v>100</v>
      </c>
      <c r="BG39" s="10"/>
      <c r="BH39" s="18"/>
      <c r="BI39" s="18"/>
      <c r="BJ39" s="18"/>
      <c r="BK39" s="18"/>
      <c r="BL39" s="9" t="s">
        <v>733</v>
      </c>
      <c r="BM39" s="9" t="s">
        <v>733</v>
      </c>
      <c r="BN39" s="9" t="s">
        <v>38</v>
      </c>
    </row>
    <row r="40" spans="1:66" s="25" customFormat="1" ht="15.75" x14ac:dyDescent="0.25">
      <c r="A40" s="6">
        <v>33</v>
      </c>
      <c r="B40" s="9" t="s">
        <v>576</v>
      </c>
      <c r="C40" s="9" t="s">
        <v>627</v>
      </c>
      <c r="D40" s="9" t="s">
        <v>678</v>
      </c>
      <c r="E40" s="12">
        <v>65</v>
      </c>
      <c r="F40" s="12">
        <v>66</v>
      </c>
      <c r="G40" s="12">
        <f>SUM(E40:F40)</f>
        <v>131</v>
      </c>
      <c r="H40" s="12" t="str">
        <f>IF(G40&lt;=64,"0",IF(G40&lt;=78,"1",IF(G40&lt;=98,"2",IF(G40&lt;=118,"3",IF(G40&lt;=138,"3.5",IF(G40&lt;=158,"4",IF(G40&lt;=200,"5")))))))</f>
        <v>3.5</v>
      </c>
      <c r="I40" s="12" t="str">
        <f>IF(G40&lt;=64,"F",IF(G40&lt;=78,"D",IF(G40&lt;=98,"C",IF(G40&lt;=118,"B",IF(G40&lt;=138,"A-",IF(G40&lt;=158,"A",IF(G40&lt;=200,"A+")))))))</f>
        <v>A-</v>
      </c>
      <c r="J40" s="12">
        <v>46</v>
      </c>
      <c r="K40" s="12">
        <v>35</v>
      </c>
      <c r="L40" s="12">
        <f>SUM(J40:K40)</f>
        <v>81</v>
      </c>
      <c r="M40" s="12" t="str">
        <f>IF(L40&lt;=64,"0",IF(L40&lt;=78,"1",IF(L40&lt;=98,"2",IF(L40&lt;=118,"3",IF(L40&lt;=138,"3.5",IF(L40&lt;=158,"4",IF(L40&lt;=200,"5")))))))</f>
        <v>2</v>
      </c>
      <c r="N40" s="12" t="str">
        <f>IF(L40&lt;=64,"F",IF(L40&lt;=78,"D",IF(L40&lt;=98,"C",IF(L40&lt;=118,"B",IF(L40&lt;=138,"A-",IF(L40&lt;=158,"A",IF(L40&lt;=200,"A+")))))))</f>
        <v>C</v>
      </c>
      <c r="O40" s="12">
        <v>43</v>
      </c>
      <c r="P40" s="13">
        <f>IF(O40&lt;=32,0,IF(O40&lt;=39,1,IF(O40&lt;=49,2,IF(O40&lt;=59,3,IF(O40&lt;=69,3.5,IF(O40&lt;=79,4,IF(O40&lt;=100,5)))))))</f>
        <v>2</v>
      </c>
      <c r="Q40" s="13" t="str">
        <f>IF(O40&lt;=32,"F",IF(O40&lt;=39,"D",IF(O40&lt;=49,"C",IF(O40&lt;=59,"B",IF(O40&lt;=69,"A-",IF(O40&lt;=79,"A",IF(O40&lt;=100,"A+")))))))</f>
        <v>C</v>
      </c>
      <c r="R40" s="12">
        <v>28</v>
      </c>
      <c r="S40" s="13">
        <f>IF(R40&lt;=32,0,IF(R40&lt;=39,1,IF(R40&lt;=49,2,IF(R40&lt;=59,3,IF(R40&lt;=69,3.5,IF(R40&lt;=79,4,IF(R40&lt;=100,5)))))))</f>
        <v>0</v>
      </c>
      <c r="T40" s="13" t="str">
        <f>IF(R40&lt;=32,"F",IF(R40&lt;=39,"D",IF(R40&lt;=49,"C",IF(R40&lt;=59,"B",IF(R40&lt;=69,"A-",IF(R40&lt;=79,"A",IF(R40&lt;=100,"A+")))))))</f>
        <v>F</v>
      </c>
      <c r="U40" s="12">
        <v>22</v>
      </c>
      <c r="V40" s="13">
        <f>IF(U40&lt;=32,0,IF(U40&lt;=39,1,IF(U40&lt;=49,2,IF(U40&lt;=59,3,IF(U40&lt;=69,3.5,IF(U40&lt;=79,4,IF(U40&lt;=100,5)))))))</f>
        <v>0</v>
      </c>
      <c r="W40" s="13" t="str">
        <f>IF(U40&lt;=32,"F",IF(U40&lt;=39,"D",IF(U40&lt;=49,"C",IF(U40&lt;=59,"B",IF(U40&lt;=69,"A-",IF(U40&lt;=79,"A",IF(U40&lt;=100,"A+")))))))</f>
        <v>F</v>
      </c>
      <c r="X40" s="12">
        <v>68</v>
      </c>
      <c r="Y40" s="13">
        <f>IF(X40&lt;=32,0,IF(X40&lt;=39,1,IF(X40&lt;=49,2,IF(X40&lt;=59,3,IF(X40&lt;=69,3.5,IF(X40&lt;=79,4,IF(X40&lt;=100,5)))))))</f>
        <v>3.5</v>
      </c>
      <c r="Z40" s="13" t="str">
        <f>IF(X40&lt;=32,"F",IF(X40&lt;=39,"D",IF(X40&lt;=49,"C",IF(X40&lt;=59,"B",IF(X40&lt;=69,"A-",IF(X40&lt;=79,"A",IF(X40&lt;=100,"A+")))))))</f>
        <v>A-</v>
      </c>
      <c r="AA40" s="12">
        <v>25</v>
      </c>
      <c r="AB40" s="13">
        <f>IF(AA40&lt;=32,0,IF(AA40&lt;=39,1,IF(AA40&lt;=49,2,IF(AA40&lt;=59,3,IF(AA40&lt;=69,3.5,IF(AA40&lt;=79,4,IF(AA40&lt;=100,5)))))))</f>
        <v>0</v>
      </c>
      <c r="AC40" s="13" t="str">
        <f>IF(AA40&lt;=32,"F",IF(AA40&lt;=39,"D",IF(AA40&lt;=49,"C",IF(AA40&lt;=59,"B",IF(AA40&lt;=69,"A-",IF(AA40&lt;=79,"A",IF(AA40&lt;=100,"A+")))))))</f>
        <v>F</v>
      </c>
      <c r="AD40" s="12">
        <v>67</v>
      </c>
      <c r="AE40" s="13">
        <f>IF(AD40&lt;=32,0,IF(AD40&lt;=39,1,IF(AD40&lt;=49,2,IF(AD40&lt;=59,3,IF(AD40&lt;=69,3.5,IF(AD40&lt;=79,4,IF(AD40&lt;=100,5)))))))</f>
        <v>3.5</v>
      </c>
      <c r="AF40" s="13" t="str">
        <f>IF(AD40&lt;=32,"F",IF(AD40&lt;=39,"D",IF(AD40&lt;=49,"C",IF(AD40&lt;=59,"B",IF(AD40&lt;=69,"A-",IF(AD40&lt;=79,"A",IF(AD40&lt;=100,"A+")))))))</f>
        <v>A-</v>
      </c>
      <c r="AG40" s="12">
        <v>14</v>
      </c>
      <c r="AH40" s="13">
        <f>IF(AG40&lt;=8,0,IF(AG40&lt;=9.75,1,IF(AG40&lt;=12.25,2,IF(AG40&lt;=14.75,3,IF(AG40&lt;=17.25,3.5,IF(AG40&lt;=19.75,4,IF(AG40&lt;=25,5)))))))</f>
        <v>3</v>
      </c>
      <c r="AI40" s="13" t="str">
        <f>IF(AG40&lt;=8,"F",IF(AG40&lt;=9.75,"D",IF(AG40&lt;=12.25,"C",IF(AG40&lt;=14.75,"B",IF(AG40&lt;=17.25,"A-",IF(AG40&lt;=19.75,"A",IF(AG40&lt;=25,"A+")))))))</f>
        <v>B</v>
      </c>
      <c r="AJ40" s="12">
        <v>28</v>
      </c>
      <c r="AK40" s="13">
        <f>IF(AJ40&lt;=32,0,IF(AJ40&lt;=39,1,IF(AJ40&lt;=49,2,IF(AJ40&lt;=59,3,IF(AJ40&lt;=69,3.5,IF(AJ40&lt;=79,4,IF(AJ40&lt;=100,5)))))))</f>
        <v>0</v>
      </c>
      <c r="AL40" s="13" t="str">
        <f>IF(AJ40&lt;=32,"F",IF(AJ40&lt;=39,"D",IF(AJ40&lt;=49,"C",IF(AJ40&lt;=59,"B",IF(AJ40&lt;=69,"A-",IF(AJ40&lt;=79,"A",IF(AJ40&lt;=100,"A+")))))))</f>
        <v>F</v>
      </c>
      <c r="AM40" s="14">
        <f>IF(AK40&gt;2,AK40-2,0)</f>
        <v>0</v>
      </c>
      <c r="AN40" s="72">
        <f>G40+L40+O40+R40+U40+X40+AA40+AD40+AG40+AJ40</f>
        <v>507</v>
      </c>
      <c r="AO40" s="15">
        <f>IF(OR(H40=0,M40=0,P40=0,S40=0,V40=0,Y40=0,AB40=0,AE40=0,AH40=0),0,H40+M40+P40+S40+V40+Y40+AB40+AE40+AH40)/9</f>
        <v>0</v>
      </c>
      <c r="AP40" s="15">
        <f>IF(OR(H40=0,M40=0,P40=0,S40=0,V40=0,Y40=0,AB40=0,AE40=0,AH40=0),0,H40+M40+P40+S40+V40+Y40+AB40+AE40+AH40+AM40)/9</f>
        <v>0</v>
      </c>
      <c r="AQ40" s="15" t="str">
        <f>IF(AP40&gt;=5,"A+",IF(AP40&gt;=4,"A",IF(AP40&gt;=3.5,"A-",IF(AP40&gt;=3,"B",IF(AP40&gt;=2,"C",IF(AP40&gt;=1,"D","F"))))))</f>
        <v>F</v>
      </c>
      <c r="AR40" s="13">
        <v>34</v>
      </c>
      <c r="AS40" s="13" t="str">
        <f>IF(AP40=0,"FAIL","PASS")</f>
        <v>FAIL</v>
      </c>
      <c r="AT40" s="21">
        <f>COUNTIF(G40:AI40,"F")</f>
        <v>3</v>
      </c>
      <c r="AU40" s="16">
        <v>35</v>
      </c>
      <c r="AV40" s="16"/>
      <c r="AW40" s="12">
        <v>44</v>
      </c>
      <c r="AX40" s="12">
        <v>71</v>
      </c>
      <c r="AY40" s="16">
        <v>32</v>
      </c>
      <c r="AZ40" s="16">
        <v>95</v>
      </c>
      <c r="BA40" s="12">
        <v>29</v>
      </c>
      <c r="BB40" s="37">
        <v>100</v>
      </c>
      <c r="BC40" s="38">
        <v>33</v>
      </c>
      <c r="BD40" s="50">
        <v>96</v>
      </c>
      <c r="BE40" s="12">
        <f>AR40</f>
        <v>34</v>
      </c>
      <c r="BF40" s="31">
        <v>90</v>
      </c>
      <c r="BG40" s="10"/>
      <c r="BH40" s="18"/>
      <c r="BI40" s="18"/>
      <c r="BJ40" s="18"/>
      <c r="BK40" s="18"/>
      <c r="BL40" s="9" t="s">
        <v>729</v>
      </c>
      <c r="BM40" s="9" t="s">
        <v>729</v>
      </c>
      <c r="BN40" s="9" t="s">
        <v>38</v>
      </c>
    </row>
    <row r="41" spans="1:66" s="25" customFormat="1" ht="15.75" x14ac:dyDescent="0.25">
      <c r="A41" s="6">
        <v>35</v>
      </c>
      <c r="B41" s="9" t="s">
        <v>578</v>
      </c>
      <c r="C41" s="9" t="s">
        <v>629</v>
      </c>
      <c r="D41" s="9" t="s">
        <v>680</v>
      </c>
      <c r="E41" s="12">
        <v>46</v>
      </c>
      <c r="F41" s="12">
        <v>58</v>
      </c>
      <c r="G41" s="12">
        <f>SUM(E41:F41)</f>
        <v>104</v>
      </c>
      <c r="H41" s="12" t="str">
        <f>IF(G41&lt;=64,"0",IF(G41&lt;=78,"1",IF(G41&lt;=98,"2",IF(G41&lt;=118,"3",IF(G41&lt;=138,"3.5",IF(G41&lt;=158,"4",IF(G41&lt;=200,"5")))))))</f>
        <v>3</v>
      </c>
      <c r="I41" s="12" t="str">
        <f>IF(G41&lt;=64,"F",IF(G41&lt;=78,"D",IF(G41&lt;=98,"C",IF(G41&lt;=118,"B",IF(G41&lt;=138,"A-",IF(G41&lt;=158,"A",IF(G41&lt;=200,"A+")))))))</f>
        <v>B</v>
      </c>
      <c r="J41" s="12">
        <v>49</v>
      </c>
      <c r="K41" s="12">
        <v>43</v>
      </c>
      <c r="L41" s="12">
        <f>SUM(J41:K41)</f>
        <v>92</v>
      </c>
      <c r="M41" s="12" t="str">
        <f>IF(L41&lt;=64,"0",IF(L41&lt;=78,"1",IF(L41&lt;=98,"2",IF(L41&lt;=118,"3",IF(L41&lt;=138,"3.5",IF(L41&lt;=158,"4",IF(L41&lt;=200,"5")))))))</f>
        <v>2</v>
      </c>
      <c r="N41" s="12" t="str">
        <f>IF(L41&lt;=64,"F",IF(L41&lt;=78,"D",IF(L41&lt;=98,"C",IF(L41&lt;=118,"B",IF(L41&lt;=138,"A-",IF(L41&lt;=158,"A",IF(L41&lt;=200,"A+")))))))</f>
        <v>C</v>
      </c>
      <c r="O41" s="12">
        <v>36</v>
      </c>
      <c r="P41" s="13">
        <f>IF(O41&lt;=32,0,IF(O41&lt;=39,1,IF(O41&lt;=49,2,IF(O41&lt;=59,3,IF(O41&lt;=69,3.5,IF(O41&lt;=79,4,IF(O41&lt;=100,5)))))))</f>
        <v>1</v>
      </c>
      <c r="Q41" s="13" t="str">
        <f>IF(O41&lt;=32,"F",IF(O41&lt;=39,"D",IF(O41&lt;=49,"C",IF(O41&lt;=59,"B",IF(O41&lt;=69,"A-",IF(O41&lt;=79,"A",IF(O41&lt;=100,"A+")))))))</f>
        <v>D</v>
      </c>
      <c r="R41" s="12">
        <v>26</v>
      </c>
      <c r="S41" s="13">
        <f>IF(R41&lt;=32,0,IF(R41&lt;=39,1,IF(R41&lt;=49,2,IF(R41&lt;=59,3,IF(R41&lt;=69,3.5,IF(R41&lt;=79,4,IF(R41&lt;=100,5)))))))</f>
        <v>0</v>
      </c>
      <c r="T41" s="13" t="str">
        <f>IF(R41&lt;=32,"F",IF(R41&lt;=39,"D",IF(R41&lt;=49,"C",IF(R41&lt;=59,"B",IF(R41&lt;=69,"A-",IF(R41&lt;=79,"A",IF(R41&lt;=100,"A+")))))))</f>
        <v>F</v>
      </c>
      <c r="U41" s="12">
        <v>26</v>
      </c>
      <c r="V41" s="13">
        <f>IF(U41&lt;=32,0,IF(U41&lt;=39,1,IF(U41&lt;=49,2,IF(U41&lt;=59,3,IF(U41&lt;=69,3.5,IF(U41&lt;=79,4,IF(U41&lt;=100,5)))))))</f>
        <v>0</v>
      </c>
      <c r="W41" s="13" t="str">
        <f>IF(U41&lt;=32,"F",IF(U41&lt;=39,"D",IF(U41&lt;=49,"C",IF(U41&lt;=59,"B",IF(U41&lt;=69,"A-",IF(U41&lt;=79,"A",IF(U41&lt;=100,"A+")))))))</f>
        <v>F</v>
      </c>
      <c r="X41" s="12">
        <v>64</v>
      </c>
      <c r="Y41" s="13">
        <f>IF(X41&lt;=32,0,IF(X41&lt;=39,1,IF(X41&lt;=49,2,IF(X41&lt;=59,3,IF(X41&lt;=69,3.5,IF(X41&lt;=79,4,IF(X41&lt;=100,5)))))))</f>
        <v>3.5</v>
      </c>
      <c r="Z41" s="13" t="str">
        <f>IF(X41&lt;=32,"F",IF(X41&lt;=39,"D",IF(X41&lt;=49,"C",IF(X41&lt;=59,"B",IF(X41&lt;=69,"A-",IF(X41&lt;=79,"A",IF(X41&lt;=100,"A+")))))))</f>
        <v>A-</v>
      </c>
      <c r="AA41" s="12">
        <v>15</v>
      </c>
      <c r="AB41" s="13">
        <f>IF(AA41&lt;=32,0,IF(AA41&lt;=39,1,IF(AA41&lt;=49,2,IF(AA41&lt;=59,3,IF(AA41&lt;=69,3.5,IF(AA41&lt;=79,4,IF(AA41&lt;=100,5)))))))</f>
        <v>0</v>
      </c>
      <c r="AC41" s="13" t="str">
        <f>IF(AA41&lt;=32,"F",IF(AA41&lt;=39,"D",IF(AA41&lt;=49,"C",IF(AA41&lt;=59,"B",IF(AA41&lt;=69,"A-",IF(AA41&lt;=79,"A",IF(AA41&lt;=100,"A+")))))))</f>
        <v>F</v>
      </c>
      <c r="AD41" s="12">
        <v>39</v>
      </c>
      <c r="AE41" s="13">
        <f>IF(AD41&lt;=32,0,IF(AD41&lt;=39,1,IF(AD41&lt;=49,2,IF(AD41&lt;=59,3,IF(AD41&lt;=69,3.5,IF(AD41&lt;=79,4,IF(AD41&lt;=100,5)))))))</f>
        <v>1</v>
      </c>
      <c r="AF41" s="13" t="str">
        <f>IF(AD41&lt;=32,"F",IF(AD41&lt;=39,"D",IF(AD41&lt;=49,"C",IF(AD41&lt;=59,"B",IF(AD41&lt;=69,"A-",IF(AD41&lt;=79,"A",IF(AD41&lt;=100,"A+")))))))</f>
        <v>D</v>
      </c>
      <c r="AG41" s="12">
        <v>14</v>
      </c>
      <c r="AH41" s="13">
        <f>IF(AG41&lt;=8,0,IF(AG41&lt;=9.75,1,IF(AG41&lt;=12.25,2,IF(AG41&lt;=14.75,3,IF(AG41&lt;=17.25,3.5,IF(AG41&lt;=19.75,4,IF(AG41&lt;=25,5)))))))</f>
        <v>3</v>
      </c>
      <c r="AI41" s="13" t="str">
        <f>IF(AG41&lt;=8,"F",IF(AG41&lt;=9.75,"D",IF(AG41&lt;=12.25,"C",IF(AG41&lt;=14.75,"B",IF(AG41&lt;=17.25,"A-",IF(AG41&lt;=19.75,"A",IF(AG41&lt;=25,"A+")))))))</f>
        <v>B</v>
      </c>
      <c r="AJ41" s="12">
        <v>25</v>
      </c>
      <c r="AK41" s="13">
        <f>IF(AJ41&lt;=32,0,IF(AJ41&lt;=39,1,IF(AJ41&lt;=49,2,IF(AJ41&lt;=59,3,IF(AJ41&lt;=69,3.5,IF(AJ41&lt;=79,4,IF(AJ41&lt;=100,5)))))))</f>
        <v>0</v>
      </c>
      <c r="AL41" s="13" t="str">
        <f>IF(AJ41&lt;=32,"F",IF(AJ41&lt;=39,"D",IF(AJ41&lt;=49,"C",IF(AJ41&lt;=59,"B",IF(AJ41&lt;=69,"A-",IF(AJ41&lt;=79,"A",IF(AJ41&lt;=100,"A+")))))))</f>
        <v>F</v>
      </c>
      <c r="AM41" s="14">
        <f>IF(AK41&gt;2,AK41-2,0)</f>
        <v>0</v>
      </c>
      <c r="AN41" s="72">
        <f>G41+L41+O41+R41+U41+X41+AA41+AD41+AG41+AJ41</f>
        <v>441</v>
      </c>
      <c r="AO41" s="15">
        <f>IF(OR(H41=0,M41=0,P41=0,S41=0,V41=0,Y41=0,AB41=0,AE41=0,AH41=0),0,H41+M41+P41+S41+V41+Y41+AB41+AE41+AH41)/9</f>
        <v>0</v>
      </c>
      <c r="AP41" s="15">
        <f>IF(OR(H41=0,M41=0,P41=0,S41=0,V41=0,Y41=0,AB41=0,AE41=0,AH41=0),0,H41+M41+P41+S41+V41+Y41+AB41+AE41+AH41+AM41)/9</f>
        <v>0</v>
      </c>
      <c r="AQ41" s="15" t="str">
        <f>IF(AP41&gt;=5,"A+",IF(AP41&gt;=4,"A",IF(AP41&gt;=3.5,"A-",IF(AP41&gt;=3,"B",IF(AP41&gt;=2,"C",IF(AP41&gt;=1,"D","F"))))))</f>
        <v>F</v>
      </c>
      <c r="AR41" s="13">
        <v>35</v>
      </c>
      <c r="AS41" s="13" t="str">
        <f>IF(AP41=0,"FAIL","PASS")</f>
        <v>FAIL</v>
      </c>
      <c r="AT41" s="21">
        <f>COUNTIF(G41:AI41,"F")</f>
        <v>3</v>
      </c>
      <c r="AU41" s="16">
        <v>30</v>
      </c>
      <c r="AV41" s="16"/>
      <c r="AW41" s="12">
        <v>35</v>
      </c>
      <c r="AX41" s="12">
        <v>76</v>
      </c>
      <c r="AY41" s="16">
        <v>46</v>
      </c>
      <c r="AZ41" s="16">
        <v>77</v>
      </c>
      <c r="BA41" s="12">
        <v>37</v>
      </c>
      <c r="BB41" s="37">
        <v>88</v>
      </c>
      <c r="BC41" s="38">
        <v>31</v>
      </c>
      <c r="BD41" s="50">
        <v>77</v>
      </c>
      <c r="BE41" s="12">
        <f>AR41</f>
        <v>35</v>
      </c>
      <c r="BF41" s="31">
        <v>57</v>
      </c>
      <c r="BG41" s="10"/>
      <c r="BH41" s="18"/>
      <c r="BI41" s="18"/>
      <c r="BJ41" s="18"/>
      <c r="BK41" s="18"/>
      <c r="BL41" s="9" t="s">
        <v>731</v>
      </c>
      <c r="BM41" s="9" t="s">
        <v>731</v>
      </c>
      <c r="BN41" s="9" t="s">
        <v>40</v>
      </c>
    </row>
    <row r="42" spans="1:66" s="25" customFormat="1" ht="15.75" x14ac:dyDescent="0.25">
      <c r="A42" s="6">
        <v>36</v>
      </c>
      <c r="B42" s="9" t="s">
        <v>558</v>
      </c>
      <c r="C42" s="9" t="s">
        <v>609</v>
      </c>
      <c r="D42" s="9" t="s">
        <v>660</v>
      </c>
      <c r="E42" s="12">
        <v>46</v>
      </c>
      <c r="F42" s="12">
        <v>53</v>
      </c>
      <c r="G42" s="12">
        <f>SUM(E42:F42)</f>
        <v>99</v>
      </c>
      <c r="H42" s="12" t="str">
        <f>IF(G42&lt;=64,"0",IF(G42&lt;=78,"1",IF(G42&lt;=98,"2",IF(G42&lt;=118,"3",IF(G42&lt;=138,"3.5",IF(G42&lt;=158,"4",IF(G42&lt;=200,"5")))))))</f>
        <v>3</v>
      </c>
      <c r="I42" s="12" t="str">
        <f>IF(G42&lt;=64,"F",IF(G42&lt;=78,"D",IF(G42&lt;=98,"C",IF(G42&lt;=118,"B",IF(G42&lt;=138,"A-",IF(G42&lt;=158,"A",IF(G42&lt;=200,"A+")))))))</f>
        <v>B</v>
      </c>
      <c r="J42" s="12">
        <v>33</v>
      </c>
      <c r="K42" s="12">
        <v>25</v>
      </c>
      <c r="L42" s="12">
        <f>SUM(J42:K42)</f>
        <v>58</v>
      </c>
      <c r="M42" s="12" t="str">
        <f>IF(L42&lt;=64,"0",IF(L42&lt;=78,"1",IF(L42&lt;=98,"2",IF(L42&lt;=118,"3",IF(L42&lt;=138,"3.5",IF(L42&lt;=158,"4",IF(L42&lt;=200,"5")))))))</f>
        <v>0</v>
      </c>
      <c r="N42" s="12" t="str">
        <f>IF(L42&lt;=64,"F",IF(L42&lt;=78,"D",IF(L42&lt;=98,"C",IF(L42&lt;=118,"B",IF(L42&lt;=138,"A-",IF(L42&lt;=158,"A",IF(L42&lt;=200,"A+")))))))</f>
        <v>F</v>
      </c>
      <c r="O42" s="12">
        <v>44</v>
      </c>
      <c r="P42" s="13">
        <f>IF(O42&lt;=32,0,IF(O42&lt;=39,1,IF(O42&lt;=49,2,IF(O42&lt;=59,3,IF(O42&lt;=69,3.5,IF(O42&lt;=79,4,IF(O42&lt;=100,5)))))))</f>
        <v>2</v>
      </c>
      <c r="Q42" s="13" t="str">
        <f>IF(O42&lt;=32,"F",IF(O42&lt;=39,"D",IF(O42&lt;=49,"C",IF(O42&lt;=59,"B",IF(O42&lt;=69,"A-",IF(O42&lt;=79,"A",IF(O42&lt;=100,"A+")))))))</f>
        <v>C</v>
      </c>
      <c r="R42" s="12">
        <v>34</v>
      </c>
      <c r="S42" s="13">
        <f>IF(R42&lt;=32,0,IF(R42&lt;=39,1,IF(R42&lt;=49,2,IF(R42&lt;=59,3,IF(R42&lt;=69,3.5,IF(R42&lt;=79,4,IF(R42&lt;=100,5)))))))</f>
        <v>1</v>
      </c>
      <c r="T42" s="13" t="str">
        <f>IF(R42&lt;=32,"F",IF(R42&lt;=39,"D",IF(R42&lt;=49,"C",IF(R42&lt;=59,"B",IF(R42&lt;=69,"A-",IF(R42&lt;=79,"A",IF(R42&lt;=100,"A+")))))))</f>
        <v>D</v>
      </c>
      <c r="U42" s="12">
        <v>25</v>
      </c>
      <c r="V42" s="13">
        <f>IF(U42&lt;=32,0,IF(U42&lt;=39,1,IF(U42&lt;=49,2,IF(U42&lt;=59,3,IF(U42&lt;=69,3.5,IF(U42&lt;=79,4,IF(U42&lt;=100,5)))))))</f>
        <v>0</v>
      </c>
      <c r="W42" s="13" t="str">
        <f>IF(U42&lt;=32,"F",IF(U42&lt;=39,"D",IF(U42&lt;=49,"C",IF(U42&lt;=59,"B",IF(U42&lt;=69,"A-",IF(U42&lt;=79,"A",IF(U42&lt;=100,"A+")))))))</f>
        <v>F</v>
      </c>
      <c r="X42" s="12">
        <v>52</v>
      </c>
      <c r="Y42" s="13">
        <f>IF(X42&lt;=32,0,IF(X42&lt;=39,1,IF(X42&lt;=49,2,IF(X42&lt;=59,3,IF(X42&lt;=69,3.5,IF(X42&lt;=79,4,IF(X42&lt;=100,5)))))))</f>
        <v>3</v>
      </c>
      <c r="Z42" s="13" t="str">
        <f>IF(X42&lt;=32,"F",IF(X42&lt;=39,"D",IF(X42&lt;=49,"C",IF(X42&lt;=59,"B",IF(X42&lt;=69,"A-",IF(X42&lt;=79,"A",IF(X42&lt;=100,"A+")))))))</f>
        <v>B</v>
      </c>
      <c r="AA42" s="12">
        <v>15</v>
      </c>
      <c r="AB42" s="13">
        <f>IF(AA42&lt;=32,0,IF(AA42&lt;=39,1,IF(AA42&lt;=49,2,IF(AA42&lt;=59,3,IF(AA42&lt;=69,3.5,IF(AA42&lt;=79,4,IF(AA42&lt;=100,5)))))))</f>
        <v>0</v>
      </c>
      <c r="AC42" s="13" t="str">
        <f>IF(AA42&lt;=32,"F",IF(AA42&lt;=39,"D",IF(AA42&lt;=49,"C",IF(AA42&lt;=59,"B",IF(AA42&lt;=69,"A-",IF(AA42&lt;=79,"A",IF(AA42&lt;=100,"A+")))))))</f>
        <v>F</v>
      </c>
      <c r="AD42" s="12">
        <v>40</v>
      </c>
      <c r="AE42" s="13">
        <f>IF(AD42&lt;=32,0,IF(AD42&lt;=39,1,IF(AD42&lt;=49,2,IF(AD42&lt;=59,3,IF(AD42&lt;=69,3.5,IF(AD42&lt;=79,4,IF(AD42&lt;=100,5)))))))</f>
        <v>2</v>
      </c>
      <c r="AF42" s="13" t="str">
        <f>IF(AD42&lt;=32,"F",IF(AD42&lt;=39,"D",IF(AD42&lt;=49,"C",IF(AD42&lt;=59,"B",IF(AD42&lt;=69,"A-",IF(AD42&lt;=79,"A",IF(AD42&lt;=100,"A+")))))))</f>
        <v>C</v>
      </c>
      <c r="AG42" s="12">
        <v>16</v>
      </c>
      <c r="AH42" s="13">
        <f>IF(AG42&lt;=8,0,IF(AG42&lt;=9.75,1,IF(AG42&lt;=12.25,2,IF(AG42&lt;=14.75,3,IF(AG42&lt;=17.25,3.5,IF(AG42&lt;=19.75,4,IF(AG42&lt;=25,5)))))))</f>
        <v>3.5</v>
      </c>
      <c r="AI42" s="13" t="str">
        <f>IF(AG42&lt;=8,"F",IF(AG42&lt;=9.75,"D",IF(AG42&lt;=12.25,"C",IF(AG42&lt;=14.75,"B",IF(AG42&lt;=17.25,"A-",IF(AG42&lt;=19.75,"A",IF(AG42&lt;=25,"A+")))))))</f>
        <v>A-</v>
      </c>
      <c r="AJ42" s="12">
        <v>50</v>
      </c>
      <c r="AK42" s="13">
        <f>IF(AJ42&lt;=32,0,IF(AJ42&lt;=39,1,IF(AJ42&lt;=49,2,IF(AJ42&lt;=59,3,IF(AJ42&lt;=69,3.5,IF(AJ42&lt;=79,4,IF(AJ42&lt;=100,5)))))))</f>
        <v>3</v>
      </c>
      <c r="AL42" s="13" t="str">
        <f>IF(AJ42&lt;=32,"F",IF(AJ42&lt;=39,"D",IF(AJ42&lt;=49,"C",IF(AJ42&lt;=59,"B",IF(AJ42&lt;=69,"A-",IF(AJ42&lt;=79,"A",IF(AJ42&lt;=100,"A+")))))))</f>
        <v>B</v>
      </c>
      <c r="AM42" s="14">
        <f>IF(AK42&gt;2,AK42-2,0)</f>
        <v>1</v>
      </c>
      <c r="AN42" s="72">
        <f>G42+L42+O42+R42+U42+X42+AA42+AD42+AG42+AJ42</f>
        <v>433</v>
      </c>
      <c r="AO42" s="15">
        <f>IF(OR(H42=0,M42=0,P42=0,S42=0,V42=0,Y42=0,AB42=0,AE42=0,AH42=0),0,H42+M42+P42+S42+V42+Y42+AB42+AE42+AH42)/9</f>
        <v>0</v>
      </c>
      <c r="AP42" s="15">
        <f>IF(OR(H42=0,M42=0,P42=0,S42=0,V42=0,Y42=0,AB42=0,AE42=0,AH42=0),0,H42+M42+P42+S42+V42+Y42+AB42+AE42+AH42+AM42)/9</f>
        <v>0</v>
      </c>
      <c r="AQ42" s="15" t="str">
        <f>IF(AP42&gt;=5,"A+",IF(AP42&gt;=4,"A",IF(AP42&gt;=3.5,"A-",IF(AP42&gt;=3,"B",IF(AP42&gt;=2,"C",IF(AP42&gt;=1,"D","F"))))))</f>
        <v>F</v>
      </c>
      <c r="AR42" s="13">
        <v>36</v>
      </c>
      <c r="AS42" s="13" t="str">
        <f>IF(AP42=0,"FAIL","PASS")</f>
        <v>FAIL</v>
      </c>
      <c r="AT42" s="21">
        <f>COUNTIF(G42:AI42,"F")</f>
        <v>3</v>
      </c>
      <c r="AU42" s="16">
        <v>39</v>
      </c>
      <c r="AV42" s="16"/>
      <c r="AW42" s="12">
        <v>27</v>
      </c>
      <c r="AX42" s="12">
        <v>61</v>
      </c>
      <c r="AY42" s="16">
        <v>29</v>
      </c>
      <c r="AZ42" s="16">
        <v>86</v>
      </c>
      <c r="BA42" s="12">
        <v>39</v>
      </c>
      <c r="BB42" s="37">
        <v>41</v>
      </c>
      <c r="BC42" s="38">
        <v>34</v>
      </c>
      <c r="BD42" s="50">
        <v>66</v>
      </c>
      <c r="BE42" s="12">
        <f>AR42</f>
        <v>36</v>
      </c>
      <c r="BF42" s="31">
        <v>90</v>
      </c>
      <c r="BG42" s="10"/>
      <c r="BH42" s="18"/>
      <c r="BI42" s="18"/>
      <c r="BJ42" s="18"/>
      <c r="BK42" s="18"/>
      <c r="BL42" s="9" t="s">
        <v>711</v>
      </c>
      <c r="BM42" s="9" t="s">
        <v>711</v>
      </c>
      <c r="BN42" s="9" t="s">
        <v>40</v>
      </c>
    </row>
    <row r="43" spans="1:66" s="25" customFormat="1" ht="15.75" x14ac:dyDescent="0.25">
      <c r="A43" s="6">
        <v>37</v>
      </c>
      <c r="B43" s="9" t="s">
        <v>559</v>
      </c>
      <c r="C43" s="9" t="s">
        <v>610</v>
      </c>
      <c r="D43" s="9" t="s">
        <v>661</v>
      </c>
      <c r="E43" s="12">
        <v>46</v>
      </c>
      <c r="F43" s="12">
        <v>46</v>
      </c>
      <c r="G43" s="12">
        <f>SUM(E43:F43)</f>
        <v>92</v>
      </c>
      <c r="H43" s="12" t="str">
        <f>IF(G43&lt;=64,"0",IF(G43&lt;=78,"1",IF(G43&lt;=98,"2",IF(G43&lt;=118,"3",IF(G43&lt;=138,"3.5",IF(G43&lt;=158,"4",IF(G43&lt;=200,"5")))))))</f>
        <v>2</v>
      </c>
      <c r="I43" s="12" t="str">
        <f>IF(G43&lt;=64,"F",IF(G43&lt;=78,"D",IF(G43&lt;=98,"C",IF(G43&lt;=118,"B",IF(G43&lt;=138,"A-",IF(G43&lt;=158,"A",IF(G43&lt;=200,"A+")))))))</f>
        <v>C</v>
      </c>
      <c r="J43" s="12">
        <v>31</v>
      </c>
      <c r="K43" s="12">
        <v>30</v>
      </c>
      <c r="L43" s="12">
        <f>SUM(J43:K43)</f>
        <v>61</v>
      </c>
      <c r="M43" s="12" t="str">
        <f>IF(L43&lt;=64,"0",IF(L43&lt;=78,"1",IF(L43&lt;=98,"2",IF(L43&lt;=118,"3",IF(L43&lt;=138,"3.5",IF(L43&lt;=158,"4",IF(L43&lt;=200,"5")))))))</f>
        <v>0</v>
      </c>
      <c r="N43" s="12" t="str">
        <f>IF(L43&lt;=64,"F",IF(L43&lt;=78,"D",IF(L43&lt;=98,"C",IF(L43&lt;=118,"B",IF(L43&lt;=138,"A-",IF(L43&lt;=158,"A",IF(L43&lt;=200,"A+")))))))</f>
        <v>F</v>
      </c>
      <c r="O43" s="12">
        <v>40</v>
      </c>
      <c r="P43" s="13">
        <f>IF(O43&lt;=32,0,IF(O43&lt;=39,1,IF(O43&lt;=49,2,IF(O43&lt;=59,3,IF(O43&lt;=69,3.5,IF(O43&lt;=79,4,IF(O43&lt;=100,5)))))))</f>
        <v>2</v>
      </c>
      <c r="Q43" s="13" t="str">
        <f>IF(O43&lt;=32,"F",IF(O43&lt;=39,"D",IF(O43&lt;=49,"C",IF(O43&lt;=59,"B",IF(O43&lt;=69,"A-",IF(O43&lt;=79,"A",IF(O43&lt;=100,"A+")))))))</f>
        <v>C</v>
      </c>
      <c r="R43" s="12">
        <v>31</v>
      </c>
      <c r="S43" s="13">
        <f>IF(R43&lt;=32,0,IF(R43&lt;=39,1,IF(R43&lt;=49,2,IF(R43&lt;=59,3,IF(R43&lt;=69,3.5,IF(R43&lt;=79,4,IF(R43&lt;=100,5)))))))</f>
        <v>0</v>
      </c>
      <c r="T43" s="13" t="str">
        <f>IF(R43&lt;=32,"F",IF(R43&lt;=39,"D",IF(R43&lt;=49,"C",IF(R43&lt;=59,"B",IF(R43&lt;=69,"A-",IF(R43&lt;=79,"A",IF(R43&lt;=100,"A+")))))))</f>
        <v>F</v>
      </c>
      <c r="U43" s="12">
        <v>36</v>
      </c>
      <c r="V43" s="13">
        <f>IF(U43&lt;=32,0,IF(U43&lt;=39,1,IF(U43&lt;=49,2,IF(U43&lt;=59,3,IF(U43&lt;=69,3.5,IF(U43&lt;=79,4,IF(U43&lt;=100,5)))))))</f>
        <v>1</v>
      </c>
      <c r="W43" s="13" t="str">
        <f>IF(U43&lt;=32,"F",IF(U43&lt;=39,"D",IF(U43&lt;=49,"C",IF(U43&lt;=59,"B",IF(U43&lt;=69,"A-",IF(U43&lt;=79,"A",IF(U43&lt;=100,"A+")))))))</f>
        <v>D</v>
      </c>
      <c r="X43" s="12">
        <v>51</v>
      </c>
      <c r="Y43" s="13">
        <f>IF(X43&lt;=32,0,IF(X43&lt;=39,1,IF(X43&lt;=49,2,IF(X43&lt;=59,3,IF(X43&lt;=69,3.5,IF(X43&lt;=79,4,IF(X43&lt;=100,5)))))))</f>
        <v>3</v>
      </c>
      <c r="Z43" s="13" t="str">
        <f>IF(X43&lt;=32,"F",IF(X43&lt;=39,"D",IF(X43&lt;=49,"C",IF(X43&lt;=59,"B",IF(X43&lt;=69,"A-",IF(X43&lt;=79,"A",IF(X43&lt;=100,"A+")))))))</f>
        <v>B</v>
      </c>
      <c r="AA43" s="12">
        <v>19</v>
      </c>
      <c r="AB43" s="13">
        <f>IF(AA43&lt;=32,0,IF(AA43&lt;=39,1,IF(AA43&lt;=49,2,IF(AA43&lt;=59,3,IF(AA43&lt;=69,3.5,IF(AA43&lt;=79,4,IF(AA43&lt;=100,5)))))))</f>
        <v>0</v>
      </c>
      <c r="AC43" s="13" t="str">
        <f>IF(AA43&lt;=32,"F",IF(AA43&lt;=39,"D",IF(AA43&lt;=49,"C",IF(AA43&lt;=59,"B",IF(AA43&lt;=69,"A-",IF(AA43&lt;=79,"A",IF(AA43&lt;=100,"A+")))))))</f>
        <v>F</v>
      </c>
      <c r="AD43" s="12">
        <v>34</v>
      </c>
      <c r="AE43" s="13">
        <f>IF(AD43&lt;=32,0,IF(AD43&lt;=39,1,IF(AD43&lt;=49,2,IF(AD43&lt;=59,3,IF(AD43&lt;=69,3.5,IF(AD43&lt;=79,4,IF(AD43&lt;=100,5)))))))</f>
        <v>1</v>
      </c>
      <c r="AF43" s="13" t="str">
        <f>IF(AD43&lt;=32,"F",IF(AD43&lt;=39,"D",IF(AD43&lt;=49,"C",IF(AD43&lt;=59,"B",IF(AD43&lt;=69,"A-",IF(AD43&lt;=79,"A",IF(AD43&lt;=100,"A+")))))))</f>
        <v>D</v>
      </c>
      <c r="AG43" s="12">
        <v>15</v>
      </c>
      <c r="AH43" s="13">
        <f>IF(AG43&lt;=8,0,IF(AG43&lt;=9.75,1,IF(AG43&lt;=12.25,2,IF(AG43&lt;=14.75,3,IF(AG43&lt;=17.25,3.5,IF(AG43&lt;=19.75,4,IF(AG43&lt;=25,5)))))))</f>
        <v>3.5</v>
      </c>
      <c r="AI43" s="13" t="str">
        <f>IF(AG43&lt;=8,"F",IF(AG43&lt;=9.75,"D",IF(AG43&lt;=12.25,"C",IF(AG43&lt;=14.75,"B",IF(AG43&lt;=17.25,"A-",IF(AG43&lt;=19.75,"A",IF(AG43&lt;=25,"A+")))))))</f>
        <v>A-</v>
      </c>
      <c r="AJ43" s="12">
        <v>13</v>
      </c>
      <c r="AK43" s="13">
        <f>IF(AJ43&lt;=32,0,IF(AJ43&lt;=39,1,IF(AJ43&lt;=49,2,IF(AJ43&lt;=59,3,IF(AJ43&lt;=69,3.5,IF(AJ43&lt;=79,4,IF(AJ43&lt;=100,5)))))))</f>
        <v>0</v>
      </c>
      <c r="AL43" s="13" t="str">
        <f>IF(AJ43&lt;=32,"F",IF(AJ43&lt;=39,"D",IF(AJ43&lt;=49,"C",IF(AJ43&lt;=59,"B",IF(AJ43&lt;=69,"A-",IF(AJ43&lt;=79,"A",IF(AJ43&lt;=100,"A+")))))))</f>
        <v>F</v>
      </c>
      <c r="AM43" s="14">
        <f>IF(AK43&gt;2,AK43-2,0)</f>
        <v>0</v>
      </c>
      <c r="AN43" s="72">
        <f>G43+L43+O43+R43+U43+X43+AA43+AD43+AG43+AJ43</f>
        <v>392</v>
      </c>
      <c r="AO43" s="15">
        <f>IF(OR(H43=0,M43=0,P43=0,S43=0,V43=0,Y43=0,AB43=0,AE43=0,AH43=0),0,H43+M43+P43+S43+V43+Y43+AB43+AE43+AH43)/9</f>
        <v>0</v>
      </c>
      <c r="AP43" s="15">
        <f>IF(OR(H43=0,M43=0,P43=0,S43=0,V43=0,Y43=0,AB43=0,AE43=0,AH43=0),0,H43+M43+P43+S43+V43+Y43+AB43+AE43+AH43+AM43)/9</f>
        <v>0</v>
      </c>
      <c r="AQ43" s="15" t="str">
        <f>IF(AP43&gt;=5,"A+",IF(AP43&gt;=4,"A",IF(AP43&gt;=3.5,"A-",IF(AP43&gt;=3,"B",IF(AP43&gt;=2,"C",IF(AP43&gt;=1,"D","F"))))))</f>
        <v>F</v>
      </c>
      <c r="AR43" s="13">
        <v>37</v>
      </c>
      <c r="AS43" s="13" t="str">
        <f>IF(AP43=0,"FAIL","PASS")</f>
        <v>FAIL</v>
      </c>
      <c r="AT43" s="21">
        <f>COUNTIF(G43:AI43,"F")</f>
        <v>3</v>
      </c>
      <c r="AU43" s="16">
        <v>33</v>
      </c>
      <c r="AV43" s="16"/>
      <c r="AW43" s="12">
        <v>37</v>
      </c>
      <c r="AX43" s="12">
        <v>85</v>
      </c>
      <c r="AY43" s="16">
        <v>30</v>
      </c>
      <c r="AZ43" s="16">
        <v>90</v>
      </c>
      <c r="BA43" s="12">
        <v>33</v>
      </c>
      <c r="BB43" s="37">
        <v>82</v>
      </c>
      <c r="BC43" s="38">
        <v>22</v>
      </c>
      <c r="BD43" s="50">
        <v>88</v>
      </c>
      <c r="BE43" s="12">
        <f>AR43</f>
        <v>37</v>
      </c>
      <c r="BF43" s="31">
        <v>85</v>
      </c>
      <c r="BG43" s="10"/>
      <c r="BH43" s="18"/>
      <c r="BI43" s="18"/>
      <c r="BJ43" s="18"/>
      <c r="BK43" s="18"/>
      <c r="BL43" s="9" t="s">
        <v>712</v>
      </c>
      <c r="BM43" s="9" t="s">
        <v>755</v>
      </c>
      <c r="BN43" s="9" t="s">
        <v>40</v>
      </c>
    </row>
    <row r="44" spans="1:66" s="25" customFormat="1" ht="15.75" x14ac:dyDescent="0.25">
      <c r="A44" s="6">
        <v>38</v>
      </c>
      <c r="B44" s="9" t="s">
        <v>589</v>
      </c>
      <c r="C44" s="9" t="s">
        <v>640</v>
      </c>
      <c r="D44" s="9" t="s">
        <v>691</v>
      </c>
      <c r="E44" s="12">
        <v>56</v>
      </c>
      <c r="F44" s="12">
        <v>48</v>
      </c>
      <c r="G44" s="12">
        <f>SUM(E44:F44)</f>
        <v>104</v>
      </c>
      <c r="H44" s="12" t="str">
        <f>IF(G44&lt;=64,"0",IF(G44&lt;=78,"1",IF(G44&lt;=98,"2",IF(G44&lt;=118,"3",IF(G44&lt;=138,"3.5",IF(G44&lt;=158,"4",IF(G44&lt;=200,"5")))))))</f>
        <v>3</v>
      </c>
      <c r="I44" s="12" t="str">
        <f>IF(G44&lt;=64,"F",IF(G44&lt;=78,"D",IF(G44&lt;=98,"C",IF(G44&lt;=118,"B",IF(G44&lt;=138,"A-",IF(G44&lt;=158,"A",IF(G44&lt;=200,"A+")))))))</f>
        <v>B</v>
      </c>
      <c r="J44" s="12">
        <v>24</v>
      </c>
      <c r="K44" s="12">
        <v>30</v>
      </c>
      <c r="L44" s="12">
        <f>SUM(J44:K44)</f>
        <v>54</v>
      </c>
      <c r="M44" s="12" t="str">
        <f>IF(L44&lt;=64,"0",IF(L44&lt;=78,"1",IF(L44&lt;=98,"2",IF(L44&lt;=118,"3",IF(L44&lt;=138,"3.5",IF(L44&lt;=158,"4",IF(L44&lt;=200,"5")))))))</f>
        <v>0</v>
      </c>
      <c r="N44" s="12" t="str">
        <f>IF(L44&lt;=64,"F",IF(L44&lt;=78,"D",IF(L44&lt;=98,"C",IF(L44&lt;=118,"B",IF(L44&lt;=138,"A-",IF(L44&lt;=158,"A",IF(L44&lt;=200,"A+")))))))</f>
        <v>F</v>
      </c>
      <c r="O44" s="12">
        <v>36</v>
      </c>
      <c r="P44" s="13">
        <f>IF(O44&lt;=32,0,IF(O44&lt;=39,1,IF(O44&lt;=49,2,IF(O44&lt;=59,3,IF(O44&lt;=69,3.5,IF(O44&lt;=79,4,IF(O44&lt;=100,5)))))))</f>
        <v>1</v>
      </c>
      <c r="Q44" s="13" t="str">
        <f>IF(O44&lt;=32,"F",IF(O44&lt;=39,"D",IF(O44&lt;=49,"C",IF(O44&lt;=59,"B",IF(O44&lt;=69,"A-",IF(O44&lt;=79,"A",IF(O44&lt;=100,"A+")))))))</f>
        <v>D</v>
      </c>
      <c r="R44" s="12">
        <v>28</v>
      </c>
      <c r="S44" s="13">
        <f>IF(R44&lt;=32,0,IF(R44&lt;=39,1,IF(R44&lt;=49,2,IF(R44&lt;=59,3,IF(R44&lt;=69,3.5,IF(R44&lt;=79,4,IF(R44&lt;=100,5)))))))</f>
        <v>0</v>
      </c>
      <c r="T44" s="13" t="str">
        <f>IF(R44&lt;=32,"F",IF(R44&lt;=39,"D",IF(R44&lt;=49,"C",IF(R44&lt;=59,"B",IF(R44&lt;=69,"A-",IF(R44&lt;=79,"A",IF(R44&lt;=100,"A+")))))))</f>
        <v>F</v>
      </c>
      <c r="U44" s="12">
        <v>21</v>
      </c>
      <c r="V44" s="13">
        <f>IF(U44&lt;=32,0,IF(U44&lt;=39,1,IF(U44&lt;=49,2,IF(U44&lt;=59,3,IF(U44&lt;=69,3.5,IF(U44&lt;=79,4,IF(U44&lt;=100,5)))))))</f>
        <v>0</v>
      </c>
      <c r="W44" s="13" t="str">
        <f>IF(U44&lt;=32,"F",IF(U44&lt;=39,"D",IF(U44&lt;=49,"C",IF(U44&lt;=59,"B",IF(U44&lt;=69,"A-",IF(U44&lt;=79,"A",IF(U44&lt;=100,"A+")))))))</f>
        <v>F</v>
      </c>
      <c r="X44" s="12">
        <v>52</v>
      </c>
      <c r="Y44" s="13">
        <f>IF(X44&lt;=32,0,IF(X44&lt;=39,1,IF(X44&lt;=49,2,IF(X44&lt;=59,3,IF(X44&lt;=69,3.5,IF(X44&lt;=79,4,IF(X44&lt;=100,5)))))))</f>
        <v>3</v>
      </c>
      <c r="Z44" s="13" t="str">
        <f>IF(X44&lt;=32,"F",IF(X44&lt;=39,"D",IF(X44&lt;=49,"C",IF(X44&lt;=59,"B",IF(X44&lt;=69,"A-",IF(X44&lt;=79,"A",IF(X44&lt;=100,"A+")))))))</f>
        <v>B</v>
      </c>
      <c r="AA44" s="12">
        <v>9</v>
      </c>
      <c r="AB44" s="13">
        <f>IF(AA44&lt;=32,0,IF(AA44&lt;=39,1,IF(AA44&lt;=49,2,IF(AA44&lt;=59,3,IF(AA44&lt;=69,3.5,IF(AA44&lt;=79,4,IF(AA44&lt;=100,5)))))))</f>
        <v>0</v>
      </c>
      <c r="AC44" s="13" t="str">
        <f>IF(AA44&lt;=32,"F",IF(AA44&lt;=39,"D",IF(AA44&lt;=49,"C",IF(AA44&lt;=59,"B",IF(AA44&lt;=69,"A-",IF(AA44&lt;=79,"A",IF(AA44&lt;=100,"A+")))))))</f>
        <v>F</v>
      </c>
      <c r="AD44" s="12">
        <v>33</v>
      </c>
      <c r="AE44" s="13">
        <f>IF(AD44&lt;=32,0,IF(AD44&lt;=39,1,IF(AD44&lt;=49,2,IF(AD44&lt;=59,3,IF(AD44&lt;=69,3.5,IF(AD44&lt;=79,4,IF(AD44&lt;=100,5)))))))</f>
        <v>1</v>
      </c>
      <c r="AF44" s="13" t="str">
        <f>IF(AD44&lt;=32,"F",IF(AD44&lt;=39,"D",IF(AD44&lt;=49,"C",IF(AD44&lt;=59,"B",IF(AD44&lt;=69,"A-",IF(AD44&lt;=79,"A",IF(AD44&lt;=100,"A+")))))))</f>
        <v>D</v>
      </c>
      <c r="AG44" s="12">
        <v>14</v>
      </c>
      <c r="AH44" s="13">
        <f>IF(AG44&lt;=8,0,IF(AG44&lt;=9.75,1,IF(AG44&lt;=12.25,2,IF(AG44&lt;=14.75,3,IF(AG44&lt;=17.25,3.5,IF(AG44&lt;=19.75,4,IF(AG44&lt;=25,5)))))))</f>
        <v>3</v>
      </c>
      <c r="AI44" s="13" t="str">
        <f>IF(AG44&lt;=8,"F",IF(AG44&lt;=9.75,"D",IF(AG44&lt;=12.25,"C",IF(AG44&lt;=14.75,"B",IF(AG44&lt;=17.25,"A-",IF(AG44&lt;=19.75,"A",IF(AG44&lt;=25,"A+")))))))</f>
        <v>B</v>
      </c>
      <c r="AJ44" s="12">
        <v>18</v>
      </c>
      <c r="AK44" s="13">
        <f>IF(AJ44&lt;=32,0,IF(AJ44&lt;=39,1,IF(AJ44&lt;=49,2,IF(AJ44&lt;=59,3,IF(AJ44&lt;=69,3.5,IF(AJ44&lt;=79,4,IF(AJ44&lt;=100,5)))))))</f>
        <v>0</v>
      </c>
      <c r="AL44" s="13" t="str">
        <f>IF(AJ44&lt;=32,"F",IF(AJ44&lt;=39,"D",IF(AJ44&lt;=49,"C",IF(AJ44&lt;=59,"B",IF(AJ44&lt;=69,"A-",IF(AJ44&lt;=79,"A",IF(AJ44&lt;=100,"A+")))))))</f>
        <v>F</v>
      </c>
      <c r="AM44" s="14">
        <f>IF(AK44&gt;2,AK44-2,0)</f>
        <v>0</v>
      </c>
      <c r="AN44" s="72">
        <f>G44+L44+O44+R44+U44+X44+AA44+AD44+AG44+AJ44</f>
        <v>369</v>
      </c>
      <c r="AO44" s="15">
        <f>IF(OR(H44=0,M44=0,P44=0,S44=0,V44=0,Y44=0,AB44=0,AE44=0,AH44=0),0,H44+M44+P44+S44+V44+Y44+AB44+AE44+AH44)/9</f>
        <v>0</v>
      </c>
      <c r="AP44" s="15">
        <f>IF(OR(H44=0,M44=0,P44=0,S44=0,V44=0,Y44=0,AB44=0,AE44=0,AH44=0),0,H44+M44+P44+S44+V44+Y44+AB44+AE44+AH44+AM44)/9</f>
        <v>0</v>
      </c>
      <c r="AQ44" s="15" t="str">
        <f>IF(AP44&gt;=5,"A+",IF(AP44&gt;=4,"A",IF(AP44&gt;=3.5,"A-",IF(AP44&gt;=3,"B",IF(AP44&gt;=2,"C",IF(AP44&gt;=1,"D","F"))))))</f>
        <v>F</v>
      </c>
      <c r="AR44" s="13">
        <v>38</v>
      </c>
      <c r="AS44" s="13" t="str">
        <f>IF(AP44=0,"FAIL","PASS")</f>
        <v>FAIL</v>
      </c>
      <c r="AT44" s="21">
        <f>COUNTIF(G44:AI44,"F")</f>
        <v>4</v>
      </c>
      <c r="AU44" s="16"/>
      <c r="AV44" s="16"/>
      <c r="AW44" s="12">
        <v>39</v>
      </c>
      <c r="AX44" s="12">
        <v>42</v>
      </c>
      <c r="AY44" s="16">
        <v>45</v>
      </c>
      <c r="AZ44" s="16">
        <v>86</v>
      </c>
      <c r="BA44" s="12">
        <v>40</v>
      </c>
      <c r="BB44" s="37">
        <v>100</v>
      </c>
      <c r="BC44" s="38">
        <v>30</v>
      </c>
      <c r="BD44" s="50">
        <v>70</v>
      </c>
      <c r="BE44" s="12">
        <f>AR44</f>
        <v>38</v>
      </c>
      <c r="BF44" s="31">
        <v>90</v>
      </c>
      <c r="BG44" s="10"/>
      <c r="BH44" s="18"/>
      <c r="BI44" s="18"/>
      <c r="BJ44" s="18"/>
      <c r="BK44" s="18"/>
      <c r="BL44" s="9" t="s">
        <v>742</v>
      </c>
      <c r="BM44" s="9" t="s">
        <v>770</v>
      </c>
      <c r="BN44" s="9" t="s">
        <v>40</v>
      </c>
    </row>
    <row r="45" spans="1:66" s="25" customFormat="1" ht="15.75" x14ac:dyDescent="0.25">
      <c r="A45" s="6">
        <v>39</v>
      </c>
      <c r="B45" s="9" t="s">
        <v>560</v>
      </c>
      <c r="C45" s="9" t="s">
        <v>611</v>
      </c>
      <c r="D45" s="9" t="s">
        <v>662</v>
      </c>
      <c r="E45" s="12">
        <v>52</v>
      </c>
      <c r="F45" s="12">
        <v>62</v>
      </c>
      <c r="G45" s="12">
        <f>SUM(E45:F45)</f>
        <v>114</v>
      </c>
      <c r="H45" s="12" t="str">
        <f>IF(G45&lt;=64,"0",IF(G45&lt;=78,"1",IF(G45&lt;=98,"2",IF(G45&lt;=118,"3",IF(G45&lt;=138,"3.5",IF(G45&lt;=158,"4",IF(G45&lt;=200,"5")))))))</f>
        <v>3</v>
      </c>
      <c r="I45" s="12" t="str">
        <f>IF(G45&lt;=64,"F",IF(G45&lt;=78,"D",IF(G45&lt;=98,"C",IF(G45&lt;=118,"B",IF(G45&lt;=138,"A-",IF(G45&lt;=158,"A",IF(G45&lt;=200,"A+")))))))</f>
        <v>B</v>
      </c>
      <c r="J45" s="12">
        <v>25</v>
      </c>
      <c r="K45" s="12">
        <v>39</v>
      </c>
      <c r="L45" s="12">
        <f>SUM(J45:K45)</f>
        <v>64</v>
      </c>
      <c r="M45" s="12" t="str">
        <f>IF(L45&lt;=64,"0",IF(L45&lt;=78,"1",IF(L45&lt;=98,"2",IF(L45&lt;=118,"3",IF(L45&lt;=138,"3.5",IF(L45&lt;=158,"4",IF(L45&lt;=200,"5")))))))</f>
        <v>0</v>
      </c>
      <c r="N45" s="12" t="str">
        <f>IF(L45&lt;=64,"F",IF(L45&lt;=78,"D",IF(L45&lt;=98,"C",IF(L45&lt;=118,"B",IF(L45&lt;=138,"A-",IF(L45&lt;=158,"A",IF(L45&lt;=200,"A+")))))))</f>
        <v>F</v>
      </c>
      <c r="O45" s="12">
        <v>32</v>
      </c>
      <c r="P45" s="13">
        <f>IF(O45&lt;=32,0,IF(O45&lt;=39,1,IF(O45&lt;=49,2,IF(O45&lt;=59,3,IF(O45&lt;=69,3.5,IF(O45&lt;=79,4,IF(O45&lt;=100,5)))))))</f>
        <v>0</v>
      </c>
      <c r="Q45" s="13" t="str">
        <f>IF(O45&lt;=32,"F",IF(O45&lt;=39,"D",IF(O45&lt;=49,"C",IF(O45&lt;=59,"B",IF(O45&lt;=69,"A-",IF(O45&lt;=79,"A",IF(O45&lt;=100,"A+")))))))</f>
        <v>F</v>
      </c>
      <c r="R45" s="12">
        <v>25</v>
      </c>
      <c r="S45" s="13">
        <f>IF(R45&lt;=32,0,IF(R45&lt;=39,1,IF(R45&lt;=49,2,IF(R45&lt;=59,3,IF(R45&lt;=69,3.5,IF(R45&lt;=79,4,IF(R45&lt;=100,5)))))))</f>
        <v>0</v>
      </c>
      <c r="T45" s="13" t="str">
        <f>IF(R45&lt;=32,"F",IF(R45&lt;=39,"D",IF(R45&lt;=49,"C",IF(R45&lt;=59,"B",IF(R45&lt;=69,"A-",IF(R45&lt;=79,"A",IF(R45&lt;=100,"A+")))))))</f>
        <v>F</v>
      </c>
      <c r="U45" s="12">
        <v>30</v>
      </c>
      <c r="V45" s="13">
        <f>IF(U45&lt;=32,0,IF(U45&lt;=39,1,IF(U45&lt;=49,2,IF(U45&lt;=59,3,IF(U45&lt;=69,3.5,IF(U45&lt;=79,4,IF(U45&lt;=100,5)))))))</f>
        <v>0</v>
      </c>
      <c r="W45" s="13" t="str">
        <f>IF(U45&lt;=32,"F",IF(U45&lt;=39,"D",IF(U45&lt;=49,"C",IF(U45&lt;=59,"B",IF(U45&lt;=69,"A-",IF(U45&lt;=79,"A",IF(U45&lt;=100,"A+")))))))</f>
        <v>F</v>
      </c>
      <c r="X45" s="12">
        <v>55</v>
      </c>
      <c r="Y45" s="13">
        <f>IF(X45&lt;=32,0,IF(X45&lt;=39,1,IF(X45&lt;=49,2,IF(X45&lt;=59,3,IF(X45&lt;=69,3.5,IF(X45&lt;=79,4,IF(X45&lt;=100,5)))))))</f>
        <v>3</v>
      </c>
      <c r="Z45" s="13" t="str">
        <f>IF(X45&lt;=32,"F",IF(X45&lt;=39,"D",IF(X45&lt;=49,"C",IF(X45&lt;=59,"B",IF(X45&lt;=69,"A-",IF(X45&lt;=79,"A",IF(X45&lt;=100,"A+")))))))</f>
        <v>B</v>
      </c>
      <c r="AA45" s="12">
        <v>24</v>
      </c>
      <c r="AB45" s="13">
        <f>IF(AA45&lt;=32,0,IF(AA45&lt;=39,1,IF(AA45&lt;=49,2,IF(AA45&lt;=59,3,IF(AA45&lt;=69,3.5,IF(AA45&lt;=79,4,IF(AA45&lt;=100,5)))))))</f>
        <v>0</v>
      </c>
      <c r="AC45" s="13" t="str">
        <f>IF(AA45&lt;=32,"F",IF(AA45&lt;=39,"D",IF(AA45&lt;=49,"C",IF(AA45&lt;=59,"B",IF(AA45&lt;=69,"A-",IF(AA45&lt;=79,"A",IF(AA45&lt;=100,"A+")))))))</f>
        <v>F</v>
      </c>
      <c r="AD45" s="12">
        <v>50</v>
      </c>
      <c r="AE45" s="13">
        <f>IF(AD45&lt;=32,0,IF(AD45&lt;=39,1,IF(AD45&lt;=49,2,IF(AD45&lt;=59,3,IF(AD45&lt;=69,3.5,IF(AD45&lt;=79,4,IF(AD45&lt;=100,5)))))))</f>
        <v>3</v>
      </c>
      <c r="AF45" s="13" t="str">
        <f>IF(AD45&lt;=32,"F",IF(AD45&lt;=39,"D",IF(AD45&lt;=49,"C",IF(AD45&lt;=59,"B",IF(AD45&lt;=69,"A-",IF(AD45&lt;=79,"A",IF(AD45&lt;=100,"A+")))))))</f>
        <v>B</v>
      </c>
      <c r="AG45" s="12">
        <v>14</v>
      </c>
      <c r="AH45" s="13">
        <f>IF(AG45&lt;=8,0,IF(AG45&lt;=9.75,1,IF(AG45&lt;=12.25,2,IF(AG45&lt;=14.75,3,IF(AG45&lt;=17.25,3.5,IF(AG45&lt;=19.75,4,IF(AG45&lt;=25,5)))))))</f>
        <v>3</v>
      </c>
      <c r="AI45" s="13" t="str">
        <f>IF(AG45&lt;=8,"F",IF(AG45&lt;=9.75,"D",IF(AG45&lt;=12.25,"C",IF(AG45&lt;=14.75,"B",IF(AG45&lt;=17.25,"A-",IF(AG45&lt;=19.75,"A",IF(AG45&lt;=25,"A+")))))))</f>
        <v>B</v>
      </c>
      <c r="AJ45" s="12">
        <v>15</v>
      </c>
      <c r="AK45" s="13">
        <f>IF(AJ45&lt;=32,0,IF(AJ45&lt;=39,1,IF(AJ45&lt;=49,2,IF(AJ45&lt;=59,3,IF(AJ45&lt;=69,3.5,IF(AJ45&lt;=79,4,IF(AJ45&lt;=100,5)))))))</f>
        <v>0</v>
      </c>
      <c r="AL45" s="13" t="str">
        <f>IF(AJ45&lt;=32,"F",IF(AJ45&lt;=39,"D",IF(AJ45&lt;=49,"C",IF(AJ45&lt;=59,"B",IF(AJ45&lt;=69,"A-",IF(AJ45&lt;=79,"A",IF(AJ45&lt;=100,"A+")))))))</f>
        <v>F</v>
      </c>
      <c r="AM45" s="14">
        <f>IF(AK45&gt;2,AK45-2,0)</f>
        <v>0</v>
      </c>
      <c r="AN45" s="72">
        <f>G45+L45+O45+R45+U45+X45+AA45+AD45+AG45+AJ45</f>
        <v>423</v>
      </c>
      <c r="AO45" s="15">
        <f>IF(OR(H45=0,M45=0,P45=0,S45=0,V45=0,Y45=0,AB45=0,AE45=0,AH45=0),0,H45+M45+P45+S45+V45+Y45+AB45+AE45+AH45)/9</f>
        <v>0</v>
      </c>
      <c r="AP45" s="15">
        <f>IF(OR(H45=0,M45=0,P45=0,S45=0,V45=0,Y45=0,AB45=0,AE45=0,AH45=0),0,H45+M45+P45+S45+V45+Y45+AB45+AE45+AH45+AM45)/9</f>
        <v>0</v>
      </c>
      <c r="AQ45" s="15" t="str">
        <f>IF(AP45&gt;=5,"A+",IF(AP45&gt;=4,"A",IF(AP45&gt;=3.5,"A-",IF(AP45&gt;=3,"B",IF(AP45&gt;=2,"C",IF(AP45&gt;=1,"D","F"))))))</f>
        <v>F</v>
      </c>
      <c r="AR45" s="13">
        <v>39</v>
      </c>
      <c r="AS45" s="13" t="str">
        <f>IF(AP45=0,"FAIL","PASS")</f>
        <v>FAIL</v>
      </c>
      <c r="AT45" s="21">
        <f>COUNTIF(G45:AI45,"F")</f>
        <v>5</v>
      </c>
      <c r="AU45" s="16">
        <v>32</v>
      </c>
      <c r="AV45" s="16"/>
      <c r="AW45" s="12">
        <v>28</v>
      </c>
      <c r="AX45" s="12">
        <v>100</v>
      </c>
      <c r="AY45" s="16">
        <v>34</v>
      </c>
      <c r="AZ45" s="16">
        <v>95</v>
      </c>
      <c r="BA45" s="12">
        <v>44</v>
      </c>
      <c r="BB45" s="37">
        <v>94</v>
      </c>
      <c r="BC45" s="38">
        <v>36</v>
      </c>
      <c r="BD45" s="50">
        <v>81</v>
      </c>
      <c r="BE45" s="12">
        <f>AR45</f>
        <v>39</v>
      </c>
      <c r="BF45" s="31">
        <v>80</v>
      </c>
      <c r="BG45" s="10"/>
      <c r="BH45" s="18"/>
      <c r="BI45" s="18"/>
      <c r="BJ45" s="18"/>
      <c r="BK45" s="18"/>
      <c r="BL45" s="9" t="s">
        <v>713</v>
      </c>
      <c r="BM45" s="9" t="s">
        <v>756</v>
      </c>
      <c r="BN45" s="9" t="s">
        <v>40</v>
      </c>
    </row>
    <row r="46" spans="1:66" s="25" customFormat="1" ht="15.75" x14ac:dyDescent="0.25">
      <c r="A46" s="6">
        <v>40</v>
      </c>
      <c r="B46" s="9" t="s">
        <v>557</v>
      </c>
      <c r="C46" s="9" t="s">
        <v>608</v>
      </c>
      <c r="D46" s="9" t="s">
        <v>659</v>
      </c>
      <c r="E46" s="12">
        <v>71</v>
      </c>
      <c r="F46" s="12">
        <v>48</v>
      </c>
      <c r="G46" s="12">
        <f>SUM(E46:F46)</f>
        <v>119</v>
      </c>
      <c r="H46" s="12" t="str">
        <f>IF(G46&lt;=64,"0",IF(G46&lt;=78,"1",IF(G46&lt;=98,"2",IF(G46&lt;=118,"3",IF(G46&lt;=138,"3.5",IF(G46&lt;=158,"4",IF(G46&lt;=200,"5")))))))</f>
        <v>3.5</v>
      </c>
      <c r="I46" s="12" t="str">
        <f>IF(G46&lt;=64,"F",IF(G46&lt;=78,"D",IF(G46&lt;=98,"C",IF(G46&lt;=118,"B",IF(G46&lt;=138,"A-",IF(G46&lt;=158,"A",IF(G46&lt;=200,"A+")))))))</f>
        <v>A-</v>
      </c>
      <c r="J46" s="12">
        <v>29</v>
      </c>
      <c r="K46" s="12">
        <v>21</v>
      </c>
      <c r="L46" s="12">
        <f>SUM(J46:K46)</f>
        <v>50</v>
      </c>
      <c r="M46" s="12" t="str">
        <f>IF(L46&lt;=64,"0",IF(L46&lt;=78,"1",IF(L46&lt;=98,"2",IF(L46&lt;=118,"3",IF(L46&lt;=138,"3.5",IF(L46&lt;=158,"4",IF(L46&lt;=200,"5")))))))</f>
        <v>0</v>
      </c>
      <c r="N46" s="12" t="str">
        <f>IF(L46&lt;=64,"F",IF(L46&lt;=78,"D",IF(L46&lt;=98,"C",IF(L46&lt;=118,"B",IF(L46&lt;=138,"A-",IF(L46&lt;=158,"A",IF(L46&lt;=200,"A+")))))))</f>
        <v>F</v>
      </c>
      <c r="O46" s="12">
        <v>37</v>
      </c>
      <c r="P46" s="13">
        <f>IF(O46&lt;=32,0,IF(O46&lt;=39,1,IF(O46&lt;=49,2,IF(O46&lt;=59,3,IF(O46&lt;=69,3.5,IF(O46&lt;=79,4,IF(O46&lt;=100,5)))))))</f>
        <v>1</v>
      </c>
      <c r="Q46" s="13" t="str">
        <f>IF(O46&lt;=32,"F",IF(O46&lt;=39,"D",IF(O46&lt;=49,"C",IF(O46&lt;=59,"B",IF(O46&lt;=69,"A-",IF(O46&lt;=79,"A",IF(O46&lt;=100,"A+")))))))</f>
        <v>D</v>
      </c>
      <c r="R46" s="12">
        <v>30</v>
      </c>
      <c r="S46" s="13">
        <f>IF(R46&lt;=32,0,IF(R46&lt;=39,1,IF(R46&lt;=49,2,IF(R46&lt;=59,3,IF(R46&lt;=69,3.5,IF(R46&lt;=79,4,IF(R46&lt;=100,5)))))))</f>
        <v>0</v>
      </c>
      <c r="T46" s="13" t="str">
        <f>IF(R46&lt;=32,"F",IF(R46&lt;=39,"D",IF(R46&lt;=49,"C",IF(R46&lt;=59,"B",IF(R46&lt;=69,"A-",IF(R46&lt;=79,"A",IF(R46&lt;=100,"A+")))))))</f>
        <v>F</v>
      </c>
      <c r="U46" s="12">
        <v>25</v>
      </c>
      <c r="V46" s="13">
        <f>IF(U46&lt;=32,0,IF(U46&lt;=39,1,IF(U46&lt;=49,2,IF(U46&lt;=59,3,IF(U46&lt;=69,3.5,IF(U46&lt;=79,4,IF(U46&lt;=100,5)))))))</f>
        <v>0</v>
      </c>
      <c r="W46" s="13" t="str">
        <f>IF(U46&lt;=32,"F",IF(U46&lt;=39,"D",IF(U46&lt;=49,"C",IF(U46&lt;=59,"B",IF(U46&lt;=69,"A-",IF(U46&lt;=79,"A",IF(U46&lt;=100,"A+")))))))</f>
        <v>F</v>
      </c>
      <c r="X46" s="12">
        <v>59</v>
      </c>
      <c r="Y46" s="13">
        <f>IF(X46&lt;=32,0,IF(X46&lt;=39,1,IF(X46&lt;=49,2,IF(X46&lt;=59,3,IF(X46&lt;=69,3.5,IF(X46&lt;=79,4,IF(X46&lt;=100,5)))))))</f>
        <v>3</v>
      </c>
      <c r="Z46" s="13" t="str">
        <f>IF(X46&lt;=32,"F",IF(X46&lt;=39,"D",IF(X46&lt;=49,"C",IF(X46&lt;=59,"B",IF(X46&lt;=69,"A-",IF(X46&lt;=79,"A",IF(X46&lt;=100,"A+")))))))</f>
        <v>B</v>
      </c>
      <c r="AA46" s="12">
        <v>10</v>
      </c>
      <c r="AB46" s="13">
        <f>IF(AA46&lt;=32,0,IF(AA46&lt;=39,1,IF(AA46&lt;=49,2,IF(AA46&lt;=59,3,IF(AA46&lt;=69,3.5,IF(AA46&lt;=79,4,IF(AA46&lt;=100,5)))))))</f>
        <v>0</v>
      </c>
      <c r="AC46" s="13" t="str">
        <f>IF(AA46&lt;=32,"F",IF(AA46&lt;=39,"D",IF(AA46&lt;=49,"C",IF(AA46&lt;=59,"B",IF(AA46&lt;=69,"A-",IF(AA46&lt;=79,"A",IF(AA46&lt;=100,"A+")))))))</f>
        <v>F</v>
      </c>
      <c r="AD46" s="12">
        <v>54</v>
      </c>
      <c r="AE46" s="13">
        <f>IF(AD46&lt;=32,0,IF(AD46&lt;=39,1,IF(AD46&lt;=49,2,IF(AD46&lt;=59,3,IF(AD46&lt;=69,3.5,IF(AD46&lt;=79,4,IF(AD46&lt;=100,5)))))))</f>
        <v>3</v>
      </c>
      <c r="AF46" s="13" t="str">
        <f>IF(AD46&lt;=32,"F",IF(AD46&lt;=39,"D",IF(AD46&lt;=49,"C",IF(AD46&lt;=59,"B",IF(AD46&lt;=69,"A-",IF(AD46&lt;=79,"A",IF(AD46&lt;=100,"A+")))))))</f>
        <v>B</v>
      </c>
      <c r="AG46" s="12"/>
      <c r="AH46" s="13">
        <f>IF(AG46&lt;=8,0,IF(AG46&lt;=9.75,1,IF(AG46&lt;=12.25,2,IF(AG46&lt;=14.75,3,IF(AG46&lt;=17.25,3.5,IF(AG46&lt;=19.75,4,IF(AG46&lt;=25,5)))))))</f>
        <v>0</v>
      </c>
      <c r="AI46" s="13" t="str">
        <f>IF(AG46&lt;=8,"F",IF(AG46&lt;=9.75,"D",IF(AG46&lt;=12.25,"C",IF(AG46&lt;=14.75,"B",IF(AG46&lt;=17.25,"A-",IF(AG46&lt;=19.75,"A",IF(AG46&lt;=25,"A+")))))))</f>
        <v>F</v>
      </c>
      <c r="AJ46" s="12">
        <v>26</v>
      </c>
      <c r="AK46" s="13">
        <f>IF(AJ46&lt;=32,0,IF(AJ46&lt;=39,1,IF(AJ46&lt;=49,2,IF(AJ46&lt;=59,3,IF(AJ46&lt;=69,3.5,IF(AJ46&lt;=79,4,IF(AJ46&lt;=100,5)))))))</f>
        <v>0</v>
      </c>
      <c r="AL46" s="13" t="str">
        <f>IF(AJ46&lt;=32,"F",IF(AJ46&lt;=39,"D",IF(AJ46&lt;=49,"C",IF(AJ46&lt;=59,"B",IF(AJ46&lt;=69,"A-",IF(AJ46&lt;=79,"A",IF(AJ46&lt;=100,"A+")))))))</f>
        <v>F</v>
      </c>
      <c r="AM46" s="14">
        <f>IF(AK46&gt;2,AK46-2,0)</f>
        <v>0</v>
      </c>
      <c r="AN46" s="72">
        <f>G46+L46+O46+R46+U46+X46+AA46+AD46+AG46+AJ46</f>
        <v>410</v>
      </c>
      <c r="AO46" s="15">
        <f>IF(OR(H46=0,M46=0,P46=0,S46=0,V46=0,Y46=0,AB46=0,AE46=0,AH46=0),0,H46+M46+P46+S46+V46+Y46+AB46+AE46+AH46)/9</f>
        <v>0</v>
      </c>
      <c r="AP46" s="15">
        <f>IF(OR(H46=0,M46=0,P46=0,S46=0,V46=0,Y46=0,AB46=0,AE46=0,AH46=0),0,H46+M46+P46+S46+V46+Y46+AB46+AE46+AH46+AM46)/9</f>
        <v>0</v>
      </c>
      <c r="AQ46" s="15" t="str">
        <f>IF(AP46&gt;=5,"A+",IF(AP46&gt;=4,"A",IF(AP46&gt;=3.5,"A-",IF(AP46&gt;=3,"B",IF(AP46&gt;=2,"C",IF(AP46&gt;=1,"D","F"))))))</f>
        <v>F</v>
      </c>
      <c r="AR46" s="13">
        <v>40</v>
      </c>
      <c r="AS46" s="13" t="str">
        <f>IF(AP46=0,"FAIL","PASS")</f>
        <v>FAIL</v>
      </c>
      <c r="AT46" s="21">
        <f>COUNTIF(G46:AI46,"F")</f>
        <v>5</v>
      </c>
      <c r="AU46" s="16">
        <v>36</v>
      </c>
      <c r="AV46" s="16"/>
      <c r="AW46" s="12">
        <v>36</v>
      </c>
      <c r="AX46" s="12">
        <v>100</v>
      </c>
      <c r="AY46" s="16">
        <v>41</v>
      </c>
      <c r="AZ46" s="16">
        <v>100</v>
      </c>
      <c r="BA46" s="12">
        <v>34</v>
      </c>
      <c r="BB46" s="37">
        <v>88</v>
      </c>
      <c r="BC46" s="38">
        <v>21</v>
      </c>
      <c r="BD46" s="50">
        <v>88</v>
      </c>
      <c r="BE46" s="12">
        <f>AR46</f>
        <v>40</v>
      </c>
      <c r="BF46" s="31">
        <v>80</v>
      </c>
      <c r="BG46" s="10"/>
      <c r="BH46" s="18"/>
      <c r="BI46" s="18"/>
      <c r="BJ46" s="18"/>
      <c r="BK46" s="18"/>
      <c r="BL46" s="9" t="s">
        <v>710</v>
      </c>
      <c r="BM46" s="9" t="s">
        <v>754</v>
      </c>
      <c r="BN46" s="9" t="s">
        <v>40</v>
      </c>
    </row>
    <row r="47" spans="1:66" s="25" customFormat="1" ht="15.75" x14ac:dyDescent="0.25">
      <c r="A47" s="6">
        <v>41</v>
      </c>
      <c r="B47" s="9" t="s">
        <v>586</v>
      </c>
      <c r="C47" s="9" t="s">
        <v>637</v>
      </c>
      <c r="D47" s="9" t="s">
        <v>688</v>
      </c>
      <c r="E47" s="12">
        <v>42</v>
      </c>
      <c r="F47" s="12">
        <v>57</v>
      </c>
      <c r="G47" s="12">
        <f>SUM(E47:F47)</f>
        <v>99</v>
      </c>
      <c r="H47" s="12" t="str">
        <f>IF(G47&lt;=64,"0",IF(G47&lt;=78,"1",IF(G47&lt;=98,"2",IF(G47&lt;=118,"3",IF(G47&lt;=138,"3.5",IF(G47&lt;=158,"4",IF(G47&lt;=200,"5")))))))</f>
        <v>3</v>
      </c>
      <c r="I47" s="12" t="str">
        <f>IF(G47&lt;=64,"F",IF(G47&lt;=78,"D",IF(G47&lt;=98,"C",IF(G47&lt;=118,"B",IF(G47&lt;=138,"A-",IF(G47&lt;=158,"A",IF(G47&lt;=200,"A+")))))))</f>
        <v>B</v>
      </c>
      <c r="J47" s="12">
        <v>37</v>
      </c>
      <c r="K47" s="12">
        <v>26</v>
      </c>
      <c r="L47" s="12">
        <f>SUM(J47:K47)</f>
        <v>63</v>
      </c>
      <c r="M47" s="12" t="str">
        <f>IF(L47&lt;=64,"0",IF(L47&lt;=78,"1",IF(L47&lt;=98,"2",IF(L47&lt;=118,"3",IF(L47&lt;=138,"3.5",IF(L47&lt;=158,"4",IF(L47&lt;=200,"5")))))))</f>
        <v>0</v>
      </c>
      <c r="N47" s="12" t="str">
        <f>IF(L47&lt;=64,"F",IF(L47&lt;=78,"D",IF(L47&lt;=98,"C",IF(L47&lt;=118,"B",IF(L47&lt;=138,"A-",IF(L47&lt;=158,"A",IF(L47&lt;=200,"A+")))))))</f>
        <v>F</v>
      </c>
      <c r="O47" s="12">
        <v>24</v>
      </c>
      <c r="P47" s="13">
        <f>IF(O47&lt;=32,0,IF(O47&lt;=39,1,IF(O47&lt;=49,2,IF(O47&lt;=59,3,IF(O47&lt;=69,3.5,IF(O47&lt;=79,4,IF(O47&lt;=100,5)))))))</f>
        <v>0</v>
      </c>
      <c r="Q47" s="13" t="str">
        <f>IF(O47&lt;=32,"F",IF(O47&lt;=39,"D",IF(O47&lt;=49,"C",IF(O47&lt;=59,"B",IF(O47&lt;=69,"A-",IF(O47&lt;=79,"A",IF(O47&lt;=100,"A+")))))))</f>
        <v>F</v>
      </c>
      <c r="R47" s="12">
        <v>24</v>
      </c>
      <c r="S47" s="13">
        <f>IF(R47&lt;=32,0,IF(R47&lt;=39,1,IF(R47&lt;=49,2,IF(R47&lt;=59,3,IF(R47&lt;=69,3.5,IF(R47&lt;=79,4,IF(R47&lt;=100,5)))))))</f>
        <v>0</v>
      </c>
      <c r="T47" s="13" t="str">
        <f>IF(R47&lt;=32,"F",IF(R47&lt;=39,"D",IF(R47&lt;=49,"C",IF(R47&lt;=59,"B",IF(R47&lt;=69,"A-",IF(R47&lt;=79,"A",IF(R47&lt;=100,"A+")))))))</f>
        <v>F</v>
      </c>
      <c r="U47" s="12">
        <v>22</v>
      </c>
      <c r="V47" s="13">
        <f>IF(U47&lt;=32,0,IF(U47&lt;=39,1,IF(U47&lt;=49,2,IF(U47&lt;=59,3,IF(U47&lt;=69,3.5,IF(U47&lt;=79,4,IF(U47&lt;=100,5)))))))</f>
        <v>0</v>
      </c>
      <c r="W47" s="13" t="str">
        <f>IF(U47&lt;=32,"F",IF(U47&lt;=39,"D",IF(U47&lt;=49,"C",IF(U47&lt;=59,"B",IF(U47&lt;=69,"A-",IF(U47&lt;=79,"A",IF(U47&lt;=100,"A+")))))))</f>
        <v>F</v>
      </c>
      <c r="X47" s="12">
        <v>37</v>
      </c>
      <c r="Y47" s="13">
        <f>IF(X47&lt;=32,0,IF(X47&lt;=39,1,IF(X47&lt;=49,2,IF(X47&lt;=59,3,IF(X47&lt;=69,3.5,IF(X47&lt;=79,4,IF(X47&lt;=100,5)))))))</f>
        <v>1</v>
      </c>
      <c r="Z47" s="13" t="str">
        <f>IF(X47&lt;=32,"F",IF(X47&lt;=39,"D",IF(X47&lt;=49,"C",IF(X47&lt;=59,"B",IF(X47&lt;=69,"A-",IF(X47&lt;=79,"A",IF(X47&lt;=100,"A+")))))))</f>
        <v>D</v>
      </c>
      <c r="AA47" s="12">
        <v>12</v>
      </c>
      <c r="AB47" s="13">
        <f>IF(AA47&lt;=32,0,IF(AA47&lt;=39,1,IF(AA47&lt;=49,2,IF(AA47&lt;=59,3,IF(AA47&lt;=69,3.5,IF(AA47&lt;=79,4,IF(AA47&lt;=100,5)))))))</f>
        <v>0</v>
      </c>
      <c r="AC47" s="13" t="str">
        <f>IF(AA47&lt;=32,"F",IF(AA47&lt;=39,"D",IF(AA47&lt;=49,"C",IF(AA47&lt;=59,"B",IF(AA47&lt;=69,"A-",IF(AA47&lt;=79,"A",IF(AA47&lt;=100,"A+")))))))</f>
        <v>F</v>
      </c>
      <c r="AD47" s="12">
        <v>33</v>
      </c>
      <c r="AE47" s="13">
        <f>IF(AD47&lt;=32,0,IF(AD47&lt;=39,1,IF(AD47&lt;=49,2,IF(AD47&lt;=59,3,IF(AD47&lt;=69,3.5,IF(AD47&lt;=79,4,IF(AD47&lt;=100,5)))))))</f>
        <v>1</v>
      </c>
      <c r="AF47" s="13" t="str">
        <f>IF(AD47&lt;=32,"F",IF(AD47&lt;=39,"D",IF(AD47&lt;=49,"C",IF(AD47&lt;=59,"B",IF(AD47&lt;=69,"A-",IF(AD47&lt;=79,"A",IF(AD47&lt;=100,"A+")))))))</f>
        <v>D</v>
      </c>
      <c r="AG47" s="12">
        <v>16</v>
      </c>
      <c r="AH47" s="13">
        <f>IF(AG47&lt;=8,0,IF(AG47&lt;=9.75,1,IF(AG47&lt;=12.25,2,IF(AG47&lt;=14.75,3,IF(AG47&lt;=17.25,3.5,IF(AG47&lt;=19.75,4,IF(AG47&lt;=25,5)))))))</f>
        <v>3.5</v>
      </c>
      <c r="AI47" s="13" t="str">
        <f>IF(AG47&lt;=8,"F",IF(AG47&lt;=9.75,"D",IF(AG47&lt;=12.25,"C",IF(AG47&lt;=14.75,"B",IF(AG47&lt;=17.25,"A-",IF(AG47&lt;=19.75,"A",IF(AG47&lt;=25,"A+")))))))</f>
        <v>A-</v>
      </c>
      <c r="AJ47" s="12">
        <v>23</v>
      </c>
      <c r="AK47" s="13">
        <f>IF(AJ47&lt;=32,0,IF(AJ47&lt;=39,1,IF(AJ47&lt;=49,2,IF(AJ47&lt;=59,3,IF(AJ47&lt;=69,3.5,IF(AJ47&lt;=79,4,IF(AJ47&lt;=100,5)))))))</f>
        <v>0</v>
      </c>
      <c r="AL47" s="13" t="str">
        <f>IF(AJ47&lt;=32,"F",IF(AJ47&lt;=39,"D",IF(AJ47&lt;=49,"C",IF(AJ47&lt;=59,"B",IF(AJ47&lt;=69,"A-",IF(AJ47&lt;=79,"A",IF(AJ47&lt;=100,"A+")))))))</f>
        <v>F</v>
      </c>
      <c r="AM47" s="14">
        <f>IF(AK47&gt;2,AK47-2,0)</f>
        <v>0</v>
      </c>
      <c r="AN47" s="72">
        <f>G47+L47+O47+R47+U47+X47+AA47+AD47+AG47+AJ47</f>
        <v>353</v>
      </c>
      <c r="AO47" s="15">
        <f>IF(OR(H47=0,M47=0,P47=0,S47=0,V47=0,Y47=0,AB47=0,AE47=0,AH47=0),0,H47+M47+P47+S47+V47+Y47+AB47+AE47+AH47)/9</f>
        <v>0</v>
      </c>
      <c r="AP47" s="15">
        <f>IF(OR(H47=0,M47=0,P47=0,S47=0,V47=0,Y47=0,AB47=0,AE47=0,AH47=0),0,H47+M47+P47+S47+V47+Y47+AB47+AE47+AH47+AM47)/9</f>
        <v>0</v>
      </c>
      <c r="AQ47" s="15" t="str">
        <f>IF(AP47&gt;=5,"A+",IF(AP47&gt;=4,"A",IF(AP47&gt;=3.5,"A-",IF(AP47&gt;=3,"B",IF(AP47&gt;=2,"C",IF(AP47&gt;=1,"D","F"))))))</f>
        <v>F</v>
      </c>
      <c r="AR47" s="13">
        <v>41</v>
      </c>
      <c r="AS47" s="13" t="str">
        <f>IF(AP47=0,"FAIL","PASS")</f>
        <v>FAIL</v>
      </c>
      <c r="AT47" s="21">
        <f>COUNTIF(G47:AI47,"F")</f>
        <v>5</v>
      </c>
      <c r="AU47" s="16">
        <v>38</v>
      </c>
      <c r="AV47" s="16"/>
      <c r="AW47" s="12">
        <v>30</v>
      </c>
      <c r="AX47" s="12">
        <v>80</v>
      </c>
      <c r="AY47" s="16">
        <v>43</v>
      </c>
      <c r="AZ47" s="16">
        <v>100</v>
      </c>
      <c r="BA47" s="12">
        <v>36</v>
      </c>
      <c r="BB47" s="37">
        <v>100</v>
      </c>
      <c r="BC47" s="38">
        <v>42</v>
      </c>
      <c r="BD47" s="50">
        <v>92</v>
      </c>
      <c r="BE47" s="12">
        <f>AR47</f>
        <v>41</v>
      </c>
      <c r="BF47" s="31">
        <v>95</v>
      </c>
      <c r="BG47" s="10"/>
      <c r="BH47" s="18"/>
      <c r="BI47" s="18"/>
      <c r="BJ47" s="18"/>
      <c r="BK47" s="18"/>
      <c r="BL47" s="9" t="s">
        <v>739</v>
      </c>
      <c r="BM47" s="9" t="s">
        <v>739</v>
      </c>
      <c r="BN47" s="9" t="s">
        <v>40</v>
      </c>
    </row>
    <row r="48" spans="1:66" s="25" customFormat="1" ht="15.75" x14ac:dyDescent="0.25">
      <c r="A48" s="6">
        <v>43</v>
      </c>
      <c r="B48" s="9" t="s">
        <v>572</v>
      </c>
      <c r="C48" s="9" t="s">
        <v>623</v>
      </c>
      <c r="D48" s="9" t="s">
        <v>674</v>
      </c>
      <c r="E48" s="12">
        <v>40</v>
      </c>
      <c r="F48" s="12">
        <v>51</v>
      </c>
      <c r="G48" s="12">
        <f>SUM(E48:F48)</f>
        <v>91</v>
      </c>
      <c r="H48" s="12" t="str">
        <f>IF(G48&lt;=64,"0",IF(G48&lt;=78,"1",IF(G48&lt;=98,"2",IF(G48&lt;=118,"3",IF(G48&lt;=138,"3.5",IF(G48&lt;=158,"4",IF(G48&lt;=200,"5")))))))</f>
        <v>2</v>
      </c>
      <c r="I48" s="12" t="str">
        <f>IF(G48&lt;=64,"F",IF(G48&lt;=78,"D",IF(G48&lt;=98,"C",IF(G48&lt;=118,"B",IF(G48&lt;=138,"A-",IF(G48&lt;=158,"A",IF(G48&lt;=200,"A+")))))))</f>
        <v>C</v>
      </c>
      <c r="J48" s="12">
        <v>28</v>
      </c>
      <c r="K48" s="12">
        <v>9</v>
      </c>
      <c r="L48" s="12">
        <f>SUM(J48:K48)</f>
        <v>37</v>
      </c>
      <c r="M48" s="12" t="str">
        <f>IF(L48&lt;=64,"0",IF(L48&lt;=78,"1",IF(L48&lt;=98,"2",IF(L48&lt;=118,"3",IF(L48&lt;=138,"3.5",IF(L48&lt;=158,"4",IF(L48&lt;=200,"5")))))))</f>
        <v>0</v>
      </c>
      <c r="N48" s="12" t="str">
        <f>IF(L48&lt;=64,"F",IF(L48&lt;=78,"D",IF(L48&lt;=98,"C",IF(L48&lt;=118,"B",IF(L48&lt;=138,"A-",IF(L48&lt;=158,"A",IF(L48&lt;=200,"A+")))))))</f>
        <v>F</v>
      </c>
      <c r="O48" s="12">
        <v>26</v>
      </c>
      <c r="P48" s="13">
        <f>IF(O48&lt;=32,0,IF(O48&lt;=39,1,IF(O48&lt;=49,2,IF(O48&lt;=59,3,IF(O48&lt;=69,3.5,IF(O48&lt;=79,4,IF(O48&lt;=100,5)))))))</f>
        <v>0</v>
      </c>
      <c r="Q48" s="13" t="str">
        <f>IF(O48&lt;=32,"F",IF(O48&lt;=39,"D",IF(O48&lt;=49,"C",IF(O48&lt;=59,"B",IF(O48&lt;=69,"A-",IF(O48&lt;=79,"A",IF(O48&lt;=100,"A+")))))))</f>
        <v>F</v>
      </c>
      <c r="R48" s="12">
        <v>21</v>
      </c>
      <c r="S48" s="13">
        <f>IF(R48&lt;=32,0,IF(R48&lt;=39,1,IF(R48&lt;=49,2,IF(R48&lt;=59,3,IF(R48&lt;=69,3.5,IF(R48&lt;=79,4,IF(R48&lt;=100,5)))))))</f>
        <v>0</v>
      </c>
      <c r="T48" s="13" t="str">
        <f>IF(R48&lt;=32,"F",IF(R48&lt;=39,"D",IF(R48&lt;=49,"C",IF(R48&lt;=59,"B",IF(R48&lt;=69,"A-",IF(R48&lt;=79,"A",IF(R48&lt;=100,"A+")))))))</f>
        <v>F</v>
      </c>
      <c r="U48" s="12">
        <v>21</v>
      </c>
      <c r="V48" s="13">
        <f>IF(U48&lt;=32,0,IF(U48&lt;=39,1,IF(U48&lt;=49,2,IF(U48&lt;=59,3,IF(U48&lt;=69,3.5,IF(U48&lt;=79,4,IF(U48&lt;=100,5)))))))</f>
        <v>0</v>
      </c>
      <c r="W48" s="13" t="str">
        <f>IF(U48&lt;=32,"F",IF(U48&lt;=39,"D",IF(U48&lt;=49,"C",IF(U48&lt;=59,"B",IF(U48&lt;=69,"A-",IF(U48&lt;=79,"A",IF(U48&lt;=100,"A+")))))))</f>
        <v>F</v>
      </c>
      <c r="X48" s="12">
        <v>33</v>
      </c>
      <c r="Y48" s="13">
        <f>IF(X48&lt;=32,0,IF(X48&lt;=39,1,IF(X48&lt;=49,2,IF(X48&lt;=59,3,IF(X48&lt;=69,3.5,IF(X48&lt;=79,4,IF(X48&lt;=100,5)))))))</f>
        <v>1</v>
      </c>
      <c r="Z48" s="13" t="str">
        <f>IF(X48&lt;=32,"F",IF(X48&lt;=39,"D",IF(X48&lt;=49,"C",IF(X48&lt;=59,"B",IF(X48&lt;=69,"A-",IF(X48&lt;=79,"A",IF(X48&lt;=100,"A+")))))))</f>
        <v>D</v>
      </c>
      <c r="AA48" s="12">
        <v>17</v>
      </c>
      <c r="AB48" s="13">
        <f>IF(AA48&lt;=32,0,IF(AA48&lt;=39,1,IF(AA48&lt;=49,2,IF(AA48&lt;=59,3,IF(AA48&lt;=69,3.5,IF(AA48&lt;=79,4,IF(AA48&lt;=100,5)))))))</f>
        <v>0</v>
      </c>
      <c r="AC48" s="13" t="str">
        <f>IF(AA48&lt;=32,"F",IF(AA48&lt;=39,"D",IF(AA48&lt;=49,"C",IF(AA48&lt;=59,"B",IF(AA48&lt;=69,"A-",IF(AA48&lt;=79,"A",IF(AA48&lt;=100,"A+")))))))</f>
        <v>F</v>
      </c>
      <c r="AD48" s="12">
        <v>35</v>
      </c>
      <c r="AE48" s="13">
        <f>IF(AD48&lt;=32,0,IF(AD48&lt;=39,1,IF(AD48&lt;=49,2,IF(AD48&lt;=59,3,IF(AD48&lt;=69,3.5,IF(AD48&lt;=79,4,IF(AD48&lt;=100,5)))))))</f>
        <v>1</v>
      </c>
      <c r="AF48" s="13" t="str">
        <f>IF(AD48&lt;=32,"F",IF(AD48&lt;=39,"D",IF(AD48&lt;=49,"C",IF(AD48&lt;=59,"B",IF(AD48&lt;=69,"A-",IF(AD48&lt;=79,"A",IF(AD48&lt;=100,"A+")))))))</f>
        <v>D</v>
      </c>
      <c r="AG48" s="12">
        <v>11</v>
      </c>
      <c r="AH48" s="13">
        <f>IF(AG48&lt;=8,0,IF(AG48&lt;=9.75,1,IF(AG48&lt;=12.25,2,IF(AG48&lt;=14.75,3,IF(AG48&lt;=17.25,3.5,IF(AG48&lt;=19.75,4,IF(AG48&lt;=25,5)))))))</f>
        <v>2</v>
      </c>
      <c r="AI48" s="13" t="str">
        <f>IF(AG48&lt;=8,"F",IF(AG48&lt;=9.75,"D",IF(AG48&lt;=12.25,"C",IF(AG48&lt;=14.75,"B",IF(AG48&lt;=17.25,"A-",IF(AG48&lt;=19.75,"A",IF(AG48&lt;=25,"A+")))))))</f>
        <v>C</v>
      </c>
      <c r="AJ48" s="12">
        <v>52</v>
      </c>
      <c r="AK48" s="13">
        <f>IF(AJ48&lt;=32,0,IF(AJ48&lt;=39,1,IF(AJ48&lt;=49,2,IF(AJ48&lt;=59,3,IF(AJ48&lt;=69,3.5,IF(AJ48&lt;=79,4,IF(AJ48&lt;=100,5)))))))</f>
        <v>3</v>
      </c>
      <c r="AL48" s="13" t="str">
        <f>IF(AJ48&lt;=32,"F",IF(AJ48&lt;=39,"D",IF(AJ48&lt;=49,"C",IF(AJ48&lt;=59,"B",IF(AJ48&lt;=69,"A-",IF(AJ48&lt;=79,"A",IF(AJ48&lt;=100,"A+")))))))</f>
        <v>B</v>
      </c>
      <c r="AM48" s="14">
        <f>IF(AK48&gt;2,AK48-2,0)</f>
        <v>1</v>
      </c>
      <c r="AN48" s="72">
        <f>G48+L48+O48+R48+U48+X48+AA48+AD48+AG48+AJ48</f>
        <v>344</v>
      </c>
      <c r="AO48" s="15">
        <f>IF(OR(H48=0,M48=0,P48=0,S48=0,V48=0,Y48=0,AB48=0,AE48=0,AH48=0),0,H48+M48+P48+S48+V48+Y48+AB48+AE48+AH48)/9</f>
        <v>0</v>
      </c>
      <c r="AP48" s="15">
        <f>IF(OR(H48=0,M48=0,P48=0,S48=0,V48=0,Y48=0,AB48=0,AE48=0,AH48=0),0,H48+M48+P48+S48+V48+Y48+AB48+AE48+AH48+AM48)/9</f>
        <v>0</v>
      </c>
      <c r="AQ48" s="15" t="str">
        <f>IF(AP48&gt;=5,"A+",IF(AP48&gt;=4,"A",IF(AP48&gt;=3.5,"A-",IF(AP48&gt;=3,"B",IF(AP48&gt;=2,"C",IF(AP48&gt;=1,"D","F"))))))</f>
        <v>F</v>
      </c>
      <c r="AR48" s="13">
        <v>42</v>
      </c>
      <c r="AS48" s="13" t="str">
        <f>IF(AP48=0,"FAIL","PASS")</f>
        <v>FAIL</v>
      </c>
      <c r="AT48" s="21">
        <f>COUNTIF(G48:AI48,"F")</f>
        <v>5</v>
      </c>
      <c r="AU48" s="16">
        <v>42</v>
      </c>
      <c r="AV48" s="16"/>
      <c r="AW48" s="12">
        <v>41</v>
      </c>
      <c r="AX48" s="12">
        <v>90</v>
      </c>
      <c r="AY48" s="16">
        <v>47</v>
      </c>
      <c r="AZ48" s="16">
        <v>86</v>
      </c>
      <c r="BA48" s="12">
        <v>46</v>
      </c>
      <c r="BB48" s="37">
        <v>58</v>
      </c>
      <c r="BC48" s="38">
        <v>45</v>
      </c>
      <c r="BD48" s="50">
        <v>92</v>
      </c>
      <c r="BE48" s="12">
        <f>AR48</f>
        <v>42</v>
      </c>
      <c r="BF48" s="31">
        <v>95</v>
      </c>
      <c r="BG48" s="10"/>
      <c r="BH48" s="18"/>
      <c r="BI48" s="18"/>
      <c r="BJ48" s="18"/>
      <c r="BK48" s="18"/>
      <c r="BL48" s="9" t="s">
        <v>725</v>
      </c>
      <c r="BM48" s="9" t="s">
        <v>725</v>
      </c>
      <c r="BN48" s="9" t="s">
        <v>38</v>
      </c>
    </row>
    <row r="49" spans="1:66" s="25" customFormat="1" ht="15.75" x14ac:dyDescent="0.25">
      <c r="A49" s="6">
        <v>42</v>
      </c>
      <c r="B49" s="9" t="s">
        <v>579</v>
      </c>
      <c r="C49" s="9" t="s">
        <v>630</v>
      </c>
      <c r="D49" s="9" t="s">
        <v>681</v>
      </c>
      <c r="E49" s="12">
        <v>52</v>
      </c>
      <c r="F49" s="12">
        <v>44</v>
      </c>
      <c r="G49" s="12">
        <f>SUM(E49:F49)</f>
        <v>96</v>
      </c>
      <c r="H49" s="12" t="str">
        <f>IF(G49&lt;=64,"0",IF(G49&lt;=78,"1",IF(G49&lt;=98,"2",IF(G49&lt;=118,"3",IF(G49&lt;=138,"3.5",IF(G49&lt;=158,"4",IF(G49&lt;=200,"5")))))))</f>
        <v>2</v>
      </c>
      <c r="I49" s="12" t="str">
        <f>IF(G49&lt;=64,"F",IF(G49&lt;=78,"D",IF(G49&lt;=98,"C",IF(G49&lt;=118,"B",IF(G49&lt;=138,"A-",IF(G49&lt;=158,"A",IF(G49&lt;=200,"A+")))))))</f>
        <v>C</v>
      </c>
      <c r="J49" s="12">
        <v>32</v>
      </c>
      <c r="K49" s="12">
        <v>38</v>
      </c>
      <c r="L49" s="12">
        <f>SUM(J49:K49)</f>
        <v>70</v>
      </c>
      <c r="M49" s="12" t="str">
        <f>IF(L49&lt;=64,"0",IF(L49&lt;=78,"1",IF(L49&lt;=98,"2",IF(L49&lt;=118,"3",IF(L49&lt;=138,"3.5",IF(L49&lt;=158,"4",IF(L49&lt;=200,"5")))))))</f>
        <v>1</v>
      </c>
      <c r="N49" s="12" t="str">
        <f>IF(L49&lt;=64,"F",IF(L49&lt;=78,"D",IF(L49&lt;=98,"C",IF(L49&lt;=118,"B",IF(L49&lt;=138,"A-",IF(L49&lt;=158,"A",IF(L49&lt;=200,"A+")))))))</f>
        <v>D</v>
      </c>
      <c r="O49" s="12">
        <v>5</v>
      </c>
      <c r="P49" s="13">
        <f>IF(O49&lt;=32,0,IF(O49&lt;=39,1,IF(O49&lt;=49,2,IF(O49&lt;=59,3,IF(O49&lt;=69,3.5,IF(O49&lt;=79,4,IF(O49&lt;=100,5)))))))</f>
        <v>0</v>
      </c>
      <c r="Q49" s="13" t="str">
        <f>IF(O49&lt;=32,"F",IF(O49&lt;=39,"D",IF(O49&lt;=49,"C",IF(O49&lt;=59,"B",IF(O49&lt;=69,"A-",IF(O49&lt;=79,"A",IF(O49&lt;=100,"A+")))))))</f>
        <v>F</v>
      </c>
      <c r="R49" s="12">
        <v>10</v>
      </c>
      <c r="S49" s="13">
        <f>IF(R49&lt;=32,0,IF(R49&lt;=39,1,IF(R49&lt;=49,2,IF(R49&lt;=59,3,IF(R49&lt;=69,3.5,IF(R49&lt;=79,4,IF(R49&lt;=100,5)))))))</f>
        <v>0</v>
      </c>
      <c r="T49" s="13" t="str">
        <f>IF(R49&lt;=32,"F",IF(R49&lt;=39,"D",IF(R49&lt;=49,"C",IF(R49&lt;=59,"B",IF(R49&lt;=69,"A-",IF(R49&lt;=79,"A",IF(R49&lt;=100,"A+")))))))</f>
        <v>F</v>
      </c>
      <c r="U49" s="12">
        <v>31</v>
      </c>
      <c r="V49" s="13">
        <f>IF(U49&lt;=32,0,IF(U49&lt;=39,1,IF(U49&lt;=49,2,IF(U49&lt;=59,3,IF(U49&lt;=69,3.5,IF(U49&lt;=79,4,IF(U49&lt;=100,5)))))))</f>
        <v>0</v>
      </c>
      <c r="W49" s="13" t="str">
        <f>IF(U49&lt;=32,"F",IF(U49&lt;=39,"D",IF(U49&lt;=49,"C",IF(U49&lt;=59,"B",IF(U49&lt;=69,"A-",IF(U49&lt;=79,"A",IF(U49&lt;=100,"A+")))))))</f>
        <v>F</v>
      </c>
      <c r="X49" s="12">
        <v>50</v>
      </c>
      <c r="Y49" s="13">
        <f>IF(X49&lt;=32,0,IF(X49&lt;=39,1,IF(X49&lt;=49,2,IF(X49&lt;=59,3,IF(X49&lt;=69,3.5,IF(X49&lt;=79,4,IF(X49&lt;=100,5)))))))</f>
        <v>3</v>
      </c>
      <c r="Z49" s="13" t="str">
        <f>IF(X49&lt;=32,"F",IF(X49&lt;=39,"D",IF(X49&lt;=49,"C",IF(X49&lt;=59,"B",IF(X49&lt;=69,"A-",IF(X49&lt;=79,"A",IF(X49&lt;=100,"A+")))))))</f>
        <v>B</v>
      </c>
      <c r="AA49" s="12">
        <v>20</v>
      </c>
      <c r="AB49" s="13">
        <f>IF(AA49&lt;=32,0,IF(AA49&lt;=39,1,IF(AA49&lt;=49,2,IF(AA49&lt;=59,3,IF(AA49&lt;=69,3.5,IF(AA49&lt;=79,4,IF(AA49&lt;=100,5)))))))</f>
        <v>0</v>
      </c>
      <c r="AC49" s="13" t="str">
        <f>IF(AA49&lt;=32,"F",IF(AA49&lt;=39,"D",IF(AA49&lt;=49,"C",IF(AA49&lt;=59,"B",IF(AA49&lt;=69,"A-",IF(AA49&lt;=79,"A",IF(AA49&lt;=100,"A+")))))))</f>
        <v>F</v>
      </c>
      <c r="AD49" s="12">
        <v>37</v>
      </c>
      <c r="AE49" s="13">
        <f>IF(AD49&lt;=32,0,IF(AD49&lt;=39,1,IF(AD49&lt;=49,2,IF(AD49&lt;=59,3,IF(AD49&lt;=69,3.5,IF(AD49&lt;=79,4,IF(AD49&lt;=100,5)))))))</f>
        <v>1</v>
      </c>
      <c r="AF49" s="13" t="str">
        <f>IF(AD49&lt;=32,"F",IF(AD49&lt;=39,"D",IF(AD49&lt;=49,"C",IF(AD49&lt;=59,"B",IF(AD49&lt;=69,"A-",IF(AD49&lt;=79,"A",IF(AD49&lt;=100,"A+")))))))</f>
        <v>D</v>
      </c>
      <c r="AG49" s="12"/>
      <c r="AH49" s="13">
        <f>IF(AG49&lt;=8,0,IF(AG49&lt;=9.75,1,IF(AG49&lt;=12.25,2,IF(AG49&lt;=14.75,3,IF(AG49&lt;=17.25,3.5,IF(AG49&lt;=19.75,4,IF(AG49&lt;=25,5)))))))</f>
        <v>0</v>
      </c>
      <c r="AI49" s="13" t="str">
        <f>IF(AG49&lt;=8,"F",IF(AG49&lt;=9.75,"D",IF(AG49&lt;=12.25,"C",IF(AG49&lt;=14.75,"B",IF(AG49&lt;=17.25,"A-",IF(AG49&lt;=19.75,"A",IF(AG49&lt;=25,"A+")))))))</f>
        <v>F</v>
      </c>
      <c r="AJ49" s="12"/>
      <c r="AK49" s="13">
        <f>IF(AJ49&lt;=32,0,IF(AJ49&lt;=39,1,IF(AJ49&lt;=49,2,IF(AJ49&lt;=59,3,IF(AJ49&lt;=69,3.5,IF(AJ49&lt;=79,4,IF(AJ49&lt;=100,5)))))))</f>
        <v>0</v>
      </c>
      <c r="AL49" s="13" t="str">
        <f>IF(AJ49&lt;=32,"F",IF(AJ49&lt;=39,"D",IF(AJ49&lt;=49,"C",IF(AJ49&lt;=59,"B",IF(AJ49&lt;=69,"A-",IF(AJ49&lt;=79,"A",IF(AJ49&lt;=100,"A+")))))))</f>
        <v>F</v>
      </c>
      <c r="AM49" s="14">
        <f>IF(AK49&gt;2,AK49-2,0)</f>
        <v>0</v>
      </c>
      <c r="AN49" s="72">
        <f>G49+L49+O49+R49+U49+X49+AA49+AD49+AG49+AJ49</f>
        <v>319</v>
      </c>
      <c r="AO49" s="15">
        <f>IF(OR(H49=0,M49=0,P49=0,S49=0,V49=0,Y49=0,AB49=0,AE49=0,AH49=0),0,H49+M49+P49+S49+V49+Y49+AB49+AE49+AH49)/9</f>
        <v>0</v>
      </c>
      <c r="AP49" s="15">
        <f>IF(OR(H49=0,M49=0,P49=0,S49=0,V49=0,Y49=0,AB49=0,AE49=0,AH49=0),0,H49+M49+P49+S49+V49+Y49+AB49+AE49+AH49+AM49)/9</f>
        <v>0</v>
      </c>
      <c r="AQ49" s="15" t="str">
        <f>IF(AP49&gt;=5,"A+",IF(AP49&gt;=4,"A",IF(AP49&gt;=3.5,"A-",IF(AP49&gt;=3,"B",IF(AP49&gt;=2,"C",IF(AP49&gt;=1,"D","F"))))))</f>
        <v>F</v>
      </c>
      <c r="AR49" s="13">
        <v>43</v>
      </c>
      <c r="AS49" s="13" t="str">
        <f>IF(AP49=0,"FAIL","PASS")</f>
        <v>FAIL</v>
      </c>
      <c r="AT49" s="21">
        <f>COUNTIF(G49:AI49,"F")</f>
        <v>5</v>
      </c>
      <c r="AU49" s="16"/>
      <c r="AV49" s="16"/>
      <c r="AW49" s="12"/>
      <c r="AX49" s="12"/>
      <c r="AY49" s="16"/>
      <c r="AZ49" s="16">
        <v>0</v>
      </c>
      <c r="BA49" s="12">
        <v>41</v>
      </c>
      <c r="BB49" s="37">
        <v>70</v>
      </c>
      <c r="BC49" s="38">
        <v>44</v>
      </c>
      <c r="BD49" s="50">
        <v>81</v>
      </c>
      <c r="BE49" s="12">
        <f>AR49</f>
        <v>43</v>
      </c>
      <c r="BF49" s="31">
        <v>76</v>
      </c>
      <c r="BG49" s="10"/>
      <c r="BH49" s="18"/>
      <c r="BI49" s="18"/>
      <c r="BJ49" s="18"/>
      <c r="BK49" s="18"/>
      <c r="BL49" s="9" t="s">
        <v>732</v>
      </c>
      <c r="BM49" s="9" t="s">
        <v>732</v>
      </c>
      <c r="BN49" s="9" t="s">
        <v>40</v>
      </c>
    </row>
    <row r="50" spans="1:66" s="25" customFormat="1" ht="15.75" x14ac:dyDescent="0.25">
      <c r="A50" s="6">
        <v>44</v>
      </c>
      <c r="B50" s="9" t="s">
        <v>565</v>
      </c>
      <c r="C50" s="9" t="s">
        <v>616</v>
      </c>
      <c r="D50" s="9" t="s">
        <v>667</v>
      </c>
      <c r="E50" s="12">
        <v>52</v>
      </c>
      <c r="F50" s="12">
        <v>45</v>
      </c>
      <c r="G50" s="12">
        <f>SUM(E50:F50)</f>
        <v>97</v>
      </c>
      <c r="H50" s="12" t="str">
        <f>IF(G50&lt;=64,"0",IF(G50&lt;=78,"1",IF(G50&lt;=98,"2",IF(G50&lt;=118,"3",IF(G50&lt;=138,"3.5",IF(G50&lt;=158,"4",IF(G50&lt;=200,"5")))))))</f>
        <v>2</v>
      </c>
      <c r="I50" s="12" t="str">
        <f>IF(G50&lt;=64,"F",IF(G50&lt;=78,"D",IF(G50&lt;=98,"C",IF(G50&lt;=118,"B",IF(G50&lt;=138,"A-",IF(G50&lt;=158,"A",IF(G50&lt;=200,"A+")))))))</f>
        <v>C</v>
      </c>
      <c r="J50" s="12">
        <v>31</v>
      </c>
      <c r="K50" s="12">
        <v>28</v>
      </c>
      <c r="L50" s="12">
        <f>SUM(J50:K50)</f>
        <v>59</v>
      </c>
      <c r="M50" s="12" t="str">
        <f>IF(L50&lt;=64,"0",IF(L50&lt;=78,"1",IF(L50&lt;=98,"2",IF(L50&lt;=118,"3",IF(L50&lt;=138,"3.5",IF(L50&lt;=158,"4",IF(L50&lt;=200,"5")))))))</f>
        <v>0</v>
      </c>
      <c r="N50" s="12" t="str">
        <f>IF(L50&lt;=64,"F",IF(L50&lt;=78,"D",IF(L50&lt;=98,"C",IF(L50&lt;=118,"B",IF(L50&lt;=138,"A-",IF(L50&lt;=158,"A",IF(L50&lt;=200,"A+")))))))</f>
        <v>F</v>
      </c>
      <c r="O50" s="12">
        <v>32</v>
      </c>
      <c r="P50" s="13">
        <f>IF(O50&lt;=32,0,IF(O50&lt;=39,1,IF(O50&lt;=49,2,IF(O50&lt;=59,3,IF(O50&lt;=69,3.5,IF(O50&lt;=79,4,IF(O50&lt;=100,5)))))))</f>
        <v>0</v>
      </c>
      <c r="Q50" s="13" t="str">
        <f>IF(O50&lt;=32,"F",IF(O50&lt;=39,"D",IF(O50&lt;=49,"C",IF(O50&lt;=59,"B",IF(O50&lt;=69,"A-",IF(O50&lt;=79,"A",IF(O50&lt;=100,"A+")))))))</f>
        <v>F</v>
      </c>
      <c r="R50" s="12">
        <v>16</v>
      </c>
      <c r="S50" s="13">
        <f>IF(R50&lt;=32,0,IF(R50&lt;=39,1,IF(R50&lt;=49,2,IF(R50&lt;=59,3,IF(R50&lt;=69,3.5,IF(R50&lt;=79,4,IF(R50&lt;=100,5)))))))</f>
        <v>0</v>
      </c>
      <c r="T50" s="13" t="str">
        <f>IF(R50&lt;=32,"F",IF(R50&lt;=39,"D",IF(R50&lt;=49,"C",IF(R50&lt;=59,"B",IF(R50&lt;=69,"A-",IF(R50&lt;=79,"A",IF(R50&lt;=100,"A+")))))))</f>
        <v>F</v>
      </c>
      <c r="U50" s="12">
        <v>23</v>
      </c>
      <c r="V50" s="13">
        <f>IF(U50&lt;=32,0,IF(U50&lt;=39,1,IF(U50&lt;=49,2,IF(U50&lt;=59,3,IF(U50&lt;=69,3.5,IF(U50&lt;=79,4,IF(U50&lt;=100,5)))))))</f>
        <v>0</v>
      </c>
      <c r="W50" s="13" t="str">
        <f>IF(U50&lt;=32,"F",IF(U50&lt;=39,"D",IF(U50&lt;=49,"C",IF(U50&lt;=59,"B",IF(U50&lt;=69,"A-",IF(U50&lt;=79,"A",IF(U50&lt;=100,"A+")))))))</f>
        <v>F</v>
      </c>
      <c r="X50" s="12">
        <v>44</v>
      </c>
      <c r="Y50" s="13">
        <f>IF(X50&lt;=32,0,IF(X50&lt;=39,1,IF(X50&lt;=49,2,IF(X50&lt;=59,3,IF(X50&lt;=69,3.5,IF(X50&lt;=79,4,IF(X50&lt;=100,5)))))))</f>
        <v>2</v>
      </c>
      <c r="Z50" s="13" t="str">
        <f>IF(X50&lt;=32,"F",IF(X50&lt;=39,"D",IF(X50&lt;=49,"C",IF(X50&lt;=59,"B",IF(X50&lt;=69,"A-",IF(X50&lt;=79,"A",IF(X50&lt;=100,"A+")))))))</f>
        <v>C</v>
      </c>
      <c r="AA50" s="12">
        <v>20</v>
      </c>
      <c r="AB50" s="13">
        <f>IF(AA50&lt;=32,0,IF(AA50&lt;=39,1,IF(AA50&lt;=49,2,IF(AA50&lt;=59,3,IF(AA50&lt;=69,3.5,IF(AA50&lt;=79,4,IF(AA50&lt;=100,5)))))))</f>
        <v>0</v>
      </c>
      <c r="AC50" s="13" t="str">
        <f>IF(AA50&lt;=32,"F",IF(AA50&lt;=39,"D",IF(AA50&lt;=49,"C",IF(AA50&lt;=59,"B",IF(AA50&lt;=69,"A-",IF(AA50&lt;=79,"A",IF(AA50&lt;=100,"A+")))))))</f>
        <v>F</v>
      </c>
      <c r="AD50" s="12">
        <v>30</v>
      </c>
      <c r="AE50" s="13">
        <f>IF(AD50&lt;=32,0,IF(AD50&lt;=39,1,IF(AD50&lt;=49,2,IF(AD50&lt;=59,3,IF(AD50&lt;=69,3.5,IF(AD50&lt;=79,4,IF(AD50&lt;=100,5)))))))</f>
        <v>0</v>
      </c>
      <c r="AF50" s="13" t="str">
        <f>IF(AD50&lt;=32,"F",IF(AD50&lt;=39,"D",IF(AD50&lt;=49,"C",IF(AD50&lt;=59,"B",IF(AD50&lt;=69,"A-",IF(AD50&lt;=79,"A",IF(AD50&lt;=100,"A+")))))))</f>
        <v>F</v>
      </c>
      <c r="AG50" s="12">
        <v>13</v>
      </c>
      <c r="AH50" s="13">
        <f>IF(AG50&lt;=8,0,IF(AG50&lt;=9.75,1,IF(AG50&lt;=12.25,2,IF(AG50&lt;=14.75,3,IF(AG50&lt;=17.25,3.5,IF(AG50&lt;=19.75,4,IF(AG50&lt;=25,5)))))))</f>
        <v>3</v>
      </c>
      <c r="AI50" s="13" t="str">
        <f>IF(AG50&lt;=8,"F",IF(AG50&lt;=9.75,"D",IF(AG50&lt;=12.25,"C",IF(AG50&lt;=14.75,"B",IF(AG50&lt;=17.25,"A-",IF(AG50&lt;=19.75,"A",IF(AG50&lt;=25,"A+")))))))</f>
        <v>B</v>
      </c>
      <c r="AJ50" s="12">
        <v>13</v>
      </c>
      <c r="AK50" s="13">
        <f>IF(AJ50&lt;=32,0,IF(AJ50&lt;=39,1,IF(AJ50&lt;=49,2,IF(AJ50&lt;=59,3,IF(AJ50&lt;=69,3.5,IF(AJ50&lt;=79,4,IF(AJ50&lt;=100,5)))))))</f>
        <v>0</v>
      </c>
      <c r="AL50" s="13" t="str">
        <f>IF(AJ50&lt;=32,"F",IF(AJ50&lt;=39,"D",IF(AJ50&lt;=49,"C",IF(AJ50&lt;=59,"B",IF(AJ50&lt;=69,"A-",IF(AJ50&lt;=79,"A",IF(AJ50&lt;=100,"A+")))))))</f>
        <v>F</v>
      </c>
      <c r="AM50" s="14">
        <f>IF(AK50&gt;2,AK50-2,0)</f>
        <v>0</v>
      </c>
      <c r="AN50" s="72">
        <f>G50+L50+O50+R50+U50+X50+AA50+AD50+AG50+AJ50</f>
        <v>347</v>
      </c>
      <c r="AO50" s="15">
        <f>IF(OR(H50=0,M50=0,P50=0,S50=0,V50=0,Y50=0,AB50=0,AE50=0,AH50=0),0,H50+M50+P50+S50+V50+Y50+AB50+AE50+AH50)/9</f>
        <v>0</v>
      </c>
      <c r="AP50" s="15">
        <f>IF(OR(H50=0,M50=0,P50=0,S50=0,V50=0,Y50=0,AB50=0,AE50=0,AH50=0),0,H50+M50+P50+S50+V50+Y50+AB50+AE50+AH50+AM50)/9</f>
        <v>0</v>
      </c>
      <c r="AQ50" s="15" t="str">
        <f>IF(AP50&gt;=5,"A+",IF(AP50&gt;=4,"A",IF(AP50&gt;=3.5,"A-",IF(AP50&gt;=3,"B",IF(AP50&gt;=2,"C",IF(AP50&gt;=1,"D","F"))))))</f>
        <v>F</v>
      </c>
      <c r="AR50" s="13">
        <v>44</v>
      </c>
      <c r="AS50" s="13" t="str">
        <f>IF(AP50=0,"FAIL","PASS")</f>
        <v>FAIL</v>
      </c>
      <c r="AT50" s="21">
        <f>COUNTIF(G50:AI50,"F")</f>
        <v>6</v>
      </c>
      <c r="AU50" s="16">
        <v>40</v>
      </c>
      <c r="AV50" s="16"/>
      <c r="AW50" s="12">
        <v>34</v>
      </c>
      <c r="AX50" s="12">
        <v>90</v>
      </c>
      <c r="AY50" s="16">
        <v>40</v>
      </c>
      <c r="AZ50" s="16">
        <v>86</v>
      </c>
      <c r="BA50" s="12">
        <v>35</v>
      </c>
      <c r="BB50" s="37">
        <v>76</v>
      </c>
      <c r="BC50" s="38">
        <v>35</v>
      </c>
      <c r="BD50" s="50">
        <v>81</v>
      </c>
      <c r="BE50" s="12">
        <f>AR50</f>
        <v>44</v>
      </c>
      <c r="BF50" s="31">
        <v>90</v>
      </c>
      <c r="BG50" s="10"/>
      <c r="BH50" s="18"/>
      <c r="BI50" s="18"/>
      <c r="BJ50" s="18"/>
      <c r="BK50" s="18"/>
      <c r="BL50" s="9" t="s">
        <v>718</v>
      </c>
      <c r="BM50" s="9" t="s">
        <v>757</v>
      </c>
      <c r="BN50" s="9" t="s">
        <v>40</v>
      </c>
    </row>
    <row r="51" spans="1:66" s="25" customFormat="1" ht="15.75" x14ac:dyDescent="0.25">
      <c r="A51" s="6">
        <v>45</v>
      </c>
      <c r="B51" s="9" t="s">
        <v>592</v>
      </c>
      <c r="C51" s="9" t="s">
        <v>643</v>
      </c>
      <c r="D51" s="9" t="s">
        <v>694</v>
      </c>
      <c r="E51" s="12">
        <v>52</v>
      </c>
      <c r="F51" s="12">
        <v>41</v>
      </c>
      <c r="G51" s="12">
        <f>SUM(E51:F51)</f>
        <v>93</v>
      </c>
      <c r="H51" s="12" t="str">
        <f>IF(G51&lt;=64,"0",IF(G51&lt;=78,"1",IF(G51&lt;=98,"2",IF(G51&lt;=118,"3",IF(G51&lt;=138,"3.5",IF(G51&lt;=158,"4",IF(G51&lt;=200,"5")))))))</f>
        <v>2</v>
      </c>
      <c r="I51" s="12" t="str">
        <f>IF(G51&lt;=64,"F",IF(G51&lt;=78,"D",IF(G51&lt;=98,"C",IF(G51&lt;=118,"B",IF(G51&lt;=138,"A-",IF(G51&lt;=158,"A",IF(G51&lt;=200,"A+")))))))</f>
        <v>C</v>
      </c>
      <c r="J51" s="12">
        <v>23</v>
      </c>
      <c r="K51" s="12">
        <v>17</v>
      </c>
      <c r="L51" s="12">
        <f>SUM(J51:K51)</f>
        <v>40</v>
      </c>
      <c r="M51" s="12" t="str">
        <f>IF(L51&lt;=64,"0",IF(L51&lt;=78,"1",IF(L51&lt;=98,"2",IF(L51&lt;=118,"3",IF(L51&lt;=138,"3.5",IF(L51&lt;=158,"4",IF(L51&lt;=200,"5")))))))</f>
        <v>0</v>
      </c>
      <c r="N51" s="12" t="str">
        <f>IF(L51&lt;=64,"F",IF(L51&lt;=78,"D",IF(L51&lt;=98,"C",IF(L51&lt;=118,"B",IF(L51&lt;=138,"A-",IF(L51&lt;=158,"A",IF(L51&lt;=200,"A+")))))))</f>
        <v>F</v>
      </c>
      <c r="O51" s="12">
        <v>23</v>
      </c>
      <c r="P51" s="13">
        <f>IF(O51&lt;=32,0,IF(O51&lt;=39,1,IF(O51&lt;=49,2,IF(O51&lt;=59,3,IF(O51&lt;=69,3.5,IF(O51&lt;=79,4,IF(O51&lt;=100,5)))))))</f>
        <v>0</v>
      </c>
      <c r="Q51" s="13" t="str">
        <f>IF(O51&lt;=32,"F",IF(O51&lt;=39,"D",IF(O51&lt;=49,"C",IF(O51&lt;=59,"B",IF(O51&lt;=69,"A-",IF(O51&lt;=79,"A",IF(O51&lt;=100,"A+")))))))</f>
        <v>F</v>
      </c>
      <c r="R51" s="12">
        <v>22</v>
      </c>
      <c r="S51" s="13">
        <f>IF(R51&lt;=32,0,IF(R51&lt;=39,1,IF(R51&lt;=49,2,IF(R51&lt;=59,3,IF(R51&lt;=69,3.5,IF(R51&lt;=79,4,IF(R51&lt;=100,5)))))))</f>
        <v>0</v>
      </c>
      <c r="T51" s="13" t="str">
        <f>IF(R51&lt;=32,"F",IF(R51&lt;=39,"D",IF(R51&lt;=49,"C",IF(R51&lt;=59,"B",IF(R51&lt;=69,"A-",IF(R51&lt;=79,"A",IF(R51&lt;=100,"A+")))))))</f>
        <v>F</v>
      </c>
      <c r="U51" s="12">
        <v>29</v>
      </c>
      <c r="V51" s="13">
        <f>IF(U51&lt;=32,0,IF(U51&lt;=39,1,IF(U51&lt;=49,2,IF(U51&lt;=59,3,IF(U51&lt;=69,3.5,IF(U51&lt;=79,4,IF(U51&lt;=100,5)))))))</f>
        <v>0</v>
      </c>
      <c r="W51" s="13" t="str">
        <f>IF(U51&lt;=32,"F",IF(U51&lt;=39,"D",IF(U51&lt;=49,"C",IF(U51&lt;=59,"B",IF(U51&lt;=69,"A-",IF(U51&lt;=79,"A",IF(U51&lt;=100,"A+")))))))</f>
        <v>F</v>
      </c>
      <c r="X51" s="12">
        <v>45</v>
      </c>
      <c r="Y51" s="13">
        <f>IF(X51&lt;=32,0,IF(X51&lt;=39,1,IF(X51&lt;=49,2,IF(X51&lt;=59,3,IF(X51&lt;=69,3.5,IF(X51&lt;=79,4,IF(X51&lt;=100,5)))))))</f>
        <v>2</v>
      </c>
      <c r="Z51" s="13" t="str">
        <f>IF(X51&lt;=32,"F",IF(X51&lt;=39,"D",IF(X51&lt;=49,"C",IF(X51&lt;=59,"B",IF(X51&lt;=69,"A-",IF(X51&lt;=79,"A",IF(X51&lt;=100,"A+")))))))</f>
        <v>C</v>
      </c>
      <c r="AA51" s="12">
        <v>14</v>
      </c>
      <c r="AB51" s="13">
        <f>IF(AA51&lt;=32,0,IF(AA51&lt;=39,1,IF(AA51&lt;=49,2,IF(AA51&lt;=59,3,IF(AA51&lt;=69,3.5,IF(AA51&lt;=79,4,IF(AA51&lt;=100,5)))))))</f>
        <v>0</v>
      </c>
      <c r="AC51" s="13" t="str">
        <f>IF(AA51&lt;=32,"F",IF(AA51&lt;=39,"D",IF(AA51&lt;=49,"C",IF(AA51&lt;=59,"B",IF(AA51&lt;=69,"A-",IF(AA51&lt;=79,"A",IF(AA51&lt;=100,"A+")))))))</f>
        <v>F</v>
      </c>
      <c r="AD51" s="12">
        <v>31</v>
      </c>
      <c r="AE51" s="13">
        <f>IF(AD51&lt;=32,0,IF(AD51&lt;=39,1,IF(AD51&lt;=49,2,IF(AD51&lt;=59,3,IF(AD51&lt;=69,3.5,IF(AD51&lt;=79,4,IF(AD51&lt;=100,5)))))))</f>
        <v>0</v>
      </c>
      <c r="AF51" s="13" t="str">
        <f>IF(AD51&lt;=32,"F",IF(AD51&lt;=39,"D",IF(AD51&lt;=49,"C",IF(AD51&lt;=59,"B",IF(AD51&lt;=69,"A-",IF(AD51&lt;=79,"A",IF(AD51&lt;=100,"A+")))))))</f>
        <v>F</v>
      </c>
      <c r="AG51" s="12">
        <v>16</v>
      </c>
      <c r="AH51" s="13">
        <f>IF(AG51&lt;=8,0,IF(AG51&lt;=9.75,1,IF(AG51&lt;=12.25,2,IF(AG51&lt;=14.75,3,IF(AG51&lt;=17.25,3.5,IF(AG51&lt;=19.75,4,IF(AG51&lt;=25,5)))))))</f>
        <v>3.5</v>
      </c>
      <c r="AI51" s="13" t="str">
        <f>IF(AG51&lt;=8,"F",IF(AG51&lt;=9.75,"D",IF(AG51&lt;=12.25,"C",IF(AG51&lt;=14.75,"B",IF(AG51&lt;=17.25,"A-",IF(AG51&lt;=19.75,"A",IF(AG51&lt;=25,"A+")))))))</f>
        <v>A-</v>
      </c>
      <c r="AJ51" s="12">
        <v>13</v>
      </c>
      <c r="AK51" s="13">
        <f>IF(AJ51&lt;=32,0,IF(AJ51&lt;=39,1,IF(AJ51&lt;=49,2,IF(AJ51&lt;=59,3,IF(AJ51&lt;=69,3.5,IF(AJ51&lt;=79,4,IF(AJ51&lt;=100,5)))))))</f>
        <v>0</v>
      </c>
      <c r="AL51" s="13" t="str">
        <f>IF(AJ51&lt;=32,"F",IF(AJ51&lt;=39,"D",IF(AJ51&lt;=49,"C",IF(AJ51&lt;=59,"B",IF(AJ51&lt;=69,"A-",IF(AJ51&lt;=79,"A",IF(AJ51&lt;=100,"A+")))))))</f>
        <v>F</v>
      </c>
      <c r="AM51" s="14">
        <f>IF(AK51&gt;2,AK51-2,0)</f>
        <v>0</v>
      </c>
      <c r="AN51" s="72">
        <f>G51+L51+O51+R51+U51+X51+AA51+AD51+AG51+AJ51</f>
        <v>326</v>
      </c>
      <c r="AO51" s="15">
        <f>IF(OR(H51=0,M51=0,P51=0,S51=0,V51=0,Y51=0,AB51=0,AE51=0,AH51=0),0,H51+M51+P51+S51+V51+Y51+AB51+AE51+AH51)/9</f>
        <v>0</v>
      </c>
      <c r="AP51" s="15">
        <f>IF(OR(H51=0,M51=0,P51=0,S51=0,V51=0,Y51=0,AB51=0,AE51=0,AH51=0),0,H51+M51+P51+S51+V51+Y51+AB51+AE51+AH51+AM51)/9</f>
        <v>0</v>
      </c>
      <c r="AQ51" s="15" t="str">
        <f>IF(AP51&gt;=5,"A+",IF(AP51&gt;=4,"A",IF(AP51&gt;=3.5,"A-",IF(AP51&gt;=3,"B",IF(AP51&gt;=2,"C",IF(AP51&gt;=1,"D","F"))))))</f>
        <v>F</v>
      </c>
      <c r="AR51" s="13">
        <v>45</v>
      </c>
      <c r="AS51" s="13" t="str">
        <f>IF(AP51=0,"FAIL","PASS")</f>
        <v>FAIL</v>
      </c>
      <c r="AT51" s="21">
        <f>COUNTIF(G51:AI51,"F")</f>
        <v>6</v>
      </c>
      <c r="AU51" s="16">
        <v>24</v>
      </c>
      <c r="AV51" s="16"/>
      <c r="AW51" s="12">
        <v>19</v>
      </c>
      <c r="AX51" s="12">
        <v>90</v>
      </c>
      <c r="AY51" s="16">
        <v>17</v>
      </c>
      <c r="AZ51" s="16">
        <v>63</v>
      </c>
      <c r="BA51" s="12"/>
      <c r="BB51" s="37">
        <v>0</v>
      </c>
      <c r="BC51" s="38">
        <v>38</v>
      </c>
      <c r="BD51" s="50">
        <v>0</v>
      </c>
      <c r="BE51" s="12">
        <f>AR51</f>
        <v>45</v>
      </c>
      <c r="BF51" s="31">
        <v>0</v>
      </c>
      <c r="BG51" s="10"/>
      <c r="BH51" s="18"/>
      <c r="BI51" s="18"/>
      <c r="BJ51" s="18"/>
      <c r="BK51" s="18"/>
      <c r="BL51" s="9" t="s">
        <v>745</v>
      </c>
      <c r="BM51" s="9" t="s">
        <v>772</v>
      </c>
      <c r="BN51" s="9" t="s">
        <v>40</v>
      </c>
    </row>
    <row r="52" spans="1:66" s="25" customFormat="1" ht="15.75" x14ac:dyDescent="0.25">
      <c r="A52" s="6">
        <v>46</v>
      </c>
      <c r="B52" s="9" t="s">
        <v>566</v>
      </c>
      <c r="C52" s="9" t="s">
        <v>617</v>
      </c>
      <c r="D52" s="9" t="s">
        <v>668</v>
      </c>
      <c r="E52" s="12">
        <v>49</v>
      </c>
      <c r="F52" s="12">
        <v>41</v>
      </c>
      <c r="G52" s="12">
        <f>SUM(E52:F52)</f>
        <v>90</v>
      </c>
      <c r="H52" s="12" t="str">
        <f>IF(G52&lt;=64,"0",IF(G52&lt;=78,"1",IF(G52&lt;=98,"2",IF(G52&lt;=118,"3",IF(G52&lt;=138,"3.5",IF(G52&lt;=158,"4",IF(G52&lt;=200,"5")))))))</f>
        <v>2</v>
      </c>
      <c r="I52" s="12" t="str">
        <f>IF(G52&lt;=64,"F",IF(G52&lt;=78,"D",IF(G52&lt;=98,"C",IF(G52&lt;=118,"B",IF(G52&lt;=138,"A-",IF(G52&lt;=158,"A",IF(G52&lt;=200,"A+")))))))</f>
        <v>C</v>
      </c>
      <c r="J52" s="12">
        <v>37</v>
      </c>
      <c r="K52" s="12">
        <v>15</v>
      </c>
      <c r="L52" s="12">
        <f>SUM(J52:K52)</f>
        <v>52</v>
      </c>
      <c r="M52" s="12" t="str">
        <f>IF(L52&lt;=64,"0",IF(L52&lt;=78,"1",IF(L52&lt;=98,"2",IF(L52&lt;=118,"3",IF(L52&lt;=138,"3.5",IF(L52&lt;=158,"4",IF(L52&lt;=200,"5")))))))</f>
        <v>0</v>
      </c>
      <c r="N52" s="12" t="str">
        <f>IF(L52&lt;=64,"F",IF(L52&lt;=78,"D",IF(L52&lt;=98,"C",IF(L52&lt;=118,"B",IF(L52&lt;=138,"A-",IF(L52&lt;=158,"A",IF(L52&lt;=200,"A+")))))))</f>
        <v>F</v>
      </c>
      <c r="O52" s="12">
        <v>21</v>
      </c>
      <c r="P52" s="13">
        <f>IF(O52&lt;=32,0,IF(O52&lt;=39,1,IF(O52&lt;=49,2,IF(O52&lt;=59,3,IF(O52&lt;=69,3.5,IF(O52&lt;=79,4,IF(O52&lt;=100,5)))))))</f>
        <v>0</v>
      </c>
      <c r="Q52" s="13" t="str">
        <f>IF(O52&lt;=32,"F",IF(O52&lt;=39,"D",IF(O52&lt;=49,"C",IF(O52&lt;=59,"B",IF(O52&lt;=69,"A-",IF(O52&lt;=79,"A",IF(O52&lt;=100,"A+")))))))</f>
        <v>F</v>
      </c>
      <c r="R52" s="12">
        <v>19</v>
      </c>
      <c r="S52" s="13">
        <f>IF(R52&lt;=32,0,IF(R52&lt;=39,1,IF(R52&lt;=49,2,IF(R52&lt;=59,3,IF(R52&lt;=69,3.5,IF(R52&lt;=79,4,IF(R52&lt;=100,5)))))))</f>
        <v>0</v>
      </c>
      <c r="T52" s="13" t="str">
        <f>IF(R52&lt;=32,"F",IF(R52&lt;=39,"D",IF(R52&lt;=49,"C",IF(R52&lt;=59,"B",IF(R52&lt;=69,"A-",IF(R52&lt;=79,"A",IF(R52&lt;=100,"A+")))))))</f>
        <v>F</v>
      </c>
      <c r="U52" s="12">
        <v>29</v>
      </c>
      <c r="V52" s="13">
        <f>IF(U52&lt;=32,0,IF(U52&lt;=39,1,IF(U52&lt;=49,2,IF(U52&lt;=59,3,IF(U52&lt;=69,3.5,IF(U52&lt;=79,4,IF(U52&lt;=100,5)))))))</f>
        <v>0</v>
      </c>
      <c r="W52" s="13" t="str">
        <f>IF(U52&lt;=32,"F",IF(U52&lt;=39,"D",IF(U52&lt;=49,"C",IF(U52&lt;=59,"B",IF(U52&lt;=69,"A-",IF(U52&lt;=79,"A",IF(U52&lt;=100,"A+")))))))</f>
        <v>F</v>
      </c>
      <c r="X52" s="12">
        <v>39</v>
      </c>
      <c r="Y52" s="13">
        <f>IF(X52&lt;=32,0,IF(X52&lt;=39,1,IF(X52&lt;=49,2,IF(X52&lt;=59,3,IF(X52&lt;=69,3.5,IF(X52&lt;=79,4,IF(X52&lt;=100,5)))))))</f>
        <v>1</v>
      </c>
      <c r="Z52" s="13" t="str">
        <f>IF(X52&lt;=32,"F",IF(X52&lt;=39,"D",IF(X52&lt;=49,"C",IF(X52&lt;=59,"B",IF(X52&lt;=69,"A-",IF(X52&lt;=79,"A",IF(X52&lt;=100,"A+")))))))</f>
        <v>D</v>
      </c>
      <c r="AA52" s="12">
        <v>9</v>
      </c>
      <c r="AB52" s="13">
        <f>IF(AA52&lt;=32,0,IF(AA52&lt;=39,1,IF(AA52&lt;=49,2,IF(AA52&lt;=59,3,IF(AA52&lt;=69,3.5,IF(AA52&lt;=79,4,IF(AA52&lt;=100,5)))))))</f>
        <v>0</v>
      </c>
      <c r="AC52" s="13" t="str">
        <f>IF(AA52&lt;=32,"F",IF(AA52&lt;=39,"D",IF(AA52&lt;=49,"C",IF(AA52&lt;=59,"B",IF(AA52&lt;=69,"A-",IF(AA52&lt;=79,"A",IF(AA52&lt;=100,"A+")))))))</f>
        <v>F</v>
      </c>
      <c r="AD52" s="12">
        <v>27</v>
      </c>
      <c r="AE52" s="13">
        <f>IF(AD52&lt;=32,0,IF(AD52&lt;=39,1,IF(AD52&lt;=49,2,IF(AD52&lt;=59,3,IF(AD52&lt;=69,3.5,IF(AD52&lt;=79,4,IF(AD52&lt;=100,5)))))))</f>
        <v>0</v>
      </c>
      <c r="AF52" s="13" t="str">
        <f>IF(AD52&lt;=32,"F",IF(AD52&lt;=39,"D",IF(AD52&lt;=49,"C",IF(AD52&lt;=59,"B",IF(AD52&lt;=69,"A-",IF(AD52&lt;=79,"A",IF(AD52&lt;=100,"A+")))))))</f>
        <v>F</v>
      </c>
      <c r="AG52" s="12">
        <v>9</v>
      </c>
      <c r="AH52" s="13">
        <f>IF(AG52&lt;=8,0,IF(AG52&lt;=9.75,1,IF(AG52&lt;=12.25,2,IF(AG52&lt;=14.75,3,IF(AG52&lt;=17.25,3.5,IF(AG52&lt;=19.75,4,IF(AG52&lt;=25,5)))))))</f>
        <v>1</v>
      </c>
      <c r="AI52" s="13" t="str">
        <f>IF(AG52&lt;=8,"F",IF(AG52&lt;=9.75,"D",IF(AG52&lt;=12.25,"C",IF(AG52&lt;=14.75,"B",IF(AG52&lt;=17.25,"A-",IF(AG52&lt;=19.75,"A",IF(AG52&lt;=25,"A+")))))))</f>
        <v>D</v>
      </c>
      <c r="AJ52" s="12">
        <v>10</v>
      </c>
      <c r="AK52" s="13">
        <f>IF(AJ52&lt;=32,0,IF(AJ52&lt;=39,1,IF(AJ52&lt;=49,2,IF(AJ52&lt;=59,3,IF(AJ52&lt;=69,3.5,IF(AJ52&lt;=79,4,IF(AJ52&lt;=100,5)))))))</f>
        <v>0</v>
      </c>
      <c r="AL52" s="13" t="str">
        <f>IF(AJ52&lt;=32,"F",IF(AJ52&lt;=39,"D",IF(AJ52&lt;=49,"C",IF(AJ52&lt;=59,"B",IF(AJ52&lt;=69,"A-",IF(AJ52&lt;=79,"A",IF(AJ52&lt;=100,"A+")))))))</f>
        <v>F</v>
      </c>
      <c r="AM52" s="14">
        <f>IF(AK52&gt;2,AK52-2,0)</f>
        <v>0</v>
      </c>
      <c r="AN52" s="72">
        <f>G52+L52+O52+R52+U52+X52+AA52+AD52+AG52+AJ52</f>
        <v>305</v>
      </c>
      <c r="AO52" s="15">
        <f>IF(OR(H52=0,M52=0,P52=0,S52=0,V52=0,Y52=0,AB52=0,AE52=0,AH52=0),0,H52+M52+P52+S52+V52+Y52+AB52+AE52+AH52)/9</f>
        <v>0</v>
      </c>
      <c r="AP52" s="15">
        <f>IF(OR(H52=0,M52=0,P52=0,S52=0,V52=0,Y52=0,AB52=0,AE52=0,AH52=0),0,H52+M52+P52+S52+V52+Y52+AB52+AE52+AH52+AM52)/9</f>
        <v>0</v>
      </c>
      <c r="AQ52" s="15" t="str">
        <f>IF(AP52&gt;=5,"A+",IF(AP52&gt;=4,"A",IF(AP52&gt;=3.5,"A-",IF(AP52&gt;=3,"B",IF(AP52&gt;=2,"C",IF(AP52&gt;=1,"D","F"))))))</f>
        <v>F</v>
      </c>
      <c r="AR52" s="13">
        <v>46</v>
      </c>
      <c r="AS52" s="13" t="str">
        <f>IF(AP52=0,"FAIL","PASS")</f>
        <v>FAIL</v>
      </c>
      <c r="AT52" s="21">
        <f>COUNTIF(G52:AI52,"F")</f>
        <v>6</v>
      </c>
      <c r="AU52" s="16">
        <v>29</v>
      </c>
      <c r="AV52" s="16"/>
      <c r="AW52" s="12">
        <v>42</v>
      </c>
      <c r="AX52" s="12">
        <v>80</v>
      </c>
      <c r="AY52" s="16">
        <v>44</v>
      </c>
      <c r="AZ52" s="16">
        <v>90</v>
      </c>
      <c r="BA52" s="12">
        <v>43</v>
      </c>
      <c r="BB52" s="37">
        <v>88</v>
      </c>
      <c r="BC52" s="38">
        <v>43</v>
      </c>
      <c r="BD52" s="50">
        <v>70</v>
      </c>
      <c r="BE52" s="12">
        <f>AR52</f>
        <v>46</v>
      </c>
      <c r="BF52" s="31">
        <v>95</v>
      </c>
      <c r="BG52" s="10"/>
      <c r="BH52" s="18"/>
      <c r="BI52" s="18"/>
      <c r="BJ52" s="18"/>
      <c r="BK52" s="18"/>
      <c r="BL52" s="9" t="s">
        <v>719</v>
      </c>
      <c r="BM52" s="9" t="s">
        <v>758</v>
      </c>
      <c r="BN52" s="9" t="s">
        <v>40</v>
      </c>
    </row>
    <row r="53" spans="1:66" s="25" customFormat="1" ht="15.75" x14ac:dyDescent="0.25">
      <c r="A53" s="6">
        <v>47</v>
      </c>
      <c r="B53" s="9" t="s">
        <v>567</v>
      </c>
      <c r="C53" s="9" t="s">
        <v>618</v>
      </c>
      <c r="D53" s="9" t="s">
        <v>669</v>
      </c>
      <c r="E53" s="12">
        <v>33</v>
      </c>
      <c r="F53" s="12">
        <v>49</v>
      </c>
      <c r="G53" s="12">
        <f>SUM(E53:F53)</f>
        <v>82</v>
      </c>
      <c r="H53" s="12" t="str">
        <f>IF(G53&lt;=64,"0",IF(G53&lt;=78,"1",IF(G53&lt;=98,"2",IF(G53&lt;=118,"3",IF(G53&lt;=138,"3.5",IF(G53&lt;=158,"4",IF(G53&lt;=200,"5")))))))</f>
        <v>2</v>
      </c>
      <c r="I53" s="12" t="str">
        <f>IF(G53&lt;=64,"F",IF(G53&lt;=78,"D",IF(G53&lt;=98,"C",IF(G53&lt;=118,"B",IF(G53&lt;=138,"A-",IF(G53&lt;=158,"A",IF(G53&lt;=200,"A+")))))))</f>
        <v>C</v>
      </c>
      <c r="J53" s="12">
        <v>43</v>
      </c>
      <c r="K53" s="12">
        <v>3</v>
      </c>
      <c r="L53" s="12">
        <f>SUM(J53:K53)</f>
        <v>46</v>
      </c>
      <c r="M53" s="12" t="str">
        <f>IF(L53&lt;=64,"0",IF(L53&lt;=78,"1",IF(L53&lt;=98,"2",IF(L53&lt;=118,"3",IF(L53&lt;=138,"3.5",IF(L53&lt;=158,"4",IF(L53&lt;=200,"5")))))))</f>
        <v>0</v>
      </c>
      <c r="N53" s="12" t="str">
        <f>IF(L53&lt;=64,"F",IF(L53&lt;=78,"D",IF(L53&lt;=98,"C",IF(L53&lt;=118,"B",IF(L53&lt;=138,"A-",IF(L53&lt;=158,"A",IF(L53&lt;=200,"A+")))))))</f>
        <v>F</v>
      </c>
      <c r="O53" s="12">
        <v>10</v>
      </c>
      <c r="P53" s="13">
        <f>IF(O53&lt;=32,0,IF(O53&lt;=39,1,IF(O53&lt;=49,2,IF(O53&lt;=59,3,IF(O53&lt;=69,3.5,IF(O53&lt;=79,4,IF(O53&lt;=100,5)))))))</f>
        <v>0</v>
      </c>
      <c r="Q53" s="13" t="str">
        <f>IF(O53&lt;=32,"F",IF(O53&lt;=39,"D",IF(O53&lt;=49,"C",IF(O53&lt;=59,"B",IF(O53&lt;=69,"A-",IF(O53&lt;=79,"A",IF(O53&lt;=100,"A+")))))))</f>
        <v>F</v>
      </c>
      <c r="R53" s="12">
        <v>6</v>
      </c>
      <c r="S53" s="13">
        <f>IF(R53&lt;=32,0,IF(R53&lt;=39,1,IF(R53&lt;=49,2,IF(R53&lt;=59,3,IF(R53&lt;=69,3.5,IF(R53&lt;=79,4,IF(R53&lt;=100,5)))))))</f>
        <v>0</v>
      </c>
      <c r="T53" s="13" t="str">
        <f>IF(R53&lt;=32,"F",IF(R53&lt;=39,"D",IF(R53&lt;=49,"C",IF(R53&lt;=59,"B",IF(R53&lt;=69,"A-",IF(R53&lt;=79,"A",IF(R53&lt;=100,"A+")))))))</f>
        <v>F</v>
      </c>
      <c r="U53" s="12">
        <v>26</v>
      </c>
      <c r="V53" s="13">
        <f>IF(U53&lt;=32,0,IF(U53&lt;=39,1,IF(U53&lt;=49,2,IF(U53&lt;=59,3,IF(U53&lt;=69,3.5,IF(U53&lt;=79,4,IF(U53&lt;=100,5)))))))</f>
        <v>0</v>
      </c>
      <c r="W53" s="13" t="str">
        <f>IF(U53&lt;=32,"F",IF(U53&lt;=39,"D",IF(U53&lt;=49,"C",IF(U53&lt;=59,"B",IF(U53&lt;=69,"A-",IF(U53&lt;=79,"A",IF(U53&lt;=100,"A+")))))))</f>
        <v>F</v>
      </c>
      <c r="X53" s="12">
        <v>44</v>
      </c>
      <c r="Y53" s="13">
        <f>IF(X53&lt;=32,0,IF(X53&lt;=39,1,IF(X53&lt;=49,2,IF(X53&lt;=59,3,IF(X53&lt;=69,3.5,IF(X53&lt;=79,4,IF(X53&lt;=100,5)))))))</f>
        <v>2</v>
      </c>
      <c r="Z53" s="13" t="str">
        <f>IF(X53&lt;=32,"F",IF(X53&lt;=39,"D",IF(X53&lt;=49,"C",IF(X53&lt;=59,"B",IF(X53&lt;=69,"A-",IF(X53&lt;=79,"A",IF(X53&lt;=100,"A+")))))))</f>
        <v>C</v>
      </c>
      <c r="AA53" s="12">
        <v>11</v>
      </c>
      <c r="AB53" s="13">
        <f>IF(AA53&lt;=32,0,IF(AA53&lt;=39,1,IF(AA53&lt;=49,2,IF(AA53&lt;=59,3,IF(AA53&lt;=69,3.5,IF(AA53&lt;=79,4,IF(AA53&lt;=100,5)))))))</f>
        <v>0</v>
      </c>
      <c r="AC53" s="13" t="str">
        <f>IF(AA53&lt;=32,"F",IF(AA53&lt;=39,"D",IF(AA53&lt;=49,"C",IF(AA53&lt;=59,"B",IF(AA53&lt;=69,"A-",IF(AA53&lt;=79,"A",IF(AA53&lt;=100,"A+")))))))</f>
        <v>F</v>
      </c>
      <c r="AD53" s="12">
        <v>33</v>
      </c>
      <c r="AE53" s="13">
        <f>IF(AD53&lt;=32,0,IF(AD53&lt;=39,1,IF(AD53&lt;=49,2,IF(AD53&lt;=59,3,IF(AD53&lt;=69,3.5,IF(AD53&lt;=79,4,IF(AD53&lt;=100,5)))))))</f>
        <v>1</v>
      </c>
      <c r="AF53" s="13" t="str">
        <f>IF(AD53&lt;=32,"F",IF(AD53&lt;=39,"D",IF(AD53&lt;=49,"C",IF(AD53&lt;=59,"B",IF(AD53&lt;=69,"A-",IF(AD53&lt;=79,"A",IF(AD53&lt;=100,"A+")))))))</f>
        <v>D</v>
      </c>
      <c r="AG53" s="12">
        <v>8</v>
      </c>
      <c r="AH53" s="13">
        <f>IF(AG53&lt;=8,0,IF(AG53&lt;=9.75,1,IF(AG53&lt;=12.25,2,IF(AG53&lt;=14.75,3,IF(AG53&lt;=17.25,3.5,IF(AG53&lt;=19.75,4,IF(AG53&lt;=25,5)))))))</f>
        <v>0</v>
      </c>
      <c r="AI53" s="13" t="str">
        <f>IF(AG53&lt;=8,"F",IF(AG53&lt;=9.75,"D",IF(AG53&lt;=12.25,"C",IF(AG53&lt;=14.75,"B",IF(AG53&lt;=17.25,"A-",IF(AG53&lt;=19.75,"A",IF(AG53&lt;=25,"A+")))))))</f>
        <v>F</v>
      </c>
      <c r="AJ53" s="12"/>
      <c r="AK53" s="13">
        <f>IF(AJ53&lt;=32,0,IF(AJ53&lt;=39,1,IF(AJ53&lt;=49,2,IF(AJ53&lt;=59,3,IF(AJ53&lt;=69,3.5,IF(AJ53&lt;=79,4,IF(AJ53&lt;=100,5)))))))</f>
        <v>0</v>
      </c>
      <c r="AL53" s="13" t="str">
        <f>IF(AJ53&lt;=32,"F",IF(AJ53&lt;=39,"D",IF(AJ53&lt;=49,"C",IF(AJ53&lt;=59,"B",IF(AJ53&lt;=69,"A-",IF(AJ53&lt;=79,"A",IF(AJ53&lt;=100,"A+")))))))</f>
        <v>F</v>
      </c>
      <c r="AM53" s="14">
        <f>IF(AK53&gt;2,AK53-2,0)</f>
        <v>0</v>
      </c>
      <c r="AN53" s="72">
        <f>G53+L53+O53+R53+U53+X53+AA53+AD53+AG53+AJ53</f>
        <v>266</v>
      </c>
      <c r="AO53" s="15">
        <f>IF(OR(H53=0,M53=0,P53=0,S53=0,V53=0,Y53=0,AB53=0,AE53=0,AH53=0),0,H53+M53+P53+S53+V53+Y53+AB53+AE53+AH53)/9</f>
        <v>0</v>
      </c>
      <c r="AP53" s="15">
        <f>IF(OR(H53=0,M53=0,P53=0,S53=0,V53=0,Y53=0,AB53=0,AE53=0,AH53=0),0,H53+M53+P53+S53+V53+Y53+AB53+AE53+AH53+AM53)/9</f>
        <v>0</v>
      </c>
      <c r="AQ53" s="15" t="str">
        <f>IF(AP53&gt;=5,"A+",IF(AP53&gt;=4,"A",IF(AP53&gt;=3.5,"A-",IF(AP53&gt;=3,"B",IF(AP53&gt;=2,"C",IF(AP53&gt;=1,"D","F"))))))</f>
        <v>F</v>
      </c>
      <c r="AR53" s="13">
        <v>47</v>
      </c>
      <c r="AS53" s="13" t="str">
        <f>IF(AP53=0,"FAIL","PASS")</f>
        <v>FAIL</v>
      </c>
      <c r="AT53" s="21">
        <f>COUNTIF(G53:AI53,"F")</f>
        <v>6</v>
      </c>
      <c r="AU53" s="16">
        <v>45</v>
      </c>
      <c r="AV53" s="16"/>
      <c r="AW53" s="12">
        <v>40</v>
      </c>
      <c r="AX53" s="12">
        <v>66</v>
      </c>
      <c r="AY53" s="16">
        <v>33</v>
      </c>
      <c r="AZ53" s="16">
        <v>63</v>
      </c>
      <c r="BA53" s="12">
        <v>47</v>
      </c>
      <c r="BB53" s="37">
        <v>41</v>
      </c>
      <c r="BC53" s="38">
        <v>47</v>
      </c>
      <c r="BD53" s="50">
        <v>29</v>
      </c>
      <c r="BE53" s="12">
        <f>AR53</f>
        <v>47</v>
      </c>
      <c r="BF53" s="31">
        <v>76</v>
      </c>
      <c r="BG53" s="10"/>
      <c r="BH53" s="18"/>
      <c r="BI53" s="18"/>
      <c r="BJ53" s="18"/>
      <c r="BK53" s="18"/>
      <c r="BL53" s="9" t="s">
        <v>720</v>
      </c>
      <c r="BM53" s="9" t="s">
        <v>759</v>
      </c>
      <c r="BN53" s="9" t="s">
        <v>40</v>
      </c>
    </row>
    <row r="54" spans="1:66" s="25" customFormat="1" ht="15.75" x14ac:dyDescent="0.25">
      <c r="A54" s="6">
        <v>48</v>
      </c>
      <c r="B54" s="9" t="s">
        <v>1756</v>
      </c>
      <c r="C54" s="9" t="s">
        <v>1754</v>
      </c>
      <c r="D54" s="11" t="s">
        <v>1749</v>
      </c>
      <c r="E54" s="12">
        <v>40</v>
      </c>
      <c r="F54" s="12">
        <v>38</v>
      </c>
      <c r="G54" s="12">
        <f>SUM(E54:F54)</f>
        <v>78</v>
      </c>
      <c r="H54" s="12" t="str">
        <f>IF(G54&lt;=64,"0",IF(G54&lt;=78,"1",IF(G54&lt;=98,"2",IF(G54&lt;=118,"3",IF(G54&lt;=138,"3.5",IF(G54&lt;=158,"4",IF(G54&lt;=200,"5")))))))</f>
        <v>1</v>
      </c>
      <c r="I54" s="12" t="str">
        <f>IF(G54&lt;=64,"F",IF(G54&lt;=78,"D",IF(G54&lt;=98,"C",IF(G54&lt;=118,"B",IF(G54&lt;=138,"A-",IF(G54&lt;=158,"A",IF(G54&lt;=200,"A+")))))))</f>
        <v>D</v>
      </c>
      <c r="J54" s="12">
        <v>26</v>
      </c>
      <c r="K54" s="12">
        <v>26</v>
      </c>
      <c r="L54" s="12">
        <f>SUM(J54:K54)</f>
        <v>52</v>
      </c>
      <c r="M54" s="12" t="str">
        <f>IF(L54&lt;=64,"0",IF(L54&lt;=78,"1",IF(L54&lt;=98,"2",IF(L54&lt;=118,"3",IF(L54&lt;=138,"3.5",IF(L54&lt;=158,"4",IF(L54&lt;=200,"5")))))))</f>
        <v>0</v>
      </c>
      <c r="N54" s="12" t="str">
        <f>IF(L54&lt;=64,"F",IF(L54&lt;=78,"D",IF(L54&lt;=98,"C",IF(L54&lt;=118,"B",IF(L54&lt;=138,"A-",IF(L54&lt;=158,"A",IF(L54&lt;=200,"A+")))))))</f>
        <v>F</v>
      </c>
      <c r="O54" s="12">
        <v>16</v>
      </c>
      <c r="P54" s="13">
        <f>IF(O54&lt;=32,0,IF(O54&lt;=39,1,IF(O54&lt;=49,2,IF(O54&lt;=59,3,IF(O54&lt;=69,3.5,IF(O54&lt;=79,4,IF(O54&lt;=100,5)))))))</f>
        <v>0</v>
      </c>
      <c r="Q54" s="13" t="str">
        <f>IF(O54&lt;=32,"F",IF(O54&lt;=39,"D",IF(O54&lt;=49,"C",IF(O54&lt;=59,"B",IF(O54&lt;=69,"A-",IF(O54&lt;=79,"A",IF(O54&lt;=100,"A+")))))))</f>
        <v>F</v>
      </c>
      <c r="R54" s="12">
        <v>13</v>
      </c>
      <c r="S54" s="13">
        <f>IF(R54&lt;=32,0,IF(R54&lt;=39,1,IF(R54&lt;=49,2,IF(R54&lt;=59,3,IF(R54&lt;=69,3.5,IF(R54&lt;=79,4,IF(R54&lt;=100,5)))))))</f>
        <v>0</v>
      </c>
      <c r="T54" s="13" t="str">
        <f>IF(R54&lt;=32,"F",IF(R54&lt;=39,"D",IF(R54&lt;=49,"C",IF(R54&lt;=59,"B",IF(R54&lt;=69,"A-",IF(R54&lt;=79,"A",IF(R54&lt;=100,"A+")))))))</f>
        <v>F</v>
      </c>
      <c r="U54" s="12">
        <v>31</v>
      </c>
      <c r="V54" s="13">
        <f>IF(U54&lt;=32,0,IF(U54&lt;=39,1,IF(U54&lt;=49,2,IF(U54&lt;=59,3,IF(U54&lt;=69,3.5,IF(U54&lt;=79,4,IF(U54&lt;=100,5)))))))</f>
        <v>0</v>
      </c>
      <c r="W54" s="13" t="str">
        <f>IF(U54&lt;=32,"F",IF(U54&lt;=39,"D",IF(U54&lt;=49,"C",IF(U54&lt;=59,"B",IF(U54&lt;=69,"A-",IF(U54&lt;=79,"A",IF(U54&lt;=100,"A+")))))))</f>
        <v>F</v>
      </c>
      <c r="X54" s="12"/>
      <c r="Y54" s="13">
        <f>IF(X54&lt;=32,0,IF(X54&lt;=39,1,IF(X54&lt;=49,2,IF(X54&lt;=59,3,IF(X54&lt;=69,3.5,IF(X54&lt;=79,4,IF(X54&lt;=100,5)))))))</f>
        <v>0</v>
      </c>
      <c r="Z54" s="13" t="str">
        <f>IF(X54&lt;=32,"F",IF(X54&lt;=39,"D",IF(X54&lt;=49,"C",IF(X54&lt;=59,"B",IF(X54&lt;=69,"A-",IF(X54&lt;=79,"A",IF(X54&lt;=100,"A+")))))))</f>
        <v>F</v>
      </c>
      <c r="AA54" s="12">
        <v>12</v>
      </c>
      <c r="AB54" s="13">
        <f>IF(AA54&lt;=32,0,IF(AA54&lt;=39,1,IF(AA54&lt;=49,2,IF(AA54&lt;=59,3,IF(AA54&lt;=69,3.5,IF(AA54&lt;=79,4,IF(AA54&lt;=100,5)))))))</f>
        <v>0</v>
      </c>
      <c r="AC54" s="13" t="str">
        <f>IF(AA54&lt;=32,"F",IF(AA54&lt;=39,"D",IF(AA54&lt;=49,"C",IF(AA54&lt;=59,"B",IF(AA54&lt;=69,"A-",IF(AA54&lt;=79,"A",IF(AA54&lt;=100,"A+")))))))</f>
        <v>F</v>
      </c>
      <c r="AD54" s="12">
        <v>25</v>
      </c>
      <c r="AE54" s="13">
        <f>IF(AD54&lt;=32,0,IF(AD54&lt;=39,1,IF(AD54&lt;=49,2,IF(AD54&lt;=59,3,IF(AD54&lt;=69,3.5,IF(AD54&lt;=79,4,IF(AD54&lt;=100,5)))))))</f>
        <v>0</v>
      </c>
      <c r="AF54" s="13" t="str">
        <f>IF(AD54&lt;=32,"F",IF(AD54&lt;=39,"D",IF(AD54&lt;=49,"C",IF(AD54&lt;=59,"B",IF(AD54&lt;=69,"A-",IF(AD54&lt;=79,"A",IF(AD54&lt;=100,"A+")))))))</f>
        <v>F</v>
      </c>
      <c r="AG54" s="12">
        <v>11</v>
      </c>
      <c r="AH54" s="13">
        <f>IF(AG54&lt;=8,0,IF(AG54&lt;=9.75,1,IF(AG54&lt;=12.25,2,IF(AG54&lt;=14.75,3,IF(AG54&lt;=17.25,3.5,IF(AG54&lt;=19.75,4,IF(AG54&lt;=25,5)))))))</f>
        <v>2</v>
      </c>
      <c r="AI54" s="13" t="str">
        <f>IF(AG54&lt;=8,"F",IF(AG54&lt;=9.75,"D",IF(AG54&lt;=12.25,"C",IF(AG54&lt;=14.75,"B",IF(AG54&lt;=17.25,"A-",IF(AG54&lt;=19.75,"A",IF(AG54&lt;=25,"A+")))))))</f>
        <v>C</v>
      </c>
      <c r="AJ54" s="12">
        <v>10</v>
      </c>
      <c r="AK54" s="13">
        <f>IF(AJ54&lt;=32,0,IF(AJ54&lt;=39,1,IF(AJ54&lt;=49,2,IF(AJ54&lt;=59,3,IF(AJ54&lt;=69,3.5,IF(AJ54&lt;=79,4,IF(AJ54&lt;=100,5)))))))</f>
        <v>0</v>
      </c>
      <c r="AL54" s="13" t="str">
        <f>IF(AJ54&lt;=32,"F",IF(AJ54&lt;=39,"D",IF(AJ54&lt;=49,"C",IF(AJ54&lt;=59,"B",IF(AJ54&lt;=69,"A-",IF(AJ54&lt;=79,"A",IF(AJ54&lt;=100,"A+")))))))</f>
        <v>F</v>
      </c>
      <c r="AM54" s="14">
        <f>IF(AK54&gt;2,AK54-2,0)</f>
        <v>0</v>
      </c>
      <c r="AN54" s="72">
        <f>G54+L54+O54+R54+U54+X54+AA54+AD54+AG54+AJ54</f>
        <v>248</v>
      </c>
      <c r="AO54" s="15">
        <f>IF(OR(H54=0,M54=0,P54=0,S54=0,V54=0,Y54=0,AB54=0,AE54=0,AH54=0),0,H54+M54+P54+S54+V54+Y54+AB54+AE54+AH54)/9</f>
        <v>0</v>
      </c>
      <c r="AP54" s="15">
        <f>IF(OR(H54=0,M54=0,P54=0,S54=0,V54=0,Y54=0,AB54=0,AE54=0,AH54=0),0,H54+M54+P54+S54+V54+Y54+AB54+AE54+AH54+AM54)/9</f>
        <v>0</v>
      </c>
      <c r="AQ54" s="15" t="str">
        <f>IF(AP54&gt;=5,"A+",IF(AP54&gt;=4,"A",IF(AP54&gt;=3.5,"A-",IF(AP54&gt;=3,"B",IF(AP54&gt;=2,"C",IF(AP54&gt;=1,"D","F"))))))</f>
        <v>F</v>
      </c>
      <c r="AR54" s="13">
        <v>48</v>
      </c>
      <c r="AS54" s="13" t="str">
        <f>IF(AP54=0,"FAIL","PASS")</f>
        <v>FAIL</v>
      </c>
      <c r="AT54" s="21">
        <f>COUNTIF(G54:AI54,"F")</f>
        <v>7</v>
      </c>
      <c r="AU54" s="64"/>
      <c r="AV54" s="64"/>
      <c r="AW54" s="10"/>
      <c r="AX54" s="19"/>
      <c r="AY54" s="64"/>
      <c r="AZ54" s="64"/>
      <c r="BA54" s="10"/>
      <c r="BB54" s="10"/>
      <c r="BC54" s="64"/>
      <c r="BD54" s="50">
        <v>22</v>
      </c>
      <c r="BE54" s="12">
        <f>AR54</f>
        <v>48</v>
      </c>
      <c r="BF54" s="31">
        <v>0</v>
      </c>
      <c r="BG54" s="10"/>
      <c r="BH54" s="18"/>
      <c r="BI54" s="18"/>
      <c r="BJ54" s="18"/>
      <c r="BK54" s="18"/>
      <c r="BL54" s="18"/>
      <c r="BM54" s="18"/>
      <c r="BN54" s="9" t="s">
        <v>38</v>
      </c>
    </row>
    <row r="55" spans="1:66" s="25" customFormat="1" ht="15.75" x14ac:dyDescent="0.25">
      <c r="A55" s="6">
        <v>49</v>
      </c>
      <c r="B55" s="9" t="s">
        <v>1757</v>
      </c>
      <c r="C55" s="9" t="s">
        <v>1755</v>
      </c>
      <c r="D55" s="11" t="s">
        <v>1750</v>
      </c>
      <c r="E55" s="12">
        <v>50</v>
      </c>
      <c r="F55" s="12">
        <v>48</v>
      </c>
      <c r="G55" s="12">
        <f>SUM(E55:F55)</f>
        <v>98</v>
      </c>
      <c r="H55" s="12" t="str">
        <f>IF(G55&lt;=64,"0",IF(G55&lt;=78,"1",IF(G55&lt;=98,"2",IF(G55&lt;=118,"3",IF(G55&lt;=138,"3.5",IF(G55&lt;=158,"4",IF(G55&lt;=200,"5")))))))</f>
        <v>2</v>
      </c>
      <c r="I55" s="12" t="str">
        <f>IF(G55&lt;=64,"F",IF(G55&lt;=78,"D",IF(G55&lt;=98,"C",IF(G55&lt;=118,"B",IF(G55&lt;=138,"A-",IF(G55&lt;=158,"A",IF(G55&lt;=200,"A+")))))))</f>
        <v>C</v>
      </c>
      <c r="J55" s="12">
        <v>45</v>
      </c>
      <c r="K55" s="12">
        <v>27</v>
      </c>
      <c r="L55" s="12">
        <f>SUM(J55:K55)</f>
        <v>72</v>
      </c>
      <c r="M55" s="12" t="str">
        <f>IF(L55&lt;=64,"0",IF(L55&lt;=78,"1",IF(L55&lt;=98,"2",IF(L55&lt;=118,"3",IF(L55&lt;=138,"3.5",IF(L55&lt;=158,"4",IF(L55&lt;=200,"5")))))))</f>
        <v>1</v>
      </c>
      <c r="N55" s="12" t="str">
        <f>IF(L55&lt;=64,"F",IF(L55&lt;=78,"D",IF(L55&lt;=98,"C",IF(L55&lt;=118,"B",IF(L55&lt;=138,"A-",IF(L55&lt;=158,"A",IF(L55&lt;=200,"A+")))))))</f>
        <v>D</v>
      </c>
      <c r="O55" s="12">
        <v>11</v>
      </c>
      <c r="P55" s="13">
        <f>IF(O55&lt;=32,0,IF(O55&lt;=39,1,IF(O55&lt;=49,2,IF(O55&lt;=59,3,IF(O55&lt;=69,3.5,IF(O55&lt;=79,4,IF(O55&lt;=100,5)))))))</f>
        <v>0</v>
      </c>
      <c r="Q55" s="13" t="str">
        <f>IF(O55&lt;=32,"F",IF(O55&lt;=39,"D",IF(O55&lt;=49,"C",IF(O55&lt;=59,"B",IF(O55&lt;=69,"A-",IF(O55&lt;=79,"A",IF(O55&lt;=100,"A+")))))))</f>
        <v>F</v>
      </c>
      <c r="R55" s="12">
        <v>22</v>
      </c>
      <c r="S55" s="13">
        <f>IF(R55&lt;=32,0,IF(R55&lt;=39,1,IF(R55&lt;=49,2,IF(R55&lt;=59,3,IF(R55&lt;=69,3.5,IF(R55&lt;=79,4,IF(R55&lt;=100,5)))))))</f>
        <v>0</v>
      </c>
      <c r="T55" s="13" t="str">
        <f>IF(R55&lt;=32,"F",IF(R55&lt;=39,"D",IF(R55&lt;=49,"C",IF(R55&lt;=59,"B",IF(R55&lt;=69,"A-",IF(R55&lt;=79,"A",IF(R55&lt;=100,"A+")))))))</f>
        <v>F</v>
      </c>
      <c r="U55" s="12"/>
      <c r="V55" s="13">
        <f>IF(U55&lt;=32,0,IF(U55&lt;=39,1,IF(U55&lt;=49,2,IF(U55&lt;=59,3,IF(U55&lt;=69,3.5,IF(U55&lt;=79,4,IF(U55&lt;=100,5)))))))</f>
        <v>0</v>
      </c>
      <c r="W55" s="13" t="str">
        <f>IF(U55&lt;=32,"F",IF(U55&lt;=39,"D",IF(U55&lt;=49,"C",IF(U55&lt;=59,"B",IF(U55&lt;=69,"A-",IF(U55&lt;=79,"A",IF(U55&lt;=100,"A+")))))))</f>
        <v>F</v>
      </c>
      <c r="X55" s="12"/>
      <c r="Y55" s="13">
        <f>IF(X55&lt;=32,0,IF(X55&lt;=39,1,IF(X55&lt;=49,2,IF(X55&lt;=59,3,IF(X55&lt;=69,3.5,IF(X55&lt;=79,4,IF(X55&lt;=100,5)))))))</f>
        <v>0</v>
      </c>
      <c r="Z55" s="13" t="str">
        <f>IF(X55&lt;=32,"F",IF(X55&lt;=39,"D",IF(X55&lt;=49,"C",IF(X55&lt;=59,"B",IF(X55&lt;=69,"A-",IF(X55&lt;=79,"A",IF(X55&lt;=100,"A+")))))))</f>
        <v>F</v>
      </c>
      <c r="AA55" s="12">
        <v>15</v>
      </c>
      <c r="AB55" s="13">
        <f>IF(AA55&lt;=32,0,IF(AA55&lt;=39,1,IF(AA55&lt;=49,2,IF(AA55&lt;=59,3,IF(AA55&lt;=69,3.5,IF(AA55&lt;=79,4,IF(AA55&lt;=100,5)))))))</f>
        <v>0</v>
      </c>
      <c r="AC55" s="13" t="str">
        <f>IF(AA55&lt;=32,"F",IF(AA55&lt;=39,"D",IF(AA55&lt;=49,"C",IF(AA55&lt;=59,"B",IF(AA55&lt;=69,"A-",IF(AA55&lt;=79,"A",IF(AA55&lt;=100,"A+")))))))</f>
        <v>F</v>
      </c>
      <c r="AD55" s="12"/>
      <c r="AE55" s="13">
        <f>IF(AD55&lt;=32,0,IF(AD55&lt;=39,1,IF(AD55&lt;=49,2,IF(AD55&lt;=59,3,IF(AD55&lt;=69,3.5,IF(AD55&lt;=79,4,IF(AD55&lt;=100,5)))))))</f>
        <v>0</v>
      </c>
      <c r="AF55" s="13" t="str">
        <f>IF(AD55&lt;=32,"F",IF(AD55&lt;=39,"D",IF(AD55&lt;=49,"C",IF(AD55&lt;=59,"B",IF(AD55&lt;=69,"A-",IF(AD55&lt;=79,"A",IF(AD55&lt;=100,"A+")))))))</f>
        <v>F</v>
      </c>
      <c r="AG55" s="12"/>
      <c r="AH55" s="13">
        <f>IF(AG55&lt;=8,0,IF(AG55&lt;=9.75,1,IF(AG55&lt;=12.25,2,IF(AG55&lt;=14.75,3,IF(AG55&lt;=17.25,3.5,IF(AG55&lt;=19.75,4,IF(AG55&lt;=25,5)))))))</f>
        <v>0</v>
      </c>
      <c r="AI55" s="13" t="str">
        <f>IF(AG55&lt;=8,"F",IF(AG55&lt;=9.75,"D",IF(AG55&lt;=12.25,"C",IF(AG55&lt;=14.75,"B",IF(AG55&lt;=17.25,"A-",IF(AG55&lt;=19.75,"A",IF(AG55&lt;=25,"A+")))))))</f>
        <v>F</v>
      </c>
      <c r="AJ55" s="12">
        <v>20</v>
      </c>
      <c r="AK55" s="13">
        <f>IF(AJ55&lt;=32,0,IF(AJ55&lt;=39,1,IF(AJ55&lt;=49,2,IF(AJ55&lt;=59,3,IF(AJ55&lt;=69,3.5,IF(AJ55&lt;=79,4,IF(AJ55&lt;=100,5)))))))</f>
        <v>0</v>
      </c>
      <c r="AL55" s="13" t="str">
        <f>IF(AJ55&lt;=32,"F",IF(AJ55&lt;=39,"D",IF(AJ55&lt;=49,"C",IF(AJ55&lt;=59,"B",IF(AJ55&lt;=69,"A-",IF(AJ55&lt;=79,"A",IF(AJ55&lt;=100,"A+")))))))</f>
        <v>F</v>
      </c>
      <c r="AM55" s="14">
        <f>IF(AK55&gt;2,AK55-2,0)</f>
        <v>0</v>
      </c>
      <c r="AN55" s="72">
        <f>G55+L55+O55+R55+U55+X55+AA55+AD55+AG55+AJ55</f>
        <v>238</v>
      </c>
      <c r="AO55" s="15">
        <f>IF(OR(H55=0,M55=0,P55=0,S55=0,V55=0,Y55=0,AB55=0,AE55=0,AH55=0),0,H55+M55+P55+S55+V55+Y55+AB55+AE55+AH55)/9</f>
        <v>0</v>
      </c>
      <c r="AP55" s="15">
        <f>IF(OR(H55=0,M55=0,P55=0,S55=0,V55=0,Y55=0,AB55=0,AE55=0,AH55=0),0,H55+M55+P55+S55+V55+Y55+AB55+AE55+AH55+AM55)/9</f>
        <v>0</v>
      </c>
      <c r="AQ55" s="15" t="str">
        <f>IF(AP55&gt;=5,"A+",IF(AP55&gt;=4,"A",IF(AP55&gt;=3.5,"A-",IF(AP55&gt;=3,"B",IF(AP55&gt;=2,"C",IF(AP55&gt;=1,"D","F"))))))</f>
        <v>F</v>
      </c>
      <c r="AR55" s="13">
        <v>49</v>
      </c>
      <c r="AS55" s="13" t="str">
        <f>IF(AP55=0,"FAIL","PASS")</f>
        <v>FAIL</v>
      </c>
      <c r="AT55" s="21">
        <f>COUNTIF(G55:AI55,"F")</f>
        <v>7</v>
      </c>
      <c r="AU55" s="64"/>
      <c r="AV55" s="64"/>
      <c r="AW55" s="10"/>
      <c r="AX55" s="19"/>
      <c r="AY55" s="64"/>
      <c r="AZ55" s="64"/>
      <c r="BA55" s="10"/>
      <c r="BB55" s="10"/>
      <c r="BC55" s="64"/>
      <c r="BD55" s="50">
        <v>0</v>
      </c>
      <c r="BE55" s="12">
        <f>AR55</f>
        <v>49</v>
      </c>
      <c r="BF55" s="31">
        <v>0</v>
      </c>
      <c r="BG55" s="10"/>
      <c r="BH55" s="18"/>
      <c r="BI55" s="18"/>
      <c r="BJ55" s="18"/>
      <c r="BK55" s="18"/>
      <c r="BL55" s="18"/>
      <c r="BM55" s="18"/>
      <c r="BN55" s="9" t="s">
        <v>40</v>
      </c>
    </row>
    <row r="56" spans="1:66" s="25" customFormat="1" ht="15.75" x14ac:dyDescent="0.25">
      <c r="A56" s="6">
        <v>50</v>
      </c>
      <c r="B56" s="9" t="s">
        <v>591</v>
      </c>
      <c r="C56" s="9" t="s">
        <v>642</v>
      </c>
      <c r="D56" s="9" t="s">
        <v>693</v>
      </c>
      <c r="E56" s="12"/>
      <c r="F56" s="12"/>
      <c r="G56" s="12">
        <f>SUM(E56:F56)</f>
        <v>0</v>
      </c>
      <c r="H56" s="12" t="str">
        <f>IF(G56&lt;=64,"0",IF(G56&lt;=78,"1",IF(G56&lt;=98,"2",IF(G56&lt;=118,"3",IF(G56&lt;=138,"3.5",IF(G56&lt;=158,"4",IF(G56&lt;=200,"5")))))))</f>
        <v>0</v>
      </c>
      <c r="I56" s="12" t="str">
        <f>IF(G56&lt;=64,"F",IF(G56&lt;=78,"D",IF(G56&lt;=98,"C",IF(G56&lt;=118,"B",IF(G56&lt;=138,"A-",IF(G56&lt;=158,"A",IF(G56&lt;=200,"A+")))))))</f>
        <v>F</v>
      </c>
      <c r="J56" s="12">
        <v>5</v>
      </c>
      <c r="K56" s="12"/>
      <c r="L56" s="12">
        <f>SUM(J56:K56)</f>
        <v>5</v>
      </c>
      <c r="M56" s="12" t="str">
        <f>IF(L56&lt;=64,"0",IF(L56&lt;=78,"1",IF(L56&lt;=98,"2",IF(L56&lt;=118,"3",IF(L56&lt;=138,"3.5",IF(L56&lt;=158,"4",IF(L56&lt;=200,"5")))))))</f>
        <v>0</v>
      </c>
      <c r="N56" s="12" t="str">
        <f>IF(L56&lt;=64,"F",IF(L56&lt;=78,"D",IF(L56&lt;=98,"C",IF(L56&lt;=118,"B",IF(L56&lt;=138,"A-",IF(L56&lt;=158,"A",IF(L56&lt;=200,"A+")))))))</f>
        <v>F</v>
      </c>
      <c r="O56" s="12"/>
      <c r="P56" s="13">
        <f>IF(O56&lt;=32,0,IF(O56&lt;=39,1,IF(O56&lt;=49,2,IF(O56&lt;=59,3,IF(O56&lt;=69,3.5,IF(O56&lt;=79,4,IF(O56&lt;=100,5)))))))</f>
        <v>0</v>
      </c>
      <c r="Q56" s="13" t="str">
        <f>IF(O56&lt;=32,"F",IF(O56&lt;=39,"D",IF(O56&lt;=49,"C",IF(O56&lt;=59,"B",IF(O56&lt;=69,"A-",IF(O56&lt;=79,"A",IF(O56&lt;=100,"A+")))))))</f>
        <v>F</v>
      </c>
      <c r="R56" s="12">
        <v>13</v>
      </c>
      <c r="S56" s="13">
        <f>IF(R56&lt;=32,0,IF(R56&lt;=39,1,IF(R56&lt;=49,2,IF(R56&lt;=59,3,IF(R56&lt;=69,3.5,IF(R56&lt;=79,4,IF(R56&lt;=100,5)))))))</f>
        <v>0</v>
      </c>
      <c r="T56" s="13" t="str">
        <f>IF(R56&lt;=32,"F",IF(R56&lt;=39,"D",IF(R56&lt;=49,"C",IF(R56&lt;=59,"B",IF(R56&lt;=69,"A-",IF(R56&lt;=79,"A",IF(R56&lt;=100,"A+")))))))</f>
        <v>F</v>
      </c>
      <c r="U56" s="12">
        <v>30</v>
      </c>
      <c r="V56" s="13">
        <f>IF(U56&lt;=32,0,IF(U56&lt;=39,1,IF(U56&lt;=49,2,IF(U56&lt;=59,3,IF(U56&lt;=69,3.5,IF(U56&lt;=79,4,IF(U56&lt;=100,5)))))))</f>
        <v>0</v>
      </c>
      <c r="W56" s="13" t="str">
        <f>IF(U56&lt;=32,"F",IF(U56&lt;=39,"D",IF(U56&lt;=49,"C",IF(U56&lt;=59,"B",IF(U56&lt;=69,"A-",IF(U56&lt;=79,"A",IF(U56&lt;=100,"A+")))))))</f>
        <v>F</v>
      </c>
      <c r="X56" s="12"/>
      <c r="Y56" s="13">
        <f>IF(X56&lt;=32,0,IF(X56&lt;=39,1,IF(X56&lt;=49,2,IF(X56&lt;=59,3,IF(X56&lt;=69,3.5,IF(X56&lt;=79,4,IF(X56&lt;=100,5)))))))</f>
        <v>0</v>
      </c>
      <c r="Z56" s="13" t="str">
        <f>IF(X56&lt;=32,"F",IF(X56&lt;=39,"D",IF(X56&lt;=49,"C",IF(X56&lt;=59,"B",IF(X56&lt;=69,"A-",IF(X56&lt;=79,"A",IF(X56&lt;=100,"A+")))))))</f>
        <v>F</v>
      </c>
      <c r="AA56" s="12"/>
      <c r="AB56" s="13">
        <f>IF(AA56&lt;=32,0,IF(AA56&lt;=39,1,IF(AA56&lt;=49,2,IF(AA56&lt;=59,3,IF(AA56&lt;=69,3.5,IF(AA56&lt;=79,4,IF(AA56&lt;=100,5)))))))</f>
        <v>0</v>
      </c>
      <c r="AC56" s="13" t="str">
        <f>IF(AA56&lt;=32,"F",IF(AA56&lt;=39,"D",IF(AA56&lt;=49,"C",IF(AA56&lt;=59,"B",IF(AA56&lt;=69,"A-",IF(AA56&lt;=79,"A",IF(AA56&lt;=100,"A+")))))))</f>
        <v>F</v>
      </c>
      <c r="AD56" s="12">
        <v>29</v>
      </c>
      <c r="AE56" s="13">
        <f>IF(AD56&lt;=32,0,IF(AD56&lt;=39,1,IF(AD56&lt;=49,2,IF(AD56&lt;=59,3,IF(AD56&lt;=69,3.5,IF(AD56&lt;=79,4,IF(AD56&lt;=100,5)))))))</f>
        <v>0</v>
      </c>
      <c r="AF56" s="13" t="str">
        <f>IF(AD56&lt;=32,"F",IF(AD56&lt;=39,"D",IF(AD56&lt;=49,"C",IF(AD56&lt;=59,"B",IF(AD56&lt;=69,"A-",IF(AD56&lt;=79,"A",IF(AD56&lt;=100,"A+")))))))</f>
        <v>F</v>
      </c>
      <c r="AG56" s="12">
        <v>9</v>
      </c>
      <c r="AH56" s="13">
        <f>IF(AG56&lt;=8,0,IF(AG56&lt;=9.75,1,IF(AG56&lt;=12.25,2,IF(AG56&lt;=14.75,3,IF(AG56&lt;=17.25,3.5,IF(AG56&lt;=19.75,4,IF(AG56&lt;=25,5)))))))</f>
        <v>1</v>
      </c>
      <c r="AI56" s="13" t="str">
        <f>IF(AG56&lt;=8,"F",IF(AG56&lt;=9.75,"D",IF(AG56&lt;=12.25,"C",IF(AG56&lt;=14.75,"B",IF(AG56&lt;=17.25,"A-",IF(AG56&lt;=19.75,"A",IF(AG56&lt;=25,"A+")))))))</f>
        <v>D</v>
      </c>
      <c r="AJ56" s="12"/>
      <c r="AK56" s="13">
        <f>IF(AJ56&lt;=32,0,IF(AJ56&lt;=39,1,IF(AJ56&lt;=49,2,IF(AJ56&lt;=59,3,IF(AJ56&lt;=69,3.5,IF(AJ56&lt;=79,4,IF(AJ56&lt;=100,5)))))))</f>
        <v>0</v>
      </c>
      <c r="AL56" s="13" t="str">
        <f>IF(AJ56&lt;=32,"F",IF(AJ56&lt;=39,"D",IF(AJ56&lt;=49,"C",IF(AJ56&lt;=59,"B",IF(AJ56&lt;=69,"A-",IF(AJ56&lt;=79,"A",IF(AJ56&lt;=100,"A+")))))))</f>
        <v>F</v>
      </c>
      <c r="AM56" s="14">
        <f>IF(AK56&gt;2,AK56-2,0)</f>
        <v>0</v>
      </c>
      <c r="AN56" s="72">
        <f>G56+L56+O56+R56+U56+X56+AA56+AD56+AG56+AJ56</f>
        <v>86</v>
      </c>
      <c r="AO56" s="15">
        <f>IF(OR(H56=0,M56=0,P56=0,S56=0,V56=0,Y56=0,AB56=0,AE56=0,AH56=0),0,H56+M56+P56+S56+V56+Y56+AB56+AE56+AH56)/9</f>
        <v>0</v>
      </c>
      <c r="AP56" s="15">
        <f>IF(OR(H56=0,M56=0,P56=0,S56=0,V56=0,Y56=0,AB56=0,AE56=0,AH56=0),0,H56+M56+P56+S56+V56+Y56+AB56+AE56+AH56+AM56)/9</f>
        <v>0</v>
      </c>
      <c r="AQ56" s="15" t="str">
        <f>IF(AP56&gt;=5,"A+",IF(AP56&gt;=4,"A",IF(AP56&gt;=3.5,"A-",IF(AP56&gt;=3,"B",IF(AP56&gt;=2,"C",IF(AP56&gt;=1,"D","F"))))))</f>
        <v>F</v>
      </c>
      <c r="AR56" s="13">
        <v>50</v>
      </c>
      <c r="AS56" s="13" t="str">
        <f>IF(AP56=0,"FAIL","PASS")</f>
        <v>FAIL</v>
      </c>
      <c r="AT56" s="21">
        <f>COUNTIF(G56:AI56,"F")</f>
        <v>8</v>
      </c>
      <c r="AU56" s="16"/>
      <c r="AV56" s="16"/>
      <c r="AW56" s="12"/>
      <c r="AX56" s="12">
        <v>0</v>
      </c>
      <c r="AY56" s="16">
        <v>42</v>
      </c>
      <c r="AZ56" s="16">
        <v>36</v>
      </c>
      <c r="BA56" s="12">
        <v>48</v>
      </c>
      <c r="BB56" s="37">
        <v>5</v>
      </c>
      <c r="BC56" s="38">
        <v>49</v>
      </c>
      <c r="BD56" s="50">
        <v>0</v>
      </c>
      <c r="BE56" s="12">
        <f>AR56</f>
        <v>50</v>
      </c>
      <c r="BF56" s="31">
        <v>38</v>
      </c>
      <c r="BG56" s="10"/>
      <c r="BH56" s="18"/>
      <c r="BI56" s="18"/>
      <c r="BJ56" s="18"/>
      <c r="BK56" s="18"/>
      <c r="BL56" s="9" t="s">
        <v>744</v>
      </c>
      <c r="BM56" s="9" t="s">
        <v>744</v>
      </c>
      <c r="BN56" s="9" t="s">
        <v>40</v>
      </c>
    </row>
    <row r="57" spans="1:66" s="25" customFormat="1" ht="15.75" x14ac:dyDescent="0.25">
      <c r="A57" s="6">
        <v>51</v>
      </c>
      <c r="B57" s="9" t="s">
        <v>593</v>
      </c>
      <c r="C57" s="9" t="s">
        <v>644</v>
      </c>
      <c r="D57" s="9" t="s">
        <v>695</v>
      </c>
      <c r="E57" s="12">
        <v>35</v>
      </c>
      <c r="F57" s="12"/>
      <c r="G57" s="12">
        <f>SUM(E57:F57)</f>
        <v>35</v>
      </c>
      <c r="H57" s="12" t="str">
        <f>IF(G57&lt;=64,"0",IF(G57&lt;=78,"1",IF(G57&lt;=98,"2",IF(G57&lt;=118,"3",IF(G57&lt;=138,"3.5",IF(G57&lt;=158,"4",IF(G57&lt;=200,"5")))))))</f>
        <v>0</v>
      </c>
      <c r="I57" s="12" t="str">
        <f>IF(G57&lt;=64,"F",IF(G57&lt;=78,"D",IF(G57&lt;=98,"C",IF(G57&lt;=118,"B",IF(G57&lt;=138,"A-",IF(G57&lt;=158,"A",IF(G57&lt;=200,"A+")))))))</f>
        <v>F</v>
      </c>
      <c r="J57" s="12">
        <v>5</v>
      </c>
      <c r="K57" s="12"/>
      <c r="L57" s="12">
        <f>SUM(J57:K57)</f>
        <v>5</v>
      </c>
      <c r="M57" s="12" t="str">
        <f>IF(L57&lt;=64,"0",IF(L57&lt;=78,"1",IF(L57&lt;=98,"2",IF(L57&lt;=118,"3",IF(L57&lt;=138,"3.5",IF(L57&lt;=158,"4",IF(L57&lt;=200,"5")))))))</f>
        <v>0</v>
      </c>
      <c r="N57" s="12" t="str">
        <f>IF(L57&lt;=64,"F",IF(L57&lt;=78,"D",IF(L57&lt;=98,"C",IF(L57&lt;=118,"B",IF(L57&lt;=138,"A-",IF(L57&lt;=158,"A",IF(L57&lt;=200,"A+")))))))</f>
        <v>F</v>
      </c>
      <c r="O57" s="12"/>
      <c r="P57" s="13">
        <f>IF(O57&lt;=32,0,IF(O57&lt;=39,1,IF(O57&lt;=49,2,IF(O57&lt;=59,3,IF(O57&lt;=69,3.5,IF(O57&lt;=79,4,IF(O57&lt;=100,5)))))))</f>
        <v>0</v>
      </c>
      <c r="Q57" s="13" t="str">
        <f>IF(O57&lt;=32,"F",IF(O57&lt;=39,"D",IF(O57&lt;=49,"C",IF(O57&lt;=59,"B",IF(O57&lt;=69,"A-",IF(O57&lt;=79,"A",IF(O57&lt;=100,"A+")))))))</f>
        <v>F</v>
      </c>
      <c r="R57" s="12"/>
      <c r="S57" s="13">
        <f>IF(R57&lt;=32,0,IF(R57&lt;=39,1,IF(R57&lt;=49,2,IF(R57&lt;=59,3,IF(R57&lt;=69,3.5,IF(R57&lt;=79,4,IF(R57&lt;=100,5)))))))</f>
        <v>0</v>
      </c>
      <c r="T57" s="13" t="str">
        <f>IF(R57&lt;=32,"F",IF(R57&lt;=39,"D",IF(R57&lt;=49,"C",IF(R57&lt;=59,"B",IF(R57&lt;=69,"A-",IF(R57&lt;=79,"A",IF(R57&lt;=100,"A+")))))))</f>
        <v>F</v>
      </c>
      <c r="U57" s="12"/>
      <c r="V57" s="13">
        <f>IF(U57&lt;=32,0,IF(U57&lt;=39,1,IF(U57&lt;=49,2,IF(U57&lt;=59,3,IF(U57&lt;=69,3.5,IF(U57&lt;=79,4,IF(U57&lt;=100,5)))))))</f>
        <v>0</v>
      </c>
      <c r="W57" s="13" t="str">
        <f>IF(U57&lt;=32,"F",IF(U57&lt;=39,"D",IF(U57&lt;=49,"C",IF(U57&lt;=59,"B",IF(U57&lt;=69,"A-",IF(U57&lt;=79,"A",IF(U57&lt;=100,"A+")))))))</f>
        <v>F</v>
      </c>
      <c r="X57" s="12"/>
      <c r="Y57" s="13">
        <f>IF(X57&lt;=32,0,IF(X57&lt;=39,1,IF(X57&lt;=49,2,IF(X57&lt;=59,3,IF(X57&lt;=69,3.5,IF(X57&lt;=79,4,IF(X57&lt;=100,5)))))))</f>
        <v>0</v>
      </c>
      <c r="Z57" s="13" t="str">
        <f>IF(X57&lt;=32,"F",IF(X57&lt;=39,"D",IF(X57&lt;=49,"C",IF(X57&lt;=59,"B",IF(X57&lt;=69,"A-",IF(X57&lt;=79,"A",IF(X57&lt;=100,"A+")))))))</f>
        <v>F</v>
      </c>
      <c r="AA57" s="12"/>
      <c r="AB57" s="13">
        <f>IF(AA57&lt;=32,0,IF(AA57&lt;=39,1,IF(AA57&lt;=49,2,IF(AA57&lt;=59,3,IF(AA57&lt;=69,3.5,IF(AA57&lt;=79,4,IF(AA57&lt;=100,5)))))))</f>
        <v>0</v>
      </c>
      <c r="AC57" s="13" t="str">
        <f>IF(AA57&lt;=32,"F",IF(AA57&lt;=39,"D",IF(AA57&lt;=49,"C",IF(AA57&lt;=59,"B",IF(AA57&lt;=69,"A-",IF(AA57&lt;=79,"A",IF(AA57&lt;=100,"A+")))))))</f>
        <v>F</v>
      </c>
      <c r="AD57" s="12"/>
      <c r="AE57" s="13">
        <f>IF(AD57&lt;=32,0,IF(AD57&lt;=39,1,IF(AD57&lt;=49,2,IF(AD57&lt;=59,3,IF(AD57&lt;=69,3.5,IF(AD57&lt;=79,4,IF(AD57&lt;=100,5)))))))</f>
        <v>0</v>
      </c>
      <c r="AF57" s="13" t="str">
        <f>IF(AD57&lt;=32,"F",IF(AD57&lt;=39,"D",IF(AD57&lt;=49,"C",IF(AD57&lt;=59,"B",IF(AD57&lt;=69,"A-",IF(AD57&lt;=79,"A",IF(AD57&lt;=100,"A+")))))))</f>
        <v>F</v>
      </c>
      <c r="AG57" s="12"/>
      <c r="AH57" s="13">
        <f>IF(AG57&lt;=8,0,IF(AG57&lt;=9.75,1,IF(AG57&lt;=12.25,2,IF(AG57&lt;=14.75,3,IF(AG57&lt;=17.25,3.5,IF(AG57&lt;=19.75,4,IF(AG57&lt;=25,5)))))))</f>
        <v>0</v>
      </c>
      <c r="AI57" s="13" t="str">
        <f>IF(AG57&lt;=8,"F",IF(AG57&lt;=9.75,"D",IF(AG57&lt;=12.25,"C",IF(AG57&lt;=14.75,"B",IF(AG57&lt;=17.25,"A-",IF(AG57&lt;=19.75,"A",IF(AG57&lt;=25,"A+")))))))</f>
        <v>F</v>
      </c>
      <c r="AJ57" s="12"/>
      <c r="AK57" s="13">
        <f>IF(AJ57&lt;=32,0,IF(AJ57&lt;=39,1,IF(AJ57&lt;=49,2,IF(AJ57&lt;=59,3,IF(AJ57&lt;=69,3.5,IF(AJ57&lt;=79,4,IF(AJ57&lt;=100,5)))))))</f>
        <v>0</v>
      </c>
      <c r="AL57" s="13" t="str">
        <f>IF(AJ57&lt;=32,"F",IF(AJ57&lt;=39,"D",IF(AJ57&lt;=49,"C",IF(AJ57&lt;=59,"B",IF(AJ57&lt;=69,"A-",IF(AJ57&lt;=79,"A",IF(AJ57&lt;=100,"A+")))))))</f>
        <v>F</v>
      </c>
      <c r="AM57" s="14">
        <f>IF(AK57&gt;2,AK57-2,0)</f>
        <v>0</v>
      </c>
      <c r="AN57" s="72">
        <f>G57+L57+O57+R57+U57+X57+AA57+AD57+AG57+AJ57</f>
        <v>40</v>
      </c>
      <c r="AO57" s="15">
        <f>IF(OR(H57=0,M57=0,P57=0,S57=0,V57=0,Y57=0,AB57=0,AE57=0,AH57=0),0,H57+M57+P57+S57+V57+Y57+AB57+AE57+AH57)/9</f>
        <v>0</v>
      </c>
      <c r="AP57" s="15">
        <f>IF(OR(H57=0,M57=0,P57=0,S57=0,V57=0,Y57=0,AB57=0,AE57=0,AH57=0),0,H57+M57+P57+S57+V57+Y57+AB57+AE57+AH57+AM57)/9</f>
        <v>0</v>
      </c>
      <c r="AQ57" s="15" t="str">
        <f>IF(AP57&gt;=5,"A+",IF(AP57&gt;=4,"A",IF(AP57&gt;=3.5,"A-",IF(AP57&gt;=3,"B",IF(AP57&gt;=2,"C",IF(AP57&gt;=1,"D","F"))))))</f>
        <v>F</v>
      </c>
      <c r="AR57" s="13">
        <v>51</v>
      </c>
      <c r="AS57" s="13" t="str">
        <f>IF(AP57=0,"FAIL","PASS")</f>
        <v>FAIL</v>
      </c>
      <c r="AT57" s="21">
        <f>COUNTIF(G57:AI57,"F")</f>
        <v>9</v>
      </c>
      <c r="AU57" s="64"/>
      <c r="AV57" s="64"/>
      <c r="AW57" s="10"/>
      <c r="AX57" s="19"/>
      <c r="AY57" s="64"/>
      <c r="AZ57" s="64"/>
      <c r="BA57" s="10"/>
      <c r="BB57" s="10"/>
      <c r="BC57" s="64"/>
      <c r="BD57" s="50">
        <v>0</v>
      </c>
      <c r="BE57" s="12">
        <f>AR57</f>
        <v>51</v>
      </c>
      <c r="BF57" s="31">
        <v>0</v>
      </c>
      <c r="BG57" s="10"/>
      <c r="BH57" s="18"/>
      <c r="BI57" s="18"/>
      <c r="BJ57" s="18"/>
      <c r="BK57" s="18"/>
      <c r="BL57" s="9" t="s">
        <v>746</v>
      </c>
      <c r="BM57" s="9" t="s">
        <v>746</v>
      </c>
      <c r="BN57" s="9" t="s">
        <v>40</v>
      </c>
    </row>
    <row r="58" spans="1:66" s="25" customFormat="1" ht="15.75" x14ac:dyDescent="0.25">
      <c r="A58" s="6">
        <v>52</v>
      </c>
      <c r="B58" s="9" t="s">
        <v>587</v>
      </c>
      <c r="C58" s="9" t="s">
        <v>638</v>
      </c>
      <c r="D58" s="9" t="s">
        <v>689</v>
      </c>
      <c r="E58" s="12"/>
      <c r="F58" s="12"/>
      <c r="G58" s="12">
        <f>SUM(E58:F58)</f>
        <v>0</v>
      </c>
      <c r="H58" s="12" t="str">
        <f>IF(G58&lt;=64,"0",IF(G58&lt;=78,"1",IF(G58&lt;=98,"2",IF(G58&lt;=118,"3",IF(G58&lt;=138,"3.5",IF(G58&lt;=158,"4",IF(G58&lt;=200,"5")))))))</f>
        <v>0</v>
      </c>
      <c r="I58" s="12" t="str">
        <f>IF(G58&lt;=64,"F",IF(G58&lt;=78,"D",IF(G58&lt;=98,"C",IF(G58&lt;=118,"B",IF(G58&lt;=138,"A-",IF(G58&lt;=158,"A",IF(G58&lt;=200,"A+")))))))</f>
        <v>F</v>
      </c>
      <c r="J58" s="12">
        <v>5</v>
      </c>
      <c r="K58" s="12"/>
      <c r="L58" s="12">
        <f>SUM(J58:K58)</f>
        <v>5</v>
      </c>
      <c r="M58" s="12" t="str">
        <f>IF(L58&lt;=64,"0",IF(L58&lt;=78,"1",IF(L58&lt;=98,"2",IF(L58&lt;=118,"3",IF(L58&lt;=138,"3.5",IF(L58&lt;=158,"4",IF(L58&lt;=200,"5")))))))</f>
        <v>0</v>
      </c>
      <c r="N58" s="12" t="str">
        <f>IF(L58&lt;=64,"F",IF(L58&lt;=78,"D",IF(L58&lt;=98,"C",IF(L58&lt;=118,"B",IF(L58&lt;=138,"A-",IF(L58&lt;=158,"A",IF(L58&lt;=200,"A+")))))))</f>
        <v>F</v>
      </c>
      <c r="O58" s="12"/>
      <c r="P58" s="13">
        <f>IF(O58&lt;=32,0,IF(O58&lt;=39,1,IF(O58&lt;=49,2,IF(O58&lt;=59,3,IF(O58&lt;=69,3.5,IF(O58&lt;=79,4,IF(O58&lt;=100,5)))))))</f>
        <v>0</v>
      </c>
      <c r="Q58" s="13" t="str">
        <f>IF(O58&lt;=32,"F",IF(O58&lt;=39,"D",IF(O58&lt;=49,"C",IF(O58&lt;=59,"B",IF(O58&lt;=69,"A-",IF(O58&lt;=79,"A",IF(O58&lt;=100,"A+")))))))</f>
        <v>F</v>
      </c>
      <c r="R58" s="12"/>
      <c r="S58" s="13">
        <f>IF(R58&lt;=32,0,IF(R58&lt;=39,1,IF(R58&lt;=49,2,IF(R58&lt;=59,3,IF(R58&lt;=69,3.5,IF(R58&lt;=79,4,IF(R58&lt;=100,5)))))))</f>
        <v>0</v>
      </c>
      <c r="T58" s="13" t="str">
        <f>IF(R58&lt;=32,"F",IF(R58&lt;=39,"D",IF(R58&lt;=49,"C",IF(R58&lt;=59,"B",IF(R58&lt;=69,"A-",IF(R58&lt;=79,"A",IF(R58&lt;=100,"A+")))))))</f>
        <v>F</v>
      </c>
      <c r="U58" s="12"/>
      <c r="V58" s="13">
        <f>IF(U58&lt;=32,0,IF(U58&lt;=39,1,IF(U58&lt;=49,2,IF(U58&lt;=59,3,IF(U58&lt;=69,3.5,IF(U58&lt;=79,4,IF(U58&lt;=100,5)))))))</f>
        <v>0</v>
      </c>
      <c r="W58" s="13" t="str">
        <f>IF(U58&lt;=32,"F",IF(U58&lt;=39,"D",IF(U58&lt;=49,"C",IF(U58&lt;=59,"B",IF(U58&lt;=69,"A-",IF(U58&lt;=79,"A",IF(U58&lt;=100,"A+")))))))</f>
        <v>F</v>
      </c>
      <c r="X58" s="12"/>
      <c r="Y58" s="13">
        <f>IF(X58&lt;=32,0,IF(X58&lt;=39,1,IF(X58&lt;=49,2,IF(X58&lt;=59,3,IF(X58&lt;=69,3.5,IF(X58&lt;=79,4,IF(X58&lt;=100,5)))))))</f>
        <v>0</v>
      </c>
      <c r="Z58" s="13" t="str">
        <f>IF(X58&lt;=32,"F",IF(X58&lt;=39,"D",IF(X58&lt;=49,"C",IF(X58&lt;=59,"B",IF(X58&lt;=69,"A-",IF(X58&lt;=79,"A",IF(X58&lt;=100,"A+")))))))</f>
        <v>F</v>
      </c>
      <c r="AA58" s="12"/>
      <c r="AB58" s="13">
        <f>IF(AA58&lt;=32,0,IF(AA58&lt;=39,1,IF(AA58&lt;=49,2,IF(AA58&lt;=59,3,IF(AA58&lt;=69,3.5,IF(AA58&lt;=79,4,IF(AA58&lt;=100,5)))))))</f>
        <v>0</v>
      </c>
      <c r="AC58" s="13" t="str">
        <f>IF(AA58&lt;=32,"F",IF(AA58&lt;=39,"D",IF(AA58&lt;=49,"C",IF(AA58&lt;=59,"B",IF(AA58&lt;=69,"A-",IF(AA58&lt;=79,"A",IF(AA58&lt;=100,"A+")))))))</f>
        <v>F</v>
      </c>
      <c r="AD58" s="12"/>
      <c r="AE58" s="13">
        <f>IF(AD58&lt;=32,0,IF(AD58&lt;=39,1,IF(AD58&lt;=49,2,IF(AD58&lt;=59,3,IF(AD58&lt;=69,3.5,IF(AD58&lt;=79,4,IF(AD58&lt;=100,5)))))))</f>
        <v>0</v>
      </c>
      <c r="AF58" s="13" t="str">
        <f>IF(AD58&lt;=32,"F",IF(AD58&lt;=39,"D",IF(AD58&lt;=49,"C",IF(AD58&lt;=59,"B",IF(AD58&lt;=69,"A-",IF(AD58&lt;=79,"A",IF(AD58&lt;=100,"A+")))))))</f>
        <v>F</v>
      </c>
      <c r="AG58" s="12"/>
      <c r="AH58" s="13">
        <f>IF(AG58&lt;=8,0,IF(AG58&lt;=9.75,1,IF(AG58&lt;=12.25,2,IF(AG58&lt;=14.75,3,IF(AG58&lt;=17.25,3.5,IF(AG58&lt;=19.75,4,IF(AG58&lt;=25,5)))))))</f>
        <v>0</v>
      </c>
      <c r="AI58" s="13" t="str">
        <f>IF(AG58&lt;=8,"F",IF(AG58&lt;=9.75,"D",IF(AG58&lt;=12.25,"C",IF(AG58&lt;=14.75,"B",IF(AG58&lt;=17.25,"A-",IF(AG58&lt;=19.75,"A",IF(AG58&lt;=25,"A+")))))))</f>
        <v>F</v>
      </c>
      <c r="AJ58" s="12"/>
      <c r="AK58" s="13">
        <f>IF(AJ58&lt;=32,0,IF(AJ58&lt;=39,1,IF(AJ58&lt;=49,2,IF(AJ58&lt;=59,3,IF(AJ58&lt;=69,3.5,IF(AJ58&lt;=79,4,IF(AJ58&lt;=100,5)))))))</f>
        <v>0</v>
      </c>
      <c r="AL58" s="13" t="str">
        <f>IF(AJ58&lt;=32,"F",IF(AJ58&lt;=39,"D",IF(AJ58&lt;=49,"C",IF(AJ58&lt;=59,"B",IF(AJ58&lt;=69,"A-",IF(AJ58&lt;=79,"A",IF(AJ58&lt;=100,"A+")))))))</f>
        <v>F</v>
      </c>
      <c r="AM58" s="14">
        <f>IF(AK58&gt;2,AK58-2,0)</f>
        <v>0</v>
      </c>
      <c r="AN58" s="72">
        <f>G58+L58+O58+R58+U58+X58+AA58+AD58+AG58+AJ58</f>
        <v>5</v>
      </c>
      <c r="AO58" s="15">
        <f>IF(OR(H58=0,M58=0,P58=0,S58=0,V58=0,Y58=0,AB58=0,AE58=0,AH58=0),0,H58+M58+P58+S58+V58+Y58+AB58+AE58+AH58)/9</f>
        <v>0</v>
      </c>
      <c r="AP58" s="15">
        <f>IF(OR(H58=0,M58=0,P58=0,S58=0,V58=0,Y58=0,AB58=0,AE58=0,AH58=0),0,H58+M58+P58+S58+V58+Y58+AB58+AE58+AH58+AM58)/9</f>
        <v>0</v>
      </c>
      <c r="AQ58" s="15" t="str">
        <f>IF(AP58&gt;=5,"A+",IF(AP58&gt;=4,"A",IF(AP58&gt;=3.5,"A-",IF(AP58&gt;=3,"B",IF(AP58&gt;=2,"C",IF(AP58&gt;=1,"D","F"))))))</f>
        <v>F</v>
      </c>
      <c r="AR58" s="13">
        <v>52</v>
      </c>
      <c r="AS58" s="13" t="str">
        <f>IF(AP58=0,"FAIL","PASS")</f>
        <v>FAIL</v>
      </c>
      <c r="AT58" s="21">
        <f>COUNTIF(G58:AI58,"F")</f>
        <v>9</v>
      </c>
      <c r="AU58" s="16"/>
      <c r="AV58" s="16"/>
      <c r="AW58" s="12">
        <v>38</v>
      </c>
      <c r="AX58" s="12">
        <v>66</v>
      </c>
      <c r="AY58" s="16">
        <v>39</v>
      </c>
      <c r="AZ58" s="16">
        <v>86</v>
      </c>
      <c r="BA58" s="12">
        <v>42</v>
      </c>
      <c r="BB58" s="37">
        <v>70</v>
      </c>
      <c r="BC58" s="38">
        <v>46</v>
      </c>
      <c r="BD58" s="50">
        <v>62</v>
      </c>
      <c r="BE58" s="12">
        <f>AR58</f>
        <v>52</v>
      </c>
      <c r="BF58" s="31">
        <v>19</v>
      </c>
      <c r="BG58" s="10"/>
      <c r="BH58" s="18"/>
      <c r="BI58" s="18"/>
      <c r="BJ58" s="18"/>
      <c r="BK58" s="18"/>
      <c r="BL58" s="9" t="s">
        <v>740</v>
      </c>
      <c r="BM58" s="9" t="s">
        <v>768</v>
      </c>
      <c r="BN58" s="9" t="s">
        <v>40</v>
      </c>
    </row>
    <row r="59" spans="1:66" s="25" customFormat="1" ht="15.75" x14ac:dyDescent="0.25">
      <c r="A59" s="6">
        <v>53</v>
      </c>
      <c r="B59" s="9" t="s">
        <v>564</v>
      </c>
      <c r="C59" s="9" t="s">
        <v>615</v>
      </c>
      <c r="D59" s="9" t="s">
        <v>666</v>
      </c>
      <c r="E59" s="12"/>
      <c r="F59" s="12"/>
      <c r="G59" s="12">
        <f>SUM(E59:F59)</f>
        <v>0</v>
      </c>
      <c r="H59" s="12" t="str">
        <f>IF(G59&lt;=64,"0",IF(G59&lt;=78,"1",IF(G59&lt;=98,"2",IF(G59&lt;=118,"3",IF(G59&lt;=138,"3.5",IF(G59&lt;=158,"4",IF(G59&lt;=200,"5")))))))</f>
        <v>0</v>
      </c>
      <c r="I59" s="12" t="str">
        <f>IF(G59&lt;=64,"F",IF(G59&lt;=78,"D",IF(G59&lt;=98,"C",IF(G59&lt;=118,"B",IF(G59&lt;=138,"A-",IF(G59&lt;=158,"A",IF(G59&lt;=200,"A+")))))))</f>
        <v>F</v>
      </c>
      <c r="J59" s="12">
        <v>5</v>
      </c>
      <c r="K59" s="12"/>
      <c r="L59" s="12">
        <f>SUM(J59:K59)</f>
        <v>5</v>
      </c>
      <c r="M59" s="12" t="str">
        <f>IF(L59&lt;=64,"0",IF(L59&lt;=78,"1",IF(L59&lt;=98,"2",IF(L59&lt;=118,"3",IF(L59&lt;=138,"3.5",IF(L59&lt;=158,"4",IF(L59&lt;=200,"5")))))))</f>
        <v>0</v>
      </c>
      <c r="N59" s="12" t="str">
        <f>IF(L59&lt;=64,"F",IF(L59&lt;=78,"D",IF(L59&lt;=98,"C",IF(L59&lt;=118,"B",IF(L59&lt;=138,"A-",IF(L59&lt;=158,"A",IF(L59&lt;=200,"A+")))))))</f>
        <v>F</v>
      </c>
      <c r="O59" s="12"/>
      <c r="P59" s="13">
        <f>IF(O59&lt;=32,0,IF(O59&lt;=39,1,IF(O59&lt;=49,2,IF(O59&lt;=59,3,IF(O59&lt;=69,3.5,IF(O59&lt;=79,4,IF(O59&lt;=100,5)))))))</f>
        <v>0</v>
      </c>
      <c r="Q59" s="13" t="str">
        <f>IF(O59&lt;=32,"F",IF(O59&lt;=39,"D",IF(O59&lt;=49,"C",IF(O59&lt;=59,"B",IF(O59&lt;=69,"A-",IF(O59&lt;=79,"A",IF(O59&lt;=100,"A+")))))))</f>
        <v>F</v>
      </c>
      <c r="R59" s="12"/>
      <c r="S59" s="13">
        <f>IF(R59&lt;=32,0,IF(R59&lt;=39,1,IF(R59&lt;=49,2,IF(R59&lt;=59,3,IF(R59&lt;=69,3.5,IF(R59&lt;=79,4,IF(R59&lt;=100,5)))))))</f>
        <v>0</v>
      </c>
      <c r="T59" s="13" t="str">
        <f>IF(R59&lt;=32,"F",IF(R59&lt;=39,"D",IF(R59&lt;=49,"C",IF(R59&lt;=59,"B",IF(R59&lt;=69,"A-",IF(R59&lt;=79,"A",IF(R59&lt;=100,"A+")))))))</f>
        <v>F</v>
      </c>
      <c r="U59" s="12"/>
      <c r="V59" s="13">
        <f>IF(U59&lt;=32,0,IF(U59&lt;=39,1,IF(U59&lt;=49,2,IF(U59&lt;=59,3,IF(U59&lt;=69,3.5,IF(U59&lt;=79,4,IF(U59&lt;=100,5)))))))</f>
        <v>0</v>
      </c>
      <c r="W59" s="13" t="str">
        <f>IF(U59&lt;=32,"F",IF(U59&lt;=39,"D",IF(U59&lt;=49,"C",IF(U59&lt;=59,"B",IF(U59&lt;=69,"A-",IF(U59&lt;=79,"A",IF(U59&lt;=100,"A+")))))))</f>
        <v>F</v>
      </c>
      <c r="X59" s="12"/>
      <c r="Y59" s="13">
        <f>IF(X59&lt;=32,0,IF(X59&lt;=39,1,IF(X59&lt;=49,2,IF(X59&lt;=59,3,IF(X59&lt;=69,3.5,IF(X59&lt;=79,4,IF(X59&lt;=100,5)))))))</f>
        <v>0</v>
      </c>
      <c r="Z59" s="13" t="str">
        <f>IF(X59&lt;=32,"F",IF(X59&lt;=39,"D",IF(X59&lt;=49,"C",IF(X59&lt;=59,"B",IF(X59&lt;=69,"A-",IF(X59&lt;=79,"A",IF(X59&lt;=100,"A+")))))))</f>
        <v>F</v>
      </c>
      <c r="AA59" s="12"/>
      <c r="AB59" s="13">
        <f>IF(AA59&lt;=32,0,IF(AA59&lt;=39,1,IF(AA59&lt;=49,2,IF(AA59&lt;=59,3,IF(AA59&lt;=69,3.5,IF(AA59&lt;=79,4,IF(AA59&lt;=100,5)))))))</f>
        <v>0</v>
      </c>
      <c r="AC59" s="13" t="str">
        <f>IF(AA59&lt;=32,"F",IF(AA59&lt;=39,"D",IF(AA59&lt;=49,"C",IF(AA59&lt;=59,"B",IF(AA59&lt;=69,"A-",IF(AA59&lt;=79,"A",IF(AA59&lt;=100,"A+")))))))</f>
        <v>F</v>
      </c>
      <c r="AD59" s="12"/>
      <c r="AE59" s="13">
        <f>IF(AD59&lt;=32,0,IF(AD59&lt;=39,1,IF(AD59&lt;=49,2,IF(AD59&lt;=59,3,IF(AD59&lt;=69,3.5,IF(AD59&lt;=79,4,IF(AD59&lt;=100,5)))))))</f>
        <v>0</v>
      </c>
      <c r="AF59" s="13" t="str">
        <f>IF(AD59&lt;=32,"F",IF(AD59&lt;=39,"D",IF(AD59&lt;=49,"C",IF(AD59&lt;=59,"B",IF(AD59&lt;=69,"A-",IF(AD59&lt;=79,"A",IF(AD59&lt;=100,"A+")))))))</f>
        <v>F</v>
      </c>
      <c r="AG59" s="12"/>
      <c r="AH59" s="13">
        <f>IF(AG59&lt;=8,0,IF(AG59&lt;=9.75,1,IF(AG59&lt;=12.25,2,IF(AG59&lt;=14.75,3,IF(AG59&lt;=17.25,3.5,IF(AG59&lt;=19.75,4,IF(AG59&lt;=25,5)))))))</f>
        <v>0</v>
      </c>
      <c r="AI59" s="13" t="str">
        <f>IF(AG59&lt;=8,"F",IF(AG59&lt;=9.75,"D",IF(AG59&lt;=12.25,"C",IF(AG59&lt;=14.75,"B",IF(AG59&lt;=17.25,"A-",IF(AG59&lt;=19.75,"A",IF(AG59&lt;=25,"A+")))))))</f>
        <v>F</v>
      </c>
      <c r="AJ59" s="12"/>
      <c r="AK59" s="13">
        <f>IF(AJ59&lt;=32,0,IF(AJ59&lt;=39,1,IF(AJ59&lt;=49,2,IF(AJ59&lt;=59,3,IF(AJ59&lt;=69,3.5,IF(AJ59&lt;=79,4,IF(AJ59&lt;=100,5)))))))</f>
        <v>0</v>
      </c>
      <c r="AL59" s="13" t="str">
        <f>IF(AJ59&lt;=32,"F",IF(AJ59&lt;=39,"D",IF(AJ59&lt;=49,"C",IF(AJ59&lt;=59,"B",IF(AJ59&lt;=69,"A-",IF(AJ59&lt;=79,"A",IF(AJ59&lt;=100,"A+")))))))</f>
        <v>F</v>
      </c>
      <c r="AM59" s="14">
        <f>IF(AK59&gt;2,AK59-2,0)</f>
        <v>0</v>
      </c>
      <c r="AN59" s="72">
        <f>G59+L59+O59+R59+U59+X59+AA59+AD59+AG59+AJ59</f>
        <v>5</v>
      </c>
      <c r="AO59" s="15">
        <f>IF(OR(H59=0,M59=0,P59=0,S59=0,V59=0,Y59=0,AB59=0,AE59=0,AH59=0),0,H59+M59+P59+S59+V59+Y59+AB59+AE59+AH59)/9</f>
        <v>0</v>
      </c>
      <c r="AP59" s="15">
        <f>IF(OR(H59=0,M59=0,P59=0,S59=0,V59=0,Y59=0,AB59=0,AE59=0,AH59=0),0,H59+M59+P59+S59+V59+Y59+AB59+AE59+AH59+AM59)/9</f>
        <v>0</v>
      </c>
      <c r="AQ59" s="15" t="str">
        <f>IF(AP59&gt;=5,"A+",IF(AP59&gt;=4,"A",IF(AP59&gt;=3.5,"A-",IF(AP59&gt;=3,"B",IF(AP59&gt;=2,"C",IF(AP59&gt;=1,"D","F"))))))</f>
        <v>F</v>
      </c>
      <c r="AR59" s="13">
        <v>53</v>
      </c>
      <c r="AS59" s="13" t="str">
        <f>IF(AP59=0,"FAIL","PASS")</f>
        <v>FAIL</v>
      </c>
      <c r="AT59" s="21">
        <f>COUNTIF(G59:AI59,"F")</f>
        <v>9</v>
      </c>
      <c r="AU59" s="16">
        <v>24</v>
      </c>
      <c r="AV59" s="16"/>
      <c r="AW59" s="12">
        <v>47</v>
      </c>
      <c r="AX59" s="12">
        <v>47</v>
      </c>
      <c r="AY59" s="16">
        <v>36</v>
      </c>
      <c r="AZ59" s="16">
        <v>77</v>
      </c>
      <c r="BA59" s="12">
        <v>30</v>
      </c>
      <c r="BB59" s="37">
        <v>76</v>
      </c>
      <c r="BC59" s="38">
        <v>37</v>
      </c>
      <c r="BD59" s="50">
        <v>48</v>
      </c>
      <c r="BE59" s="12">
        <f>AR59</f>
        <v>53</v>
      </c>
      <c r="BF59" s="31">
        <v>0</v>
      </c>
      <c r="BG59" s="10"/>
      <c r="BH59" s="18"/>
      <c r="BI59" s="18"/>
      <c r="BJ59" s="18"/>
      <c r="BK59" s="18"/>
      <c r="BL59" s="9" t="s">
        <v>717</v>
      </c>
      <c r="BM59" s="9" t="s">
        <v>717</v>
      </c>
      <c r="BN59" s="9" t="s">
        <v>40</v>
      </c>
    </row>
  </sheetData>
  <sortState ref="A7:BN59">
    <sortCondition descending="1" ref="AP7:AP59"/>
    <sortCondition ref="AT7:AT59"/>
    <sortCondition descending="1" ref="AN7:AN59"/>
    <sortCondition descending="1" ref="BF7:BF59"/>
  </sortState>
  <mergeCells count="6">
    <mergeCell ref="AU4:BF5"/>
    <mergeCell ref="BL4:BN5"/>
    <mergeCell ref="A1:BN1"/>
    <mergeCell ref="A2:BN2"/>
    <mergeCell ref="A3:BN3"/>
    <mergeCell ref="AO4:AT5"/>
  </mergeCells>
  <conditionalFormatting sqref="Q7:Q59">
    <cfRule type="cellIs" dxfId="101" priority="32" operator="equal">
      <formula>"F"</formula>
    </cfRule>
  </conditionalFormatting>
  <conditionalFormatting sqref="AO7:AO59">
    <cfRule type="cellIs" dxfId="100" priority="28" operator="equal">
      <formula>0</formula>
    </cfRule>
  </conditionalFormatting>
  <conditionalFormatting sqref="AP7:AP59">
    <cfRule type="cellIs" dxfId="99" priority="27" operator="equal">
      <formula>0</formula>
    </cfRule>
  </conditionalFormatting>
  <conditionalFormatting sqref="AS7:AS59">
    <cfRule type="cellIs" dxfId="98" priority="26" operator="equal">
      <formula>"FAIL"</formula>
    </cfRule>
  </conditionalFormatting>
  <conditionalFormatting sqref="AQ7:AQ59">
    <cfRule type="cellIs" dxfId="97" priority="25" operator="equal">
      <formula>"F"</formula>
    </cfRule>
  </conditionalFormatting>
  <conditionalFormatting sqref="H7:I59">
    <cfRule type="containsText" dxfId="96" priority="24" operator="containsText" text="F">
      <formula>NOT(ISERROR(SEARCH("F",H7)))</formula>
    </cfRule>
  </conditionalFormatting>
  <conditionalFormatting sqref="L7:N59">
    <cfRule type="containsText" dxfId="95" priority="23" operator="containsText" text="F">
      <formula>NOT(ISERROR(SEARCH("F",L7)))</formula>
    </cfRule>
  </conditionalFormatting>
  <conditionalFormatting sqref="E7:F59">
    <cfRule type="containsText" dxfId="94" priority="17" operator="containsText" text="F">
      <formula>NOT(ISERROR(SEARCH("F",E7)))</formula>
    </cfRule>
  </conditionalFormatting>
  <conditionalFormatting sqref="J7:K59">
    <cfRule type="containsText" dxfId="93" priority="16" operator="containsText" text="F">
      <formula>NOT(ISERROR(SEARCH("F",J7)))</formula>
    </cfRule>
  </conditionalFormatting>
  <conditionalFormatting sqref="O7:O59">
    <cfRule type="containsText" dxfId="92" priority="15" operator="containsText" text="F">
      <formula>NOT(ISERROR(SEARCH("F",O7)))</formula>
    </cfRule>
  </conditionalFormatting>
  <conditionalFormatting sqref="R7:R59">
    <cfRule type="containsText" dxfId="91" priority="14" operator="containsText" text="F">
      <formula>NOT(ISERROR(SEARCH("F",R7)))</formula>
    </cfRule>
  </conditionalFormatting>
  <conditionalFormatting sqref="U7:U59">
    <cfRule type="containsText" dxfId="90" priority="13" operator="containsText" text="F">
      <formula>NOT(ISERROR(SEARCH("F",U7)))</formula>
    </cfRule>
  </conditionalFormatting>
  <conditionalFormatting sqref="X7:X59">
    <cfRule type="containsText" dxfId="89" priority="12" operator="containsText" text="F">
      <formula>NOT(ISERROR(SEARCH("F",X7)))</formula>
    </cfRule>
  </conditionalFormatting>
  <conditionalFormatting sqref="AA7:AA59">
    <cfRule type="containsText" dxfId="88" priority="11" operator="containsText" text="F">
      <formula>NOT(ISERROR(SEARCH("F",AA7)))</formula>
    </cfRule>
  </conditionalFormatting>
  <conditionalFormatting sqref="AD7:AD59">
    <cfRule type="containsText" dxfId="87" priority="10" operator="containsText" text="F">
      <formula>NOT(ISERROR(SEARCH("F",AD7)))</formula>
    </cfRule>
  </conditionalFormatting>
  <conditionalFormatting sqref="AG7:AG59">
    <cfRule type="containsText" dxfId="86" priority="9" operator="containsText" text="F">
      <formula>NOT(ISERROR(SEARCH("F",AG7)))</formula>
    </cfRule>
  </conditionalFormatting>
  <conditionalFormatting sqref="AJ7:AJ59">
    <cfRule type="containsText" dxfId="85" priority="8" operator="containsText" text="F">
      <formula>NOT(ISERROR(SEARCH("F",AJ7)))</formula>
    </cfRule>
  </conditionalFormatting>
  <conditionalFormatting sqref="T7:T59">
    <cfRule type="cellIs" dxfId="84" priority="7" operator="equal">
      <formula>"F"</formula>
    </cfRule>
  </conditionalFormatting>
  <conditionalFormatting sqref="W7:W59">
    <cfRule type="cellIs" dxfId="83" priority="6" operator="equal">
      <formula>"F"</formula>
    </cfRule>
  </conditionalFormatting>
  <conditionalFormatting sqref="Z7:Z59">
    <cfRule type="cellIs" dxfId="82" priority="5" operator="equal">
      <formula>"F"</formula>
    </cfRule>
  </conditionalFormatting>
  <conditionalFormatting sqref="AC7:AC59">
    <cfRule type="cellIs" dxfId="81" priority="4" operator="equal">
      <formula>"F"</formula>
    </cfRule>
  </conditionalFormatting>
  <conditionalFormatting sqref="AF7:AF59">
    <cfRule type="cellIs" dxfId="80" priority="3" operator="equal">
      <formula>"F"</formula>
    </cfRule>
  </conditionalFormatting>
  <conditionalFormatting sqref="AL7:AL59">
    <cfRule type="cellIs" dxfId="79" priority="2" operator="equal">
      <formula>"F"</formula>
    </cfRule>
  </conditionalFormatting>
  <conditionalFormatting sqref="AI7:AI59">
    <cfRule type="cellIs" dxfId="78" priority="1" operator="equal">
      <formula>"F"</formula>
    </cfRule>
  </conditionalFormatting>
  <pageMargins left="0.45" right="0.45" top="0.5" bottom="0.5" header="0" footer="0"/>
  <pageSetup paperSize="5" scale="87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6"/>
  <sheetViews>
    <sheetView zoomScale="70" zoomScaleNormal="70" workbookViewId="0">
      <selection activeCell="AE12" sqref="AE12"/>
    </sheetView>
  </sheetViews>
  <sheetFormatPr defaultRowHeight="18.75" x14ac:dyDescent="0.25"/>
  <cols>
    <col min="1" max="1" width="6.7109375" style="1" bestFit="1" customWidth="1"/>
    <col min="2" max="2" width="9.85546875" style="87" bestFit="1" customWidth="1"/>
    <col min="3" max="3" width="15.140625" style="87" bestFit="1" customWidth="1"/>
    <col min="4" max="4" width="36.42578125" style="87" customWidth="1"/>
    <col min="5" max="7" width="4.7109375" bestFit="1" customWidth="1"/>
    <col min="8" max="9" width="4.5703125" bestFit="1" customWidth="1"/>
    <col min="10" max="12" width="4.7109375" bestFit="1" customWidth="1"/>
    <col min="13" max="14" width="4.5703125" bestFit="1" customWidth="1"/>
    <col min="15" max="16" width="4.7109375" bestFit="1" customWidth="1"/>
    <col min="17" max="17" width="4.5703125" bestFit="1" customWidth="1"/>
    <col min="18" max="18" width="4.7109375" bestFit="1" customWidth="1"/>
    <col min="19" max="20" width="4.5703125" bestFit="1" customWidth="1"/>
    <col min="21" max="22" width="4.7109375" bestFit="1" customWidth="1"/>
    <col min="23" max="23" width="4.5703125" bestFit="1" customWidth="1"/>
    <col min="24" max="25" width="4.7109375" bestFit="1" customWidth="1"/>
    <col min="26" max="26" width="4.5703125" bestFit="1" customWidth="1"/>
    <col min="27" max="28" width="4.7109375" bestFit="1" customWidth="1"/>
    <col min="29" max="29" width="4.5703125" bestFit="1" customWidth="1"/>
    <col min="30" max="31" width="4.7109375" bestFit="1" customWidth="1"/>
    <col min="32" max="33" width="4.5703125" bestFit="1" customWidth="1"/>
    <col min="34" max="34" width="4.7109375" bestFit="1" customWidth="1"/>
    <col min="35" max="35" width="4.5703125" bestFit="1" customWidth="1"/>
    <col min="36" max="37" width="4.7109375" bestFit="1" customWidth="1"/>
    <col min="38" max="39" width="4.5703125" bestFit="1" customWidth="1"/>
    <col min="40" max="40" width="5" bestFit="1" customWidth="1"/>
    <col min="41" max="42" width="5.28515625" bestFit="1" customWidth="1"/>
    <col min="43" max="43" width="4.5703125" bestFit="1" customWidth="1"/>
    <col min="44" max="44" width="6.140625" bestFit="1" customWidth="1"/>
    <col min="45" max="45" width="6.7109375" bestFit="1" customWidth="1"/>
    <col min="46" max="46" width="4.28515625" style="1" bestFit="1" customWidth="1"/>
    <col min="47" max="47" width="4" style="1" bestFit="1" customWidth="1"/>
    <col min="48" max="48" width="7" style="1" bestFit="1" customWidth="1"/>
    <col min="49" max="49" width="4" style="1" bestFit="1" customWidth="1"/>
    <col min="50" max="50" width="4.7109375" style="3" bestFit="1" customWidth="1"/>
    <col min="51" max="51" width="4" style="1" bestFit="1" customWidth="1"/>
    <col min="52" max="52" width="4.7109375" style="1" bestFit="1" customWidth="1"/>
    <col min="53" max="53" width="4" style="1" bestFit="1" customWidth="1"/>
    <col min="54" max="54" width="7" style="1" bestFit="1" customWidth="1"/>
    <col min="55" max="55" width="4" style="1" bestFit="1" customWidth="1"/>
    <col min="56" max="58" width="7" style="1" bestFit="1" customWidth="1"/>
    <col min="59" max="59" width="9.140625" style="1" hidden="1" customWidth="1"/>
    <col min="60" max="60" width="12.5703125" style="4" hidden="1" customWidth="1"/>
    <col min="61" max="61" width="47.140625" style="4" hidden="1" customWidth="1"/>
    <col min="62" max="62" width="18.85546875" style="4" hidden="1" customWidth="1"/>
    <col min="63" max="63" width="41.85546875" style="4" hidden="1" customWidth="1"/>
    <col min="64" max="64" width="16.7109375" style="4" bestFit="1" customWidth="1"/>
    <col min="65" max="65" width="42.42578125" style="4" hidden="1" customWidth="1"/>
    <col min="66" max="66" width="16.7109375" style="4" bestFit="1" customWidth="1"/>
    <col min="67" max="67" width="9.140625" style="4" bestFit="1" customWidth="1"/>
  </cols>
  <sheetData>
    <row r="1" spans="1:67" ht="35.25" x14ac:dyDescent="0.25">
      <c r="A1" s="102" t="s">
        <v>13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102"/>
      <c r="BO1" s="102"/>
    </row>
    <row r="2" spans="1:67" ht="26.25" x14ac:dyDescent="0.25">
      <c r="A2" s="112" t="s">
        <v>65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</row>
    <row r="3" spans="1:67" ht="27.75" x14ac:dyDescent="0.25">
      <c r="A3" s="113" t="s">
        <v>460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</row>
    <row r="4" spans="1:67" s="25" customFormat="1" ht="21.75" customHeight="1" x14ac:dyDescent="0.25">
      <c r="A4" s="20"/>
      <c r="B4" s="88"/>
      <c r="C4" s="88"/>
      <c r="D4" s="79" t="s">
        <v>5</v>
      </c>
      <c r="E4" s="22">
        <f>MAX(E7:E36)</f>
        <v>65</v>
      </c>
      <c r="F4" s="22">
        <f>MAX(F7:F36)</f>
        <v>69</v>
      </c>
      <c r="G4" s="22">
        <f>MAX(G7:G36)</f>
        <v>134</v>
      </c>
      <c r="H4" s="22"/>
      <c r="I4" s="22"/>
      <c r="J4" s="22">
        <f>MAX(J7:J36)</f>
        <v>64</v>
      </c>
      <c r="K4" s="22">
        <f>MAX(K7:K36)</f>
        <v>58</v>
      </c>
      <c r="L4" s="22">
        <f>MAX(L7:L36)</f>
        <v>122</v>
      </c>
      <c r="M4" s="22"/>
      <c r="N4" s="22"/>
      <c r="O4" s="22">
        <f>MAX(O7:O36)</f>
        <v>75</v>
      </c>
      <c r="P4" s="22"/>
      <c r="Q4" s="22"/>
      <c r="R4" s="22">
        <f>MAX(R7:R36)</f>
        <v>77</v>
      </c>
      <c r="S4" s="22"/>
      <c r="T4" s="22"/>
      <c r="U4" s="22">
        <f>MAX(U7:U36)</f>
        <v>85</v>
      </c>
      <c r="V4" s="22"/>
      <c r="W4" s="22"/>
      <c r="X4" s="22">
        <f>MAX(X7:X36)</f>
        <v>81</v>
      </c>
      <c r="Y4" s="22"/>
      <c r="Z4" s="22"/>
      <c r="AA4" s="22">
        <f>MAX(AA7:AA36)</f>
        <v>60</v>
      </c>
      <c r="AB4" s="22"/>
      <c r="AC4" s="22"/>
      <c r="AD4" s="22">
        <f>MAX(AD7:AD36)</f>
        <v>71</v>
      </c>
      <c r="AE4" s="22"/>
      <c r="AF4" s="22"/>
      <c r="AG4" s="22">
        <f>MAX(AG7:AG36)</f>
        <v>22</v>
      </c>
      <c r="AH4" s="22"/>
      <c r="AI4" s="22"/>
      <c r="AJ4" s="22">
        <f>MAX(AJ7:AJ36)</f>
        <v>73</v>
      </c>
      <c r="AK4" s="22"/>
      <c r="AL4" s="22"/>
      <c r="AM4" s="22"/>
      <c r="AN4" s="114" t="s">
        <v>3</v>
      </c>
      <c r="AO4" s="115"/>
      <c r="AP4" s="115"/>
      <c r="AQ4" s="115"/>
      <c r="AR4" s="115"/>
      <c r="AS4" s="115"/>
      <c r="AT4" s="116"/>
      <c r="AU4" s="106" t="s">
        <v>25</v>
      </c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23"/>
      <c r="BH4" s="24"/>
      <c r="BI4" s="24"/>
      <c r="BJ4" s="24"/>
      <c r="BK4" s="24"/>
      <c r="BL4" s="96" t="s">
        <v>46</v>
      </c>
      <c r="BM4" s="97"/>
      <c r="BN4" s="97"/>
      <c r="BO4" s="98"/>
    </row>
    <row r="5" spans="1:67" s="25" customFormat="1" ht="24" customHeight="1" x14ac:dyDescent="0.25">
      <c r="A5" s="20"/>
      <c r="B5" s="88"/>
      <c r="C5" s="88"/>
      <c r="D5" s="79" t="s">
        <v>6</v>
      </c>
      <c r="E5" s="22">
        <v>100</v>
      </c>
      <c r="F5" s="22">
        <v>100</v>
      </c>
      <c r="G5" s="22">
        <f>F5+E5</f>
        <v>200</v>
      </c>
      <c r="H5" s="22"/>
      <c r="I5" s="22"/>
      <c r="J5" s="22">
        <v>100</v>
      </c>
      <c r="K5" s="22">
        <v>100</v>
      </c>
      <c r="L5" s="22">
        <f>J5+K5</f>
        <v>200</v>
      </c>
      <c r="M5" s="22"/>
      <c r="N5" s="22"/>
      <c r="O5" s="22">
        <v>100</v>
      </c>
      <c r="P5" s="22"/>
      <c r="Q5" s="22"/>
      <c r="R5" s="22">
        <v>100</v>
      </c>
      <c r="S5" s="22"/>
      <c r="T5" s="22"/>
      <c r="U5" s="22">
        <v>100</v>
      </c>
      <c r="V5" s="22"/>
      <c r="W5" s="22"/>
      <c r="X5" s="22">
        <v>100</v>
      </c>
      <c r="Y5" s="22"/>
      <c r="Z5" s="22"/>
      <c r="AA5" s="22">
        <v>100</v>
      </c>
      <c r="AB5" s="22"/>
      <c r="AC5" s="22"/>
      <c r="AD5" s="22">
        <v>100</v>
      </c>
      <c r="AE5" s="22"/>
      <c r="AF5" s="22"/>
      <c r="AG5" s="22">
        <v>25</v>
      </c>
      <c r="AH5" s="22"/>
      <c r="AI5" s="22"/>
      <c r="AJ5" s="22">
        <v>100</v>
      </c>
      <c r="AK5" s="22"/>
      <c r="AL5" s="22"/>
      <c r="AM5" s="26"/>
      <c r="AN5" s="117"/>
      <c r="AO5" s="118"/>
      <c r="AP5" s="118"/>
      <c r="AQ5" s="118"/>
      <c r="AR5" s="118"/>
      <c r="AS5" s="118"/>
      <c r="AT5" s="119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23"/>
      <c r="BH5" s="24"/>
      <c r="BI5" s="24"/>
      <c r="BJ5" s="24"/>
      <c r="BK5" s="24"/>
      <c r="BL5" s="99"/>
      <c r="BM5" s="100"/>
      <c r="BN5" s="100"/>
      <c r="BO5" s="101"/>
    </row>
    <row r="6" spans="1:67" s="23" customFormat="1" ht="90" customHeight="1" x14ac:dyDescent="0.25">
      <c r="A6" s="27" t="s">
        <v>12</v>
      </c>
      <c r="B6" s="89" t="s">
        <v>4</v>
      </c>
      <c r="C6" s="89" t="s">
        <v>22</v>
      </c>
      <c r="D6" s="89" t="s">
        <v>15</v>
      </c>
      <c r="E6" s="52" t="s">
        <v>47</v>
      </c>
      <c r="F6" s="52" t="s">
        <v>48</v>
      </c>
      <c r="G6" s="52" t="s">
        <v>8</v>
      </c>
      <c r="H6" s="76" t="s">
        <v>49</v>
      </c>
      <c r="I6" s="76" t="s">
        <v>50</v>
      </c>
      <c r="J6" s="52" t="s">
        <v>51</v>
      </c>
      <c r="K6" s="52" t="s">
        <v>52</v>
      </c>
      <c r="L6" s="52" t="s">
        <v>8</v>
      </c>
      <c r="M6" s="76" t="s">
        <v>49</v>
      </c>
      <c r="N6" s="76" t="s">
        <v>50</v>
      </c>
      <c r="O6" s="52" t="s">
        <v>461</v>
      </c>
      <c r="P6" s="76" t="s">
        <v>49</v>
      </c>
      <c r="Q6" s="76" t="s">
        <v>50</v>
      </c>
      <c r="R6" s="53" t="s">
        <v>462</v>
      </c>
      <c r="S6" s="76" t="s">
        <v>49</v>
      </c>
      <c r="T6" s="76" t="s">
        <v>50</v>
      </c>
      <c r="U6" s="53" t="s">
        <v>1753</v>
      </c>
      <c r="V6" s="76" t="s">
        <v>49</v>
      </c>
      <c r="W6" s="76" t="s">
        <v>50</v>
      </c>
      <c r="X6" s="53" t="s">
        <v>19</v>
      </c>
      <c r="Y6" s="76" t="s">
        <v>49</v>
      </c>
      <c r="Z6" s="76" t="s">
        <v>50</v>
      </c>
      <c r="AA6" s="53" t="s">
        <v>57</v>
      </c>
      <c r="AB6" s="76" t="s">
        <v>49</v>
      </c>
      <c r="AC6" s="76" t="s">
        <v>50</v>
      </c>
      <c r="AD6" s="53" t="s">
        <v>7</v>
      </c>
      <c r="AE6" s="76" t="s">
        <v>49</v>
      </c>
      <c r="AF6" s="76" t="s">
        <v>50</v>
      </c>
      <c r="AG6" s="53" t="s">
        <v>27</v>
      </c>
      <c r="AH6" s="76" t="s">
        <v>49</v>
      </c>
      <c r="AI6" s="76" t="s">
        <v>50</v>
      </c>
      <c r="AJ6" s="53" t="s">
        <v>58</v>
      </c>
      <c r="AK6" s="76" t="s">
        <v>49</v>
      </c>
      <c r="AL6" s="76" t="s">
        <v>50</v>
      </c>
      <c r="AM6" s="54" t="s">
        <v>59</v>
      </c>
      <c r="AN6" s="56" t="s">
        <v>8</v>
      </c>
      <c r="AO6" s="53" t="s">
        <v>60</v>
      </c>
      <c r="AP6" s="53" t="s">
        <v>0</v>
      </c>
      <c r="AQ6" s="53" t="s">
        <v>61</v>
      </c>
      <c r="AR6" s="53" t="s">
        <v>1</v>
      </c>
      <c r="AS6" s="53" t="s">
        <v>2</v>
      </c>
      <c r="AT6" s="65" t="s">
        <v>10</v>
      </c>
      <c r="AU6" s="77" t="s">
        <v>23</v>
      </c>
      <c r="AV6" s="77" t="s">
        <v>42</v>
      </c>
      <c r="AW6" s="77" t="s">
        <v>24</v>
      </c>
      <c r="AX6" s="77" t="s">
        <v>43</v>
      </c>
      <c r="AY6" s="77" t="s">
        <v>62</v>
      </c>
      <c r="AZ6" s="77" t="s">
        <v>63</v>
      </c>
      <c r="BA6" s="77" t="s">
        <v>26</v>
      </c>
      <c r="BB6" s="77" t="s">
        <v>28</v>
      </c>
      <c r="BC6" s="77" t="s">
        <v>29</v>
      </c>
      <c r="BD6" s="77" t="s">
        <v>44</v>
      </c>
      <c r="BE6" s="77" t="s">
        <v>454</v>
      </c>
      <c r="BF6" s="77" t="s">
        <v>64</v>
      </c>
      <c r="BG6" s="78"/>
      <c r="BH6" s="24" t="s">
        <v>30</v>
      </c>
      <c r="BI6" s="24" t="s">
        <v>31</v>
      </c>
      <c r="BJ6" s="24" t="s">
        <v>32</v>
      </c>
      <c r="BK6" s="24" t="s">
        <v>33</v>
      </c>
      <c r="BL6" s="30" t="s">
        <v>35</v>
      </c>
      <c r="BM6" s="30" t="s">
        <v>34</v>
      </c>
      <c r="BN6" s="30" t="s">
        <v>35</v>
      </c>
      <c r="BO6" s="31" t="s">
        <v>36</v>
      </c>
    </row>
    <row r="7" spans="1:67" s="23" customFormat="1" ht="24" customHeight="1" x14ac:dyDescent="0.25">
      <c r="A7" s="31">
        <v>1</v>
      </c>
      <c r="B7" s="85" t="s">
        <v>484</v>
      </c>
      <c r="C7" s="85" t="s">
        <v>511</v>
      </c>
      <c r="D7" s="85" t="s">
        <v>538</v>
      </c>
      <c r="E7" s="79">
        <v>65</v>
      </c>
      <c r="F7" s="79">
        <v>69</v>
      </c>
      <c r="G7" s="12">
        <f t="shared" ref="G7:G36" si="0">SUM(E7:F7)</f>
        <v>134</v>
      </c>
      <c r="H7" s="12" t="str">
        <f t="shared" ref="H7:H36" si="1">IF(G7&lt;=64,"0",IF(G7&lt;=78,"1",IF(G7&lt;=98,"2",IF(G7&lt;=118,"3",IF(G7&lt;=138,"3.5",IF(G7&lt;=158,"4",IF(G7&lt;=200,"5")))))))</f>
        <v>3.5</v>
      </c>
      <c r="I7" s="12" t="str">
        <f t="shared" ref="I7:I36" si="2">IF(G7&lt;=64,"F",IF(G7&lt;=78,"D",IF(G7&lt;=98,"C",IF(G7&lt;=118,"B",IF(G7&lt;=138,"A-",IF(G7&lt;=158,"A",IF(G7&lt;=200,"A+")))))))</f>
        <v>A-</v>
      </c>
      <c r="J7" s="12">
        <v>64</v>
      </c>
      <c r="K7" s="12">
        <v>58</v>
      </c>
      <c r="L7" s="12">
        <f t="shared" ref="L7:L36" si="3">SUM(J7:K7)</f>
        <v>122</v>
      </c>
      <c r="M7" s="12" t="str">
        <f t="shared" ref="M7:M36" si="4">IF(L7&lt;=64,"0",IF(L7&lt;=78,"1",IF(L7&lt;=98,"2",IF(L7&lt;=118,"3",IF(L7&lt;=138,"3.5",IF(L7&lt;=158,"4",IF(L7&lt;=200,"5")))))))</f>
        <v>3.5</v>
      </c>
      <c r="N7" s="12" t="str">
        <f t="shared" ref="N7:N36" si="5">IF(L7&lt;=64,"F",IF(L7&lt;=78,"D",IF(L7&lt;=98,"C",IF(L7&lt;=118,"B",IF(L7&lt;=138,"A-",IF(L7&lt;=158,"A",IF(L7&lt;=200,"A+")))))))</f>
        <v>A-</v>
      </c>
      <c r="O7" s="12">
        <v>75</v>
      </c>
      <c r="P7" s="13">
        <f t="shared" ref="P7:P36" si="6">IF(O7&lt;=32,0,IF(O7&lt;=39,1,IF(O7&lt;=49,2,IF(O7&lt;=59,3,IF(O7&lt;=69,3.5,IF(O7&lt;=79,4,IF(O7&lt;=100,5)))))))</f>
        <v>4</v>
      </c>
      <c r="Q7" s="13" t="str">
        <f t="shared" ref="Q7:Q36" si="7">IF(O7&lt;=32,"F",IF(O7&lt;=39,"D",IF(O7&lt;=49,"C",IF(O7&lt;=59,"B",IF(O7&lt;=69,"A-",IF(O7&lt;=79,"A",IF(O7&lt;=100,"A+")))))))</f>
        <v>A</v>
      </c>
      <c r="R7" s="12">
        <v>77</v>
      </c>
      <c r="S7" s="13">
        <f t="shared" ref="S7:S36" si="8">IF(R7&lt;=32,0,IF(R7&lt;=39,1,IF(R7&lt;=49,2,IF(R7&lt;=59,3,IF(R7&lt;=69,3.5,IF(R7&lt;=79,4,IF(R7&lt;=100,5)))))))</f>
        <v>4</v>
      </c>
      <c r="T7" s="13" t="str">
        <f t="shared" ref="T7:T36" si="9">IF(R7&lt;=32,"F",IF(R7&lt;=39,"D",IF(R7&lt;=49,"C",IF(R7&lt;=59,"B",IF(R7&lt;=69,"A-",IF(R7&lt;=79,"A",IF(R7&lt;=100,"A+")))))))</f>
        <v>A</v>
      </c>
      <c r="U7" s="12">
        <v>70</v>
      </c>
      <c r="V7" s="13">
        <f t="shared" ref="V7:V36" si="10">IF(U7&lt;=32,0,IF(U7&lt;=39,1,IF(U7&lt;=49,2,IF(U7&lt;=59,3,IF(U7&lt;=69,3.5,IF(U7&lt;=79,4,IF(U7&lt;=100,5)))))))</f>
        <v>4</v>
      </c>
      <c r="W7" s="13" t="str">
        <f t="shared" ref="W7:W36" si="11">IF(U7&lt;=32,"F",IF(U7&lt;=39,"D",IF(U7&lt;=49,"C",IF(U7&lt;=59,"B",IF(U7&lt;=69,"A-",IF(U7&lt;=79,"A",IF(U7&lt;=100,"A+")))))))</f>
        <v>A</v>
      </c>
      <c r="X7" s="12">
        <v>70</v>
      </c>
      <c r="Y7" s="13">
        <f t="shared" ref="Y7:Y36" si="12">IF(X7&lt;=32,0,IF(X7&lt;=39,1,IF(X7&lt;=49,2,IF(X7&lt;=59,3,IF(X7&lt;=69,3.5,IF(X7&lt;=79,4,IF(X7&lt;=100,5)))))))</f>
        <v>4</v>
      </c>
      <c r="Z7" s="13" t="str">
        <f t="shared" ref="Z7:Z36" si="13">IF(X7&lt;=32,"F",IF(X7&lt;=39,"D",IF(X7&lt;=49,"C",IF(X7&lt;=59,"B",IF(X7&lt;=69,"A-",IF(X7&lt;=79,"A",IF(X7&lt;=100,"A+")))))))</f>
        <v>A</v>
      </c>
      <c r="AA7" s="12">
        <v>54</v>
      </c>
      <c r="AB7" s="13">
        <f t="shared" ref="AB7:AB36" si="14">IF(AA7&lt;=32,0,IF(AA7&lt;=39,1,IF(AA7&lt;=49,2,IF(AA7&lt;=59,3,IF(AA7&lt;=69,3.5,IF(AA7&lt;=79,4,IF(AA7&lt;=100,5)))))))</f>
        <v>3</v>
      </c>
      <c r="AC7" s="13" t="str">
        <f t="shared" ref="AC7:AC36" si="15">IF(AA7&lt;=32,"F",IF(AA7&lt;=39,"D",IF(AA7&lt;=49,"C",IF(AA7&lt;=59,"B",IF(AA7&lt;=69,"A-",IF(AA7&lt;=79,"A",IF(AA7&lt;=100,"A+")))))))</f>
        <v>B</v>
      </c>
      <c r="AD7" s="12">
        <v>71</v>
      </c>
      <c r="AE7" s="13">
        <f t="shared" ref="AE7:AE36" si="16">IF(AD7&lt;=32,0,IF(AD7&lt;=39,1,IF(AD7&lt;=49,2,IF(AD7&lt;=59,3,IF(AD7&lt;=69,3.5,IF(AD7&lt;=79,4,IF(AD7&lt;=100,5)))))))</f>
        <v>4</v>
      </c>
      <c r="AF7" s="13" t="str">
        <f t="shared" ref="AF7:AF36" si="17">IF(AD7&lt;=32,"F",IF(AD7&lt;=39,"D",IF(AD7&lt;=49,"C",IF(AD7&lt;=59,"B",IF(AD7&lt;=69,"A-",IF(AD7&lt;=79,"A",IF(AD7&lt;=100,"A+")))))))</f>
        <v>A</v>
      </c>
      <c r="AG7" s="12">
        <v>21</v>
      </c>
      <c r="AH7" s="13">
        <f t="shared" ref="AH7:AH36" si="18">IF(AG7&lt;=8,0,IF(AG7&lt;=9.75,1,IF(AG7&lt;=12.25,2,IF(AG7&lt;=14.75,3,IF(AG7&lt;=17.25,3.5,IF(AG7&lt;=19.75,4,IF(AG7&lt;=25,5)))))))</f>
        <v>5</v>
      </c>
      <c r="AI7" s="13" t="str">
        <f t="shared" ref="AI7:AI36" si="19">IF(AG7&lt;=8,"F",IF(AG7&lt;=9.75,"D",IF(AG7&lt;=12.25,"C",IF(AG7&lt;=14.75,"B",IF(AG7&lt;=17.25,"A-",IF(AG7&lt;=19.75,"A",IF(AG7&lt;=25,"A+")))))))</f>
        <v>A+</v>
      </c>
      <c r="AJ7" s="12">
        <v>73</v>
      </c>
      <c r="AK7" s="13">
        <f t="shared" ref="AK7:AK36" si="20">IF(AJ7&lt;=32,0,IF(AJ7&lt;=39,1,IF(AJ7&lt;=49,2,IF(AJ7&lt;=59,3,IF(AJ7&lt;=69,3.5,IF(AJ7&lt;=79,4,IF(AJ7&lt;=100,5)))))))</f>
        <v>4</v>
      </c>
      <c r="AL7" s="13" t="str">
        <f t="shared" ref="AL7:AL36" si="21">IF(AJ7&lt;=32,"F",IF(AJ7&lt;=39,"D",IF(AJ7&lt;=49,"C",IF(AJ7&lt;=59,"B",IF(AJ7&lt;=69,"A-",IF(AJ7&lt;=79,"A",IF(AJ7&lt;=100,"A+")))))))</f>
        <v>A</v>
      </c>
      <c r="AM7" s="14">
        <f t="shared" ref="AM7:AM36" si="22">IF(AK7&gt;2,AK7-2,0)</f>
        <v>2</v>
      </c>
      <c r="AN7" s="72">
        <f>G7+L7+O7+R7+U7+X7+AA7+AD7+AG7+AJ7</f>
        <v>767</v>
      </c>
      <c r="AO7" s="15">
        <f>IF(OR(H7=0,M7=0,P7=0,S7=0,V7=0,Y7=0,AB7=0,AE7=0,AH7=0),0,H7+M7+P7+S7+V7+Y7+AB7+AE7+AH7)/9</f>
        <v>3.8888888888888888</v>
      </c>
      <c r="AP7" s="15">
        <f>IF(OR(H7=0,M7=0,P7=0,S7=0,V7=0,Y7=0,AB7=0,AE7=0,AH7=0),0,H7+M7+P7+S7+V7+Y7+AB7+AE7+AH7+AM7)/9</f>
        <v>4.1111111111111107</v>
      </c>
      <c r="AQ7" s="15" t="str">
        <f t="shared" ref="AQ7:AQ36" si="23">IF(AP7&gt;=5,"A+",IF(AP7&gt;=4,"A",IF(AP7&gt;=3.5,"A-",IF(AP7&gt;=3,"B",IF(AP7&gt;=2,"C",IF(AP7&gt;=1,"D","F"))))))</f>
        <v>A</v>
      </c>
      <c r="AR7" s="13">
        <v>1</v>
      </c>
      <c r="AS7" s="13" t="str">
        <f t="shared" ref="AS7:AS36" si="24">IF(AP7=0,"FAIL","PASS")</f>
        <v>PASS</v>
      </c>
      <c r="AT7" s="21">
        <f t="shared" ref="AT7:AT36" si="25">COUNTIF(G7:AI7,"F")</f>
        <v>0</v>
      </c>
      <c r="AU7" s="50">
        <v>1</v>
      </c>
      <c r="AV7" s="50"/>
      <c r="AW7" s="31">
        <v>1</v>
      </c>
      <c r="AX7" s="31">
        <v>95</v>
      </c>
      <c r="AY7" s="50">
        <v>1</v>
      </c>
      <c r="AZ7" s="50">
        <v>86</v>
      </c>
      <c r="BA7" s="31">
        <v>1</v>
      </c>
      <c r="BB7" s="31">
        <v>82</v>
      </c>
      <c r="BC7" s="50">
        <v>1</v>
      </c>
      <c r="BD7" s="50">
        <v>88</v>
      </c>
      <c r="BE7" s="12">
        <f t="shared" ref="BE7:BE36" si="26">AR7</f>
        <v>1</v>
      </c>
      <c r="BF7" s="51">
        <v>76</v>
      </c>
      <c r="BG7" s="81"/>
      <c r="BH7" s="18"/>
      <c r="BI7" s="18"/>
      <c r="BJ7" s="18"/>
      <c r="BK7" s="18"/>
      <c r="BL7" s="84" t="s">
        <v>791</v>
      </c>
      <c r="BM7" s="18"/>
      <c r="BN7" s="84" t="s">
        <v>813</v>
      </c>
      <c r="BO7" s="84" t="s">
        <v>38</v>
      </c>
    </row>
    <row r="8" spans="1:67" s="23" customFormat="1" ht="24" customHeight="1" x14ac:dyDescent="0.25">
      <c r="A8" s="31">
        <v>2</v>
      </c>
      <c r="B8" s="85" t="s">
        <v>482</v>
      </c>
      <c r="C8" s="85" t="s">
        <v>509</v>
      </c>
      <c r="D8" s="85" t="s">
        <v>536</v>
      </c>
      <c r="E8" s="79">
        <v>60</v>
      </c>
      <c r="F8" s="79">
        <v>60</v>
      </c>
      <c r="G8" s="12">
        <f t="shared" si="0"/>
        <v>120</v>
      </c>
      <c r="H8" s="12" t="str">
        <f t="shared" si="1"/>
        <v>3.5</v>
      </c>
      <c r="I8" s="12" t="str">
        <f t="shared" si="2"/>
        <v>A-</v>
      </c>
      <c r="J8" s="12">
        <v>48</v>
      </c>
      <c r="K8" s="12">
        <v>34</v>
      </c>
      <c r="L8" s="12">
        <f t="shared" si="3"/>
        <v>82</v>
      </c>
      <c r="M8" s="12" t="str">
        <f t="shared" si="4"/>
        <v>2</v>
      </c>
      <c r="N8" s="12" t="str">
        <f t="shared" si="5"/>
        <v>C</v>
      </c>
      <c r="O8" s="12">
        <v>64</v>
      </c>
      <c r="P8" s="13">
        <f t="shared" si="6"/>
        <v>3.5</v>
      </c>
      <c r="Q8" s="13" t="str">
        <f t="shared" si="7"/>
        <v>A-</v>
      </c>
      <c r="R8" s="12">
        <v>71</v>
      </c>
      <c r="S8" s="13">
        <f t="shared" si="8"/>
        <v>4</v>
      </c>
      <c r="T8" s="13" t="str">
        <f t="shared" si="9"/>
        <v>A</v>
      </c>
      <c r="U8" s="12">
        <v>71</v>
      </c>
      <c r="V8" s="13">
        <f t="shared" si="10"/>
        <v>4</v>
      </c>
      <c r="W8" s="13" t="str">
        <f t="shared" si="11"/>
        <v>A</v>
      </c>
      <c r="X8" s="12">
        <v>61</v>
      </c>
      <c r="Y8" s="13">
        <f t="shared" si="12"/>
        <v>3.5</v>
      </c>
      <c r="Z8" s="13" t="str">
        <f t="shared" si="13"/>
        <v>A-</v>
      </c>
      <c r="AA8" s="12">
        <v>56</v>
      </c>
      <c r="AB8" s="13">
        <f t="shared" si="14"/>
        <v>3</v>
      </c>
      <c r="AC8" s="13" t="str">
        <f t="shared" si="15"/>
        <v>B</v>
      </c>
      <c r="AD8" s="12">
        <v>63</v>
      </c>
      <c r="AE8" s="13">
        <f t="shared" si="16"/>
        <v>3.5</v>
      </c>
      <c r="AF8" s="13" t="str">
        <f t="shared" si="17"/>
        <v>A-</v>
      </c>
      <c r="AG8" s="12">
        <v>22</v>
      </c>
      <c r="AH8" s="13">
        <f t="shared" si="18"/>
        <v>5</v>
      </c>
      <c r="AI8" s="13" t="str">
        <f t="shared" si="19"/>
        <v>A+</v>
      </c>
      <c r="AJ8" s="12">
        <v>67</v>
      </c>
      <c r="AK8" s="13">
        <f t="shared" si="20"/>
        <v>3.5</v>
      </c>
      <c r="AL8" s="13" t="str">
        <f t="shared" si="21"/>
        <v>A-</v>
      </c>
      <c r="AM8" s="14">
        <f t="shared" si="22"/>
        <v>1.5</v>
      </c>
      <c r="AN8" s="72">
        <f t="shared" ref="AN8:AN36" si="27">G8+L8+O8+R8+U8+X8+AA8+AD8+AG8+AJ8</f>
        <v>677</v>
      </c>
      <c r="AO8" s="15">
        <f t="shared" ref="AO8:AO17" si="28">IF(OR(H8=0,M8=0,P8=0,S8=0,V8=0,Y8=0,AB8=0,AE8=0,AH8=0),0,H8+M8+P8+S8+V8+Y8+AB8+AE8+AH8)/9</f>
        <v>3.5555555555555554</v>
      </c>
      <c r="AP8" s="15">
        <f t="shared" ref="AP8:AP36" si="29">IF(OR(H8=0,M8=0,P8=0,S8=0,V8=0,Y8=0,AB8=0,AE8=0,AH8=0),0,H8+M8+P8+S8+V8+Y8+AB8+AE8+AH8+AM8)/9</f>
        <v>3.7222222222222223</v>
      </c>
      <c r="AQ8" s="15" t="str">
        <f t="shared" si="23"/>
        <v>A-</v>
      </c>
      <c r="AR8" s="13">
        <v>2</v>
      </c>
      <c r="AS8" s="13" t="str">
        <f t="shared" si="24"/>
        <v>PASS</v>
      </c>
      <c r="AT8" s="21">
        <f t="shared" si="25"/>
        <v>0</v>
      </c>
      <c r="AU8" s="50">
        <v>3</v>
      </c>
      <c r="AV8" s="50"/>
      <c r="AW8" s="31">
        <v>2</v>
      </c>
      <c r="AX8" s="31">
        <v>95</v>
      </c>
      <c r="AY8" s="50">
        <v>2</v>
      </c>
      <c r="AZ8" s="50">
        <v>95</v>
      </c>
      <c r="BA8" s="31">
        <v>4</v>
      </c>
      <c r="BB8" s="31">
        <v>94</v>
      </c>
      <c r="BC8" s="50">
        <v>2</v>
      </c>
      <c r="BD8" s="50">
        <v>88</v>
      </c>
      <c r="BE8" s="12">
        <f t="shared" si="26"/>
        <v>2</v>
      </c>
      <c r="BF8" s="51">
        <v>95</v>
      </c>
      <c r="BG8" s="81"/>
      <c r="BH8" s="18"/>
      <c r="BI8" s="18"/>
      <c r="BJ8" s="18"/>
      <c r="BK8" s="18"/>
      <c r="BL8" s="84" t="s">
        <v>787</v>
      </c>
      <c r="BM8" s="18"/>
      <c r="BN8" s="84" t="s">
        <v>787</v>
      </c>
      <c r="BO8" s="84" t="s">
        <v>38</v>
      </c>
    </row>
    <row r="9" spans="1:67" s="23" customFormat="1" ht="24" customHeight="1" x14ac:dyDescent="0.25">
      <c r="A9" s="31">
        <v>3</v>
      </c>
      <c r="B9" s="85" t="s">
        <v>488</v>
      </c>
      <c r="C9" s="85" t="s">
        <v>515</v>
      </c>
      <c r="D9" s="85" t="s">
        <v>542</v>
      </c>
      <c r="E9" s="79">
        <v>63</v>
      </c>
      <c r="F9" s="79">
        <v>62</v>
      </c>
      <c r="G9" s="12">
        <f t="shared" si="0"/>
        <v>125</v>
      </c>
      <c r="H9" s="12" t="str">
        <f t="shared" si="1"/>
        <v>3.5</v>
      </c>
      <c r="I9" s="12" t="str">
        <f t="shared" si="2"/>
        <v>A-</v>
      </c>
      <c r="J9" s="12">
        <v>47</v>
      </c>
      <c r="K9" s="12">
        <v>43</v>
      </c>
      <c r="L9" s="12">
        <f t="shared" si="3"/>
        <v>90</v>
      </c>
      <c r="M9" s="12" t="str">
        <f t="shared" si="4"/>
        <v>2</v>
      </c>
      <c r="N9" s="12" t="str">
        <f t="shared" si="5"/>
        <v>C</v>
      </c>
      <c r="O9" s="12">
        <v>69</v>
      </c>
      <c r="P9" s="13">
        <f t="shared" si="6"/>
        <v>3.5</v>
      </c>
      <c r="Q9" s="13" t="str">
        <f t="shared" si="7"/>
        <v>A-</v>
      </c>
      <c r="R9" s="12">
        <v>71</v>
      </c>
      <c r="S9" s="13">
        <f t="shared" si="8"/>
        <v>4</v>
      </c>
      <c r="T9" s="13" t="str">
        <f t="shared" si="9"/>
        <v>A</v>
      </c>
      <c r="U9" s="12">
        <v>71</v>
      </c>
      <c r="V9" s="13">
        <f t="shared" si="10"/>
        <v>4</v>
      </c>
      <c r="W9" s="13" t="str">
        <f t="shared" si="11"/>
        <v>A</v>
      </c>
      <c r="X9" s="12">
        <v>62</v>
      </c>
      <c r="Y9" s="13">
        <f t="shared" si="12"/>
        <v>3.5</v>
      </c>
      <c r="Z9" s="13" t="str">
        <f t="shared" si="13"/>
        <v>A-</v>
      </c>
      <c r="AA9" s="12">
        <v>44</v>
      </c>
      <c r="AB9" s="13">
        <f t="shared" si="14"/>
        <v>2</v>
      </c>
      <c r="AC9" s="13" t="str">
        <f t="shared" si="15"/>
        <v>C</v>
      </c>
      <c r="AD9" s="12">
        <v>42</v>
      </c>
      <c r="AE9" s="13">
        <f t="shared" si="16"/>
        <v>2</v>
      </c>
      <c r="AF9" s="13" t="str">
        <f t="shared" si="17"/>
        <v>C</v>
      </c>
      <c r="AG9" s="12">
        <v>16</v>
      </c>
      <c r="AH9" s="13">
        <f t="shared" si="18"/>
        <v>3.5</v>
      </c>
      <c r="AI9" s="13" t="str">
        <f t="shared" si="19"/>
        <v>A-</v>
      </c>
      <c r="AJ9" s="12">
        <v>66</v>
      </c>
      <c r="AK9" s="13">
        <f t="shared" si="20"/>
        <v>3.5</v>
      </c>
      <c r="AL9" s="13" t="str">
        <f t="shared" si="21"/>
        <v>A-</v>
      </c>
      <c r="AM9" s="14">
        <f t="shared" si="22"/>
        <v>1.5</v>
      </c>
      <c r="AN9" s="72">
        <f t="shared" si="27"/>
        <v>656</v>
      </c>
      <c r="AO9" s="15">
        <f t="shared" si="28"/>
        <v>3.1111111111111112</v>
      </c>
      <c r="AP9" s="15">
        <f t="shared" si="29"/>
        <v>3.2777777777777777</v>
      </c>
      <c r="AQ9" s="15" t="str">
        <f t="shared" si="23"/>
        <v>B</v>
      </c>
      <c r="AR9" s="13">
        <v>3</v>
      </c>
      <c r="AS9" s="13" t="str">
        <f t="shared" si="24"/>
        <v>PASS</v>
      </c>
      <c r="AT9" s="21">
        <f t="shared" si="25"/>
        <v>0</v>
      </c>
      <c r="AU9" s="50">
        <v>7</v>
      </c>
      <c r="AV9" s="50"/>
      <c r="AW9" s="31">
        <v>3</v>
      </c>
      <c r="AX9" s="31">
        <v>95</v>
      </c>
      <c r="AY9" s="50">
        <v>6</v>
      </c>
      <c r="AZ9" s="50">
        <v>100</v>
      </c>
      <c r="BA9" s="31">
        <v>2</v>
      </c>
      <c r="BB9" s="31">
        <v>94</v>
      </c>
      <c r="BC9" s="50">
        <v>3</v>
      </c>
      <c r="BD9" s="50">
        <v>85</v>
      </c>
      <c r="BE9" s="12">
        <f t="shared" si="26"/>
        <v>3</v>
      </c>
      <c r="BF9" s="51">
        <v>80</v>
      </c>
      <c r="BG9" s="81"/>
      <c r="BH9" s="18"/>
      <c r="BI9" s="18"/>
      <c r="BJ9" s="18"/>
      <c r="BK9" s="18"/>
      <c r="BL9" s="84" t="s">
        <v>798</v>
      </c>
      <c r="BM9" s="18"/>
      <c r="BN9" s="84" t="s">
        <v>818</v>
      </c>
      <c r="BO9" s="84" t="s">
        <v>38</v>
      </c>
    </row>
    <row r="10" spans="1:67" s="23" customFormat="1" ht="24" customHeight="1" x14ac:dyDescent="0.25">
      <c r="A10" s="31">
        <v>4</v>
      </c>
      <c r="B10" s="85" t="s">
        <v>469</v>
      </c>
      <c r="C10" s="85" t="s">
        <v>496</v>
      </c>
      <c r="D10" s="85" t="s">
        <v>523</v>
      </c>
      <c r="E10" s="79">
        <v>56</v>
      </c>
      <c r="F10" s="79">
        <v>58</v>
      </c>
      <c r="G10" s="12">
        <f t="shared" si="0"/>
        <v>114</v>
      </c>
      <c r="H10" s="12" t="str">
        <f t="shared" si="1"/>
        <v>3</v>
      </c>
      <c r="I10" s="12" t="str">
        <f t="shared" si="2"/>
        <v>B</v>
      </c>
      <c r="J10" s="12">
        <v>36</v>
      </c>
      <c r="K10" s="12">
        <v>39</v>
      </c>
      <c r="L10" s="12">
        <f t="shared" si="3"/>
        <v>75</v>
      </c>
      <c r="M10" s="12" t="str">
        <f t="shared" si="4"/>
        <v>1</v>
      </c>
      <c r="N10" s="12" t="str">
        <f t="shared" si="5"/>
        <v>D</v>
      </c>
      <c r="O10" s="12">
        <v>68</v>
      </c>
      <c r="P10" s="13">
        <f t="shared" si="6"/>
        <v>3.5</v>
      </c>
      <c r="Q10" s="13" t="str">
        <f t="shared" si="7"/>
        <v>A-</v>
      </c>
      <c r="R10" s="12">
        <v>55</v>
      </c>
      <c r="S10" s="13">
        <f t="shared" si="8"/>
        <v>3</v>
      </c>
      <c r="T10" s="13" t="str">
        <f t="shared" si="9"/>
        <v>B</v>
      </c>
      <c r="U10" s="12">
        <v>77</v>
      </c>
      <c r="V10" s="13">
        <f t="shared" si="10"/>
        <v>4</v>
      </c>
      <c r="W10" s="13" t="str">
        <f t="shared" si="11"/>
        <v>A</v>
      </c>
      <c r="X10" s="12">
        <v>52</v>
      </c>
      <c r="Y10" s="13">
        <f t="shared" si="12"/>
        <v>3</v>
      </c>
      <c r="Z10" s="13" t="str">
        <f t="shared" si="13"/>
        <v>B</v>
      </c>
      <c r="AA10" s="12">
        <v>60</v>
      </c>
      <c r="AB10" s="13">
        <f t="shared" si="14"/>
        <v>3.5</v>
      </c>
      <c r="AC10" s="13" t="str">
        <f t="shared" si="15"/>
        <v>A-</v>
      </c>
      <c r="AD10" s="12">
        <v>50</v>
      </c>
      <c r="AE10" s="13">
        <f t="shared" si="16"/>
        <v>3</v>
      </c>
      <c r="AF10" s="13" t="str">
        <f t="shared" si="17"/>
        <v>B</v>
      </c>
      <c r="AG10" s="12">
        <v>15</v>
      </c>
      <c r="AH10" s="13">
        <f t="shared" si="18"/>
        <v>3.5</v>
      </c>
      <c r="AI10" s="13" t="str">
        <f t="shared" si="19"/>
        <v>A-</v>
      </c>
      <c r="AJ10" s="12">
        <v>65</v>
      </c>
      <c r="AK10" s="13">
        <f t="shared" si="20"/>
        <v>3.5</v>
      </c>
      <c r="AL10" s="13" t="str">
        <f t="shared" si="21"/>
        <v>A-</v>
      </c>
      <c r="AM10" s="14">
        <f t="shared" si="22"/>
        <v>1.5</v>
      </c>
      <c r="AN10" s="72">
        <f t="shared" si="27"/>
        <v>631</v>
      </c>
      <c r="AO10" s="15">
        <f t="shared" si="28"/>
        <v>3.0555555555555554</v>
      </c>
      <c r="AP10" s="15">
        <f t="shared" si="29"/>
        <v>3.2222222222222223</v>
      </c>
      <c r="AQ10" s="15" t="str">
        <f t="shared" si="23"/>
        <v>B</v>
      </c>
      <c r="AR10" s="13">
        <v>4</v>
      </c>
      <c r="AS10" s="13" t="str">
        <f t="shared" si="24"/>
        <v>PASS</v>
      </c>
      <c r="AT10" s="21">
        <f t="shared" si="25"/>
        <v>0</v>
      </c>
      <c r="AU10" s="50">
        <v>15</v>
      </c>
      <c r="AV10" s="50"/>
      <c r="AW10" s="31">
        <v>22</v>
      </c>
      <c r="AX10" s="31">
        <v>71</v>
      </c>
      <c r="AY10" s="50">
        <v>4</v>
      </c>
      <c r="AZ10" s="50">
        <v>77</v>
      </c>
      <c r="BA10" s="31">
        <v>5</v>
      </c>
      <c r="BB10" s="31">
        <v>76</v>
      </c>
      <c r="BC10" s="50">
        <v>26</v>
      </c>
      <c r="BD10" s="50">
        <v>70</v>
      </c>
      <c r="BE10" s="12">
        <f t="shared" si="26"/>
        <v>4</v>
      </c>
      <c r="BF10" s="51">
        <v>57</v>
      </c>
      <c r="BG10" s="81"/>
      <c r="BH10" s="18"/>
      <c r="BI10" s="18"/>
      <c r="BJ10" s="18"/>
      <c r="BK10" s="18"/>
      <c r="BL10" s="84" t="s">
        <v>780</v>
      </c>
      <c r="BM10" s="18"/>
      <c r="BN10" s="84" t="s">
        <v>805</v>
      </c>
      <c r="BO10" s="84" t="s">
        <v>40</v>
      </c>
    </row>
    <row r="11" spans="1:67" s="23" customFormat="1" ht="24" customHeight="1" x14ac:dyDescent="0.25">
      <c r="A11" s="31">
        <v>5</v>
      </c>
      <c r="B11" s="85" t="s">
        <v>465</v>
      </c>
      <c r="C11" s="85" t="s">
        <v>492</v>
      </c>
      <c r="D11" s="85" t="s">
        <v>519</v>
      </c>
      <c r="E11" s="79">
        <v>48</v>
      </c>
      <c r="F11" s="79">
        <v>47</v>
      </c>
      <c r="G11" s="12">
        <f t="shared" si="0"/>
        <v>95</v>
      </c>
      <c r="H11" s="12" t="str">
        <f t="shared" si="1"/>
        <v>2</v>
      </c>
      <c r="I11" s="12" t="str">
        <f t="shared" si="2"/>
        <v>C</v>
      </c>
      <c r="J11" s="12">
        <v>34</v>
      </c>
      <c r="K11" s="12">
        <v>41</v>
      </c>
      <c r="L11" s="12">
        <f t="shared" si="3"/>
        <v>75</v>
      </c>
      <c r="M11" s="12" t="str">
        <f t="shared" si="4"/>
        <v>1</v>
      </c>
      <c r="N11" s="12" t="str">
        <f t="shared" si="5"/>
        <v>D</v>
      </c>
      <c r="O11" s="12">
        <v>36</v>
      </c>
      <c r="P11" s="13">
        <f t="shared" si="6"/>
        <v>1</v>
      </c>
      <c r="Q11" s="13" t="str">
        <f t="shared" si="7"/>
        <v>D</v>
      </c>
      <c r="R11" s="12">
        <v>37</v>
      </c>
      <c r="S11" s="13">
        <f t="shared" si="8"/>
        <v>1</v>
      </c>
      <c r="T11" s="13" t="str">
        <f t="shared" si="9"/>
        <v>D</v>
      </c>
      <c r="U11" s="12">
        <v>47</v>
      </c>
      <c r="V11" s="13">
        <f t="shared" si="10"/>
        <v>2</v>
      </c>
      <c r="W11" s="13" t="str">
        <f t="shared" si="11"/>
        <v>C</v>
      </c>
      <c r="X11" s="12">
        <v>46</v>
      </c>
      <c r="Y11" s="13">
        <f t="shared" si="12"/>
        <v>2</v>
      </c>
      <c r="Z11" s="13" t="str">
        <f t="shared" si="13"/>
        <v>C</v>
      </c>
      <c r="AA11" s="12">
        <v>54</v>
      </c>
      <c r="AB11" s="13">
        <f t="shared" si="14"/>
        <v>3</v>
      </c>
      <c r="AC11" s="13" t="str">
        <f t="shared" si="15"/>
        <v>B</v>
      </c>
      <c r="AD11" s="12">
        <v>52</v>
      </c>
      <c r="AE11" s="13">
        <f t="shared" si="16"/>
        <v>3</v>
      </c>
      <c r="AF11" s="13" t="str">
        <f t="shared" si="17"/>
        <v>B</v>
      </c>
      <c r="AG11" s="12">
        <v>13</v>
      </c>
      <c r="AH11" s="13">
        <f t="shared" si="18"/>
        <v>3</v>
      </c>
      <c r="AI11" s="13" t="str">
        <f t="shared" si="19"/>
        <v>B</v>
      </c>
      <c r="AJ11" s="12">
        <v>54</v>
      </c>
      <c r="AK11" s="13">
        <f t="shared" si="20"/>
        <v>3</v>
      </c>
      <c r="AL11" s="13" t="str">
        <f t="shared" si="21"/>
        <v>B</v>
      </c>
      <c r="AM11" s="14">
        <f t="shared" si="22"/>
        <v>1</v>
      </c>
      <c r="AN11" s="72">
        <f t="shared" si="27"/>
        <v>509</v>
      </c>
      <c r="AO11" s="15">
        <f t="shared" si="28"/>
        <v>2</v>
      </c>
      <c r="AP11" s="15">
        <f t="shared" si="29"/>
        <v>2.1111111111111112</v>
      </c>
      <c r="AQ11" s="15" t="str">
        <f t="shared" si="23"/>
        <v>C</v>
      </c>
      <c r="AR11" s="13">
        <v>5</v>
      </c>
      <c r="AS11" s="13" t="str">
        <f t="shared" si="24"/>
        <v>PASS</v>
      </c>
      <c r="AT11" s="21">
        <f t="shared" si="25"/>
        <v>0</v>
      </c>
      <c r="AU11" s="50">
        <v>4</v>
      </c>
      <c r="AV11" s="50"/>
      <c r="AW11" s="31">
        <v>9</v>
      </c>
      <c r="AX11" s="31">
        <v>100</v>
      </c>
      <c r="AY11" s="50">
        <v>5</v>
      </c>
      <c r="AZ11" s="50">
        <v>77</v>
      </c>
      <c r="BA11" s="31">
        <v>6</v>
      </c>
      <c r="BB11" s="31">
        <v>100</v>
      </c>
      <c r="BC11" s="50">
        <v>9</v>
      </c>
      <c r="BD11" s="50">
        <v>92</v>
      </c>
      <c r="BE11" s="12">
        <f t="shared" si="26"/>
        <v>5</v>
      </c>
      <c r="BF11" s="51">
        <v>95</v>
      </c>
      <c r="BG11" s="81"/>
      <c r="BH11" s="18"/>
      <c r="BI11" s="18"/>
      <c r="BJ11" s="18"/>
      <c r="BK11" s="18"/>
      <c r="BL11" s="84" t="s">
        <v>776</v>
      </c>
      <c r="BM11" s="18"/>
      <c r="BN11" s="84" t="s">
        <v>802</v>
      </c>
      <c r="BO11" s="84" t="s">
        <v>40</v>
      </c>
    </row>
    <row r="12" spans="1:67" s="23" customFormat="1" ht="24" customHeight="1" x14ac:dyDescent="0.25">
      <c r="A12" s="31">
        <v>6</v>
      </c>
      <c r="B12" s="85" t="s">
        <v>463</v>
      </c>
      <c r="C12" s="85" t="s">
        <v>490</v>
      </c>
      <c r="D12" s="85" t="s">
        <v>517</v>
      </c>
      <c r="E12" s="79">
        <v>58</v>
      </c>
      <c r="F12" s="79">
        <v>43</v>
      </c>
      <c r="G12" s="12">
        <f t="shared" si="0"/>
        <v>101</v>
      </c>
      <c r="H12" s="12" t="str">
        <f t="shared" si="1"/>
        <v>3</v>
      </c>
      <c r="I12" s="12" t="str">
        <f t="shared" si="2"/>
        <v>B</v>
      </c>
      <c r="J12" s="12">
        <v>33</v>
      </c>
      <c r="K12" s="12">
        <v>24</v>
      </c>
      <c r="L12" s="12">
        <f t="shared" si="3"/>
        <v>57</v>
      </c>
      <c r="M12" s="12" t="str">
        <f t="shared" si="4"/>
        <v>0</v>
      </c>
      <c r="N12" s="12" t="str">
        <f t="shared" si="5"/>
        <v>F</v>
      </c>
      <c r="O12" s="12">
        <v>59</v>
      </c>
      <c r="P12" s="13">
        <f t="shared" si="6"/>
        <v>3</v>
      </c>
      <c r="Q12" s="13" t="str">
        <f t="shared" si="7"/>
        <v>B</v>
      </c>
      <c r="R12" s="12">
        <v>57</v>
      </c>
      <c r="S12" s="13">
        <f t="shared" si="8"/>
        <v>3</v>
      </c>
      <c r="T12" s="13" t="str">
        <f t="shared" si="9"/>
        <v>B</v>
      </c>
      <c r="U12" s="12">
        <v>85</v>
      </c>
      <c r="V12" s="13">
        <f t="shared" si="10"/>
        <v>5</v>
      </c>
      <c r="W12" s="13" t="str">
        <f t="shared" si="11"/>
        <v>A+</v>
      </c>
      <c r="X12" s="12">
        <v>60</v>
      </c>
      <c r="Y12" s="13">
        <f t="shared" si="12"/>
        <v>3.5</v>
      </c>
      <c r="Z12" s="13" t="str">
        <f t="shared" si="13"/>
        <v>A-</v>
      </c>
      <c r="AA12" s="12">
        <v>46</v>
      </c>
      <c r="AB12" s="13">
        <f t="shared" si="14"/>
        <v>2</v>
      </c>
      <c r="AC12" s="13" t="str">
        <f t="shared" si="15"/>
        <v>C</v>
      </c>
      <c r="AD12" s="12">
        <v>42</v>
      </c>
      <c r="AE12" s="13">
        <f t="shared" si="16"/>
        <v>2</v>
      </c>
      <c r="AF12" s="13" t="str">
        <f t="shared" si="17"/>
        <v>C</v>
      </c>
      <c r="AG12" s="12">
        <v>15</v>
      </c>
      <c r="AH12" s="13">
        <f t="shared" si="18"/>
        <v>3.5</v>
      </c>
      <c r="AI12" s="13" t="str">
        <f t="shared" si="19"/>
        <v>A-</v>
      </c>
      <c r="AJ12" s="12">
        <v>63</v>
      </c>
      <c r="AK12" s="13">
        <f t="shared" si="20"/>
        <v>3.5</v>
      </c>
      <c r="AL12" s="13" t="str">
        <f t="shared" si="21"/>
        <v>A-</v>
      </c>
      <c r="AM12" s="14">
        <f t="shared" si="22"/>
        <v>1.5</v>
      </c>
      <c r="AN12" s="72">
        <f t="shared" si="27"/>
        <v>585</v>
      </c>
      <c r="AO12" s="15">
        <v>0</v>
      </c>
      <c r="AP12" s="15">
        <v>0</v>
      </c>
      <c r="AQ12" s="15" t="s">
        <v>1758</v>
      </c>
      <c r="AR12" s="13">
        <v>6</v>
      </c>
      <c r="AS12" s="13" t="str">
        <f>IF(AP12=0,"FAIL","PASS")</f>
        <v>FAIL</v>
      </c>
      <c r="AT12" s="21">
        <f>COUNTIF(H12:AI12,"F")</f>
        <v>1</v>
      </c>
      <c r="AU12" s="16">
        <v>2</v>
      </c>
      <c r="AV12" s="16"/>
      <c r="AW12" s="12">
        <v>4</v>
      </c>
      <c r="AX12" s="12">
        <v>100</v>
      </c>
      <c r="AY12" s="16">
        <v>3</v>
      </c>
      <c r="AZ12" s="16">
        <v>95</v>
      </c>
      <c r="BA12" s="12">
        <v>3</v>
      </c>
      <c r="BB12" s="12">
        <v>100</v>
      </c>
      <c r="BC12" s="16">
        <v>4</v>
      </c>
      <c r="BD12" s="50">
        <v>81</v>
      </c>
      <c r="BE12" s="12">
        <f t="shared" si="26"/>
        <v>6</v>
      </c>
      <c r="BF12" s="13">
        <v>80</v>
      </c>
      <c r="BG12" s="80"/>
      <c r="BH12" s="18">
        <v>2306002</v>
      </c>
      <c r="BI12" s="18" t="s">
        <v>16</v>
      </c>
      <c r="BJ12" s="18" t="s">
        <v>37</v>
      </c>
      <c r="BK12" s="18" t="s">
        <v>39</v>
      </c>
      <c r="BL12" s="84" t="s">
        <v>774</v>
      </c>
      <c r="BM12" s="18"/>
      <c r="BN12" s="84" t="s">
        <v>801</v>
      </c>
      <c r="BO12" s="84" t="s">
        <v>40</v>
      </c>
    </row>
    <row r="13" spans="1:67" s="23" customFormat="1" ht="24" customHeight="1" x14ac:dyDescent="0.25">
      <c r="A13" s="31">
        <v>7</v>
      </c>
      <c r="B13" s="85" t="s">
        <v>489</v>
      </c>
      <c r="C13" s="85" t="s">
        <v>516</v>
      </c>
      <c r="D13" s="85" t="s">
        <v>543</v>
      </c>
      <c r="E13" s="79">
        <v>60</v>
      </c>
      <c r="F13" s="79">
        <v>46</v>
      </c>
      <c r="G13" s="12">
        <f t="shared" si="0"/>
        <v>106</v>
      </c>
      <c r="H13" s="12" t="str">
        <f t="shared" si="1"/>
        <v>3</v>
      </c>
      <c r="I13" s="12" t="str">
        <f t="shared" si="2"/>
        <v>B</v>
      </c>
      <c r="J13" s="12">
        <v>29</v>
      </c>
      <c r="K13" s="12">
        <v>25</v>
      </c>
      <c r="L13" s="12">
        <f t="shared" si="3"/>
        <v>54</v>
      </c>
      <c r="M13" s="12" t="str">
        <f t="shared" si="4"/>
        <v>0</v>
      </c>
      <c r="N13" s="12" t="str">
        <f t="shared" si="5"/>
        <v>F</v>
      </c>
      <c r="O13" s="12">
        <v>64</v>
      </c>
      <c r="P13" s="13">
        <f t="shared" si="6"/>
        <v>3.5</v>
      </c>
      <c r="Q13" s="13" t="str">
        <f t="shared" si="7"/>
        <v>A-</v>
      </c>
      <c r="R13" s="12">
        <v>56</v>
      </c>
      <c r="S13" s="13">
        <f t="shared" si="8"/>
        <v>3</v>
      </c>
      <c r="T13" s="13" t="str">
        <f t="shared" si="9"/>
        <v>B</v>
      </c>
      <c r="U13" s="12">
        <v>61</v>
      </c>
      <c r="V13" s="13">
        <f t="shared" si="10"/>
        <v>3.5</v>
      </c>
      <c r="W13" s="13" t="str">
        <f t="shared" si="11"/>
        <v>A-</v>
      </c>
      <c r="X13" s="12">
        <v>49</v>
      </c>
      <c r="Y13" s="13">
        <f t="shared" si="12"/>
        <v>2</v>
      </c>
      <c r="Z13" s="13" t="str">
        <f t="shared" si="13"/>
        <v>C</v>
      </c>
      <c r="AA13" s="12">
        <v>34</v>
      </c>
      <c r="AB13" s="13">
        <f t="shared" si="14"/>
        <v>1</v>
      </c>
      <c r="AC13" s="13" t="str">
        <f t="shared" si="15"/>
        <v>D</v>
      </c>
      <c r="AD13" s="12">
        <v>44</v>
      </c>
      <c r="AE13" s="13">
        <f t="shared" si="16"/>
        <v>2</v>
      </c>
      <c r="AF13" s="13" t="str">
        <f t="shared" si="17"/>
        <v>C</v>
      </c>
      <c r="AG13" s="12">
        <v>13</v>
      </c>
      <c r="AH13" s="13">
        <f t="shared" si="18"/>
        <v>3</v>
      </c>
      <c r="AI13" s="13" t="str">
        <f t="shared" si="19"/>
        <v>B</v>
      </c>
      <c r="AJ13" s="12">
        <v>64</v>
      </c>
      <c r="AK13" s="13">
        <f t="shared" si="20"/>
        <v>3.5</v>
      </c>
      <c r="AL13" s="13" t="str">
        <f t="shared" si="21"/>
        <v>A-</v>
      </c>
      <c r="AM13" s="14">
        <f t="shared" si="22"/>
        <v>1.5</v>
      </c>
      <c r="AN13" s="72">
        <f t="shared" si="27"/>
        <v>545</v>
      </c>
      <c r="AO13" s="15">
        <v>0</v>
      </c>
      <c r="AP13" s="15">
        <v>0</v>
      </c>
      <c r="AQ13" s="15" t="s">
        <v>1758</v>
      </c>
      <c r="AR13" s="13">
        <v>7</v>
      </c>
      <c r="AS13" s="13" t="str">
        <f t="shared" si="24"/>
        <v>FAIL</v>
      </c>
      <c r="AT13" s="21">
        <f t="shared" si="25"/>
        <v>1</v>
      </c>
      <c r="AU13" s="50"/>
      <c r="AV13" s="50"/>
      <c r="AW13" s="31"/>
      <c r="AX13" s="31"/>
      <c r="AY13" s="50"/>
      <c r="AZ13" s="50">
        <v>0</v>
      </c>
      <c r="BA13" s="31">
        <v>17</v>
      </c>
      <c r="BB13" s="31">
        <v>11</v>
      </c>
      <c r="BC13" s="50">
        <v>5</v>
      </c>
      <c r="BD13" s="50">
        <v>74</v>
      </c>
      <c r="BE13" s="12">
        <f t="shared" si="26"/>
        <v>7</v>
      </c>
      <c r="BF13" s="51">
        <v>33</v>
      </c>
      <c r="BG13" s="81"/>
      <c r="BH13" s="18"/>
      <c r="BI13" s="18"/>
      <c r="BJ13" s="18"/>
      <c r="BK13" s="18"/>
      <c r="BL13" s="84" t="s">
        <v>799</v>
      </c>
      <c r="BM13" s="18"/>
      <c r="BN13" s="84" t="s">
        <v>819</v>
      </c>
      <c r="BO13" s="84" t="s">
        <v>38</v>
      </c>
    </row>
    <row r="14" spans="1:67" s="23" customFormat="1" ht="24" customHeight="1" x14ac:dyDescent="0.25">
      <c r="A14" s="31">
        <v>8</v>
      </c>
      <c r="B14" s="85" t="s">
        <v>485</v>
      </c>
      <c r="C14" s="85" t="s">
        <v>512</v>
      </c>
      <c r="D14" s="85" t="s">
        <v>539</v>
      </c>
      <c r="E14" s="79">
        <v>38</v>
      </c>
      <c r="F14" s="79">
        <v>60</v>
      </c>
      <c r="G14" s="12">
        <f t="shared" si="0"/>
        <v>98</v>
      </c>
      <c r="H14" s="12" t="str">
        <f t="shared" si="1"/>
        <v>2</v>
      </c>
      <c r="I14" s="12" t="str">
        <f t="shared" si="2"/>
        <v>C</v>
      </c>
      <c r="J14" s="12">
        <v>31</v>
      </c>
      <c r="K14" s="12">
        <v>33</v>
      </c>
      <c r="L14" s="12">
        <f t="shared" si="3"/>
        <v>64</v>
      </c>
      <c r="M14" s="12" t="str">
        <f t="shared" si="4"/>
        <v>0</v>
      </c>
      <c r="N14" s="12" t="str">
        <f t="shared" si="5"/>
        <v>F</v>
      </c>
      <c r="O14" s="12">
        <v>56</v>
      </c>
      <c r="P14" s="13">
        <f t="shared" si="6"/>
        <v>3</v>
      </c>
      <c r="Q14" s="13" t="str">
        <f t="shared" si="7"/>
        <v>B</v>
      </c>
      <c r="R14" s="12">
        <v>54</v>
      </c>
      <c r="S14" s="13">
        <f t="shared" si="8"/>
        <v>3</v>
      </c>
      <c r="T14" s="13" t="str">
        <f t="shared" si="9"/>
        <v>B</v>
      </c>
      <c r="U14" s="12">
        <v>46</v>
      </c>
      <c r="V14" s="13">
        <f t="shared" si="10"/>
        <v>2</v>
      </c>
      <c r="W14" s="13" t="str">
        <f t="shared" si="11"/>
        <v>C</v>
      </c>
      <c r="X14" s="12">
        <v>48</v>
      </c>
      <c r="Y14" s="13">
        <f t="shared" si="12"/>
        <v>2</v>
      </c>
      <c r="Z14" s="13" t="str">
        <f t="shared" si="13"/>
        <v>C</v>
      </c>
      <c r="AA14" s="12">
        <v>46</v>
      </c>
      <c r="AB14" s="13">
        <f t="shared" si="14"/>
        <v>2</v>
      </c>
      <c r="AC14" s="13" t="str">
        <f t="shared" si="15"/>
        <v>C</v>
      </c>
      <c r="AD14" s="12">
        <v>35</v>
      </c>
      <c r="AE14" s="13">
        <f t="shared" si="16"/>
        <v>1</v>
      </c>
      <c r="AF14" s="13" t="str">
        <f t="shared" si="17"/>
        <v>D</v>
      </c>
      <c r="AG14" s="12">
        <v>14</v>
      </c>
      <c r="AH14" s="13">
        <f t="shared" si="18"/>
        <v>3</v>
      </c>
      <c r="AI14" s="13" t="str">
        <f t="shared" si="19"/>
        <v>B</v>
      </c>
      <c r="AJ14" s="12">
        <v>58</v>
      </c>
      <c r="AK14" s="13">
        <f t="shared" si="20"/>
        <v>3</v>
      </c>
      <c r="AL14" s="13" t="str">
        <f t="shared" si="21"/>
        <v>B</v>
      </c>
      <c r="AM14" s="14">
        <f t="shared" si="22"/>
        <v>1</v>
      </c>
      <c r="AN14" s="72">
        <f t="shared" si="27"/>
        <v>519</v>
      </c>
      <c r="AO14" s="15">
        <v>0</v>
      </c>
      <c r="AP14" s="15">
        <v>0</v>
      </c>
      <c r="AQ14" s="15" t="s">
        <v>1758</v>
      </c>
      <c r="AR14" s="13">
        <v>8</v>
      </c>
      <c r="AS14" s="13" t="str">
        <f t="shared" si="24"/>
        <v>FAIL</v>
      </c>
      <c r="AT14" s="21">
        <f t="shared" si="25"/>
        <v>1</v>
      </c>
      <c r="AU14" s="50">
        <v>12</v>
      </c>
      <c r="AV14" s="50"/>
      <c r="AW14" s="31">
        <v>8</v>
      </c>
      <c r="AX14" s="31">
        <v>95</v>
      </c>
      <c r="AY14" s="50">
        <v>9</v>
      </c>
      <c r="AZ14" s="50">
        <v>90</v>
      </c>
      <c r="BA14" s="31">
        <v>14</v>
      </c>
      <c r="BB14" s="31">
        <v>76</v>
      </c>
      <c r="BC14" s="50">
        <v>8</v>
      </c>
      <c r="BD14" s="50">
        <v>85</v>
      </c>
      <c r="BE14" s="12">
        <f t="shared" si="26"/>
        <v>8</v>
      </c>
      <c r="BF14" s="51">
        <v>80</v>
      </c>
      <c r="BG14" s="81"/>
      <c r="BH14" s="18"/>
      <c r="BI14" s="18"/>
      <c r="BJ14" s="18"/>
      <c r="BK14" s="18"/>
      <c r="BL14" s="84" t="s">
        <v>793</v>
      </c>
      <c r="BM14" s="18"/>
      <c r="BN14" s="84" t="s">
        <v>814</v>
      </c>
      <c r="BO14" s="84" t="s">
        <v>38</v>
      </c>
    </row>
    <row r="15" spans="1:67" s="23" customFormat="1" ht="24" customHeight="1" x14ac:dyDescent="0.25">
      <c r="A15" s="31">
        <v>9</v>
      </c>
      <c r="B15" s="85" t="s">
        <v>487</v>
      </c>
      <c r="C15" s="85" t="s">
        <v>514</v>
      </c>
      <c r="D15" s="85" t="s">
        <v>541</v>
      </c>
      <c r="E15" s="79">
        <v>52</v>
      </c>
      <c r="F15" s="79">
        <v>40</v>
      </c>
      <c r="G15" s="12">
        <f t="shared" si="0"/>
        <v>92</v>
      </c>
      <c r="H15" s="12" t="str">
        <f t="shared" si="1"/>
        <v>2</v>
      </c>
      <c r="I15" s="12" t="str">
        <f t="shared" si="2"/>
        <v>C</v>
      </c>
      <c r="J15" s="12">
        <v>30</v>
      </c>
      <c r="K15" s="12">
        <v>11</v>
      </c>
      <c r="L15" s="12">
        <f t="shared" si="3"/>
        <v>41</v>
      </c>
      <c r="M15" s="12" t="str">
        <f t="shared" si="4"/>
        <v>0</v>
      </c>
      <c r="N15" s="12" t="str">
        <f t="shared" si="5"/>
        <v>F</v>
      </c>
      <c r="O15" s="12">
        <v>41</v>
      </c>
      <c r="P15" s="13">
        <f t="shared" si="6"/>
        <v>2</v>
      </c>
      <c r="Q15" s="13" t="str">
        <f t="shared" si="7"/>
        <v>C</v>
      </c>
      <c r="R15" s="12">
        <v>40</v>
      </c>
      <c r="S15" s="13">
        <f t="shared" si="8"/>
        <v>2</v>
      </c>
      <c r="T15" s="13" t="str">
        <f t="shared" si="9"/>
        <v>C</v>
      </c>
      <c r="U15" s="12">
        <v>50</v>
      </c>
      <c r="V15" s="13">
        <f t="shared" si="10"/>
        <v>3</v>
      </c>
      <c r="W15" s="13" t="str">
        <f t="shared" si="11"/>
        <v>B</v>
      </c>
      <c r="X15" s="12">
        <v>53</v>
      </c>
      <c r="Y15" s="13">
        <f t="shared" si="12"/>
        <v>3</v>
      </c>
      <c r="Z15" s="13" t="str">
        <f t="shared" si="13"/>
        <v>B</v>
      </c>
      <c r="AA15" s="12">
        <v>33</v>
      </c>
      <c r="AB15" s="13">
        <f t="shared" si="14"/>
        <v>1</v>
      </c>
      <c r="AC15" s="13" t="str">
        <f t="shared" si="15"/>
        <v>D</v>
      </c>
      <c r="AD15" s="12">
        <v>37</v>
      </c>
      <c r="AE15" s="13">
        <f t="shared" si="16"/>
        <v>1</v>
      </c>
      <c r="AF15" s="13" t="str">
        <f t="shared" si="17"/>
        <v>D</v>
      </c>
      <c r="AG15" s="12">
        <v>15</v>
      </c>
      <c r="AH15" s="13">
        <f t="shared" si="18"/>
        <v>3.5</v>
      </c>
      <c r="AI15" s="13" t="str">
        <f t="shared" si="19"/>
        <v>A-</v>
      </c>
      <c r="AJ15" s="12">
        <v>60</v>
      </c>
      <c r="AK15" s="13">
        <f t="shared" si="20"/>
        <v>3.5</v>
      </c>
      <c r="AL15" s="13" t="str">
        <f t="shared" si="21"/>
        <v>A-</v>
      </c>
      <c r="AM15" s="14">
        <f t="shared" si="22"/>
        <v>1.5</v>
      </c>
      <c r="AN15" s="72">
        <f t="shared" si="27"/>
        <v>462</v>
      </c>
      <c r="AO15" s="15">
        <v>0</v>
      </c>
      <c r="AP15" s="15">
        <v>0</v>
      </c>
      <c r="AQ15" s="15" t="s">
        <v>1758</v>
      </c>
      <c r="AR15" s="13">
        <v>9</v>
      </c>
      <c r="AS15" s="13" t="str">
        <f t="shared" si="24"/>
        <v>FAIL</v>
      </c>
      <c r="AT15" s="21">
        <f t="shared" si="25"/>
        <v>1</v>
      </c>
      <c r="AU15" s="50">
        <v>18</v>
      </c>
      <c r="AV15" s="50"/>
      <c r="AW15" s="31">
        <v>15</v>
      </c>
      <c r="AX15" s="31">
        <v>76</v>
      </c>
      <c r="AY15" s="50">
        <v>21</v>
      </c>
      <c r="AZ15" s="50">
        <v>90</v>
      </c>
      <c r="BA15" s="31">
        <v>12</v>
      </c>
      <c r="BB15" s="31">
        <v>76</v>
      </c>
      <c r="BC15" s="50">
        <v>15</v>
      </c>
      <c r="BD15" s="50">
        <v>81</v>
      </c>
      <c r="BE15" s="12">
        <f t="shared" si="26"/>
        <v>9</v>
      </c>
      <c r="BF15" s="51">
        <v>90</v>
      </c>
      <c r="BG15" s="81"/>
      <c r="BH15" s="18"/>
      <c r="BI15" s="18"/>
      <c r="BJ15" s="18"/>
      <c r="BK15" s="18"/>
      <c r="BL15" s="84" t="s">
        <v>797</v>
      </c>
      <c r="BM15" s="18"/>
      <c r="BN15" s="84" t="s">
        <v>817</v>
      </c>
      <c r="BO15" s="84" t="s">
        <v>38</v>
      </c>
    </row>
    <row r="16" spans="1:67" s="23" customFormat="1" ht="24" customHeight="1" x14ac:dyDescent="0.25">
      <c r="A16" s="31">
        <v>10</v>
      </c>
      <c r="B16" s="85" t="s">
        <v>468</v>
      </c>
      <c r="C16" s="85" t="s">
        <v>495</v>
      </c>
      <c r="D16" s="85" t="s">
        <v>522</v>
      </c>
      <c r="E16" s="79">
        <v>49</v>
      </c>
      <c r="F16" s="79">
        <v>51</v>
      </c>
      <c r="G16" s="12">
        <f t="shared" si="0"/>
        <v>100</v>
      </c>
      <c r="H16" s="12" t="str">
        <f t="shared" si="1"/>
        <v>3</v>
      </c>
      <c r="I16" s="12" t="str">
        <f t="shared" si="2"/>
        <v>B</v>
      </c>
      <c r="J16" s="12">
        <v>31</v>
      </c>
      <c r="K16" s="12">
        <v>26</v>
      </c>
      <c r="L16" s="12">
        <f t="shared" si="3"/>
        <v>57</v>
      </c>
      <c r="M16" s="12" t="str">
        <f t="shared" si="4"/>
        <v>0</v>
      </c>
      <c r="N16" s="12" t="str">
        <f t="shared" si="5"/>
        <v>F</v>
      </c>
      <c r="O16" s="12">
        <v>54</v>
      </c>
      <c r="P16" s="13">
        <f t="shared" si="6"/>
        <v>3</v>
      </c>
      <c r="Q16" s="13" t="str">
        <f t="shared" si="7"/>
        <v>B</v>
      </c>
      <c r="R16" s="12">
        <v>39</v>
      </c>
      <c r="S16" s="13">
        <f t="shared" si="8"/>
        <v>1</v>
      </c>
      <c r="T16" s="13" t="str">
        <f t="shared" si="9"/>
        <v>D</v>
      </c>
      <c r="U16" s="12">
        <v>68</v>
      </c>
      <c r="V16" s="13">
        <f t="shared" si="10"/>
        <v>3.5</v>
      </c>
      <c r="W16" s="13" t="str">
        <f t="shared" si="11"/>
        <v>A-</v>
      </c>
      <c r="X16" s="12">
        <v>45</v>
      </c>
      <c r="Y16" s="13">
        <f t="shared" si="12"/>
        <v>2</v>
      </c>
      <c r="Z16" s="13" t="str">
        <f t="shared" si="13"/>
        <v>C</v>
      </c>
      <c r="AA16" s="12">
        <v>31</v>
      </c>
      <c r="AB16" s="13">
        <f t="shared" si="14"/>
        <v>0</v>
      </c>
      <c r="AC16" s="13" t="str">
        <f t="shared" si="15"/>
        <v>F</v>
      </c>
      <c r="AD16" s="12">
        <v>35</v>
      </c>
      <c r="AE16" s="13">
        <f t="shared" si="16"/>
        <v>1</v>
      </c>
      <c r="AF16" s="13" t="str">
        <f t="shared" si="17"/>
        <v>D</v>
      </c>
      <c r="AG16" s="12">
        <v>15</v>
      </c>
      <c r="AH16" s="13">
        <f t="shared" si="18"/>
        <v>3.5</v>
      </c>
      <c r="AI16" s="13" t="str">
        <f t="shared" si="19"/>
        <v>A-</v>
      </c>
      <c r="AJ16" s="12">
        <v>61</v>
      </c>
      <c r="AK16" s="13">
        <f t="shared" si="20"/>
        <v>3.5</v>
      </c>
      <c r="AL16" s="13" t="str">
        <f t="shared" si="21"/>
        <v>A-</v>
      </c>
      <c r="AM16" s="14">
        <f t="shared" si="22"/>
        <v>1.5</v>
      </c>
      <c r="AN16" s="72">
        <f t="shared" si="27"/>
        <v>505</v>
      </c>
      <c r="AO16" s="15">
        <f t="shared" si="28"/>
        <v>0</v>
      </c>
      <c r="AP16" s="15">
        <f t="shared" si="29"/>
        <v>0</v>
      </c>
      <c r="AQ16" s="15" t="str">
        <f t="shared" si="23"/>
        <v>F</v>
      </c>
      <c r="AR16" s="13">
        <v>10</v>
      </c>
      <c r="AS16" s="13" t="str">
        <f t="shared" si="24"/>
        <v>FAIL</v>
      </c>
      <c r="AT16" s="21">
        <f t="shared" si="25"/>
        <v>2</v>
      </c>
      <c r="AU16" s="50">
        <v>17</v>
      </c>
      <c r="AV16" s="50"/>
      <c r="AW16" s="31">
        <v>6</v>
      </c>
      <c r="AX16" s="31">
        <v>100</v>
      </c>
      <c r="AY16" s="50">
        <v>10</v>
      </c>
      <c r="AZ16" s="50">
        <v>100</v>
      </c>
      <c r="BA16" s="31">
        <v>9</v>
      </c>
      <c r="BB16" s="31">
        <v>94</v>
      </c>
      <c r="BC16" s="50">
        <v>7</v>
      </c>
      <c r="BD16" s="50">
        <v>92</v>
      </c>
      <c r="BE16" s="12">
        <f t="shared" si="26"/>
        <v>10</v>
      </c>
      <c r="BF16" s="51">
        <v>80</v>
      </c>
      <c r="BG16" s="81"/>
      <c r="BH16" s="18"/>
      <c r="BI16" s="18"/>
      <c r="BJ16" s="18"/>
      <c r="BK16" s="18"/>
      <c r="BL16" s="84" t="s">
        <v>779</v>
      </c>
      <c r="BM16" s="18"/>
      <c r="BN16" s="84" t="s">
        <v>779</v>
      </c>
      <c r="BO16" s="84" t="s">
        <v>40</v>
      </c>
    </row>
    <row r="17" spans="1:67" s="23" customFormat="1" ht="24" customHeight="1" x14ac:dyDescent="0.25">
      <c r="A17" s="31">
        <v>11</v>
      </c>
      <c r="B17" s="85" t="s">
        <v>466</v>
      </c>
      <c r="C17" s="85" t="s">
        <v>493</v>
      </c>
      <c r="D17" s="85" t="s">
        <v>520</v>
      </c>
      <c r="E17" s="79">
        <v>48</v>
      </c>
      <c r="F17" s="79">
        <v>48</v>
      </c>
      <c r="G17" s="12">
        <f t="shared" si="0"/>
        <v>96</v>
      </c>
      <c r="H17" s="12" t="str">
        <f t="shared" si="1"/>
        <v>2</v>
      </c>
      <c r="I17" s="12" t="str">
        <f t="shared" si="2"/>
        <v>C</v>
      </c>
      <c r="J17" s="12">
        <v>24</v>
      </c>
      <c r="K17" s="12">
        <v>28</v>
      </c>
      <c r="L17" s="12">
        <f t="shared" si="3"/>
        <v>52</v>
      </c>
      <c r="M17" s="12" t="str">
        <f t="shared" si="4"/>
        <v>0</v>
      </c>
      <c r="N17" s="12" t="str">
        <f t="shared" si="5"/>
        <v>F</v>
      </c>
      <c r="O17" s="12">
        <v>48</v>
      </c>
      <c r="P17" s="13">
        <f t="shared" si="6"/>
        <v>2</v>
      </c>
      <c r="Q17" s="13" t="str">
        <f t="shared" si="7"/>
        <v>C</v>
      </c>
      <c r="R17" s="12">
        <v>33</v>
      </c>
      <c r="S17" s="13">
        <f t="shared" si="8"/>
        <v>1</v>
      </c>
      <c r="T17" s="13" t="str">
        <f t="shared" si="9"/>
        <v>D</v>
      </c>
      <c r="U17" s="12">
        <v>63</v>
      </c>
      <c r="V17" s="13">
        <f t="shared" si="10"/>
        <v>3.5</v>
      </c>
      <c r="W17" s="13" t="str">
        <f t="shared" si="11"/>
        <v>A-</v>
      </c>
      <c r="X17" s="12">
        <v>56</v>
      </c>
      <c r="Y17" s="13">
        <f t="shared" si="12"/>
        <v>3</v>
      </c>
      <c r="Z17" s="13" t="str">
        <f t="shared" si="13"/>
        <v>B</v>
      </c>
      <c r="AA17" s="12">
        <v>27</v>
      </c>
      <c r="AB17" s="13">
        <f t="shared" si="14"/>
        <v>0</v>
      </c>
      <c r="AC17" s="13" t="str">
        <f t="shared" si="15"/>
        <v>F</v>
      </c>
      <c r="AD17" s="12">
        <v>45</v>
      </c>
      <c r="AE17" s="13">
        <f t="shared" si="16"/>
        <v>2</v>
      </c>
      <c r="AF17" s="13" t="str">
        <f t="shared" si="17"/>
        <v>C</v>
      </c>
      <c r="AG17" s="12">
        <v>10</v>
      </c>
      <c r="AH17" s="13">
        <f t="shared" si="18"/>
        <v>2</v>
      </c>
      <c r="AI17" s="13" t="str">
        <f t="shared" si="19"/>
        <v>C</v>
      </c>
      <c r="AJ17" s="12">
        <v>63</v>
      </c>
      <c r="AK17" s="13">
        <f t="shared" si="20"/>
        <v>3.5</v>
      </c>
      <c r="AL17" s="13" t="str">
        <f t="shared" si="21"/>
        <v>A-</v>
      </c>
      <c r="AM17" s="14">
        <f t="shared" si="22"/>
        <v>1.5</v>
      </c>
      <c r="AN17" s="72">
        <f t="shared" si="27"/>
        <v>493</v>
      </c>
      <c r="AO17" s="15">
        <f t="shared" si="28"/>
        <v>0</v>
      </c>
      <c r="AP17" s="15">
        <f t="shared" si="29"/>
        <v>0</v>
      </c>
      <c r="AQ17" s="15" t="str">
        <f t="shared" si="23"/>
        <v>F</v>
      </c>
      <c r="AR17" s="13">
        <v>11</v>
      </c>
      <c r="AS17" s="13" t="str">
        <f t="shared" si="24"/>
        <v>FAIL</v>
      </c>
      <c r="AT17" s="21">
        <f t="shared" si="25"/>
        <v>2</v>
      </c>
      <c r="AU17" s="50">
        <v>13</v>
      </c>
      <c r="AV17" s="50"/>
      <c r="AW17" s="31">
        <v>10</v>
      </c>
      <c r="AX17" s="31">
        <v>66</v>
      </c>
      <c r="AY17" s="50">
        <v>16</v>
      </c>
      <c r="AZ17" s="50">
        <v>90</v>
      </c>
      <c r="BA17" s="31">
        <v>7</v>
      </c>
      <c r="BB17" s="31">
        <v>76</v>
      </c>
      <c r="BC17" s="50">
        <v>19</v>
      </c>
      <c r="BD17" s="50">
        <v>85</v>
      </c>
      <c r="BE17" s="12">
        <f t="shared" si="26"/>
        <v>11</v>
      </c>
      <c r="BF17" s="51">
        <v>76</v>
      </c>
      <c r="BG17" s="81"/>
      <c r="BH17" s="18"/>
      <c r="BI17" s="18"/>
      <c r="BJ17" s="18"/>
      <c r="BK17" s="18"/>
      <c r="BL17" s="84" t="s">
        <v>777</v>
      </c>
      <c r="BM17" s="18"/>
      <c r="BN17" s="84" t="s">
        <v>803</v>
      </c>
      <c r="BO17" s="84" t="s">
        <v>40</v>
      </c>
    </row>
    <row r="18" spans="1:67" s="23" customFormat="1" ht="24" customHeight="1" x14ac:dyDescent="0.25">
      <c r="A18" s="31">
        <v>12</v>
      </c>
      <c r="B18" s="85" t="s">
        <v>464</v>
      </c>
      <c r="C18" s="85" t="s">
        <v>491</v>
      </c>
      <c r="D18" s="85" t="s">
        <v>518</v>
      </c>
      <c r="E18" s="79">
        <v>50</v>
      </c>
      <c r="F18" s="79">
        <v>46</v>
      </c>
      <c r="G18" s="12">
        <f t="shared" si="0"/>
        <v>96</v>
      </c>
      <c r="H18" s="12" t="str">
        <f t="shared" si="1"/>
        <v>2</v>
      </c>
      <c r="I18" s="12" t="str">
        <f t="shared" si="2"/>
        <v>C</v>
      </c>
      <c r="J18" s="12">
        <v>25</v>
      </c>
      <c r="K18" s="12">
        <v>18</v>
      </c>
      <c r="L18" s="12">
        <f t="shared" si="3"/>
        <v>43</v>
      </c>
      <c r="M18" s="12" t="str">
        <f t="shared" si="4"/>
        <v>0</v>
      </c>
      <c r="N18" s="12" t="str">
        <f t="shared" si="5"/>
        <v>F</v>
      </c>
      <c r="O18" s="12">
        <v>46</v>
      </c>
      <c r="P18" s="13">
        <f t="shared" si="6"/>
        <v>2</v>
      </c>
      <c r="Q18" s="13" t="str">
        <f t="shared" si="7"/>
        <v>C</v>
      </c>
      <c r="R18" s="12">
        <v>38</v>
      </c>
      <c r="S18" s="13">
        <f t="shared" si="8"/>
        <v>1</v>
      </c>
      <c r="T18" s="13" t="str">
        <f t="shared" si="9"/>
        <v>D</v>
      </c>
      <c r="U18" s="12">
        <v>46</v>
      </c>
      <c r="V18" s="13">
        <f t="shared" si="10"/>
        <v>2</v>
      </c>
      <c r="W18" s="13" t="str">
        <f t="shared" si="11"/>
        <v>C</v>
      </c>
      <c r="X18" s="12">
        <v>69</v>
      </c>
      <c r="Y18" s="13">
        <f t="shared" si="12"/>
        <v>3.5</v>
      </c>
      <c r="Z18" s="13" t="str">
        <f t="shared" si="13"/>
        <v>A-</v>
      </c>
      <c r="AA18" s="12">
        <v>26</v>
      </c>
      <c r="AB18" s="13">
        <f t="shared" si="14"/>
        <v>0</v>
      </c>
      <c r="AC18" s="13" t="str">
        <f t="shared" si="15"/>
        <v>F</v>
      </c>
      <c r="AD18" s="12">
        <v>39</v>
      </c>
      <c r="AE18" s="13">
        <f t="shared" si="16"/>
        <v>1</v>
      </c>
      <c r="AF18" s="13" t="str">
        <f t="shared" si="17"/>
        <v>D</v>
      </c>
      <c r="AG18" s="12">
        <v>13</v>
      </c>
      <c r="AH18" s="13">
        <f t="shared" si="18"/>
        <v>3</v>
      </c>
      <c r="AI18" s="13" t="str">
        <f t="shared" si="19"/>
        <v>B</v>
      </c>
      <c r="AJ18" s="12">
        <v>56</v>
      </c>
      <c r="AK18" s="13">
        <f t="shared" si="20"/>
        <v>3</v>
      </c>
      <c r="AL18" s="13" t="str">
        <f t="shared" si="21"/>
        <v>B</v>
      </c>
      <c r="AM18" s="14">
        <f t="shared" si="22"/>
        <v>1</v>
      </c>
      <c r="AN18" s="72">
        <f t="shared" si="27"/>
        <v>472</v>
      </c>
      <c r="AO18" s="15">
        <f t="shared" ref="AO18:AO36" si="30">IF(OR(H18=0,M18=0,P18=0,S18=0,V18=0,Y18=0,AB18=0,AE18=0,AH18=0),0,H18+M18+P18+S18+V18+Y18+AB18+AE18+AH18)/9</f>
        <v>0</v>
      </c>
      <c r="AP18" s="15">
        <f t="shared" si="29"/>
        <v>0</v>
      </c>
      <c r="AQ18" s="15" t="str">
        <f t="shared" si="23"/>
        <v>F</v>
      </c>
      <c r="AR18" s="13">
        <v>12</v>
      </c>
      <c r="AS18" s="13" t="str">
        <f t="shared" si="24"/>
        <v>FAIL</v>
      </c>
      <c r="AT18" s="21">
        <f t="shared" si="25"/>
        <v>2</v>
      </c>
      <c r="AU18" s="50">
        <v>6</v>
      </c>
      <c r="AV18" s="50"/>
      <c r="AW18" s="31">
        <v>16</v>
      </c>
      <c r="AX18" s="31">
        <v>57</v>
      </c>
      <c r="AY18" s="50">
        <v>15</v>
      </c>
      <c r="AZ18" s="50">
        <v>63</v>
      </c>
      <c r="BA18" s="31">
        <v>13</v>
      </c>
      <c r="BB18" s="31">
        <v>88</v>
      </c>
      <c r="BC18" s="50">
        <v>6</v>
      </c>
      <c r="BD18" s="50">
        <v>77</v>
      </c>
      <c r="BE18" s="12">
        <f t="shared" si="26"/>
        <v>12</v>
      </c>
      <c r="BF18" s="51">
        <v>71</v>
      </c>
      <c r="BG18" s="81"/>
      <c r="BH18" s="18"/>
      <c r="BI18" s="18"/>
      <c r="BJ18" s="18"/>
      <c r="BK18" s="18"/>
      <c r="BL18" s="84" t="s">
        <v>775</v>
      </c>
      <c r="BM18" s="18"/>
      <c r="BN18" s="84" t="s">
        <v>775</v>
      </c>
      <c r="BO18" s="84" t="s">
        <v>40</v>
      </c>
    </row>
    <row r="19" spans="1:67" s="23" customFormat="1" ht="24" customHeight="1" x14ac:dyDescent="0.25">
      <c r="A19" s="31">
        <v>13</v>
      </c>
      <c r="B19" s="85" t="s">
        <v>481</v>
      </c>
      <c r="C19" s="85" t="s">
        <v>508</v>
      </c>
      <c r="D19" s="85" t="s">
        <v>535</v>
      </c>
      <c r="E19" s="79">
        <v>36</v>
      </c>
      <c r="F19" s="79">
        <v>44</v>
      </c>
      <c r="G19" s="12">
        <f t="shared" si="0"/>
        <v>80</v>
      </c>
      <c r="H19" s="12" t="str">
        <f t="shared" si="1"/>
        <v>2</v>
      </c>
      <c r="I19" s="12" t="str">
        <f t="shared" si="2"/>
        <v>C</v>
      </c>
      <c r="J19" s="12">
        <v>32</v>
      </c>
      <c r="K19" s="12">
        <v>13</v>
      </c>
      <c r="L19" s="12">
        <f t="shared" si="3"/>
        <v>45</v>
      </c>
      <c r="M19" s="12" t="str">
        <f t="shared" si="4"/>
        <v>0</v>
      </c>
      <c r="N19" s="12" t="str">
        <f t="shared" si="5"/>
        <v>F</v>
      </c>
      <c r="O19" s="12">
        <v>36</v>
      </c>
      <c r="P19" s="13">
        <f t="shared" si="6"/>
        <v>1</v>
      </c>
      <c r="Q19" s="13" t="str">
        <f t="shared" si="7"/>
        <v>D</v>
      </c>
      <c r="R19" s="12">
        <v>45</v>
      </c>
      <c r="S19" s="13">
        <f t="shared" si="8"/>
        <v>2</v>
      </c>
      <c r="T19" s="13" t="str">
        <f t="shared" si="9"/>
        <v>C</v>
      </c>
      <c r="U19" s="12">
        <v>46</v>
      </c>
      <c r="V19" s="13">
        <f t="shared" si="10"/>
        <v>2</v>
      </c>
      <c r="W19" s="13" t="str">
        <f t="shared" si="11"/>
        <v>C</v>
      </c>
      <c r="X19" s="12"/>
      <c r="Y19" s="13">
        <f t="shared" si="12"/>
        <v>0</v>
      </c>
      <c r="Z19" s="13" t="str">
        <f t="shared" si="13"/>
        <v>F</v>
      </c>
      <c r="AA19" s="12">
        <v>33</v>
      </c>
      <c r="AB19" s="13">
        <f t="shared" si="14"/>
        <v>1</v>
      </c>
      <c r="AC19" s="13" t="str">
        <f t="shared" si="15"/>
        <v>D</v>
      </c>
      <c r="AD19" s="12">
        <v>39</v>
      </c>
      <c r="AE19" s="13">
        <f t="shared" si="16"/>
        <v>1</v>
      </c>
      <c r="AF19" s="13" t="str">
        <f t="shared" si="17"/>
        <v>D</v>
      </c>
      <c r="AG19" s="12">
        <v>16</v>
      </c>
      <c r="AH19" s="13">
        <f t="shared" si="18"/>
        <v>3.5</v>
      </c>
      <c r="AI19" s="13" t="str">
        <f t="shared" si="19"/>
        <v>A-</v>
      </c>
      <c r="AJ19" s="12">
        <v>57</v>
      </c>
      <c r="AK19" s="13">
        <f t="shared" si="20"/>
        <v>3</v>
      </c>
      <c r="AL19" s="13" t="str">
        <f t="shared" si="21"/>
        <v>B</v>
      </c>
      <c r="AM19" s="14">
        <f t="shared" si="22"/>
        <v>1</v>
      </c>
      <c r="AN19" s="72">
        <f t="shared" si="27"/>
        <v>397</v>
      </c>
      <c r="AO19" s="15">
        <f t="shared" si="30"/>
        <v>0</v>
      </c>
      <c r="AP19" s="15">
        <f t="shared" si="29"/>
        <v>0</v>
      </c>
      <c r="AQ19" s="15" t="str">
        <f t="shared" si="23"/>
        <v>F</v>
      </c>
      <c r="AR19" s="13">
        <v>13</v>
      </c>
      <c r="AS19" s="13" t="str">
        <f t="shared" si="24"/>
        <v>FAIL</v>
      </c>
      <c r="AT19" s="21">
        <f t="shared" si="25"/>
        <v>2</v>
      </c>
      <c r="AU19" s="50">
        <v>10</v>
      </c>
      <c r="AV19" s="50"/>
      <c r="AW19" s="31">
        <v>5</v>
      </c>
      <c r="AX19" s="31">
        <v>100</v>
      </c>
      <c r="AY19" s="50">
        <v>7</v>
      </c>
      <c r="AZ19" s="50">
        <v>95</v>
      </c>
      <c r="BA19" s="31">
        <v>10</v>
      </c>
      <c r="BB19" s="31">
        <v>100</v>
      </c>
      <c r="BC19" s="50">
        <v>10</v>
      </c>
      <c r="BD19" s="50">
        <v>85</v>
      </c>
      <c r="BE19" s="12">
        <f t="shared" si="26"/>
        <v>13</v>
      </c>
      <c r="BF19" s="51">
        <v>85</v>
      </c>
      <c r="BG19" s="81"/>
      <c r="BH19" s="18"/>
      <c r="BI19" s="18"/>
      <c r="BJ19" s="18"/>
      <c r="BK19" s="18"/>
      <c r="BL19" s="84" t="s">
        <v>783</v>
      </c>
      <c r="BM19" s="18"/>
      <c r="BN19" s="84" t="s">
        <v>807</v>
      </c>
      <c r="BO19" s="84" t="s">
        <v>38</v>
      </c>
    </row>
    <row r="20" spans="1:67" s="23" customFormat="1" ht="24" customHeight="1" x14ac:dyDescent="0.25">
      <c r="A20" s="31">
        <v>14</v>
      </c>
      <c r="B20" s="85" t="s">
        <v>471</v>
      </c>
      <c r="C20" s="85" t="s">
        <v>498</v>
      </c>
      <c r="D20" s="85" t="s">
        <v>525</v>
      </c>
      <c r="E20" s="79">
        <v>39</v>
      </c>
      <c r="F20" s="79">
        <v>40</v>
      </c>
      <c r="G20" s="12">
        <f t="shared" si="0"/>
        <v>79</v>
      </c>
      <c r="H20" s="12" t="str">
        <f t="shared" si="1"/>
        <v>2</v>
      </c>
      <c r="I20" s="12" t="str">
        <f t="shared" si="2"/>
        <v>C</v>
      </c>
      <c r="J20" s="12">
        <v>28</v>
      </c>
      <c r="K20" s="12">
        <v>7</v>
      </c>
      <c r="L20" s="12">
        <f t="shared" si="3"/>
        <v>35</v>
      </c>
      <c r="M20" s="12" t="str">
        <f t="shared" si="4"/>
        <v>0</v>
      </c>
      <c r="N20" s="12" t="str">
        <f t="shared" si="5"/>
        <v>F</v>
      </c>
      <c r="O20" s="12">
        <v>50</v>
      </c>
      <c r="P20" s="13">
        <f t="shared" si="6"/>
        <v>3</v>
      </c>
      <c r="Q20" s="13" t="str">
        <f t="shared" si="7"/>
        <v>B</v>
      </c>
      <c r="R20" s="12">
        <v>39</v>
      </c>
      <c r="S20" s="13">
        <f t="shared" si="8"/>
        <v>1</v>
      </c>
      <c r="T20" s="13" t="str">
        <f t="shared" si="9"/>
        <v>D</v>
      </c>
      <c r="U20" s="12">
        <v>45</v>
      </c>
      <c r="V20" s="13">
        <f t="shared" si="10"/>
        <v>2</v>
      </c>
      <c r="W20" s="13" t="str">
        <f t="shared" si="11"/>
        <v>C</v>
      </c>
      <c r="X20" s="12">
        <v>35</v>
      </c>
      <c r="Y20" s="13">
        <f t="shared" si="12"/>
        <v>1</v>
      </c>
      <c r="Z20" s="13" t="str">
        <f t="shared" si="13"/>
        <v>D</v>
      </c>
      <c r="AA20" s="12">
        <v>14</v>
      </c>
      <c r="AB20" s="13">
        <f t="shared" si="14"/>
        <v>0</v>
      </c>
      <c r="AC20" s="13" t="str">
        <f t="shared" si="15"/>
        <v>F</v>
      </c>
      <c r="AD20" s="12">
        <v>30</v>
      </c>
      <c r="AE20" s="13">
        <f t="shared" si="16"/>
        <v>0</v>
      </c>
      <c r="AF20" s="13" t="str">
        <f t="shared" si="17"/>
        <v>F</v>
      </c>
      <c r="AG20" s="12">
        <v>14</v>
      </c>
      <c r="AH20" s="13">
        <f t="shared" si="18"/>
        <v>3</v>
      </c>
      <c r="AI20" s="13" t="str">
        <f t="shared" si="19"/>
        <v>B</v>
      </c>
      <c r="AJ20" s="12">
        <v>67</v>
      </c>
      <c r="AK20" s="13">
        <f t="shared" si="20"/>
        <v>3.5</v>
      </c>
      <c r="AL20" s="13" t="str">
        <f t="shared" si="21"/>
        <v>A-</v>
      </c>
      <c r="AM20" s="14">
        <f t="shared" si="22"/>
        <v>1.5</v>
      </c>
      <c r="AN20" s="72">
        <f t="shared" si="27"/>
        <v>408</v>
      </c>
      <c r="AO20" s="15">
        <f t="shared" si="30"/>
        <v>0</v>
      </c>
      <c r="AP20" s="15">
        <f t="shared" si="29"/>
        <v>0</v>
      </c>
      <c r="AQ20" s="15" t="str">
        <f t="shared" si="23"/>
        <v>F</v>
      </c>
      <c r="AR20" s="13">
        <v>14</v>
      </c>
      <c r="AS20" s="13" t="str">
        <f t="shared" si="24"/>
        <v>FAIL</v>
      </c>
      <c r="AT20" s="21">
        <f t="shared" si="25"/>
        <v>3</v>
      </c>
      <c r="AU20" s="50">
        <v>14</v>
      </c>
      <c r="AV20" s="50"/>
      <c r="AW20" s="31">
        <v>12</v>
      </c>
      <c r="AX20" s="31">
        <v>85</v>
      </c>
      <c r="AY20" s="50">
        <v>13</v>
      </c>
      <c r="AZ20" s="50">
        <v>77</v>
      </c>
      <c r="BA20" s="31">
        <v>16</v>
      </c>
      <c r="BB20" s="31">
        <v>70</v>
      </c>
      <c r="BC20" s="50">
        <v>12</v>
      </c>
      <c r="BD20" s="50">
        <v>77</v>
      </c>
      <c r="BE20" s="12">
        <f t="shared" si="26"/>
        <v>14</v>
      </c>
      <c r="BF20" s="51">
        <v>71</v>
      </c>
      <c r="BG20" s="81"/>
      <c r="BH20" s="18"/>
      <c r="BI20" s="18"/>
      <c r="BJ20" s="18"/>
      <c r="BK20" s="18"/>
      <c r="BL20" s="84" t="s">
        <v>782</v>
      </c>
      <c r="BM20" s="18"/>
      <c r="BN20" s="84" t="s">
        <v>782</v>
      </c>
      <c r="BO20" s="84" t="s">
        <v>40</v>
      </c>
    </row>
    <row r="21" spans="1:67" s="23" customFormat="1" ht="24" customHeight="1" x14ac:dyDescent="0.25">
      <c r="A21" s="31">
        <v>15</v>
      </c>
      <c r="B21" s="85" t="s">
        <v>467</v>
      </c>
      <c r="C21" s="85" t="s">
        <v>494</v>
      </c>
      <c r="D21" s="85" t="s">
        <v>521</v>
      </c>
      <c r="E21" s="79">
        <v>38</v>
      </c>
      <c r="F21" s="79">
        <v>50</v>
      </c>
      <c r="G21" s="12">
        <f t="shared" si="0"/>
        <v>88</v>
      </c>
      <c r="H21" s="12" t="str">
        <f t="shared" si="1"/>
        <v>2</v>
      </c>
      <c r="I21" s="12" t="str">
        <f t="shared" si="2"/>
        <v>C</v>
      </c>
      <c r="J21" s="12">
        <v>39</v>
      </c>
      <c r="K21" s="12">
        <v>28</v>
      </c>
      <c r="L21" s="12">
        <f t="shared" si="3"/>
        <v>67</v>
      </c>
      <c r="M21" s="12" t="str">
        <f t="shared" si="4"/>
        <v>1</v>
      </c>
      <c r="N21" s="12" t="str">
        <f t="shared" si="5"/>
        <v>D</v>
      </c>
      <c r="O21" s="12">
        <v>41</v>
      </c>
      <c r="P21" s="13">
        <f t="shared" si="6"/>
        <v>2</v>
      </c>
      <c r="Q21" s="13" t="str">
        <f t="shared" si="7"/>
        <v>C</v>
      </c>
      <c r="R21" s="12">
        <v>29</v>
      </c>
      <c r="S21" s="13">
        <f t="shared" si="8"/>
        <v>0</v>
      </c>
      <c r="T21" s="13" t="str">
        <f t="shared" si="9"/>
        <v>F</v>
      </c>
      <c r="U21" s="12">
        <v>48</v>
      </c>
      <c r="V21" s="13">
        <f t="shared" si="10"/>
        <v>2</v>
      </c>
      <c r="W21" s="13" t="str">
        <f t="shared" si="11"/>
        <v>C</v>
      </c>
      <c r="X21" s="12">
        <v>33</v>
      </c>
      <c r="Y21" s="13">
        <f t="shared" si="12"/>
        <v>1</v>
      </c>
      <c r="Z21" s="13" t="str">
        <f t="shared" si="13"/>
        <v>D</v>
      </c>
      <c r="AA21" s="12">
        <v>35</v>
      </c>
      <c r="AB21" s="13">
        <f t="shared" si="14"/>
        <v>1</v>
      </c>
      <c r="AC21" s="13" t="str">
        <f t="shared" si="15"/>
        <v>D</v>
      </c>
      <c r="AD21" s="12"/>
      <c r="AE21" s="13">
        <f t="shared" si="16"/>
        <v>0</v>
      </c>
      <c r="AF21" s="13" t="str">
        <f t="shared" si="17"/>
        <v>F</v>
      </c>
      <c r="AG21" s="12"/>
      <c r="AH21" s="13">
        <f t="shared" si="18"/>
        <v>0</v>
      </c>
      <c r="AI21" s="13" t="str">
        <f t="shared" si="19"/>
        <v>F</v>
      </c>
      <c r="AJ21" s="12"/>
      <c r="AK21" s="13">
        <f t="shared" si="20"/>
        <v>0</v>
      </c>
      <c r="AL21" s="13" t="str">
        <f t="shared" si="21"/>
        <v>F</v>
      </c>
      <c r="AM21" s="14">
        <f t="shared" si="22"/>
        <v>0</v>
      </c>
      <c r="AN21" s="72">
        <f t="shared" si="27"/>
        <v>341</v>
      </c>
      <c r="AO21" s="15">
        <f t="shared" si="30"/>
        <v>0</v>
      </c>
      <c r="AP21" s="15">
        <f t="shared" si="29"/>
        <v>0</v>
      </c>
      <c r="AQ21" s="15" t="str">
        <f t="shared" si="23"/>
        <v>F</v>
      </c>
      <c r="AR21" s="13">
        <v>15</v>
      </c>
      <c r="AS21" s="13" t="str">
        <f t="shared" si="24"/>
        <v>FAIL</v>
      </c>
      <c r="AT21" s="21">
        <f t="shared" si="25"/>
        <v>3</v>
      </c>
      <c r="AU21" s="50">
        <v>8</v>
      </c>
      <c r="AV21" s="50"/>
      <c r="AW21" s="31">
        <v>7</v>
      </c>
      <c r="AX21" s="31">
        <v>100</v>
      </c>
      <c r="AY21" s="50">
        <v>8</v>
      </c>
      <c r="AZ21" s="50">
        <v>90</v>
      </c>
      <c r="BA21" s="31">
        <v>27</v>
      </c>
      <c r="BB21" s="31">
        <v>76</v>
      </c>
      <c r="BC21" s="50">
        <v>13</v>
      </c>
      <c r="BD21" s="50">
        <v>81</v>
      </c>
      <c r="BE21" s="12">
        <f t="shared" si="26"/>
        <v>15</v>
      </c>
      <c r="BF21" s="51">
        <v>52</v>
      </c>
      <c r="BG21" s="81"/>
      <c r="BH21" s="18"/>
      <c r="BI21" s="18"/>
      <c r="BJ21" s="18"/>
      <c r="BK21" s="18"/>
      <c r="BL21" s="84" t="s">
        <v>778</v>
      </c>
      <c r="BM21" s="18"/>
      <c r="BN21" s="84" t="s">
        <v>804</v>
      </c>
      <c r="BO21" s="84" t="s">
        <v>40</v>
      </c>
    </row>
    <row r="22" spans="1:67" s="23" customFormat="1" ht="24" customHeight="1" x14ac:dyDescent="0.25">
      <c r="A22" s="31">
        <v>16</v>
      </c>
      <c r="B22" s="85" t="s">
        <v>486</v>
      </c>
      <c r="C22" s="85" t="s">
        <v>513</v>
      </c>
      <c r="D22" s="85" t="s">
        <v>540</v>
      </c>
      <c r="E22" s="79">
        <v>35</v>
      </c>
      <c r="F22" s="79">
        <v>43</v>
      </c>
      <c r="G22" s="12">
        <f t="shared" si="0"/>
        <v>78</v>
      </c>
      <c r="H22" s="12" t="str">
        <f t="shared" si="1"/>
        <v>1</v>
      </c>
      <c r="I22" s="12" t="str">
        <f t="shared" si="2"/>
        <v>D</v>
      </c>
      <c r="J22" s="12">
        <v>41</v>
      </c>
      <c r="K22" s="12">
        <v>6</v>
      </c>
      <c r="L22" s="12">
        <f t="shared" si="3"/>
        <v>47</v>
      </c>
      <c r="M22" s="12" t="str">
        <f t="shared" si="4"/>
        <v>0</v>
      </c>
      <c r="N22" s="12" t="str">
        <f t="shared" si="5"/>
        <v>F</v>
      </c>
      <c r="O22" s="12">
        <v>52</v>
      </c>
      <c r="P22" s="13">
        <f t="shared" si="6"/>
        <v>3</v>
      </c>
      <c r="Q22" s="13" t="str">
        <f t="shared" si="7"/>
        <v>B</v>
      </c>
      <c r="R22" s="12">
        <v>47</v>
      </c>
      <c r="S22" s="13">
        <f t="shared" si="8"/>
        <v>2</v>
      </c>
      <c r="T22" s="13" t="str">
        <f t="shared" si="9"/>
        <v>C</v>
      </c>
      <c r="U22" s="12">
        <v>40</v>
      </c>
      <c r="V22" s="13">
        <f t="shared" si="10"/>
        <v>2</v>
      </c>
      <c r="W22" s="13" t="str">
        <f t="shared" si="11"/>
        <v>C</v>
      </c>
      <c r="X22" s="12">
        <v>35</v>
      </c>
      <c r="Y22" s="13">
        <f t="shared" si="12"/>
        <v>1</v>
      </c>
      <c r="Z22" s="13" t="str">
        <f t="shared" si="13"/>
        <v>D</v>
      </c>
      <c r="AA22" s="12">
        <v>21</v>
      </c>
      <c r="AB22" s="13">
        <f t="shared" si="14"/>
        <v>0</v>
      </c>
      <c r="AC22" s="13" t="str">
        <f t="shared" si="15"/>
        <v>F</v>
      </c>
      <c r="AD22" s="12">
        <v>32</v>
      </c>
      <c r="AE22" s="13">
        <f t="shared" si="16"/>
        <v>0</v>
      </c>
      <c r="AF22" s="13" t="str">
        <f t="shared" si="17"/>
        <v>F</v>
      </c>
      <c r="AG22" s="12">
        <v>6</v>
      </c>
      <c r="AH22" s="13">
        <f t="shared" si="18"/>
        <v>0</v>
      </c>
      <c r="AI22" s="13" t="str">
        <f t="shared" si="19"/>
        <v>F</v>
      </c>
      <c r="AJ22" s="12">
        <v>51</v>
      </c>
      <c r="AK22" s="13">
        <f t="shared" si="20"/>
        <v>3</v>
      </c>
      <c r="AL22" s="13" t="str">
        <f t="shared" si="21"/>
        <v>B</v>
      </c>
      <c r="AM22" s="14">
        <f t="shared" si="22"/>
        <v>1</v>
      </c>
      <c r="AN22" s="72">
        <f t="shared" si="27"/>
        <v>409</v>
      </c>
      <c r="AO22" s="15">
        <f t="shared" si="30"/>
        <v>0</v>
      </c>
      <c r="AP22" s="15">
        <f t="shared" si="29"/>
        <v>0</v>
      </c>
      <c r="AQ22" s="15" t="str">
        <f t="shared" si="23"/>
        <v>F</v>
      </c>
      <c r="AR22" s="13">
        <v>16</v>
      </c>
      <c r="AS22" s="13" t="str">
        <f t="shared" si="24"/>
        <v>FAIL</v>
      </c>
      <c r="AT22" s="21">
        <f t="shared" si="25"/>
        <v>4</v>
      </c>
      <c r="AU22" s="50">
        <v>11</v>
      </c>
      <c r="AV22" s="50"/>
      <c r="AW22" s="31">
        <v>18</v>
      </c>
      <c r="AX22" s="31">
        <v>100</v>
      </c>
      <c r="AY22" s="50">
        <v>14</v>
      </c>
      <c r="AZ22" s="50">
        <v>77</v>
      </c>
      <c r="BA22" s="31">
        <v>20</v>
      </c>
      <c r="BB22" s="31">
        <v>76</v>
      </c>
      <c r="BC22" s="50">
        <v>14</v>
      </c>
      <c r="BD22" s="50">
        <v>81</v>
      </c>
      <c r="BE22" s="12">
        <f t="shared" si="26"/>
        <v>16</v>
      </c>
      <c r="BF22" s="51">
        <v>85</v>
      </c>
      <c r="BG22" s="81"/>
      <c r="BH22" s="18"/>
      <c r="BI22" s="18"/>
      <c r="BJ22" s="18"/>
      <c r="BK22" s="18"/>
      <c r="BL22" s="84" t="s">
        <v>794</v>
      </c>
      <c r="BM22" s="18"/>
      <c r="BN22" s="84" t="s">
        <v>794</v>
      </c>
      <c r="BO22" s="84" t="s">
        <v>38</v>
      </c>
    </row>
    <row r="23" spans="1:67" s="23" customFormat="1" ht="24" customHeight="1" x14ac:dyDescent="0.25">
      <c r="A23" s="31">
        <v>17</v>
      </c>
      <c r="B23" s="85" t="s">
        <v>476</v>
      </c>
      <c r="C23" s="85" t="s">
        <v>503</v>
      </c>
      <c r="D23" s="85" t="s">
        <v>530</v>
      </c>
      <c r="E23" s="79"/>
      <c r="F23" s="79">
        <v>49</v>
      </c>
      <c r="G23" s="12">
        <f t="shared" si="0"/>
        <v>49</v>
      </c>
      <c r="H23" s="12" t="str">
        <f t="shared" si="1"/>
        <v>0</v>
      </c>
      <c r="I23" s="12" t="str">
        <f t="shared" si="2"/>
        <v>F</v>
      </c>
      <c r="J23" s="12">
        <v>19</v>
      </c>
      <c r="K23" s="12">
        <v>4</v>
      </c>
      <c r="L23" s="12">
        <f t="shared" si="3"/>
        <v>23</v>
      </c>
      <c r="M23" s="12" t="str">
        <f t="shared" si="4"/>
        <v>0</v>
      </c>
      <c r="N23" s="12" t="str">
        <f t="shared" si="5"/>
        <v>F</v>
      </c>
      <c r="O23" s="12">
        <v>66</v>
      </c>
      <c r="P23" s="13">
        <f t="shared" si="6"/>
        <v>3.5</v>
      </c>
      <c r="Q23" s="13" t="str">
        <f t="shared" si="7"/>
        <v>A-</v>
      </c>
      <c r="R23" s="12">
        <v>31</v>
      </c>
      <c r="S23" s="13">
        <f t="shared" si="8"/>
        <v>0</v>
      </c>
      <c r="T23" s="13" t="str">
        <f t="shared" si="9"/>
        <v>F</v>
      </c>
      <c r="U23" s="12">
        <v>62</v>
      </c>
      <c r="V23" s="13">
        <f t="shared" si="10"/>
        <v>3.5</v>
      </c>
      <c r="W23" s="13" t="str">
        <f t="shared" si="11"/>
        <v>A-</v>
      </c>
      <c r="X23" s="12">
        <v>38</v>
      </c>
      <c r="Y23" s="13">
        <f t="shared" si="12"/>
        <v>1</v>
      </c>
      <c r="Z23" s="13" t="str">
        <f t="shared" si="13"/>
        <v>D</v>
      </c>
      <c r="AA23" s="12">
        <v>26</v>
      </c>
      <c r="AB23" s="13">
        <f t="shared" si="14"/>
        <v>0</v>
      </c>
      <c r="AC23" s="13" t="str">
        <f t="shared" si="15"/>
        <v>F</v>
      </c>
      <c r="AD23" s="12">
        <v>41</v>
      </c>
      <c r="AE23" s="13">
        <f t="shared" si="16"/>
        <v>2</v>
      </c>
      <c r="AF23" s="13" t="str">
        <f t="shared" si="17"/>
        <v>C</v>
      </c>
      <c r="AG23" s="12">
        <v>10</v>
      </c>
      <c r="AH23" s="13">
        <f t="shared" si="18"/>
        <v>2</v>
      </c>
      <c r="AI23" s="13" t="str">
        <f t="shared" si="19"/>
        <v>C</v>
      </c>
      <c r="AJ23" s="12">
        <v>61</v>
      </c>
      <c r="AK23" s="13">
        <f t="shared" si="20"/>
        <v>3.5</v>
      </c>
      <c r="AL23" s="13" t="str">
        <f t="shared" si="21"/>
        <v>A-</v>
      </c>
      <c r="AM23" s="14">
        <f t="shared" si="22"/>
        <v>1.5</v>
      </c>
      <c r="AN23" s="72">
        <f t="shared" si="27"/>
        <v>407</v>
      </c>
      <c r="AO23" s="15">
        <f t="shared" si="30"/>
        <v>0</v>
      </c>
      <c r="AP23" s="15">
        <f t="shared" si="29"/>
        <v>0</v>
      </c>
      <c r="AQ23" s="15" t="str">
        <f t="shared" si="23"/>
        <v>F</v>
      </c>
      <c r="AR23" s="13">
        <v>17</v>
      </c>
      <c r="AS23" s="13" t="str">
        <f t="shared" si="24"/>
        <v>FAIL</v>
      </c>
      <c r="AT23" s="21">
        <f t="shared" si="25"/>
        <v>4</v>
      </c>
      <c r="AU23" s="50">
        <v>26</v>
      </c>
      <c r="AV23" s="50"/>
      <c r="AW23" s="31">
        <v>11</v>
      </c>
      <c r="AX23" s="31">
        <v>80</v>
      </c>
      <c r="AY23" s="50">
        <v>11</v>
      </c>
      <c r="AZ23" s="50">
        <v>86</v>
      </c>
      <c r="BA23" s="31">
        <v>11</v>
      </c>
      <c r="BB23" s="31">
        <v>70</v>
      </c>
      <c r="BC23" s="50">
        <v>11</v>
      </c>
      <c r="BD23" s="50">
        <v>81</v>
      </c>
      <c r="BE23" s="12">
        <f t="shared" si="26"/>
        <v>17</v>
      </c>
      <c r="BF23" s="51">
        <v>66</v>
      </c>
      <c r="BG23" s="81"/>
      <c r="BH23" s="18"/>
      <c r="BI23" s="18"/>
      <c r="BJ23" s="18"/>
      <c r="BK23" s="18"/>
      <c r="BL23" s="84" t="s">
        <v>789</v>
      </c>
      <c r="BM23" s="18"/>
      <c r="BN23" s="84" t="s">
        <v>789</v>
      </c>
      <c r="BO23" s="84" t="s">
        <v>40</v>
      </c>
    </row>
    <row r="24" spans="1:67" s="23" customFormat="1" ht="24" customHeight="1" x14ac:dyDescent="0.25">
      <c r="A24" s="31">
        <v>18</v>
      </c>
      <c r="B24" s="85" t="s">
        <v>472</v>
      </c>
      <c r="C24" s="85" t="s">
        <v>499</v>
      </c>
      <c r="D24" s="85" t="s">
        <v>526</v>
      </c>
      <c r="E24" s="79">
        <v>41</v>
      </c>
      <c r="F24" s="79">
        <v>53</v>
      </c>
      <c r="G24" s="12">
        <f t="shared" si="0"/>
        <v>94</v>
      </c>
      <c r="H24" s="12" t="str">
        <f t="shared" si="1"/>
        <v>2</v>
      </c>
      <c r="I24" s="12" t="str">
        <f t="shared" si="2"/>
        <v>C</v>
      </c>
      <c r="J24" s="12">
        <v>30</v>
      </c>
      <c r="K24" s="12">
        <v>8</v>
      </c>
      <c r="L24" s="12">
        <f t="shared" si="3"/>
        <v>38</v>
      </c>
      <c r="M24" s="12" t="str">
        <f t="shared" si="4"/>
        <v>0</v>
      </c>
      <c r="N24" s="12" t="str">
        <f t="shared" si="5"/>
        <v>F</v>
      </c>
      <c r="O24" s="12">
        <v>29</v>
      </c>
      <c r="P24" s="13">
        <f t="shared" si="6"/>
        <v>0</v>
      </c>
      <c r="Q24" s="13" t="str">
        <f t="shared" si="7"/>
        <v>F</v>
      </c>
      <c r="R24" s="12">
        <v>34</v>
      </c>
      <c r="S24" s="13">
        <f t="shared" si="8"/>
        <v>1</v>
      </c>
      <c r="T24" s="13" t="str">
        <f t="shared" si="9"/>
        <v>D</v>
      </c>
      <c r="U24" s="12">
        <v>36</v>
      </c>
      <c r="V24" s="13">
        <f t="shared" si="10"/>
        <v>1</v>
      </c>
      <c r="W24" s="13" t="str">
        <f t="shared" si="11"/>
        <v>D</v>
      </c>
      <c r="X24" s="12">
        <v>47</v>
      </c>
      <c r="Y24" s="13">
        <f t="shared" si="12"/>
        <v>2</v>
      </c>
      <c r="Z24" s="13" t="str">
        <f t="shared" si="13"/>
        <v>C</v>
      </c>
      <c r="AA24" s="12">
        <v>17</v>
      </c>
      <c r="AB24" s="13">
        <f t="shared" si="14"/>
        <v>0</v>
      </c>
      <c r="AC24" s="13" t="str">
        <f t="shared" si="15"/>
        <v>F</v>
      </c>
      <c r="AD24" s="12">
        <v>30</v>
      </c>
      <c r="AE24" s="13">
        <f t="shared" si="16"/>
        <v>0</v>
      </c>
      <c r="AF24" s="13" t="str">
        <f t="shared" si="17"/>
        <v>F</v>
      </c>
      <c r="AG24" s="12">
        <v>10</v>
      </c>
      <c r="AH24" s="13">
        <f t="shared" si="18"/>
        <v>2</v>
      </c>
      <c r="AI24" s="13" t="str">
        <f t="shared" si="19"/>
        <v>C</v>
      </c>
      <c r="AJ24" s="12">
        <v>60</v>
      </c>
      <c r="AK24" s="13">
        <f t="shared" si="20"/>
        <v>3.5</v>
      </c>
      <c r="AL24" s="13" t="str">
        <f t="shared" si="21"/>
        <v>A-</v>
      </c>
      <c r="AM24" s="14">
        <f t="shared" si="22"/>
        <v>1.5</v>
      </c>
      <c r="AN24" s="72">
        <f t="shared" si="27"/>
        <v>395</v>
      </c>
      <c r="AO24" s="15">
        <f t="shared" si="30"/>
        <v>0</v>
      </c>
      <c r="AP24" s="15">
        <f t="shared" si="29"/>
        <v>0</v>
      </c>
      <c r="AQ24" s="15" t="str">
        <f t="shared" si="23"/>
        <v>F</v>
      </c>
      <c r="AR24" s="13">
        <v>18</v>
      </c>
      <c r="AS24" s="13" t="str">
        <f t="shared" si="24"/>
        <v>FAIL</v>
      </c>
      <c r="AT24" s="21">
        <f t="shared" si="25"/>
        <v>4</v>
      </c>
      <c r="AU24" s="50">
        <v>25</v>
      </c>
      <c r="AV24" s="50"/>
      <c r="AW24" s="31">
        <v>24</v>
      </c>
      <c r="AX24" s="31">
        <v>90</v>
      </c>
      <c r="AY24" s="50">
        <v>19</v>
      </c>
      <c r="AZ24" s="50">
        <v>100</v>
      </c>
      <c r="BA24" s="31">
        <v>18</v>
      </c>
      <c r="BB24" s="31">
        <v>100</v>
      </c>
      <c r="BC24" s="50">
        <v>17</v>
      </c>
      <c r="BD24" s="50">
        <v>88</v>
      </c>
      <c r="BE24" s="12">
        <f t="shared" si="26"/>
        <v>18</v>
      </c>
      <c r="BF24" s="51">
        <v>85</v>
      </c>
      <c r="BG24" s="81"/>
      <c r="BH24" s="18"/>
      <c r="BI24" s="18"/>
      <c r="BJ24" s="18"/>
      <c r="BK24" s="18"/>
      <c r="BL24" s="84" t="s">
        <v>784</v>
      </c>
      <c r="BM24" s="18"/>
      <c r="BN24" s="84" t="s">
        <v>808</v>
      </c>
      <c r="BO24" s="84" t="s">
        <v>40</v>
      </c>
    </row>
    <row r="25" spans="1:67" s="23" customFormat="1" ht="24" customHeight="1" x14ac:dyDescent="0.25">
      <c r="A25" s="31">
        <v>19</v>
      </c>
      <c r="B25" s="85" t="s">
        <v>470</v>
      </c>
      <c r="C25" s="85" t="s">
        <v>497</v>
      </c>
      <c r="D25" s="85" t="s">
        <v>524</v>
      </c>
      <c r="E25" s="79">
        <v>43</v>
      </c>
      <c r="F25" s="79">
        <v>50</v>
      </c>
      <c r="G25" s="12">
        <f t="shared" si="0"/>
        <v>93</v>
      </c>
      <c r="H25" s="12" t="str">
        <f t="shared" si="1"/>
        <v>2</v>
      </c>
      <c r="I25" s="12" t="str">
        <f t="shared" si="2"/>
        <v>C</v>
      </c>
      <c r="J25" s="12">
        <v>23</v>
      </c>
      <c r="K25" s="12">
        <v>7</v>
      </c>
      <c r="L25" s="12">
        <f t="shared" si="3"/>
        <v>30</v>
      </c>
      <c r="M25" s="12" t="str">
        <f t="shared" si="4"/>
        <v>0</v>
      </c>
      <c r="N25" s="12" t="str">
        <f t="shared" si="5"/>
        <v>F</v>
      </c>
      <c r="O25" s="12">
        <v>29</v>
      </c>
      <c r="P25" s="13">
        <f t="shared" si="6"/>
        <v>0</v>
      </c>
      <c r="Q25" s="13" t="str">
        <f t="shared" si="7"/>
        <v>F</v>
      </c>
      <c r="R25" s="12">
        <v>33</v>
      </c>
      <c r="S25" s="13">
        <f t="shared" si="8"/>
        <v>1</v>
      </c>
      <c r="T25" s="13" t="str">
        <f t="shared" si="9"/>
        <v>D</v>
      </c>
      <c r="U25" s="12">
        <v>43</v>
      </c>
      <c r="V25" s="13">
        <f t="shared" si="10"/>
        <v>2</v>
      </c>
      <c r="W25" s="13" t="str">
        <f t="shared" si="11"/>
        <v>C</v>
      </c>
      <c r="X25" s="12">
        <v>24</v>
      </c>
      <c r="Y25" s="13">
        <f t="shared" si="12"/>
        <v>0</v>
      </c>
      <c r="Z25" s="13" t="str">
        <f t="shared" si="13"/>
        <v>F</v>
      </c>
      <c r="AA25" s="12">
        <v>23</v>
      </c>
      <c r="AB25" s="13">
        <f t="shared" si="14"/>
        <v>0</v>
      </c>
      <c r="AC25" s="13" t="str">
        <f t="shared" si="15"/>
        <v>F</v>
      </c>
      <c r="AD25" s="12">
        <v>36</v>
      </c>
      <c r="AE25" s="13">
        <f t="shared" si="16"/>
        <v>1</v>
      </c>
      <c r="AF25" s="13" t="str">
        <f t="shared" si="17"/>
        <v>D</v>
      </c>
      <c r="AG25" s="12">
        <v>14</v>
      </c>
      <c r="AH25" s="13">
        <f t="shared" si="18"/>
        <v>3</v>
      </c>
      <c r="AI25" s="13" t="str">
        <f t="shared" si="19"/>
        <v>B</v>
      </c>
      <c r="AJ25" s="12">
        <v>58</v>
      </c>
      <c r="AK25" s="13">
        <f t="shared" si="20"/>
        <v>3</v>
      </c>
      <c r="AL25" s="13" t="str">
        <f t="shared" si="21"/>
        <v>B</v>
      </c>
      <c r="AM25" s="14">
        <f t="shared" si="22"/>
        <v>1</v>
      </c>
      <c r="AN25" s="72">
        <f t="shared" si="27"/>
        <v>383</v>
      </c>
      <c r="AO25" s="15">
        <f t="shared" si="30"/>
        <v>0</v>
      </c>
      <c r="AP25" s="15">
        <f t="shared" si="29"/>
        <v>0</v>
      </c>
      <c r="AQ25" s="15" t="str">
        <f t="shared" si="23"/>
        <v>F</v>
      </c>
      <c r="AR25" s="13">
        <v>19</v>
      </c>
      <c r="AS25" s="13" t="str">
        <f t="shared" si="24"/>
        <v>FAIL</v>
      </c>
      <c r="AT25" s="21">
        <f t="shared" si="25"/>
        <v>4</v>
      </c>
      <c r="AU25" s="50">
        <v>9</v>
      </c>
      <c r="AV25" s="50"/>
      <c r="AW25" s="31">
        <v>17</v>
      </c>
      <c r="AX25" s="31">
        <v>100</v>
      </c>
      <c r="AY25" s="50">
        <v>12</v>
      </c>
      <c r="AZ25" s="50">
        <v>95</v>
      </c>
      <c r="BA25" s="31">
        <v>8</v>
      </c>
      <c r="BB25" s="31">
        <v>100</v>
      </c>
      <c r="BC25" s="50">
        <v>21</v>
      </c>
      <c r="BD25" s="50">
        <v>92</v>
      </c>
      <c r="BE25" s="12">
        <f t="shared" si="26"/>
        <v>19</v>
      </c>
      <c r="BF25" s="51">
        <v>85</v>
      </c>
      <c r="BG25" s="81"/>
      <c r="BH25" s="18"/>
      <c r="BI25" s="18"/>
      <c r="BJ25" s="18"/>
      <c r="BK25" s="18"/>
      <c r="BL25" s="84" t="s">
        <v>781</v>
      </c>
      <c r="BM25" s="18"/>
      <c r="BN25" s="84" t="s">
        <v>806</v>
      </c>
      <c r="BO25" s="84" t="s">
        <v>40</v>
      </c>
    </row>
    <row r="26" spans="1:67" s="23" customFormat="1" ht="24" customHeight="1" x14ac:dyDescent="0.25">
      <c r="A26" s="31">
        <v>20</v>
      </c>
      <c r="B26" s="85" t="s">
        <v>475</v>
      </c>
      <c r="C26" s="85" t="s">
        <v>502</v>
      </c>
      <c r="D26" s="85" t="s">
        <v>529</v>
      </c>
      <c r="E26" s="79">
        <v>37</v>
      </c>
      <c r="F26" s="79">
        <v>39</v>
      </c>
      <c r="G26" s="12">
        <f t="shared" si="0"/>
        <v>76</v>
      </c>
      <c r="H26" s="12" t="str">
        <f t="shared" si="1"/>
        <v>1</v>
      </c>
      <c r="I26" s="12" t="str">
        <f t="shared" si="2"/>
        <v>D</v>
      </c>
      <c r="J26" s="12">
        <v>23</v>
      </c>
      <c r="K26" s="12">
        <v>10</v>
      </c>
      <c r="L26" s="12">
        <f t="shared" si="3"/>
        <v>33</v>
      </c>
      <c r="M26" s="12" t="str">
        <f t="shared" si="4"/>
        <v>0</v>
      </c>
      <c r="N26" s="12" t="str">
        <f t="shared" si="5"/>
        <v>F</v>
      </c>
      <c r="O26" s="12">
        <v>44</v>
      </c>
      <c r="P26" s="13">
        <f t="shared" si="6"/>
        <v>2</v>
      </c>
      <c r="Q26" s="13" t="str">
        <f t="shared" si="7"/>
        <v>C</v>
      </c>
      <c r="R26" s="12">
        <v>15</v>
      </c>
      <c r="S26" s="13">
        <f t="shared" si="8"/>
        <v>0</v>
      </c>
      <c r="T26" s="13" t="str">
        <f t="shared" si="9"/>
        <v>F</v>
      </c>
      <c r="U26" s="12">
        <v>51</v>
      </c>
      <c r="V26" s="13">
        <f t="shared" si="10"/>
        <v>3</v>
      </c>
      <c r="W26" s="13" t="str">
        <f t="shared" si="11"/>
        <v>B</v>
      </c>
      <c r="X26" s="12">
        <v>26</v>
      </c>
      <c r="Y26" s="13">
        <f t="shared" si="12"/>
        <v>0</v>
      </c>
      <c r="Z26" s="13" t="str">
        <f t="shared" si="13"/>
        <v>F</v>
      </c>
      <c r="AA26" s="12">
        <v>16</v>
      </c>
      <c r="AB26" s="13">
        <f t="shared" si="14"/>
        <v>0</v>
      </c>
      <c r="AC26" s="13" t="str">
        <f t="shared" si="15"/>
        <v>F</v>
      </c>
      <c r="AD26" s="12">
        <v>35</v>
      </c>
      <c r="AE26" s="13">
        <f t="shared" si="16"/>
        <v>1</v>
      </c>
      <c r="AF26" s="13" t="str">
        <f t="shared" si="17"/>
        <v>D</v>
      </c>
      <c r="AG26" s="12">
        <v>10</v>
      </c>
      <c r="AH26" s="13">
        <f t="shared" si="18"/>
        <v>2</v>
      </c>
      <c r="AI26" s="13" t="str">
        <f t="shared" si="19"/>
        <v>C</v>
      </c>
      <c r="AJ26" s="12">
        <v>68</v>
      </c>
      <c r="AK26" s="13">
        <f t="shared" si="20"/>
        <v>3.5</v>
      </c>
      <c r="AL26" s="13" t="str">
        <f t="shared" si="21"/>
        <v>A-</v>
      </c>
      <c r="AM26" s="14">
        <f t="shared" si="22"/>
        <v>1.5</v>
      </c>
      <c r="AN26" s="72">
        <f t="shared" si="27"/>
        <v>374</v>
      </c>
      <c r="AO26" s="15">
        <f t="shared" si="30"/>
        <v>0</v>
      </c>
      <c r="AP26" s="15">
        <f t="shared" si="29"/>
        <v>0</v>
      </c>
      <c r="AQ26" s="15" t="str">
        <f t="shared" si="23"/>
        <v>F</v>
      </c>
      <c r="AR26" s="13">
        <v>20</v>
      </c>
      <c r="AS26" s="13" t="str">
        <f t="shared" si="24"/>
        <v>FAIL</v>
      </c>
      <c r="AT26" s="21">
        <f t="shared" si="25"/>
        <v>4</v>
      </c>
      <c r="AU26" s="50">
        <v>19</v>
      </c>
      <c r="AV26" s="50"/>
      <c r="AW26" s="31">
        <v>25</v>
      </c>
      <c r="AX26" s="31">
        <v>100</v>
      </c>
      <c r="AY26" s="50">
        <v>26</v>
      </c>
      <c r="AZ26" s="50">
        <v>86</v>
      </c>
      <c r="BA26" s="31">
        <v>22</v>
      </c>
      <c r="BB26" s="31">
        <v>88</v>
      </c>
      <c r="BC26" s="50">
        <v>18</v>
      </c>
      <c r="BD26" s="50">
        <v>81</v>
      </c>
      <c r="BE26" s="12">
        <f t="shared" si="26"/>
        <v>20</v>
      </c>
      <c r="BF26" s="51">
        <v>80</v>
      </c>
      <c r="BG26" s="81"/>
      <c r="BH26" s="18"/>
      <c r="BI26" s="18"/>
      <c r="BJ26" s="18"/>
      <c r="BK26" s="18"/>
      <c r="BL26" s="84" t="s">
        <v>788</v>
      </c>
      <c r="BM26" s="18"/>
      <c r="BN26" s="84" t="s">
        <v>811</v>
      </c>
      <c r="BO26" s="84" t="s">
        <v>40</v>
      </c>
    </row>
    <row r="27" spans="1:67" s="23" customFormat="1" ht="24" customHeight="1" x14ac:dyDescent="0.25">
      <c r="A27" s="31">
        <v>21</v>
      </c>
      <c r="B27" s="85" t="s">
        <v>474</v>
      </c>
      <c r="C27" s="85" t="s">
        <v>501</v>
      </c>
      <c r="D27" s="85" t="s">
        <v>528</v>
      </c>
      <c r="E27" s="79">
        <v>37</v>
      </c>
      <c r="F27" s="79">
        <v>21</v>
      </c>
      <c r="G27" s="12">
        <f t="shared" si="0"/>
        <v>58</v>
      </c>
      <c r="H27" s="12" t="str">
        <f t="shared" si="1"/>
        <v>0</v>
      </c>
      <c r="I27" s="12" t="str">
        <f t="shared" si="2"/>
        <v>F</v>
      </c>
      <c r="J27" s="12">
        <v>27</v>
      </c>
      <c r="K27" s="12">
        <v>8</v>
      </c>
      <c r="L27" s="12">
        <f t="shared" si="3"/>
        <v>35</v>
      </c>
      <c r="M27" s="12" t="str">
        <f t="shared" si="4"/>
        <v>0</v>
      </c>
      <c r="N27" s="12" t="str">
        <f t="shared" si="5"/>
        <v>F</v>
      </c>
      <c r="O27" s="12">
        <v>40</v>
      </c>
      <c r="P27" s="13">
        <f t="shared" si="6"/>
        <v>2</v>
      </c>
      <c r="Q27" s="13" t="str">
        <f t="shared" si="7"/>
        <v>C</v>
      </c>
      <c r="R27" s="12">
        <v>34</v>
      </c>
      <c r="S27" s="13">
        <f t="shared" si="8"/>
        <v>1</v>
      </c>
      <c r="T27" s="13" t="str">
        <f t="shared" si="9"/>
        <v>D</v>
      </c>
      <c r="U27" s="12">
        <v>41</v>
      </c>
      <c r="V27" s="13">
        <f t="shared" si="10"/>
        <v>2</v>
      </c>
      <c r="W27" s="13" t="str">
        <f t="shared" si="11"/>
        <v>C</v>
      </c>
      <c r="X27" s="12">
        <v>81</v>
      </c>
      <c r="Y27" s="13">
        <f t="shared" si="12"/>
        <v>5</v>
      </c>
      <c r="Z27" s="13" t="str">
        <f t="shared" si="13"/>
        <v>A+</v>
      </c>
      <c r="AA27" s="12">
        <v>21</v>
      </c>
      <c r="AB27" s="13">
        <f t="shared" si="14"/>
        <v>0</v>
      </c>
      <c r="AC27" s="13" t="str">
        <f t="shared" si="15"/>
        <v>F</v>
      </c>
      <c r="AD27" s="12">
        <v>27</v>
      </c>
      <c r="AE27" s="13">
        <f t="shared" si="16"/>
        <v>0</v>
      </c>
      <c r="AF27" s="13" t="str">
        <f t="shared" si="17"/>
        <v>F</v>
      </c>
      <c r="AG27" s="12">
        <v>7</v>
      </c>
      <c r="AH27" s="13">
        <f t="shared" si="18"/>
        <v>0</v>
      </c>
      <c r="AI27" s="13" t="str">
        <f t="shared" si="19"/>
        <v>F</v>
      </c>
      <c r="AJ27" s="12">
        <v>51</v>
      </c>
      <c r="AK27" s="13">
        <f t="shared" si="20"/>
        <v>3</v>
      </c>
      <c r="AL27" s="13" t="str">
        <f t="shared" si="21"/>
        <v>B</v>
      </c>
      <c r="AM27" s="14">
        <f t="shared" si="22"/>
        <v>1</v>
      </c>
      <c r="AN27" s="72">
        <f t="shared" si="27"/>
        <v>395</v>
      </c>
      <c r="AO27" s="15">
        <f t="shared" si="30"/>
        <v>0</v>
      </c>
      <c r="AP27" s="15">
        <f t="shared" si="29"/>
        <v>0</v>
      </c>
      <c r="AQ27" s="15" t="str">
        <f t="shared" si="23"/>
        <v>F</v>
      </c>
      <c r="AR27" s="13">
        <v>21</v>
      </c>
      <c r="AS27" s="13" t="str">
        <f t="shared" si="24"/>
        <v>FAIL</v>
      </c>
      <c r="AT27" s="21">
        <f t="shared" si="25"/>
        <v>5</v>
      </c>
      <c r="AU27" s="50">
        <v>23</v>
      </c>
      <c r="AV27" s="50"/>
      <c r="AW27" s="31">
        <v>20</v>
      </c>
      <c r="AX27" s="31">
        <v>52</v>
      </c>
      <c r="AY27" s="50">
        <v>22</v>
      </c>
      <c r="AZ27" s="50">
        <v>86</v>
      </c>
      <c r="BA27" s="31">
        <v>21</v>
      </c>
      <c r="BB27" s="31">
        <v>82</v>
      </c>
      <c r="BC27" s="50">
        <v>16</v>
      </c>
      <c r="BD27" s="50">
        <v>92</v>
      </c>
      <c r="BE27" s="12">
        <f t="shared" si="26"/>
        <v>21</v>
      </c>
      <c r="BF27" s="51">
        <v>71</v>
      </c>
      <c r="BG27" s="81"/>
      <c r="BH27" s="18"/>
      <c r="BI27" s="18"/>
      <c r="BJ27" s="18"/>
      <c r="BK27" s="18"/>
      <c r="BL27" s="84" t="s">
        <v>786</v>
      </c>
      <c r="BM27" s="18"/>
      <c r="BN27" s="84" t="s">
        <v>810</v>
      </c>
      <c r="BO27" s="84" t="s">
        <v>40</v>
      </c>
    </row>
    <row r="28" spans="1:67" s="23" customFormat="1" ht="24" customHeight="1" x14ac:dyDescent="0.25">
      <c r="A28" s="31">
        <v>22</v>
      </c>
      <c r="B28" s="85" t="s">
        <v>478</v>
      </c>
      <c r="C28" s="85" t="s">
        <v>505</v>
      </c>
      <c r="D28" s="85" t="s">
        <v>532</v>
      </c>
      <c r="E28" s="79">
        <v>41</v>
      </c>
      <c r="F28" s="79">
        <v>40</v>
      </c>
      <c r="G28" s="12">
        <f t="shared" si="0"/>
        <v>81</v>
      </c>
      <c r="H28" s="12" t="str">
        <f t="shared" si="1"/>
        <v>2</v>
      </c>
      <c r="I28" s="12" t="str">
        <f t="shared" si="2"/>
        <v>C</v>
      </c>
      <c r="J28" s="12">
        <v>35</v>
      </c>
      <c r="K28" s="12">
        <v>16</v>
      </c>
      <c r="L28" s="12">
        <f t="shared" si="3"/>
        <v>51</v>
      </c>
      <c r="M28" s="12" t="str">
        <f t="shared" si="4"/>
        <v>0</v>
      </c>
      <c r="N28" s="12" t="str">
        <f t="shared" si="5"/>
        <v>F</v>
      </c>
      <c r="O28" s="12">
        <v>52</v>
      </c>
      <c r="P28" s="13">
        <f t="shared" si="6"/>
        <v>3</v>
      </c>
      <c r="Q28" s="13" t="str">
        <f t="shared" si="7"/>
        <v>B</v>
      </c>
      <c r="R28" s="12">
        <v>31</v>
      </c>
      <c r="S28" s="13">
        <f t="shared" si="8"/>
        <v>0</v>
      </c>
      <c r="T28" s="13" t="str">
        <f t="shared" si="9"/>
        <v>F</v>
      </c>
      <c r="U28" s="12">
        <v>44</v>
      </c>
      <c r="V28" s="13">
        <f t="shared" si="10"/>
        <v>2</v>
      </c>
      <c r="W28" s="13" t="str">
        <f t="shared" si="11"/>
        <v>C</v>
      </c>
      <c r="X28" s="12">
        <v>43</v>
      </c>
      <c r="Y28" s="13">
        <f t="shared" si="12"/>
        <v>2</v>
      </c>
      <c r="Z28" s="13" t="str">
        <f t="shared" si="13"/>
        <v>C</v>
      </c>
      <c r="AA28" s="12">
        <v>9</v>
      </c>
      <c r="AB28" s="13">
        <f t="shared" si="14"/>
        <v>0</v>
      </c>
      <c r="AC28" s="13" t="str">
        <f t="shared" si="15"/>
        <v>F</v>
      </c>
      <c r="AD28" s="12"/>
      <c r="AE28" s="13">
        <f t="shared" si="16"/>
        <v>0</v>
      </c>
      <c r="AF28" s="13" t="str">
        <f t="shared" si="17"/>
        <v>F</v>
      </c>
      <c r="AG28" s="12"/>
      <c r="AH28" s="13">
        <f t="shared" si="18"/>
        <v>0</v>
      </c>
      <c r="AI28" s="13" t="str">
        <f t="shared" si="19"/>
        <v>F</v>
      </c>
      <c r="AJ28" s="12">
        <v>26</v>
      </c>
      <c r="AK28" s="13">
        <f t="shared" si="20"/>
        <v>0</v>
      </c>
      <c r="AL28" s="13" t="str">
        <f t="shared" si="21"/>
        <v>F</v>
      </c>
      <c r="AM28" s="14">
        <f t="shared" si="22"/>
        <v>0</v>
      </c>
      <c r="AN28" s="72">
        <f t="shared" si="27"/>
        <v>337</v>
      </c>
      <c r="AO28" s="15">
        <f t="shared" si="30"/>
        <v>0</v>
      </c>
      <c r="AP28" s="15">
        <f t="shared" si="29"/>
        <v>0</v>
      </c>
      <c r="AQ28" s="15" t="str">
        <f t="shared" si="23"/>
        <v>F</v>
      </c>
      <c r="AR28" s="13">
        <v>22</v>
      </c>
      <c r="AS28" s="13" t="str">
        <f t="shared" si="24"/>
        <v>FAIL</v>
      </c>
      <c r="AT28" s="21">
        <f t="shared" si="25"/>
        <v>5</v>
      </c>
      <c r="AU28" s="50">
        <v>21</v>
      </c>
      <c r="AV28" s="50"/>
      <c r="AW28" s="31">
        <v>14</v>
      </c>
      <c r="AX28" s="31">
        <v>95</v>
      </c>
      <c r="AY28" s="50">
        <v>25</v>
      </c>
      <c r="AZ28" s="50">
        <v>86</v>
      </c>
      <c r="BA28" s="31">
        <v>15</v>
      </c>
      <c r="BB28" s="31">
        <v>52</v>
      </c>
      <c r="BC28" s="50">
        <v>20</v>
      </c>
      <c r="BD28" s="50">
        <v>51</v>
      </c>
      <c r="BE28" s="12">
        <f t="shared" si="26"/>
        <v>22</v>
      </c>
      <c r="BF28" s="51">
        <v>57</v>
      </c>
      <c r="BG28" s="81"/>
      <c r="BH28" s="18"/>
      <c r="BI28" s="18"/>
      <c r="BJ28" s="18"/>
      <c r="BK28" s="18"/>
      <c r="BL28" s="84" t="s">
        <v>796</v>
      </c>
      <c r="BM28" s="18"/>
      <c r="BN28" s="84" t="s">
        <v>816</v>
      </c>
      <c r="BO28" s="84" t="s">
        <v>40</v>
      </c>
    </row>
    <row r="29" spans="1:67" s="23" customFormat="1" ht="24" customHeight="1" x14ac:dyDescent="0.25">
      <c r="A29" s="31">
        <v>23</v>
      </c>
      <c r="B29" s="85" t="s">
        <v>473</v>
      </c>
      <c r="C29" s="85" t="s">
        <v>500</v>
      </c>
      <c r="D29" s="85" t="s">
        <v>527</v>
      </c>
      <c r="E29" s="79">
        <v>28</v>
      </c>
      <c r="F29" s="79">
        <v>35</v>
      </c>
      <c r="G29" s="12">
        <f t="shared" si="0"/>
        <v>63</v>
      </c>
      <c r="H29" s="12" t="str">
        <f t="shared" si="1"/>
        <v>0</v>
      </c>
      <c r="I29" s="12" t="str">
        <f t="shared" si="2"/>
        <v>F</v>
      </c>
      <c r="J29" s="12">
        <v>23</v>
      </c>
      <c r="K29" s="12">
        <v>11</v>
      </c>
      <c r="L29" s="12">
        <f t="shared" si="3"/>
        <v>34</v>
      </c>
      <c r="M29" s="12" t="str">
        <f t="shared" si="4"/>
        <v>0</v>
      </c>
      <c r="N29" s="12" t="str">
        <f t="shared" si="5"/>
        <v>F</v>
      </c>
      <c r="O29" s="12">
        <v>35</v>
      </c>
      <c r="P29" s="13">
        <f t="shared" si="6"/>
        <v>1</v>
      </c>
      <c r="Q29" s="13" t="str">
        <f t="shared" si="7"/>
        <v>D</v>
      </c>
      <c r="R29" s="12">
        <v>24</v>
      </c>
      <c r="S29" s="13">
        <f t="shared" si="8"/>
        <v>0</v>
      </c>
      <c r="T29" s="13" t="str">
        <f t="shared" si="9"/>
        <v>F</v>
      </c>
      <c r="U29" s="12">
        <v>36</v>
      </c>
      <c r="V29" s="13">
        <f t="shared" si="10"/>
        <v>1</v>
      </c>
      <c r="W29" s="13" t="str">
        <f t="shared" si="11"/>
        <v>D</v>
      </c>
      <c r="X29" s="12">
        <v>30</v>
      </c>
      <c r="Y29" s="13">
        <f t="shared" si="12"/>
        <v>0</v>
      </c>
      <c r="Z29" s="13" t="str">
        <f t="shared" si="13"/>
        <v>F</v>
      </c>
      <c r="AA29" s="12">
        <v>20</v>
      </c>
      <c r="AB29" s="13">
        <f t="shared" si="14"/>
        <v>0</v>
      </c>
      <c r="AC29" s="13" t="str">
        <f t="shared" si="15"/>
        <v>F</v>
      </c>
      <c r="AD29" s="12">
        <v>33</v>
      </c>
      <c r="AE29" s="13">
        <f t="shared" si="16"/>
        <v>1</v>
      </c>
      <c r="AF29" s="13" t="str">
        <f t="shared" si="17"/>
        <v>D</v>
      </c>
      <c r="AG29" s="12">
        <v>14</v>
      </c>
      <c r="AH29" s="13">
        <f t="shared" si="18"/>
        <v>3</v>
      </c>
      <c r="AI29" s="13" t="str">
        <f t="shared" si="19"/>
        <v>B</v>
      </c>
      <c r="AJ29" s="12">
        <v>43</v>
      </c>
      <c r="AK29" s="13">
        <f t="shared" si="20"/>
        <v>2</v>
      </c>
      <c r="AL29" s="13" t="str">
        <f t="shared" si="21"/>
        <v>C</v>
      </c>
      <c r="AM29" s="14">
        <f t="shared" si="22"/>
        <v>0</v>
      </c>
      <c r="AN29" s="72">
        <f t="shared" si="27"/>
        <v>332</v>
      </c>
      <c r="AO29" s="15">
        <f t="shared" si="30"/>
        <v>0</v>
      </c>
      <c r="AP29" s="15">
        <f t="shared" si="29"/>
        <v>0</v>
      </c>
      <c r="AQ29" s="15" t="str">
        <f t="shared" si="23"/>
        <v>F</v>
      </c>
      <c r="AR29" s="13">
        <v>23</v>
      </c>
      <c r="AS29" s="13" t="str">
        <f t="shared" si="24"/>
        <v>FAIL</v>
      </c>
      <c r="AT29" s="21">
        <f t="shared" si="25"/>
        <v>5</v>
      </c>
      <c r="AU29" s="50">
        <v>16</v>
      </c>
      <c r="AV29" s="50"/>
      <c r="AW29" s="31">
        <v>23</v>
      </c>
      <c r="AX29" s="31">
        <v>95</v>
      </c>
      <c r="AY29" s="50">
        <v>18</v>
      </c>
      <c r="AZ29" s="50">
        <v>77</v>
      </c>
      <c r="BA29" s="31">
        <v>23</v>
      </c>
      <c r="BB29" s="31">
        <v>94</v>
      </c>
      <c r="BC29" s="50">
        <v>22</v>
      </c>
      <c r="BD29" s="50">
        <v>92</v>
      </c>
      <c r="BE29" s="12">
        <f t="shared" si="26"/>
        <v>23</v>
      </c>
      <c r="BF29" s="51">
        <v>71</v>
      </c>
      <c r="BG29" s="81"/>
      <c r="BH29" s="18"/>
      <c r="BI29" s="18"/>
      <c r="BJ29" s="18"/>
      <c r="BK29" s="18"/>
      <c r="BL29" s="84" t="s">
        <v>785</v>
      </c>
      <c r="BM29" s="18"/>
      <c r="BN29" s="84" t="s">
        <v>809</v>
      </c>
      <c r="BO29" s="84" t="s">
        <v>40</v>
      </c>
    </row>
    <row r="30" spans="1:67" s="23" customFormat="1" ht="24" customHeight="1" x14ac:dyDescent="0.25">
      <c r="A30" s="31">
        <v>24</v>
      </c>
      <c r="B30" s="85" t="s">
        <v>480</v>
      </c>
      <c r="C30" s="85" t="s">
        <v>507</v>
      </c>
      <c r="D30" s="85" t="s">
        <v>534</v>
      </c>
      <c r="E30" s="79">
        <v>39</v>
      </c>
      <c r="F30" s="79">
        <v>40</v>
      </c>
      <c r="G30" s="12">
        <f t="shared" si="0"/>
        <v>79</v>
      </c>
      <c r="H30" s="12" t="str">
        <f t="shared" si="1"/>
        <v>2</v>
      </c>
      <c r="I30" s="12" t="str">
        <f t="shared" si="2"/>
        <v>C</v>
      </c>
      <c r="J30" s="12">
        <v>18</v>
      </c>
      <c r="K30" s="12">
        <v>8</v>
      </c>
      <c r="L30" s="12">
        <f t="shared" si="3"/>
        <v>26</v>
      </c>
      <c r="M30" s="12" t="str">
        <f t="shared" si="4"/>
        <v>0</v>
      </c>
      <c r="N30" s="12" t="str">
        <f t="shared" si="5"/>
        <v>F</v>
      </c>
      <c r="O30" s="12">
        <v>35</v>
      </c>
      <c r="P30" s="13">
        <f t="shared" si="6"/>
        <v>1</v>
      </c>
      <c r="Q30" s="13" t="str">
        <f t="shared" si="7"/>
        <v>D</v>
      </c>
      <c r="R30" s="12">
        <v>18</v>
      </c>
      <c r="S30" s="13">
        <f t="shared" si="8"/>
        <v>0</v>
      </c>
      <c r="T30" s="13" t="str">
        <f t="shared" si="9"/>
        <v>F</v>
      </c>
      <c r="U30" s="12">
        <v>33</v>
      </c>
      <c r="V30" s="13">
        <f t="shared" si="10"/>
        <v>1</v>
      </c>
      <c r="W30" s="13" t="str">
        <f t="shared" si="11"/>
        <v>D</v>
      </c>
      <c r="X30" s="12">
        <v>27</v>
      </c>
      <c r="Y30" s="13">
        <f t="shared" si="12"/>
        <v>0</v>
      </c>
      <c r="Z30" s="13" t="str">
        <f t="shared" si="13"/>
        <v>F</v>
      </c>
      <c r="AA30" s="12">
        <v>13</v>
      </c>
      <c r="AB30" s="13">
        <f t="shared" si="14"/>
        <v>0</v>
      </c>
      <c r="AC30" s="13" t="str">
        <f t="shared" si="15"/>
        <v>F</v>
      </c>
      <c r="AD30" s="12">
        <v>26</v>
      </c>
      <c r="AE30" s="13">
        <f t="shared" si="16"/>
        <v>0</v>
      </c>
      <c r="AF30" s="13" t="str">
        <f t="shared" si="17"/>
        <v>F</v>
      </c>
      <c r="AG30" s="12">
        <v>13</v>
      </c>
      <c r="AH30" s="13">
        <f t="shared" si="18"/>
        <v>3</v>
      </c>
      <c r="AI30" s="13" t="str">
        <f t="shared" si="19"/>
        <v>B</v>
      </c>
      <c r="AJ30" s="12">
        <v>49</v>
      </c>
      <c r="AK30" s="13">
        <f t="shared" si="20"/>
        <v>2</v>
      </c>
      <c r="AL30" s="13" t="str">
        <f t="shared" si="21"/>
        <v>C</v>
      </c>
      <c r="AM30" s="14">
        <f t="shared" si="22"/>
        <v>0</v>
      </c>
      <c r="AN30" s="72">
        <f t="shared" si="27"/>
        <v>319</v>
      </c>
      <c r="AO30" s="15">
        <f t="shared" si="30"/>
        <v>0</v>
      </c>
      <c r="AP30" s="15">
        <f t="shared" si="29"/>
        <v>0</v>
      </c>
      <c r="AQ30" s="15" t="str">
        <f t="shared" si="23"/>
        <v>F</v>
      </c>
      <c r="AR30" s="13">
        <v>24</v>
      </c>
      <c r="AS30" s="13" t="str">
        <f t="shared" si="24"/>
        <v>FAIL</v>
      </c>
      <c r="AT30" s="21">
        <f t="shared" si="25"/>
        <v>5</v>
      </c>
      <c r="AU30" s="50"/>
      <c r="AV30" s="50"/>
      <c r="AW30" s="31">
        <v>26</v>
      </c>
      <c r="AX30" s="31">
        <v>33</v>
      </c>
      <c r="AY30" s="50">
        <v>23</v>
      </c>
      <c r="AZ30" s="50">
        <v>95</v>
      </c>
      <c r="BA30" s="31">
        <v>26</v>
      </c>
      <c r="BB30" s="31">
        <v>82</v>
      </c>
      <c r="BC30" s="50">
        <v>23</v>
      </c>
      <c r="BD30" s="50">
        <v>81</v>
      </c>
      <c r="BE30" s="12">
        <f t="shared" si="26"/>
        <v>24</v>
      </c>
      <c r="BF30" s="51">
        <v>95</v>
      </c>
      <c r="BG30" s="81"/>
      <c r="BH30" s="18"/>
      <c r="BI30" s="18"/>
      <c r="BJ30" s="18"/>
      <c r="BK30" s="18"/>
      <c r="BL30" s="84" t="s">
        <v>792</v>
      </c>
      <c r="BM30" s="18"/>
      <c r="BN30" s="84" t="s">
        <v>792</v>
      </c>
      <c r="BO30" s="84" t="s">
        <v>38</v>
      </c>
    </row>
    <row r="31" spans="1:67" s="23" customFormat="1" ht="24" customHeight="1" x14ac:dyDescent="0.25">
      <c r="A31" s="31">
        <v>25</v>
      </c>
      <c r="B31" s="85" t="s">
        <v>479</v>
      </c>
      <c r="C31" s="85" t="s">
        <v>506</v>
      </c>
      <c r="D31" s="85" t="s">
        <v>533</v>
      </c>
      <c r="E31" s="79">
        <v>37</v>
      </c>
      <c r="F31" s="79">
        <v>40</v>
      </c>
      <c r="G31" s="12">
        <f t="shared" si="0"/>
        <v>77</v>
      </c>
      <c r="H31" s="12" t="str">
        <f t="shared" si="1"/>
        <v>1</v>
      </c>
      <c r="I31" s="12" t="str">
        <f t="shared" si="2"/>
        <v>D</v>
      </c>
      <c r="J31" s="12">
        <v>28</v>
      </c>
      <c r="K31" s="12">
        <v>27</v>
      </c>
      <c r="L31" s="12">
        <f t="shared" si="3"/>
        <v>55</v>
      </c>
      <c r="M31" s="12" t="str">
        <f t="shared" si="4"/>
        <v>0</v>
      </c>
      <c r="N31" s="12" t="str">
        <f t="shared" si="5"/>
        <v>F</v>
      </c>
      <c r="O31" s="12">
        <v>28</v>
      </c>
      <c r="P31" s="13">
        <f t="shared" si="6"/>
        <v>0</v>
      </c>
      <c r="Q31" s="13" t="str">
        <f t="shared" si="7"/>
        <v>F</v>
      </c>
      <c r="R31" s="12">
        <v>21</v>
      </c>
      <c r="S31" s="13">
        <f t="shared" si="8"/>
        <v>0</v>
      </c>
      <c r="T31" s="13" t="str">
        <f t="shared" si="9"/>
        <v>F</v>
      </c>
      <c r="U31" s="12">
        <v>48</v>
      </c>
      <c r="V31" s="13">
        <f t="shared" si="10"/>
        <v>2</v>
      </c>
      <c r="W31" s="13" t="str">
        <f t="shared" si="11"/>
        <v>C</v>
      </c>
      <c r="X31" s="12">
        <v>29</v>
      </c>
      <c r="Y31" s="13">
        <f t="shared" si="12"/>
        <v>0</v>
      </c>
      <c r="Z31" s="13" t="str">
        <f t="shared" si="13"/>
        <v>F</v>
      </c>
      <c r="AA31" s="12">
        <v>25</v>
      </c>
      <c r="AB31" s="13">
        <f t="shared" si="14"/>
        <v>0</v>
      </c>
      <c r="AC31" s="13" t="str">
        <f t="shared" si="15"/>
        <v>F</v>
      </c>
      <c r="AD31" s="12">
        <v>27</v>
      </c>
      <c r="AE31" s="13">
        <f t="shared" si="16"/>
        <v>0</v>
      </c>
      <c r="AF31" s="13" t="str">
        <f t="shared" si="17"/>
        <v>F</v>
      </c>
      <c r="AG31" s="12">
        <v>12</v>
      </c>
      <c r="AH31" s="13">
        <f t="shared" si="18"/>
        <v>2</v>
      </c>
      <c r="AI31" s="13" t="str">
        <f t="shared" si="19"/>
        <v>C</v>
      </c>
      <c r="AJ31" s="12">
        <v>45</v>
      </c>
      <c r="AK31" s="13">
        <f t="shared" si="20"/>
        <v>2</v>
      </c>
      <c r="AL31" s="13" t="str">
        <f t="shared" si="21"/>
        <v>C</v>
      </c>
      <c r="AM31" s="14">
        <f t="shared" si="22"/>
        <v>0</v>
      </c>
      <c r="AN31" s="72">
        <f t="shared" si="27"/>
        <v>367</v>
      </c>
      <c r="AO31" s="15">
        <f t="shared" si="30"/>
        <v>0</v>
      </c>
      <c r="AP31" s="15">
        <f t="shared" si="29"/>
        <v>0</v>
      </c>
      <c r="AQ31" s="15" t="str">
        <f t="shared" si="23"/>
        <v>F</v>
      </c>
      <c r="AR31" s="13">
        <v>25</v>
      </c>
      <c r="AS31" s="13" t="str">
        <f t="shared" si="24"/>
        <v>FAIL</v>
      </c>
      <c r="AT31" s="21">
        <f t="shared" si="25"/>
        <v>6</v>
      </c>
      <c r="AU31" s="82"/>
      <c r="AV31" s="82"/>
      <c r="AW31" s="81"/>
      <c r="AX31" s="83"/>
      <c r="AY31" s="82"/>
      <c r="AZ31" s="82"/>
      <c r="BA31" s="81"/>
      <c r="BB31" s="81"/>
      <c r="BC31" s="82"/>
      <c r="BD31" s="50">
        <v>0</v>
      </c>
      <c r="BE31" s="12">
        <f t="shared" si="26"/>
        <v>25</v>
      </c>
      <c r="BF31" s="51">
        <v>0</v>
      </c>
      <c r="BG31" s="81"/>
      <c r="BH31" s="18"/>
      <c r="BI31" s="18"/>
      <c r="BJ31" s="18"/>
      <c r="BK31" s="18"/>
      <c r="BL31" s="84" t="s">
        <v>800</v>
      </c>
      <c r="BM31" s="18"/>
      <c r="BN31" s="84" t="s">
        <v>800</v>
      </c>
      <c r="BO31" s="84" t="s">
        <v>40</v>
      </c>
    </row>
    <row r="32" spans="1:67" s="23" customFormat="1" ht="24" customHeight="1" x14ac:dyDescent="0.25">
      <c r="A32" s="31">
        <v>26</v>
      </c>
      <c r="B32" s="85" t="s">
        <v>477</v>
      </c>
      <c r="C32" s="85" t="s">
        <v>504</v>
      </c>
      <c r="D32" s="85" t="s">
        <v>531</v>
      </c>
      <c r="E32" s="79">
        <v>47</v>
      </c>
      <c r="F32" s="79">
        <v>34</v>
      </c>
      <c r="G32" s="12">
        <f t="shared" si="0"/>
        <v>81</v>
      </c>
      <c r="H32" s="12" t="str">
        <f t="shared" si="1"/>
        <v>2</v>
      </c>
      <c r="I32" s="12" t="str">
        <f t="shared" si="2"/>
        <v>C</v>
      </c>
      <c r="J32" s="12">
        <v>16</v>
      </c>
      <c r="K32" s="12">
        <v>4</v>
      </c>
      <c r="L32" s="12">
        <f t="shared" si="3"/>
        <v>20</v>
      </c>
      <c r="M32" s="12" t="str">
        <f t="shared" si="4"/>
        <v>0</v>
      </c>
      <c r="N32" s="12" t="str">
        <f t="shared" si="5"/>
        <v>F</v>
      </c>
      <c r="O32" s="12">
        <v>39</v>
      </c>
      <c r="P32" s="13">
        <f t="shared" si="6"/>
        <v>1</v>
      </c>
      <c r="Q32" s="13" t="str">
        <f t="shared" si="7"/>
        <v>D</v>
      </c>
      <c r="R32" s="12">
        <v>28</v>
      </c>
      <c r="S32" s="13">
        <f t="shared" si="8"/>
        <v>0</v>
      </c>
      <c r="T32" s="13" t="str">
        <f t="shared" si="9"/>
        <v>F</v>
      </c>
      <c r="U32" s="12">
        <v>44</v>
      </c>
      <c r="V32" s="13">
        <f t="shared" si="10"/>
        <v>2</v>
      </c>
      <c r="W32" s="13" t="str">
        <f t="shared" si="11"/>
        <v>C</v>
      </c>
      <c r="X32" s="12"/>
      <c r="Y32" s="13">
        <f t="shared" si="12"/>
        <v>0</v>
      </c>
      <c r="Z32" s="13" t="str">
        <f t="shared" si="13"/>
        <v>F</v>
      </c>
      <c r="AA32" s="12">
        <v>28</v>
      </c>
      <c r="AB32" s="13">
        <f t="shared" si="14"/>
        <v>0</v>
      </c>
      <c r="AC32" s="13" t="str">
        <f t="shared" si="15"/>
        <v>F</v>
      </c>
      <c r="AD32" s="12">
        <v>22</v>
      </c>
      <c r="AE32" s="13">
        <f t="shared" si="16"/>
        <v>0</v>
      </c>
      <c r="AF32" s="13" t="str">
        <f t="shared" si="17"/>
        <v>F</v>
      </c>
      <c r="AG32" s="12">
        <v>7</v>
      </c>
      <c r="AH32" s="13">
        <f t="shared" si="18"/>
        <v>0</v>
      </c>
      <c r="AI32" s="13" t="str">
        <f t="shared" si="19"/>
        <v>F</v>
      </c>
      <c r="AJ32" s="12">
        <v>68</v>
      </c>
      <c r="AK32" s="13">
        <f t="shared" si="20"/>
        <v>3.5</v>
      </c>
      <c r="AL32" s="13" t="str">
        <f t="shared" si="21"/>
        <v>A-</v>
      </c>
      <c r="AM32" s="14">
        <f t="shared" si="22"/>
        <v>1.5</v>
      </c>
      <c r="AN32" s="72">
        <f t="shared" si="27"/>
        <v>337</v>
      </c>
      <c r="AO32" s="15">
        <f t="shared" si="30"/>
        <v>0</v>
      </c>
      <c r="AP32" s="15">
        <f t="shared" si="29"/>
        <v>0</v>
      </c>
      <c r="AQ32" s="15" t="str">
        <f t="shared" si="23"/>
        <v>F</v>
      </c>
      <c r="AR32" s="13">
        <v>26</v>
      </c>
      <c r="AS32" s="13" t="str">
        <f t="shared" si="24"/>
        <v>FAIL</v>
      </c>
      <c r="AT32" s="21">
        <f t="shared" si="25"/>
        <v>6</v>
      </c>
      <c r="AU32" s="50">
        <v>27</v>
      </c>
      <c r="AV32" s="50"/>
      <c r="AW32" s="31">
        <v>21</v>
      </c>
      <c r="AX32" s="31">
        <v>85</v>
      </c>
      <c r="AY32" s="50">
        <v>24</v>
      </c>
      <c r="AZ32" s="50">
        <v>31</v>
      </c>
      <c r="BA32" s="31">
        <v>19</v>
      </c>
      <c r="BB32" s="31">
        <v>0</v>
      </c>
      <c r="BC32" s="50">
        <v>25</v>
      </c>
      <c r="BD32" s="50">
        <v>48</v>
      </c>
      <c r="BE32" s="12">
        <f t="shared" si="26"/>
        <v>26</v>
      </c>
      <c r="BF32" s="51">
        <v>38</v>
      </c>
      <c r="BG32" s="81"/>
      <c r="BH32" s="18"/>
      <c r="BI32" s="18"/>
      <c r="BJ32" s="18"/>
      <c r="BK32" s="18"/>
      <c r="BL32" s="84" t="s">
        <v>795</v>
      </c>
      <c r="BM32" s="18"/>
      <c r="BN32" s="84" t="s">
        <v>815</v>
      </c>
      <c r="BO32" s="84" t="s">
        <v>40</v>
      </c>
    </row>
    <row r="33" spans="1:67" s="23" customFormat="1" ht="24" customHeight="1" x14ac:dyDescent="0.25">
      <c r="A33" s="31">
        <v>27</v>
      </c>
      <c r="B33" s="85" t="s">
        <v>483</v>
      </c>
      <c r="C33" s="85" t="s">
        <v>510</v>
      </c>
      <c r="D33" s="85" t="s">
        <v>537</v>
      </c>
      <c r="E33" s="79">
        <v>38</v>
      </c>
      <c r="F33" s="79">
        <v>33</v>
      </c>
      <c r="G33" s="12">
        <f t="shared" si="0"/>
        <v>71</v>
      </c>
      <c r="H33" s="12" t="str">
        <f t="shared" si="1"/>
        <v>1</v>
      </c>
      <c r="I33" s="12" t="str">
        <f t="shared" si="2"/>
        <v>D</v>
      </c>
      <c r="J33" s="12">
        <v>20</v>
      </c>
      <c r="K33" s="12">
        <v>21</v>
      </c>
      <c r="L33" s="12">
        <f t="shared" si="3"/>
        <v>41</v>
      </c>
      <c r="M33" s="12" t="str">
        <f t="shared" si="4"/>
        <v>0</v>
      </c>
      <c r="N33" s="12" t="str">
        <f t="shared" si="5"/>
        <v>F</v>
      </c>
      <c r="O33" s="12">
        <v>24</v>
      </c>
      <c r="P33" s="13">
        <f t="shared" si="6"/>
        <v>0</v>
      </c>
      <c r="Q33" s="13" t="str">
        <f t="shared" si="7"/>
        <v>F</v>
      </c>
      <c r="R33" s="12">
        <v>30</v>
      </c>
      <c r="S33" s="13">
        <f t="shared" si="8"/>
        <v>0</v>
      </c>
      <c r="T33" s="13" t="str">
        <f t="shared" si="9"/>
        <v>F</v>
      </c>
      <c r="U33" s="12">
        <v>27</v>
      </c>
      <c r="V33" s="13">
        <f t="shared" si="10"/>
        <v>0</v>
      </c>
      <c r="W33" s="13" t="str">
        <f t="shared" si="11"/>
        <v>F</v>
      </c>
      <c r="X33" s="12">
        <v>22</v>
      </c>
      <c r="Y33" s="13">
        <f t="shared" si="12"/>
        <v>0</v>
      </c>
      <c r="Z33" s="13" t="str">
        <f t="shared" si="13"/>
        <v>F</v>
      </c>
      <c r="AA33" s="12">
        <v>24</v>
      </c>
      <c r="AB33" s="13">
        <f t="shared" si="14"/>
        <v>0</v>
      </c>
      <c r="AC33" s="13" t="str">
        <f t="shared" si="15"/>
        <v>F</v>
      </c>
      <c r="AD33" s="12">
        <v>21</v>
      </c>
      <c r="AE33" s="13">
        <f t="shared" si="16"/>
        <v>0</v>
      </c>
      <c r="AF33" s="13" t="str">
        <f t="shared" si="17"/>
        <v>F</v>
      </c>
      <c r="AG33" s="12">
        <v>13</v>
      </c>
      <c r="AH33" s="13">
        <f t="shared" si="18"/>
        <v>3</v>
      </c>
      <c r="AI33" s="13" t="str">
        <f t="shared" si="19"/>
        <v>B</v>
      </c>
      <c r="AJ33" s="12">
        <v>42</v>
      </c>
      <c r="AK33" s="13">
        <f t="shared" si="20"/>
        <v>2</v>
      </c>
      <c r="AL33" s="13" t="str">
        <f t="shared" si="21"/>
        <v>C</v>
      </c>
      <c r="AM33" s="14">
        <f t="shared" si="22"/>
        <v>0</v>
      </c>
      <c r="AN33" s="72">
        <f t="shared" si="27"/>
        <v>315</v>
      </c>
      <c r="AO33" s="15">
        <f t="shared" si="30"/>
        <v>0</v>
      </c>
      <c r="AP33" s="15">
        <f t="shared" si="29"/>
        <v>0</v>
      </c>
      <c r="AQ33" s="15" t="str">
        <f t="shared" si="23"/>
        <v>F</v>
      </c>
      <c r="AR33" s="13">
        <v>27</v>
      </c>
      <c r="AS33" s="13" t="str">
        <f t="shared" si="24"/>
        <v>FAIL</v>
      </c>
      <c r="AT33" s="21">
        <f t="shared" si="25"/>
        <v>7</v>
      </c>
      <c r="AU33" s="50">
        <v>20</v>
      </c>
      <c r="AV33" s="50"/>
      <c r="AW33" s="31">
        <v>13</v>
      </c>
      <c r="AX33" s="31">
        <v>85</v>
      </c>
      <c r="AY33" s="50">
        <v>20</v>
      </c>
      <c r="AZ33" s="50">
        <v>77</v>
      </c>
      <c r="BA33" s="31">
        <v>24</v>
      </c>
      <c r="BB33" s="31">
        <v>70</v>
      </c>
      <c r="BC33" s="50">
        <v>24</v>
      </c>
      <c r="BD33" s="50">
        <v>74</v>
      </c>
      <c r="BE33" s="12">
        <f t="shared" si="26"/>
        <v>27</v>
      </c>
      <c r="BF33" s="51">
        <v>85</v>
      </c>
      <c r="BG33" s="81"/>
      <c r="BH33" s="18"/>
      <c r="BI33" s="18"/>
      <c r="BJ33" s="18"/>
      <c r="BK33" s="18"/>
      <c r="BL33" s="84" t="s">
        <v>790</v>
      </c>
      <c r="BM33" s="18"/>
      <c r="BN33" s="84" t="s">
        <v>812</v>
      </c>
      <c r="BO33" s="84" t="s">
        <v>38</v>
      </c>
    </row>
    <row r="34" spans="1:67" s="23" customFormat="1" ht="24" customHeight="1" x14ac:dyDescent="0.25">
      <c r="A34" s="31">
        <v>28</v>
      </c>
      <c r="B34" s="80"/>
      <c r="C34" s="80"/>
      <c r="D34" s="86" t="s">
        <v>1748</v>
      </c>
      <c r="E34" s="81"/>
      <c r="F34" s="79"/>
      <c r="G34" s="12">
        <f t="shared" si="0"/>
        <v>0</v>
      </c>
      <c r="H34" s="12" t="str">
        <f t="shared" si="1"/>
        <v>0</v>
      </c>
      <c r="I34" s="12" t="str">
        <f t="shared" si="2"/>
        <v>F</v>
      </c>
      <c r="J34" s="12"/>
      <c r="K34" s="12"/>
      <c r="L34" s="12">
        <f t="shared" si="3"/>
        <v>0</v>
      </c>
      <c r="M34" s="12" t="str">
        <f t="shared" si="4"/>
        <v>0</v>
      </c>
      <c r="N34" s="12" t="str">
        <f t="shared" si="5"/>
        <v>F</v>
      </c>
      <c r="O34" s="12"/>
      <c r="P34" s="13">
        <f t="shared" si="6"/>
        <v>0</v>
      </c>
      <c r="Q34" s="13" t="str">
        <f t="shared" si="7"/>
        <v>F</v>
      </c>
      <c r="R34" s="12"/>
      <c r="S34" s="13">
        <f t="shared" si="8"/>
        <v>0</v>
      </c>
      <c r="T34" s="13" t="str">
        <f t="shared" si="9"/>
        <v>F</v>
      </c>
      <c r="U34" s="12"/>
      <c r="V34" s="13">
        <f t="shared" si="10"/>
        <v>0</v>
      </c>
      <c r="W34" s="13" t="str">
        <f t="shared" si="11"/>
        <v>F</v>
      </c>
      <c r="X34" s="12"/>
      <c r="Y34" s="13">
        <f t="shared" si="12"/>
        <v>0</v>
      </c>
      <c r="Z34" s="13" t="str">
        <f t="shared" si="13"/>
        <v>F</v>
      </c>
      <c r="AA34" s="12"/>
      <c r="AB34" s="13">
        <f t="shared" si="14"/>
        <v>0</v>
      </c>
      <c r="AC34" s="13" t="str">
        <f t="shared" si="15"/>
        <v>F</v>
      </c>
      <c r="AD34" s="12"/>
      <c r="AE34" s="13">
        <f t="shared" si="16"/>
        <v>0</v>
      </c>
      <c r="AF34" s="13" t="str">
        <f t="shared" si="17"/>
        <v>F</v>
      </c>
      <c r="AG34" s="12">
        <v>14</v>
      </c>
      <c r="AH34" s="13">
        <f t="shared" si="18"/>
        <v>3</v>
      </c>
      <c r="AI34" s="13" t="str">
        <f t="shared" si="19"/>
        <v>B</v>
      </c>
      <c r="AJ34" s="12">
        <v>30</v>
      </c>
      <c r="AK34" s="13">
        <f t="shared" si="20"/>
        <v>0</v>
      </c>
      <c r="AL34" s="13" t="str">
        <f t="shared" si="21"/>
        <v>F</v>
      </c>
      <c r="AM34" s="14">
        <f t="shared" si="22"/>
        <v>0</v>
      </c>
      <c r="AN34" s="72">
        <f t="shared" si="27"/>
        <v>44</v>
      </c>
      <c r="AO34" s="15">
        <f t="shared" si="30"/>
        <v>0</v>
      </c>
      <c r="AP34" s="15">
        <f t="shared" si="29"/>
        <v>0</v>
      </c>
      <c r="AQ34" s="15" t="str">
        <f t="shared" si="23"/>
        <v>F</v>
      </c>
      <c r="AR34" s="13">
        <v>28</v>
      </c>
      <c r="AS34" s="13" t="str">
        <f t="shared" si="24"/>
        <v>FAIL</v>
      </c>
      <c r="AT34" s="21">
        <f t="shared" si="25"/>
        <v>8</v>
      </c>
      <c r="AU34" s="82"/>
      <c r="AV34" s="82"/>
      <c r="AW34" s="81"/>
      <c r="AX34" s="83"/>
      <c r="AY34" s="82"/>
      <c r="AZ34" s="82"/>
      <c r="BA34" s="81"/>
      <c r="BB34" s="81"/>
      <c r="BC34" s="82"/>
      <c r="BD34" s="50">
        <v>85</v>
      </c>
      <c r="BE34" s="12">
        <f t="shared" si="26"/>
        <v>28</v>
      </c>
      <c r="BF34" s="51">
        <v>90</v>
      </c>
      <c r="BG34" s="81"/>
      <c r="BH34" s="18"/>
      <c r="BI34" s="18"/>
      <c r="BJ34" s="18"/>
      <c r="BK34" s="18"/>
      <c r="BL34" s="18"/>
      <c r="BM34" s="18"/>
      <c r="BN34" s="18"/>
      <c r="BO34" s="18"/>
    </row>
    <row r="35" spans="1:67" s="23" customFormat="1" ht="24" customHeight="1" x14ac:dyDescent="0.25">
      <c r="A35" s="31">
        <v>29</v>
      </c>
      <c r="B35" s="80"/>
      <c r="C35" s="80"/>
      <c r="D35" s="86" t="s">
        <v>1747</v>
      </c>
      <c r="E35" s="81"/>
      <c r="F35" s="79"/>
      <c r="G35" s="12">
        <f t="shared" si="0"/>
        <v>0</v>
      </c>
      <c r="H35" s="12" t="str">
        <f t="shared" si="1"/>
        <v>0</v>
      </c>
      <c r="I35" s="12" t="str">
        <f t="shared" si="2"/>
        <v>F</v>
      </c>
      <c r="J35" s="12"/>
      <c r="K35" s="12"/>
      <c r="L35" s="12">
        <f t="shared" si="3"/>
        <v>0</v>
      </c>
      <c r="M35" s="12" t="str">
        <f t="shared" si="4"/>
        <v>0</v>
      </c>
      <c r="N35" s="12" t="str">
        <f t="shared" si="5"/>
        <v>F</v>
      </c>
      <c r="O35" s="12"/>
      <c r="P35" s="13">
        <f t="shared" si="6"/>
        <v>0</v>
      </c>
      <c r="Q35" s="13" t="str">
        <f t="shared" si="7"/>
        <v>F</v>
      </c>
      <c r="R35" s="12"/>
      <c r="S35" s="13">
        <f t="shared" si="8"/>
        <v>0</v>
      </c>
      <c r="T35" s="13" t="str">
        <f t="shared" si="9"/>
        <v>F</v>
      </c>
      <c r="U35" s="12"/>
      <c r="V35" s="13">
        <f t="shared" si="10"/>
        <v>0</v>
      </c>
      <c r="W35" s="13" t="str">
        <f t="shared" si="11"/>
        <v>F</v>
      </c>
      <c r="X35" s="12"/>
      <c r="Y35" s="13">
        <f t="shared" si="12"/>
        <v>0</v>
      </c>
      <c r="Z35" s="13" t="str">
        <f t="shared" si="13"/>
        <v>F</v>
      </c>
      <c r="AA35" s="12"/>
      <c r="AB35" s="13">
        <f t="shared" si="14"/>
        <v>0</v>
      </c>
      <c r="AC35" s="13" t="str">
        <f t="shared" si="15"/>
        <v>F</v>
      </c>
      <c r="AD35" s="12"/>
      <c r="AE35" s="13">
        <f t="shared" si="16"/>
        <v>0</v>
      </c>
      <c r="AF35" s="13" t="str">
        <f t="shared" si="17"/>
        <v>F</v>
      </c>
      <c r="AG35" s="12">
        <v>18</v>
      </c>
      <c r="AH35" s="13">
        <f t="shared" si="18"/>
        <v>4</v>
      </c>
      <c r="AI35" s="13" t="str">
        <f t="shared" si="19"/>
        <v>A</v>
      </c>
      <c r="AJ35" s="12"/>
      <c r="AK35" s="13">
        <f t="shared" si="20"/>
        <v>0</v>
      </c>
      <c r="AL35" s="13" t="str">
        <f t="shared" si="21"/>
        <v>F</v>
      </c>
      <c r="AM35" s="14">
        <f t="shared" si="22"/>
        <v>0</v>
      </c>
      <c r="AN35" s="72">
        <f t="shared" si="27"/>
        <v>18</v>
      </c>
      <c r="AO35" s="15">
        <f t="shared" si="30"/>
        <v>0</v>
      </c>
      <c r="AP35" s="15">
        <f t="shared" si="29"/>
        <v>0</v>
      </c>
      <c r="AQ35" s="15" t="str">
        <f t="shared" si="23"/>
        <v>F</v>
      </c>
      <c r="AR35" s="13">
        <v>29</v>
      </c>
      <c r="AS35" s="13" t="str">
        <f t="shared" si="24"/>
        <v>FAIL</v>
      </c>
      <c r="AT35" s="21">
        <f t="shared" si="25"/>
        <v>8</v>
      </c>
      <c r="AU35" s="82"/>
      <c r="AV35" s="82"/>
      <c r="AW35" s="81"/>
      <c r="AX35" s="83"/>
      <c r="AY35" s="82"/>
      <c r="AZ35" s="82"/>
      <c r="BA35" s="81"/>
      <c r="BB35" s="81"/>
      <c r="BC35" s="82"/>
      <c r="BD35" s="82"/>
      <c r="BE35" s="12">
        <f t="shared" si="26"/>
        <v>29</v>
      </c>
      <c r="BF35" s="81"/>
      <c r="BG35" s="81"/>
      <c r="BH35" s="18"/>
      <c r="BI35" s="18"/>
      <c r="BJ35" s="18"/>
      <c r="BK35" s="18"/>
      <c r="BL35" s="18"/>
      <c r="BM35" s="18"/>
      <c r="BN35" s="18"/>
      <c r="BO35" s="18"/>
    </row>
    <row r="36" spans="1:67" s="23" customFormat="1" ht="24" customHeight="1" x14ac:dyDescent="0.25">
      <c r="A36" s="31">
        <v>30</v>
      </c>
      <c r="B36" s="80"/>
      <c r="C36" s="80"/>
      <c r="D36" s="86" t="s">
        <v>1746</v>
      </c>
      <c r="E36" s="81"/>
      <c r="F36" s="79"/>
      <c r="G36" s="12">
        <f t="shared" si="0"/>
        <v>0</v>
      </c>
      <c r="H36" s="12" t="str">
        <f t="shared" si="1"/>
        <v>0</v>
      </c>
      <c r="I36" s="12" t="str">
        <f t="shared" si="2"/>
        <v>F</v>
      </c>
      <c r="J36" s="12"/>
      <c r="K36" s="12"/>
      <c r="L36" s="12">
        <f t="shared" si="3"/>
        <v>0</v>
      </c>
      <c r="M36" s="12" t="str">
        <f t="shared" si="4"/>
        <v>0</v>
      </c>
      <c r="N36" s="12" t="str">
        <f t="shared" si="5"/>
        <v>F</v>
      </c>
      <c r="O36" s="12"/>
      <c r="P36" s="13">
        <f t="shared" si="6"/>
        <v>0</v>
      </c>
      <c r="Q36" s="13" t="str">
        <f t="shared" si="7"/>
        <v>F</v>
      </c>
      <c r="R36" s="12"/>
      <c r="S36" s="13">
        <f t="shared" si="8"/>
        <v>0</v>
      </c>
      <c r="T36" s="13" t="str">
        <f t="shared" si="9"/>
        <v>F</v>
      </c>
      <c r="U36" s="12"/>
      <c r="V36" s="13">
        <f t="shared" si="10"/>
        <v>0</v>
      </c>
      <c r="W36" s="13" t="str">
        <f t="shared" si="11"/>
        <v>F</v>
      </c>
      <c r="X36" s="12"/>
      <c r="Y36" s="13">
        <f t="shared" si="12"/>
        <v>0</v>
      </c>
      <c r="Z36" s="13" t="str">
        <f t="shared" si="13"/>
        <v>F</v>
      </c>
      <c r="AA36" s="12"/>
      <c r="AB36" s="13">
        <f t="shared" si="14"/>
        <v>0</v>
      </c>
      <c r="AC36" s="13" t="str">
        <f t="shared" si="15"/>
        <v>F</v>
      </c>
      <c r="AD36" s="12"/>
      <c r="AE36" s="13">
        <f t="shared" si="16"/>
        <v>0</v>
      </c>
      <c r="AF36" s="13" t="str">
        <f t="shared" si="17"/>
        <v>F</v>
      </c>
      <c r="AG36" s="12">
        <v>11</v>
      </c>
      <c r="AH36" s="13">
        <f t="shared" si="18"/>
        <v>2</v>
      </c>
      <c r="AI36" s="13" t="str">
        <f t="shared" si="19"/>
        <v>C</v>
      </c>
      <c r="AJ36" s="12"/>
      <c r="AK36" s="13">
        <f t="shared" si="20"/>
        <v>0</v>
      </c>
      <c r="AL36" s="13" t="str">
        <f t="shared" si="21"/>
        <v>F</v>
      </c>
      <c r="AM36" s="14">
        <f t="shared" si="22"/>
        <v>0</v>
      </c>
      <c r="AN36" s="72">
        <f t="shared" si="27"/>
        <v>11</v>
      </c>
      <c r="AO36" s="15">
        <f t="shared" si="30"/>
        <v>0</v>
      </c>
      <c r="AP36" s="15">
        <f t="shared" si="29"/>
        <v>0</v>
      </c>
      <c r="AQ36" s="15" t="str">
        <f t="shared" si="23"/>
        <v>F</v>
      </c>
      <c r="AR36" s="13">
        <v>30</v>
      </c>
      <c r="AS36" s="13" t="str">
        <f t="shared" si="24"/>
        <v>FAIL</v>
      </c>
      <c r="AT36" s="21">
        <f t="shared" si="25"/>
        <v>8</v>
      </c>
      <c r="AU36" s="82"/>
      <c r="AV36" s="82"/>
      <c r="AW36" s="81"/>
      <c r="AX36" s="83"/>
      <c r="AY36" s="82"/>
      <c r="AZ36" s="82"/>
      <c r="BA36" s="81"/>
      <c r="BB36" s="81"/>
      <c r="BC36" s="82"/>
      <c r="BD36" s="82"/>
      <c r="BE36" s="12">
        <f t="shared" si="26"/>
        <v>30</v>
      </c>
      <c r="BF36" s="81"/>
      <c r="BG36" s="81"/>
      <c r="BH36" s="18"/>
      <c r="BI36" s="18"/>
      <c r="BJ36" s="18"/>
      <c r="BK36" s="18"/>
      <c r="BL36" s="18"/>
      <c r="BM36" s="18"/>
      <c r="BN36" s="18"/>
      <c r="BO36" s="18"/>
    </row>
  </sheetData>
  <sortState ref="A7:BO36">
    <sortCondition ref="AT7:AT36"/>
    <sortCondition descending="1" ref="AP7:AP36"/>
    <sortCondition descending="1" ref="AN7:AN36"/>
    <sortCondition descending="1" ref="BF7:BF36"/>
  </sortState>
  <mergeCells count="6">
    <mergeCell ref="A1:BO1"/>
    <mergeCell ref="A2:BO2"/>
    <mergeCell ref="A3:BO3"/>
    <mergeCell ref="AU4:BF5"/>
    <mergeCell ref="BL4:BO5"/>
    <mergeCell ref="AN4:AT5"/>
  </mergeCells>
  <conditionalFormatting sqref="Q7:Q36">
    <cfRule type="cellIs" dxfId="77" priority="28" operator="equal">
      <formula>"F"</formula>
    </cfRule>
  </conditionalFormatting>
  <conditionalFormatting sqref="AI7:AI36">
    <cfRule type="cellIs" dxfId="76" priority="27" operator="equal">
      <formula>"F"</formula>
    </cfRule>
  </conditionalFormatting>
  <conditionalFormatting sqref="AO18:AO36">
    <cfRule type="cellIs" dxfId="75" priority="26" operator="equal">
      <formula>0</formula>
    </cfRule>
  </conditionalFormatting>
  <conditionalFormatting sqref="AP7:AP11 AP16:AP36">
    <cfRule type="cellIs" dxfId="74" priority="25" operator="equal">
      <formula>0</formula>
    </cfRule>
  </conditionalFormatting>
  <conditionalFormatting sqref="AS7:AS36">
    <cfRule type="cellIs" dxfId="73" priority="24" operator="equal">
      <formula>"FAIL"</formula>
    </cfRule>
  </conditionalFormatting>
  <conditionalFormatting sqref="AQ7:AQ11 AQ16:AQ36">
    <cfRule type="cellIs" dxfId="72" priority="23" operator="equal">
      <formula>"F"</formula>
    </cfRule>
  </conditionalFormatting>
  <conditionalFormatting sqref="H7:I36">
    <cfRule type="containsText" dxfId="71" priority="22" operator="containsText" text="F">
      <formula>NOT(ISERROR(SEARCH("F",H7)))</formula>
    </cfRule>
  </conditionalFormatting>
  <conditionalFormatting sqref="L7:N36">
    <cfRule type="containsText" dxfId="70" priority="21" operator="containsText" text="F">
      <formula>NOT(ISERROR(SEARCH("F",L7)))</formula>
    </cfRule>
  </conditionalFormatting>
  <conditionalFormatting sqref="E7:F7">
    <cfRule type="containsText" dxfId="69" priority="20" operator="containsText" text="F">
      <formula>NOT(ISERROR(SEARCH("F",E7)))</formula>
    </cfRule>
  </conditionalFormatting>
  <conditionalFormatting sqref="J7:K36">
    <cfRule type="containsText" dxfId="68" priority="19" operator="containsText" text="F">
      <formula>NOT(ISERROR(SEARCH("F",J7)))</formula>
    </cfRule>
  </conditionalFormatting>
  <conditionalFormatting sqref="O7:O36">
    <cfRule type="containsText" dxfId="67" priority="18" operator="containsText" text="F">
      <formula>NOT(ISERROR(SEARCH("F",O7)))</formula>
    </cfRule>
  </conditionalFormatting>
  <conditionalFormatting sqref="R7:R36">
    <cfRule type="containsText" dxfId="66" priority="17" operator="containsText" text="F">
      <formula>NOT(ISERROR(SEARCH("F",R7)))</formula>
    </cfRule>
  </conditionalFormatting>
  <conditionalFormatting sqref="U7:U36">
    <cfRule type="containsText" dxfId="65" priority="16" operator="containsText" text="F">
      <formula>NOT(ISERROR(SEARCH("F",U7)))</formula>
    </cfRule>
  </conditionalFormatting>
  <conditionalFormatting sqref="X7:X36">
    <cfRule type="containsText" dxfId="64" priority="15" operator="containsText" text="F">
      <formula>NOT(ISERROR(SEARCH("F",X7)))</formula>
    </cfRule>
  </conditionalFormatting>
  <conditionalFormatting sqref="AA7:AA36">
    <cfRule type="containsText" dxfId="63" priority="14" operator="containsText" text="F">
      <formula>NOT(ISERROR(SEARCH("F",AA7)))</formula>
    </cfRule>
  </conditionalFormatting>
  <conditionalFormatting sqref="AD7:AD36">
    <cfRule type="containsText" dxfId="62" priority="13" operator="containsText" text="F">
      <formula>NOT(ISERROR(SEARCH("F",AD7)))</formula>
    </cfRule>
  </conditionalFormatting>
  <conditionalFormatting sqref="AG7:AG36">
    <cfRule type="containsText" dxfId="61" priority="12" operator="containsText" text="F">
      <formula>NOT(ISERROR(SEARCH("F",AG7)))</formula>
    </cfRule>
  </conditionalFormatting>
  <conditionalFormatting sqref="AJ7:AJ36">
    <cfRule type="containsText" dxfId="60" priority="11" operator="containsText" text="F">
      <formula>NOT(ISERROR(SEARCH("F",AJ7)))</formula>
    </cfRule>
  </conditionalFormatting>
  <conditionalFormatting sqref="T7:T36">
    <cfRule type="cellIs" dxfId="59" priority="10" operator="equal">
      <formula>"F"</formula>
    </cfRule>
  </conditionalFormatting>
  <conditionalFormatting sqref="W7:W36">
    <cfRule type="cellIs" dxfId="58" priority="9" operator="equal">
      <formula>"F"</formula>
    </cfRule>
  </conditionalFormatting>
  <conditionalFormatting sqref="Z7:Z36">
    <cfRule type="cellIs" dxfId="57" priority="8" operator="equal">
      <formula>"F"</formula>
    </cfRule>
  </conditionalFormatting>
  <conditionalFormatting sqref="AC7:AC36">
    <cfRule type="cellIs" dxfId="56" priority="7" operator="equal">
      <formula>"F"</formula>
    </cfRule>
  </conditionalFormatting>
  <conditionalFormatting sqref="AF7:AF36">
    <cfRule type="cellIs" dxfId="55" priority="6" operator="equal">
      <formula>"F"</formula>
    </cfRule>
  </conditionalFormatting>
  <conditionalFormatting sqref="AL7:AL36">
    <cfRule type="cellIs" dxfId="54" priority="5" operator="equal">
      <formula>"F"</formula>
    </cfRule>
  </conditionalFormatting>
  <conditionalFormatting sqref="AO7:AO11 AO16:AO17">
    <cfRule type="cellIs" dxfId="53" priority="4" operator="equal">
      <formula>0</formula>
    </cfRule>
  </conditionalFormatting>
  <conditionalFormatting sqref="AP12:AP15">
    <cfRule type="cellIs" dxfId="52" priority="3" operator="equal">
      <formula>0</formula>
    </cfRule>
  </conditionalFormatting>
  <conditionalFormatting sqref="AQ12:AQ15">
    <cfRule type="cellIs" dxfId="51" priority="2" operator="equal">
      <formula>"F"</formula>
    </cfRule>
  </conditionalFormatting>
  <conditionalFormatting sqref="AO12:AO15">
    <cfRule type="cellIs" dxfId="50" priority="1" operator="equal">
      <formula>0</formula>
    </cfRule>
  </conditionalFormatting>
  <pageMargins left="0.45" right="0.45" top="0.5" bottom="0.5" header="0" footer="0"/>
  <pageSetup paperSize="5" scale="88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0"/>
  <sheetViews>
    <sheetView topLeftCell="A4" zoomScale="85" zoomScaleNormal="85" workbookViewId="0">
      <selection activeCell="A7" sqref="A7:A58"/>
    </sheetView>
  </sheetViews>
  <sheetFormatPr defaultRowHeight="18.75" x14ac:dyDescent="0.25"/>
  <cols>
    <col min="1" max="1" width="5.42578125" style="1" bestFit="1" customWidth="1"/>
    <col min="2" max="2" width="9.85546875" style="2" bestFit="1" customWidth="1"/>
    <col min="3" max="3" width="15.140625" style="2" bestFit="1" customWidth="1"/>
    <col min="4" max="4" width="42.5703125" style="1" bestFit="1" customWidth="1"/>
    <col min="5" max="7" width="4.7109375" bestFit="1" customWidth="1"/>
    <col min="8" max="8" width="4.140625" bestFit="1" customWidth="1"/>
    <col min="9" max="9" width="4" bestFit="1" customWidth="1"/>
    <col min="10" max="12" width="4.7109375" bestFit="1" customWidth="1"/>
    <col min="13" max="13" width="4.140625" bestFit="1" customWidth="1"/>
    <col min="14" max="14" width="4" bestFit="1" customWidth="1"/>
    <col min="15" max="16" width="4.7109375" bestFit="1" customWidth="1"/>
    <col min="17" max="17" width="4" bestFit="1" customWidth="1"/>
    <col min="18" max="19" width="4.7109375" bestFit="1" customWidth="1"/>
    <col min="20" max="20" width="4" bestFit="1" customWidth="1"/>
    <col min="21" max="22" width="4.7109375" bestFit="1" customWidth="1"/>
    <col min="23" max="23" width="4" bestFit="1" customWidth="1"/>
    <col min="24" max="25" width="4.7109375" bestFit="1" customWidth="1"/>
    <col min="26" max="26" width="4" bestFit="1" customWidth="1"/>
    <col min="27" max="28" width="4.7109375" bestFit="1" customWidth="1"/>
    <col min="29" max="29" width="4" bestFit="1" customWidth="1"/>
    <col min="30" max="31" width="4.7109375" bestFit="1" customWidth="1"/>
    <col min="32" max="33" width="4" bestFit="1" customWidth="1"/>
    <col min="34" max="34" width="4.7109375" bestFit="1" customWidth="1"/>
    <col min="35" max="35" width="4" bestFit="1" customWidth="1"/>
    <col min="36" max="37" width="4.7109375" bestFit="1" customWidth="1"/>
    <col min="38" max="38" width="4" bestFit="1" customWidth="1"/>
    <col min="39" max="39" width="4.140625" bestFit="1" customWidth="1"/>
    <col min="40" max="40" width="4.7109375" bestFit="1" customWidth="1"/>
    <col min="41" max="41" width="5.28515625" bestFit="1" customWidth="1"/>
    <col min="42" max="42" width="5.28515625" customWidth="1"/>
    <col min="43" max="44" width="4" bestFit="1" customWidth="1"/>
    <col min="45" max="45" width="6.7109375" bestFit="1" customWidth="1"/>
    <col min="46" max="46" width="4" bestFit="1" customWidth="1"/>
    <col min="47" max="49" width="4" style="1" bestFit="1" customWidth="1"/>
    <col min="50" max="50" width="4.7109375" style="3" bestFit="1" customWidth="1"/>
    <col min="51" max="51" width="4" style="1" bestFit="1" customWidth="1"/>
    <col min="52" max="52" width="4.7109375" style="1" bestFit="1" customWidth="1"/>
    <col min="53" max="53" width="4" style="1" bestFit="1" customWidth="1"/>
    <col min="54" max="54" width="4.7109375" style="1" bestFit="1" customWidth="1"/>
    <col min="55" max="56" width="4" style="1" bestFit="1" customWidth="1"/>
    <col min="57" max="57" width="7" style="1" bestFit="1" customWidth="1"/>
    <col min="58" max="58" width="4" style="1" bestFit="1" customWidth="1"/>
    <col min="59" max="59" width="9.140625" style="1" hidden="1" customWidth="1"/>
    <col min="60" max="60" width="12.5703125" style="4" hidden="1" customWidth="1"/>
    <col min="61" max="61" width="47.140625" style="4" hidden="1" customWidth="1"/>
    <col min="62" max="62" width="18.85546875" style="4" hidden="1" customWidth="1"/>
    <col min="63" max="63" width="41.85546875" style="4" hidden="1" customWidth="1"/>
    <col min="64" max="65" width="16.42578125" style="4" bestFit="1" customWidth="1"/>
    <col min="66" max="66" width="10" style="4" bestFit="1" customWidth="1"/>
  </cols>
  <sheetData>
    <row r="1" spans="1:66" ht="35.25" x14ac:dyDescent="0.25">
      <c r="A1" s="102" t="s">
        <v>13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102"/>
    </row>
    <row r="2" spans="1:66" ht="26.25" x14ac:dyDescent="0.25">
      <c r="A2" s="112" t="s">
        <v>65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</row>
    <row r="3" spans="1:66" ht="27.75" x14ac:dyDescent="0.25">
      <c r="A3" s="113" t="s">
        <v>1751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</row>
    <row r="4" spans="1:66" s="25" customFormat="1" ht="17.25" x14ac:dyDescent="0.25">
      <c r="A4" s="20"/>
      <c r="B4" s="20"/>
      <c r="C4" s="20"/>
      <c r="D4" s="21" t="s">
        <v>5</v>
      </c>
      <c r="E4" s="22">
        <f>MAX(E7:E58)</f>
        <v>86</v>
      </c>
      <c r="F4" s="22">
        <f>MAX(F7:F58)</f>
        <v>91</v>
      </c>
      <c r="G4" s="22">
        <f>MAX(G7:G58)</f>
        <v>172</v>
      </c>
      <c r="H4" s="22"/>
      <c r="I4" s="22"/>
      <c r="J4" s="22">
        <f>MAX(J7:J58)</f>
        <v>89</v>
      </c>
      <c r="K4" s="22">
        <f>MAX(K7:K58)</f>
        <v>86</v>
      </c>
      <c r="L4" s="22">
        <f>MAX(L7:L58)</f>
        <v>175</v>
      </c>
      <c r="M4" s="22"/>
      <c r="N4" s="22"/>
      <c r="O4" s="22">
        <f>MAX(O7:O58)</f>
        <v>84</v>
      </c>
      <c r="P4" s="22"/>
      <c r="Q4" s="22"/>
      <c r="R4" s="22">
        <f>MAX(R7:R58)</f>
        <v>90</v>
      </c>
      <c r="S4" s="22"/>
      <c r="T4" s="22"/>
      <c r="U4" s="22">
        <f>MAX(U7:U58)</f>
        <v>83</v>
      </c>
      <c r="V4" s="22"/>
      <c r="W4" s="22"/>
      <c r="X4" s="22">
        <f>MAX(X7:X58)</f>
        <v>95</v>
      </c>
      <c r="Y4" s="22"/>
      <c r="Z4" s="22"/>
      <c r="AA4" s="22">
        <f>MAX(AA7:AA58)</f>
        <v>90</v>
      </c>
      <c r="AB4" s="22"/>
      <c r="AC4" s="22"/>
      <c r="AD4" s="22">
        <f>MAX(AD7:AD58)</f>
        <v>86</v>
      </c>
      <c r="AE4" s="22"/>
      <c r="AF4" s="22"/>
      <c r="AG4" s="22">
        <f>MAX(AG7:AG58)</f>
        <v>24</v>
      </c>
      <c r="AH4" s="22"/>
      <c r="AI4" s="22"/>
      <c r="AJ4" s="22">
        <f>MAX(AJ7:AJ58)</f>
        <v>94</v>
      </c>
      <c r="AK4" s="22"/>
      <c r="AL4" s="22"/>
      <c r="AM4" s="22"/>
      <c r="AN4" s="70"/>
      <c r="AO4" s="114" t="s">
        <v>3</v>
      </c>
      <c r="AP4" s="120"/>
      <c r="AQ4" s="120"/>
      <c r="AR4" s="120"/>
      <c r="AS4" s="121"/>
      <c r="AT4" s="73"/>
      <c r="AU4" s="106" t="s">
        <v>25</v>
      </c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23"/>
      <c r="BH4" s="24"/>
      <c r="BI4" s="24"/>
      <c r="BJ4" s="24"/>
      <c r="BK4" s="24"/>
      <c r="BL4" s="96" t="s">
        <v>46</v>
      </c>
      <c r="BM4" s="97"/>
      <c r="BN4" s="98"/>
    </row>
    <row r="5" spans="1:66" s="25" customFormat="1" ht="17.25" x14ac:dyDescent="0.25">
      <c r="A5" s="20"/>
      <c r="B5" s="20"/>
      <c r="C5" s="20"/>
      <c r="D5" s="21" t="s">
        <v>6</v>
      </c>
      <c r="E5" s="22">
        <v>100</v>
      </c>
      <c r="F5" s="22">
        <v>100</v>
      </c>
      <c r="G5" s="22">
        <v>200</v>
      </c>
      <c r="H5" s="22"/>
      <c r="I5" s="22"/>
      <c r="J5" s="22">
        <v>100</v>
      </c>
      <c r="K5" s="22">
        <v>100</v>
      </c>
      <c r="L5" s="22">
        <f>J5+K5</f>
        <v>200</v>
      </c>
      <c r="M5" s="22"/>
      <c r="N5" s="22"/>
      <c r="O5" s="22">
        <v>100</v>
      </c>
      <c r="P5" s="22"/>
      <c r="Q5" s="22"/>
      <c r="R5" s="22">
        <v>100</v>
      </c>
      <c r="S5" s="22"/>
      <c r="T5" s="22"/>
      <c r="U5" s="22">
        <v>100</v>
      </c>
      <c r="V5" s="22"/>
      <c r="W5" s="22"/>
      <c r="X5" s="22">
        <v>100</v>
      </c>
      <c r="Y5" s="22"/>
      <c r="Z5" s="22"/>
      <c r="AA5" s="22">
        <v>100</v>
      </c>
      <c r="AB5" s="22"/>
      <c r="AC5" s="22"/>
      <c r="AD5" s="22">
        <v>100</v>
      </c>
      <c r="AE5" s="22"/>
      <c r="AF5" s="22"/>
      <c r="AG5" s="22">
        <v>25</v>
      </c>
      <c r="AH5" s="22"/>
      <c r="AI5" s="22"/>
      <c r="AJ5" s="22">
        <v>100</v>
      </c>
      <c r="AK5" s="22"/>
      <c r="AL5" s="22"/>
      <c r="AM5" s="26"/>
      <c r="AN5" s="90"/>
      <c r="AO5" s="122"/>
      <c r="AP5" s="123"/>
      <c r="AQ5" s="123"/>
      <c r="AR5" s="123"/>
      <c r="AS5" s="124"/>
      <c r="AT5" s="74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23"/>
      <c r="BH5" s="24"/>
      <c r="BI5" s="24"/>
      <c r="BJ5" s="24"/>
      <c r="BK5" s="24"/>
      <c r="BL5" s="99"/>
      <c r="BM5" s="100"/>
      <c r="BN5" s="101"/>
    </row>
    <row r="6" spans="1:66" s="25" customFormat="1" ht="89.25" customHeight="1" x14ac:dyDescent="0.25">
      <c r="A6" s="27" t="s">
        <v>12</v>
      </c>
      <c r="B6" s="28" t="s">
        <v>4</v>
      </c>
      <c r="C6" s="28" t="s">
        <v>22</v>
      </c>
      <c r="D6" s="28" t="s">
        <v>15</v>
      </c>
      <c r="E6" s="57" t="s">
        <v>47</v>
      </c>
      <c r="F6" s="57" t="s">
        <v>48</v>
      </c>
      <c r="G6" s="57" t="s">
        <v>8</v>
      </c>
      <c r="H6" s="57" t="s">
        <v>49</v>
      </c>
      <c r="I6" s="57" t="s">
        <v>50</v>
      </c>
      <c r="J6" s="57" t="s">
        <v>51</v>
      </c>
      <c r="K6" s="57" t="s">
        <v>52</v>
      </c>
      <c r="L6" s="57" t="s">
        <v>8</v>
      </c>
      <c r="M6" s="57" t="s">
        <v>49</v>
      </c>
      <c r="N6" s="57" t="s">
        <v>50</v>
      </c>
      <c r="O6" s="57" t="s">
        <v>53</v>
      </c>
      <c r="P6" s="57" t="s">
        <v>49</v>
      </c>
      <c r="Q6" s="57" t="s">
        <v>50</v>
      </c>
      <c r="R6" s="58" t="s">
        <v>54</v>
      </c>
      <c r="S6" s="57" t="s">
        <v>49</v>
      </c>
      <c r="T6" s="57" t="s">
        <v>50</v>
      </c>
      <c r="U6" s="58" t="s">
        <v>55</v>
      </c>
      <c r="V6" s="57" t="s">
        <v>49</v>
      </c>
      <c r="W6" s="57" t="s">
        <v>50</v>
      </c>
      <c r="X6" s="58" t="s">
        <v>56</v>
      </c>
      <c r="Y6" s="57" t="s">
        <v>49</v>
      </c>
      <c r="Z6" s="57" t="s">
        <v>50</v>
      </c>
      <c r="AA6" s="58" t="s">
        <v>57</v>
      </c>
      <c r="AB6" s="57" t="s">
        <v>49</v>
      </c>
      <c r="AC6" s="57" t="s">
        <v>50</v>
      </c>
      <c r="AD6" s="58" t="s">
        <v>456</v>
      </c>
      <c r="AE6" s="57" t="s">
        <v>49</v>
      </c>
      <c r="AF6" s="57" t="s">
        <v>50</v>
      </c>
      <c r="AG6" s="58" t="s">
        <v>27</v>
      </c>
      <c r="AH6" s="57" t="s">
        <v>49</v>
      </c>
      <c r="AI6" s="57" t="s">
        <v>50</v>
      </c>
      <c r="AJ6" s="58" t="s">
        <v>58</v>
      </c>
      <c r="AK6" s="57" t="s">
        <v>49</v>
      </c>
      <c r="AL6" s="57" t="s">
        <v>50</v>
      </c>
      <c r="AM6" s="59" t="s">
        <v>59</v>
      </c>
      <c r="AN6" s="59" t="s">
        <v>8</v>
      </c>
      <c r="AO6" s="58" t="s">
        <v>60</v>
      </c>
      <c r="AP6" s="58" t="s">
        <v>0</v>
      </c>
      <c r="AQ6" s="58" t="s">
        <v>61</v>
      </c>
      <c r="AR6" s="58" t="s">
        <v>1</v>
      </c>
      <c r="AS6" s="58" t="s">
        <v>2</v>
      </c>
      <c r="AT6" s="65" t="s">
        <v>10</v>
      </c>
      <c r="AU6" s="61" t="s">
        <v>23</v>
      </c>
      <c r="AV6" s="61" t="s">
        <v>42</v>
      </c>
      <c r="AW6" s="61" t="s">
        <v>24</v>
      </c>
      <c r="AX6" s="61" t="s">
        <v>43</v>
      </c>
      <c r="AY6" s="61" t="s">
        <v>62</v>
      </c>
      <c r="AZ6" s="61" t="s">
        <v>63</v>
      </c>
      <c r="BA6" s="61" t="s">
        <v>26</v>
      </c>
      <c r="BB6" s="61" t="s">
        <v>28</v>
      </c>
      <c r="BC6" s="61" t="s">
        <v>29</v>
      </c>
      <c r="BD6" s="61" t="s">
        <v>44</v>
      </c>
      <c r="BE6" s="61" t="s">
        <v>454</v>
      </c>
      <c r="BF6" s="61" t="s">
        <v>64</v>
      </c>
      <c r="BG6" s="29"/>
      <c r="BH6" s="24" t="s">
        <v>30</v>
      </c>
      <c r="BI6" s="24" t="s">
        <v>31</v>
      </c>
      <c r="BJ6" s="24" t="s">
        <v>32</v>
      </c>
      <c r="BK6" s="24" t="s">
        <v>33</v>
      </c>
      <c r="BL6" s="30" t="s">
        <v>35</v>
      </c>
      <c r="BM6" s="30" t="s">
        <v>35</v>
      </c>
      <c r="BN6" s="30" t="s">
        <v>36</v>
      </c>
    </row>
    <row r="7" spans="1:66" s="25" customFormat="1" ht="15.75" x14ac:dyDescent="0.25">
      <c r="A7" s="6">
        <v>1</v>
      </c>
      <c r="B7" s="9" t="s">
        <v>1356</v>
      </c>
      <c r="C7" s="9" t="s">
        <v>1408</v>
      </c>
      <c r="D7" s="9" t="s">
        <v>1460</v>
      </c>
      <c r="E7" s="7">
        <v>83</v>
      </c>
      <c r="F7" s="12">
        <v>87</v>
      </c>
      <c r="G7" s="12">
        <f t="shared" ref="G7:G38" si="0">SUM(E7:F7)</f>
        <v>170</v>
      </c>
      <c r="H7" s="12" t="str">
        <f t="shared" ref="H7:H38" si="1">IF(G7&lt;=64,"0",IF(G7&lt;=78,"1",IF(G7&lt;=98,"2",IF(G7&lt;=118,"3",IF(G7&lt;=138,"3.5",IF(G7&lt;=158,"4",IF(G7&lt;=200,"5")))))))</f>
        <v>5</v>
      </c>
      <c r="I7" s="12" t="str">
        <f t="shared" ref="I7:I38" si="2">IF(G7&lt;=64,"F",IF(G7&lt;=78,"D",IF(G7&lt;=98,"C",IF(G7&lt;=118,"B",IF(G7&lt;=138,"A-",IF(G7&lt;=158,"A",IF(G7&lt;=200,"A+")))))))</f>
        <v>A+</v>
      </c>
      <c r="J7" s="12">
        <v>88</v>
      </c>
      <c r="K7" s="12">
        <v>82</v>
      </c>
      <c r="L7" s="12">
        <f t="shared" ref="L7:L38" si="3">SUM(J7:K7)</f>
        <v>170</v>
      </c>
      <c r="M7" s="12" t="str">
        <f t="shared" ref="M7:M38" si="4">IF(L7&lt;=64,"0",IF(L7&lt;=78,"1",IF(L7&lt;=98,"2",IF(L7&lt;=118,"3",IF(L7&lt;=138,"3.5",IF(L7&lt;=158,"4",IF(L7&lt;=200,"5")))))))</f>
        <v>5</v>
      </c>
      <c r="N7" s="12" t="str">
        <f t="shared" ref="N7:N38" si="5">IF(L7&lt;=64,"F",IF(L7&lt;=78,"D",IF(L7&lt;=98,"C",IF(L7&lt;=118,"B",IF(L7&lt;=138,"A-",IF(L7&lt;=158,"A",IF(L7&lt;=200,"A+")))))))</f>
        <v>A+</v>
      </c>
      <c r="O7" s="12">
        <v>84</v>
      </c>
      <c r="P7" s="13">
        <f t="shared" ref="P7:P38" si="6">IF(O7&lt;=32,0,IF(O7&lt;=39,1,IF(O7&lt;=49,2,IF(O7&lt;=59,3,IF(O7&lt;=69,3.5,IF(O7&lt;=79,4,IF(O7&lt;=100,5)))))))</f>
        <v>5</v>
      </c>
      <c r="Q7" s="13" t="str">
        <f t="shared" ref="Q7:Q38" si="7">IF(O7&lt;=32,"F",IF(O7&lt;=39,"D",IF(O7&lt;=49,"C",IF(O7&lt;=59,"B",IF(O7&lt;=69,"A-",IF(O7&lt;=79,"A",IF(O7&lt;=100,"A+")))))))</f>
        <v>A+</v>
      </c>
      <c r="R7" s="12">
        <v>88</v>
      </c>
      <c r="S7" s="13">
        <f t="shared" ref="S7:S38" si="8">IF(R7&lt;=32,0,IF(R7&lt;=39,1,IF(R7&lt;=49,2,IF(R7&lt;=59,3,IF(R7&lt;=69,3.5,IF(R7&lt;=79,4,IF(R7&lt;=100,5)))))))</f>
        <v>5</v>
      </c>
      <c r="T7" s="13" t="str">
        <f t="shared" ref="T7:T38" si="9">IF(R7&lt;=32,"F",IF(R7&lt;=39,"D",IF(R7&lt;=49,"C",IF(R7&lt;=59,"B",IF(R7&lt;=69,"A-",IF(R7&lt;=79,"A",IF(R7&lt;=100,"A+")))))))</f>
        <v>A+</v>
      </c>
      <c r="U7" s="12">
        <v>83</v>
      </c>
      <c r="V7" s="13">
        <f t="shared" ref="V7:V38" si="10">IF(U7&lt;=32,0,IF(U7&lt;=39,1,IF(U7&lt;=49,2,IF(U7&lt;=59,3,IF(U7&lt;=69,3.5,IF(U7&lt;=79,4,IF(U7&lt;=100,5)))))))</f>
        <v>5</v>
      </c>
      <c r="W7" s="13" t="str">
        <f t="shared" ref="W7:W38" si="11">IF(U7&lt;=32,"F",IF(U7&lt;=39,"D",IF(U7&lt;=49,"C",IF(U7&lt;=59,"B",IF(U7&lt;=69,"A-",IF(U7&lt;=79,"A",IF(U7&lt;=100,"A+")))))))</f>
        <v>A+</v>
      </c>
      <c r="X7" s="12">
        <v>95</v>
      </c>
      <c r="Y7" s="13">
        <f t="shared" ref="Y7:Y38" si="12">IF(X7&lt;=32,0,IF(X7&lt;=39,1,IF(X7&lt;=49,2,IF(X7&lt;=59,3,IF(X7&lt;=69,3.5,IF(X7&lt;=79,4,IF(X7&lt;=100,5)))))))</f>
        <v>5</v>
      </c>
      <c r="Z7" s="13" t="str">
        <f t="shared" ref="Z7:Z38" si="13">IF(X7&lt;=32,"F",IF(X7&lt;=39,"D",IF(X7&lt;=49,"C",IF(X7&lt;=59,"B",IF(X7&lt;=69,"A-",IF(X7&lt;=79,"A",IF(X7&lt;=100,"A+")))))))</f>
        <v>A+</v>
      </c>
      <c r="AA7" s="12">
        <v>90</v>
      </c>
      <c r="AB7" s="13">
        <f t="shared" ref="AB7:AB38" si="14">IF(AA7&lt;=32,0,IF(AA7&lt;=39,1,IF(AA7&lt;=49,2,IF(AA7&lt;=59,3,IF(AA7&lt;=69,3.5,IF(AA7&lt;=79,4,IF(AA7&lt;=100,5)))))))</f>
        <v>5</v>
      </c>
      <c r="AC7" s="13" t="str">
        <f t="shared" ref="AC7:AC38" si="15">IF(AA7&lt;=32,"F",IF(AA7&lt;=39,"D",IF(AA7&lt;=49,"C",IF(AA7&lt;=59,"B",IF(AA7&lt;=69,"A-",IF(AA7&lt;=79,"A",IF(AA7&lt;=100,"A+")))))))</f>
        <v>A+</v>
      </c>
      <c r="AD7" s="12">
        <v>82</v>
      </c>
      <c r="AE7" s="13">
        <f t="shared" ref="AE7:AE38" si="16">IF(AD7&lt;=32,0,IF(AD7&lt;=39,1,IF(AD7&lt;=49,2,IF(AD7&lt;=59,3,IF(AD7&lt;=69,3.5,IF(AD7&lt;=79,4,IF(AD7&lt;=100,5)))))))</f>
        <v>5</v>
      </c>
      <c r="AF7" s="13" t="str">
        <f t="shared" ref="AF7:AF38" si="17">IF(AD7&lt;=32,"F",IF(AD7&lt;=39,"D",IF(AD7&lt;=49,"C",IF(AD7&lt;=59,"B",IF(AD7&lt;=69,"A-",IF(AD7&lt;=79,"A",IF(AD7&lt;=100,"A+")))))))</f>
        <v>A+</v>
      </c>
      <c r="AG7" s="12">
        <v>21</v>
      </c>
      <c r="AH7" s="13">
        <f t="shared" ref="AH7:AH38" si="18">IF(AG7&lt;=8,0,IF(AG7&lt;=9.75,1,IF(AG7&lt;=12.25,2,IF(AG7&lt;=14.75,3,IF(AG7&lt;=17.25,3.5,IF(AG7&lt;=19.75,4,IF(AG7&lt;=25,5)))))))</f>
        <v>5</v>
      </c>
      <c r="AI7" s="13" t="str">
        <f t="shared" ref="AI7:AI38" si="19">IF(AG7&lt;=8,"F",IF(AG7&lt;=9.75,"D",IF(AG7&lt;=12.25,"C",IF(AG7&lt;=14.75,"B",IF(AG7&lt;=17.25,"A-",IF(AG7&lt;=19.75,"A",IF(AG7&lt;=25,"A+")))))))</f>
        <v>A+</v>
      </c>
      <c r="AJ7" s="12">
        <v>86</v>
      </c>
      <c r="AK7" s="13">
        <f t="shared" ref="AK7:AK38" si="20">IF(AJ7&lt;=32,0,IF(AJ7&lt;=39,1,IF(AJ7&lt;=49,2,IF(AJ7&lt;=59,3,IF(AJ7&lt;=69,3.5,IF(AJ7&lt;=79,4,IF(AJ7&lt;=100,5)))))))</f>
        <v>5</v>
      </c>
      <c r="AL7" s="13" t="str">
        <f t="shared" ref="AL7:AL38" si="21">IF(AJ7&lt;=32,"F",IF(AJ7&lt;=39,"D",IF(AJ7&lt;=49,"C",IF(AJ7&lt;=59,"B",IF(AJ7&lt;=69,"A-",IF(AJ7&lt;=79,"A",IF(AJ7&lt;=100,"A+")))))))</f>
        <v>A+</v>
      </c>
      <c r="AM7" s="14">
        <f t="shared" ref="AM7:AM38" si="22">IF(AK7&gt;2,AK7-2,0)</f>
        <v>3</v>
      </c>
      <c r="AN7" s="72">
        <f t="shared" ref="AN7:AN38" si="23">G7+L7+O7+R7+U7+X7+AA7+AD7+AG7+AJ7</f>
        <v>969</v>
      </c>
      <c r="AO7" s="15">
        <f t="shared" ref="AO7:AO38" si="24">IF(OR(H7=0,M7=0,P7=0,S7=0,V7=0,Y7=0,AB7=0,AE7=0,AH7=0),0,H7+M7+P7+S7+V7+Y7+AB7+AE7+AH7)/9</f>
        <v>5</v>
      </c>
      <c r="AP7" s="15">
        <v>5</v>
      </c>
      <c r="AQ7" s="15" t="str">
        <f t="shared" ref="AQ7:AQ38" si="25">IF(AP7&gt;=5,"A+",IF(AP7&gt;=4,"A",IF(AP7&gt;=3.5,"A-",IF(AP7&gt;=3,"B",IF(AP7&gt;=2,"C",IF(AP7&gt;=1,"D","F"))))))</f>
        <v>A+</v>
      </c>
      <c r="AR7" s="13">
        <v>1</v>
      </c>
      <c r="AS7" s="13" t="str">
        <f t="shared" ref="AS7:AS38" si="26">IF(AP7=0,"FAIL","PASS")</f>
        <v>PASS</v>
      </c>
      <c r="AT7" s="13">
        <f t="shared" ref="AT7:AT38" si="27">COUNTIF(G7:AI7,"F")</f>
        <v>0</v>
      </c>
      <c r="AU7" s="16">
        <v>1</v>
      </c>
      <c r="AV7" s="16"/>
      <c r="AW7" s="12">
        <v>1</v>
      </c>
      <c r="AX7" s="12">
        <v>95</v>
      </c>
      <c r="AY7" s="16">
        <v>1</v>
      </c>
      <c r="AZ7" s="16">
        <v>100</v>
      </c>
      <c r="BA7" s="12">
        <v>2</v>
      </c>
      <c r="BB7" s="12">
        <v>100</v>
      </c>
      <c r="BC7" s="16">
        <v>1</v>
      </c>
      <c r="BD7" s="50">
        <v>96</v>
      </c>
      <c r="BE7" s="37">
        <f t="shared" ref="BE7:BE38" si="28">AR7</f>
        <v>1</v>
      </c>
      <c r="BF7" s="37">
        <v>90</v>
      </c>
      <c r="BG7" s="17"/>
      <c r="BH7" s="18">
        <v>2306002</v>
      </c>
      <c r="BI7" s="18" t="s">
        <v>16</v>
      </c>
      <c r="BJ7" s="18" t="s">
        <v>37</v>
      </c>
      <c r="BK7" s="18" t="s">
        <v>39</v>
      </c>
      <c r="BL7" s="9" t="s">
        <v>1512</v>
      </c>
      <c r="BM7" s="9" t="s">
        <v>1563</v>
      </c>
      <c r="BN7" s="9" t="s">
        <v>38</v>
      </c>
    </row>
    <row r="8" spans="1:66" s="25" customFormat="1" ht="15.75" x14ac:dyDescent="0.25">
      <c r="A8" s="6">
        <v>2</v>
      </c>
      <c r="B8" s="9" t="s">
        <v>1357</v>
      </c>
      <c r="C8" s="9" t="s">
        <v>1409</v>
      </c>
      <c r="D8" s="9" t="s">
        <v>1461</v>
      </c>
      <c r="E8" s="7">
        <v>81</v>
      </c>
      <c r="F8" s="12">
        <v>90</v>
      </c>
      <c r="G8" s="12">
        <f t="shared" si="0"/>
        <v>171</v>
      </c>
      <c r="H8" s="12" t="str">
        <f t="shared" si="1"/>
        <v>5</v>
      </c>
      <c r="I8" s="12" t="str">
        <f t="shared" si="2"/>
        <v>A+</v>
      </c>
      <c r="J8" s="12">
        <v>83</v>
      </c>
      <c r="K8" s="12">
        <v>74</v>
      </c>
      <c r="L8" s="12">
        <f t="shared" si="3"/>
        <v>157</v>
      </c>
      <c r="M8" s="12" t="str">
        <f t="shared" si="4"/>
        <v>4</v>
      </c>
      <c r="N8" s="12" t="str">
        <f t="shared" si="5"/>
        <v>A</v>
      </c>
      <c r="O8" s="12">
        <v>76</v>
      </c>
      <c r="P8" s="13">
        <f t="shared" si="6"/>
        <v>4</v>
      </c>
      <c r="Q8" s="13" t="str">
        <f t="shared" si="7"/>
        <v>A</v>
      </c>
      <c r="R8" s="12">
        <v>85</v>
      </c>
      <c r="S8" s="13">
        <f t="shared" si="8"/>
        <v>5</v>
      </c>
      <c r="T8" s="13" t="str">
        <f t="shared" si="9"/>
        <v>A+</v>
      </c>
      <c r="U8" s="12">
        <v>80</v>
      </c>
      <c r="V8" s="13">
        <f t="shared" si="10"/>
        <v>5</v>
      </c>
      <c r="W8" s="13" t="str">
        <f t="shared" si="11"/>
        <v>A+</v>
      </c>
      <c r="X8" s="12">
        <v>85</v>
      </c>
      <c r="Y8" s="13">
        <f t="shared" si="12"/>
        <v>5</v>
      </c>
      <c r="Z8" s="13" t="str">
        <f t="shared" si="13"/>
        <v>A+</v>
      </c>
      <c r="AA8" s="12">
        <v>87</v>
      </c>
      <c r="AB8" s="13">
        <f t="shared" si="14"/>
        <v>5</v>
      </c>
      <c r="AC8" s="13" t="str">
        <f t="shared" si="15"/>
        <v>A+</v>
      </c>
      <c r="AD8" s="12">
        <v>74</v>
      </c>
      <c r="AE8" s="13">
        <f t="shared" si="16"/>
        <v>4</v>
      </c>
      <c r="AF8" s="13" t="str">
        <f t="shared" si="17"/>
        <v>A</v>
      </c>
      <c r="AG8" s="12">
        <v>22</v>
      </c>
      <c r="AH8" s="13">
        <f t="shared" si="18"/>
        <v>5</v>
      </c>
      <c r="AI8" s="13" t="str">
        <f t="shared" si="19"/>
        <v>A+</v>
      </c>
      <c r="AJ8" s="12">
        <v>93</v>
      </c>
      <c r="AK8" s="13">
        <f t="shared" si="20"/>
        <v>5</v>
      </c>
      <c r="AL8" s="13" t="str">
        <f t="shared" si="21"/>
        <v>A+</v>
      </c>
      <c r="AM8" s="14">
        <f t="shared" si="22"/>
        <v>3</v>
      </c>
      <c r="AN8" s="72">
        <f t="shared" si="23"/>
        <v>930</v>
      </c>
      <c r="AO8" s="15">
        <f t="shared" si="24"/>
        <v>4.666666666666667</v>
      </c>
      <c r="AP8" s="15">
        <f>IF(OR(H8=0,M8=0,P8=0,S8=0,V8=0,Y8=0,AB8=0,AE8=0,AH8=0),0,H8+M8+P8+S8+V8+Y8+AB8+AE8+AH8+AM8)/9</f>
        <v>5</v>
      </c>
      <c r="AQ8" s="15" t="str">
        <f t="shared" si="25"/>
        <v>A+</v>
      </c>
      <c r="AR8" s="13">
        <v>2</v>
      </c>
      <c r="AS8" s="13" t="str">
        <f t="shared" si="26"/>
        <v>PASS</v>
      </c>
      <c r="AT8" s="13">
        <f t="shared" si="27"/>
        <v>0</v>
      </c>
      <c r="AU8" s="38">
        <v>8</v>
      </c>
      <c r="AV8" s="38"/>
      <c r="AW8" s="6">
        <v>2</v>
      </c>
      <c r="AX8" s="6">
        <v>100</v>
      </c>
      <c r="AY8" s="38">
        <v>4</v>
      </c>
      <c r="AZ8" s="38">
        <v>100</v>
      </c>
      <c r="BA8" s="6">
        <v>18</v>
      </c>
      <c r="BB8" s="6">
        <v>100</v>
      </c>
      <c r="BC8" s="38">
        <v>2</v>
      </c>
      <c r="BD8" s="50">
        <v>92</v>
      </c>
      <c r="BE8" s="37">
        <f t="shared" si="28"/>
        <v>2</v>
      </c>
      <c r="BF8" s="91">
        <v>90</v>
      </c>
      <c r="BG8" s="10"/>
      <c r="BH8" s="18"/>
      <c r="BI8" s="18"/>
      <c r="BJ8" s="18"/>
      <c r="BK8" s="18"/>
      <c r="BL8" s="9" t="s">
        <v>1513</v>
      </c>
      <c r="BM8" s="9" t="s">
        <v>1513</v>
      </c>
      <c r="BN8" s="9" t="s">
        <v>40</v>
      </c>
    </row>
    <row r="9" spans="1:66" s="25" customFormat="1" ht="15.75" x14ac:dyDescent="0.25">
      <c r="A9" s="6">
        <v>3</v>
      </c>
      <c r="B9" s="9" t="s">
        <v>1359</v>
      </c>
      <c r="C9" s="9" t="s">
        <v>1411</v>
      </c>
      <c r="D9" s="9" t="s">
        <v>1463</v>
      </c>
      <c r="E9" s="7">
        <v>81</v>
      </c>
      <c r="F9" s="12">
        <v>84</v>
      </c>
      <c r="G9" s="12">
        <f t="shared" si="0"/>
        <v>165</v>
      </c>
      <c r="H9" s="12" t="str">
        <f t="shared" si="1"/>
        <v>5</v>
      </c>
      <c r="I9" s="12" t="str">
        <f t="shared" si="2"/>
        <v>A+</v>
      </c>
      <c r="J9" s="12">
        <v>84</v>
      </c>
      <c r="K9" s="12">
        <v>75</v>
      </c>
      <c r="L9" s="12">
        <f t="shared" si="3"/>
        <v>159</v>
      </c>
      <c r="M9" s="12" t="str">
        <f t="shared" si="4"/>
        <v>5</v>
      </c>
      <c r="N9" s="12" t="str">
        <f t="shared" si="5"/>
        <v>A+</v>
      </c>
      <c r="O9" s="12">
        <v>80</v>
      </c>
      <c r="P9" s="13">
        <f t="shared" si="6"/>
        <v>5</v>
      </c>
      <c r="Q9" s="13" t="str">
        <f t="shared" si="7"/>
        <v>A+</v>
      </c>
      <c r="R9" s="12">
        <v>90</v>
      </c>
      <c r="S9" s="13">
        <f t="shared" si="8"/>
        <v>5</v>
      </c>
      <c r="T9" s="13" t="str">
        <f t="shared" si="9"/>
        <v>A+</v>
      </c>
      <c r="U9" s="12">
        <v>68</v>
      </c>
      <c r="V9" s="13">
        <f t="shared" si="10"/>
        <v>3.5</v>
      </c>
      <c r="W9" s="13" t="str">
        <f t="shared" si="11"/>
        <v>A-</v>
      </c>
      <c r="X9" s="12">
        <v>87</v>
      </c>
      <c r="Y9" s="13">
        <f t="shared" si="12"/>
        <v>5</v>
      </c>
      <c r="Z9" s="13" t="str">
        <f t="shared" si="13"/>
        <v>A+</v>
      </c>
      <c r="AA9" s="12">
        <v>88</v>
      </c>
      <c r="AB9" s="13">
        <f t="shared" si="14"/>
        <v>5</v>
      </c>
      <c r="AC9" s="13" t="str">
        <f t="shared" si="15"/>
        <v>A+</v>
      </c>
      <c r="AD9" s="12">
        <v>76</v>
      </c>
      <c r="AE9" s="13">
        <f t="shared" si="16"/>
        <v>4</v>
      </c>
      <c r="AF9" s="13" t="str">
        <f t="shared" si="17"/>
        <v>A</v>
      </c>
      <c r="AG9" s="12">
        <v>22</v>
      </c>
      <c r="AH9" s="13">
        <f t="shared" si="18"/>
        <v>5</v>
      </c>
      <c r="AI9" s="13" t="str">
        <f t="shared" si="19"/>
        <v>A+</v>
      </c>
      <c r="AJ9" s="12">
        <v>94</v>
      </c>
      <c r="AK9" s="13">
        <f t="shared" si="20"/>
        <v>5</v>
      </c>
      <c r="AL9" s="13" t="str">
        <f t="shared" si="21"/>
        <v>A+</v>
      </c>
      <c r="AM9" s="14">
        <f t="shared" si="22"/>
        <v>3</v>
      </c>
      <c r="AN9" s="72">
        <f t="shared" si="23"/>
        <v>929</v>
      </c>
      <c r="AO9" s="15">
        <f t="shared" si="24"/>
        <v>4.7222222222222223</v>
      </c>
      <c r="AP9" s="15">
        <v>5</v>
      </c>
      <c r="AQ9" s="15" t="str">
        <f t="shared" si="25"/>
        <v>A+</v>
      </c>
      <c r="AR9" s="13">
        <v>3</v>
      </c>
      <c r="AS9" s="13" t="str">
        <f t="shared" si="26"/>
        <v>PASS</v>
      </c>
      <c r="AT9" s="13">
        <f t="shared" si="27"/>
        <v>0</v>
      </c>
      <c r="AU9" s="38">
        <v>2</v>
      </c>
      <c r="AV9" s="38"/>
      <c r="AW9" s="6">
        <v>12</v>
      </c>
      <c r="AX9" s="6">
        <v>85</v>
      </c>
      <c r="AY9" s="38">
        <v>10</v>
      </c>
      <c r="AZ9" s="38">
        <v>100</v>
      </c>
      <c r="BA9" s="6">
        <v>6</v>
      </c>
      <c r="BB9" s="6">
        <v>100</v>
      </c>
      <c r="BC9" s="38">
        <v>4</v>
      </c>
      <c r="BD9" s="50">
        <v>96</v>
      </c>
      <c r="BE9" s="37">
        <f t="shared" si="28"/>
        <v>3</v>
      </c>
      <c r="BF9" s="91">
        <v>76</v>
      </c>
      <c r="BG9" s="10"/>
      <c r="BH9" s="18"/>
      <c r="BI9" s="18"/>
      <c r="BJ9" s="18"/>
      <c r="BK9" s="18"/>
      <c r="BL9" s="9" t="s">
        <v>1515</v>
      </c>
      <c r="BM9" s="9" t="s">
        <v>1565</v>
      </c>
      <c r="BN9" s="9" t="s">
        <v>40</v>
      </c>
    </row>
    <row r="10" spans="1:66" s="25" customFormat="1" ht="15.75" x14ac:dyDescent="0.25">
      <c r="A10" s="6">
        <v>4</v>
      </c>
      <c r="B10" s="9" t="s">
        <v>1360</v>
      </c>
      <c r="C10" s="9" t="s">
        <v>1412</v>
      </c>
      <c r="D10" s="9" t="s">
        <v>1464</v>
      </c>
      <c r="E10" s="7">
        <v>86</v>
      </c>
      <c r="F10" s="12">
        <v>83</v>
      </c>
      <c r="G10" s="12">
        <f t="shared" si="0"/>
        <v>169</v>
      </c>
      <c r="H10" s="12" t="str">
        <f t="shared" si="1"/>
        <v>5</v>
      </c>
      <c r="I10" s="12" t="str">
        <f t="shared" si="2"/>
        <v>A+</v>
      </c>
      <c r="J10" s="12">
        <v>75</v>
      </c>
      <c r="K10" s="12">
        <v>65</v>
      </c>
      <c r="L10" s="12">
        <f t="shared" si="3"/>
        <v>140</v>
      </c>
      <c r="M10" s="12" t="str">
        <f t="shared" si="4"/>
        <v>4</v>
      </c>
      <c r="N10" s="12" t="str">
        <f t="shared" si="5"/>
        <v>A</v>
      </c>
      <c r="O10" s="12">
        <v>82</v>
      </c>
      <c r="P10" s="13">
        <f t="shared" si="6"/>
        <v>5</v>
      </c>
      <c r="Q10" s="13" t="str">
        <f t="shared" si="7"/>
        <v>A+</v>
      </c>
      <c r="R10" s="12">
        <v>81</v>
      </c>
      <c r="S10" s="13">
        <f t="shared" si="8"/>
        <v>5</v>
      </c>
      <c r="T10" s="13" t="str">
        <f t="shared" si="9"/>
        <v>A+</v>
      </c>
      <c r="U10" s="12">
        <v>73</v>
      </c>
      <c r="V10" s="13">
        <f t="shared" si="10"/>
        <v>4</v>
      </c>
      <c r="W10" s="13" t="str">
        <f t="shared" si="11"/>
        <v>A</v>
      </c>
      <c r="X10" s="12">
        <v>79</v>
      </c>
      <c r="Y10" s="13">
        <f t="shared" si="12"/>
        <v>4</v>
      </c>
      <c r="Z10" s="13" t="str">
        <f t="shared" si="13"/>
        <v>A</v>
      </c>
      <c r="AA10" s="12">
        <v>81</v>
      </c>
      <c r="AB10" s="13">
        <f t="shared" si="14"/>
        <v>5</v>
      </c>
      <c r="AC10" s="13" t="str">
        <f t="shared" si="15"/>
        <v>A+</v>
      </c>
      <c r="AD10" s="12">
        <v>85</v>
      </c>
      <c r="AE10" s="13">
        <f t="shared" si="16"/>
        <v>5</v>
      </c>
      <c r="AF10" s="13" t="str">
        <f t="shared" si="17"/>
        <v>A+</v>
      </c>
      <c r="AG10" s="12">
        <v>21</v>
      </c>
      <c r="AH10" s="13">
        <f t="shared" si="18"/>
        <v>5</v>
      </c>
      <c r="AI10" s="13" t="str">
        <f t="shared" si="19"/>
        <v>A+</v>
      </c>
      <c r="AJ10" s="12">
        <v>90</v>
      </c>
      <c r="AK10" s="13">
        <f t="shared" si="20"/>
        <v>5</v>
      </c>
      <c r="AL10" s="13" t="str">
        <f t="shared" si="21"/>
        <v>A+</v>
      </c>
      <c r="AM10" s="14">
        <f t="shared" si="22"/>
        <v>3</v>
      </c>
      <c r="AN10" s="72">
        <f t="shared" si="23"/>
        <v>901</v>
      </c>
      <c r="AO10" s="15">
        <f t="shared" si="24"/>
        <v>4.666666666666667</v>
      </c>
      <c r="AP10" s="15">
        <f t="shared" ref="AP10:AP41" si="29">IF(OR(H10=0,M10=0,P10=0,S10=0,V10=0,Y10=0,AB10=0,AE10=0,AH10=0),0,H10+M10+P10+S10+V10+Y10+AB10+AE10+AH10+AM10)/9</f>
        <v>5</v>
      </c>
      <c r="AQ10" s="15" t="str">
        <f t="shared" si="25"/>
        <v>A+</v>
      </c>
      <c r="AR10" s="13">
        <v>4</v>
      </c>
      <c r="AS10" s="13" t="str">
        <f t="shared" si="26"/>
        <v>PASS</v>
      </c>
      <c r="AT10" s="13">
        <f t="shared" si="27"/>
        <v>0</v>
      </c>
      <c r="AU10" s="38">
        <v>9</v>
      </c>
      <c r="AV10" s="38"/>
      <c r="AW10" s="6">
        <v>7</v>
      </c>
      <c r="AX10" s="6">
        <v>100</v>
      </c>
      <c r="AY10" s="38">
        <v>7</v>
      </c>
      <c r="AZ10" s="38">
        <v>95</v>
      </c>
      <c r="BA10" s="6">
        <v>11</v>
      </c>
      <c r="BB10" s="6">
        <v>100</v>
      </c>
      <c r="BC10" s="38">
        <v>5</v>
      </c>
      <c r="BD10" s="50">
        <v>96</v>
      </c>
      <c r="BE10" s="37">
        <f t="shared" si="28"/>
        <v>4</v>
      </c>
      <c r="BF10" s="91">
        <v>95</v>
      </c>
      <c r="BG10" s="10"/>
      <c r="BH10" s="18"/>
      <c r="BI10" s="18"/>
      <c r="BJ10" s="18"/>
      <c r="BK10" s="18"/>
      <c r="BL10" s="9" t="s">
        <v>1516</v>
      </c>
      <c r="BM10" s="9" t="s">
        <v>1516</v>
      </c>
      <c r="BN10" s="9" t="s">
        <v>40</v>
      </c>
    </row>
    <row r="11" spans="1:66" s="25" customFormat="1" ht="15.75" x14ac:dyDescent="0.25">
      <c r="A11" s="6">
        <v>5</v>
      </c>
      <c r="B11" s="9" t="s">
        <v>1358</v>
      </c>
      <c r="C11" s="9" t="s">
        <v>1410</v>
      </c>
      <c r="D11" s="9" t="s">
        <v>1462</v>
      </c>
      <c r="E11" s="7">
        <v>77</v>
      </c>
      <c r="F11" s="12">
        <v>91</v>
      </c>
      <c r="G11" s="12">
        <f t="shared" si="0"/>
        <v>168</v>
      </c>
      <c r="H11" s="12" t="str">
        <f t="shared" si="1"/>
        <v>5</v>
      </c>
      <c r="I11" s="12" t="str">
        <f t="shared" si="2"/>
        <v>A+</v>
      </c>
      <c r="J11" s="12">
        <v>89</v>
      </c>
      <c r="K11" s="12">
        <v>86</v>
      </c>
      <c r="L11" s="12">
        <f t="shared" si="3"/>
        <v>175</v>
      </c>
      <c r="M11" s="12" t="str">
        <f t="shared" si="4"/>
        <v>5</v>
      </c>
      <c r="N11" s="12" t="str">
        <f t="shared" si="5"/>
        <v>A+</v>
      </c>
      <c r="O11" s="12">
        <v>75</v>
      </c>
      <c r="P11" s="13">
        <f t="shared" si="6"/>
        <v>4</v>
      </c>
      <c r="Q11" s="13" t="str">
        <f t="shared" si="7"/>
        <v>A</v>
      </c>
      <c r="R11" s="12">
        <v>83</v>
      </c>
      <c r="S11" s="13">
        <f t="shared" si="8"/>
        <v>5</v>
      </c>
      <c r="T11" s="13" t="str">
        <f t="shared" si="9"/>
        <v>A+</v>
      </c>
      <c r="U11" s="12">
        <v>66</v>
      </c>
      <c r="V11" s="13">
        <f t="shared" si="10"/>
        <v>3.5</v>
      </c>
      <c r="W11" s="13" t="str">
        <f t="shared" si="11"/>
        <v>A-</v>
      </c>
      <c r="X11" s="12">
        <v>90</v>
      </c>
      <c r="Y11" s="13">
        <f t="shared" si="12"/>
        <v>5</v>
      </c>
      <c r="Z11" s="13" t="str">
        <f t="shared" si="13"/>
        <v>A+</v>
      </c>
      <c r="AA11" s="12">
        <v>86</v>
      </c>
      <c r="AB11" s="13">
        <f t="shared" si="14"/>
        <v>5</v>
      </c>
      <c r="AC11" s="13" t="str">
        <f t="shared" si="15"/>
        <v>A+</v>
      </c>
      <c r="AD11" s="12">
        <v>76</v>
      </c>
      <c r="AE11" s="13">
        <f t="shared" si="16"/>
        <v>4</v>
      </c>
      <c r="AF11" s="13" t="str">
        <f t="shared" si="17"/>
        <v>A</v>
      </c>
      <c r="AG11" s="12">
        <v>22</v>
      </c>
      <c r="AH11" s="13">
        <f t="shared" si="18"/>
        <v>5</v>
      </c>
      <c r="AI11" s="13" t="str">
        <f t="shared" si="19"/>
        <v>A+</v>
      </c>
      <c r="AJ11" s="12">
        <v>92</v>
      </c>
      <c r="AK11" s="13">
        <f t="shared" si="20"/>
        <v>5</v>
      </c>
      <c r="AL11" s="13" t="str">
        <f t="shared" si="21"/>
        <v>A+</v>
      </c>
      <c r="AM11" s="14">
        <f t="shared" si="22"/>
        <v>3</v>
      </c>
      <c r="AN11" s="72">
        <f t="shared" si="23"/>
        <v>933</v>
      </c>
      <c r="AO11" s="15">
        <f t="shared" si="24"/>
        <v>4.6111111111111107</v>
      </c>
      <c r="AP11" s="15">
        <f t="shared" si="29"/>
        <v>4.9444444444444446</v>
      </c>
      <c r="AQ11" s="15" t="str">
        <f t="shared" si="25"/>
        <v>A</v>
      </c>
      <c r="AR11" s="13">
        <v>5</v>
      </c>
      <c r="AS11" s="13" t="str">
        <f t="shared" si="26"/>
        <v>PASS</v>
      </c>
      <c r="AT11" s="13">
        <f t="shared" si="27"/>
        <v>0</v>
      </c>
      <c r="AU11" s="38">
        <v>5</v>
      </c>
      <c r="AV11" s="38"/>
      <c r="AW11" s="6">
        <v>3</v>
      </c>
      <c r="AX11" s="6">
        <v>100</v>
      </c>
      <c r="AY11" s="38">
        <v>2</v>
      </c>
      <c r="AZ11" s="38">
        <v>100</v>
      </c>
      <c r="BA11" s="6">
        <v>1</v>
      </c>
      <c r="BB11" s="6">
        <v>100</v>
      </c>
      <c r="BC11" s="38">
        <v>3</v>
      </c>
      <c r="BD11" s="50">
        <v>85</v>
      </c>
      <c r="BE11" s="37">
        <f t="shared" si="28"/>
        <v>5</v>
      </c>
      <c r="BF11" s="91">
        <v>95</v>
      </c>
      <c r="BG11" s="10"/>
      <c r="BH11" s="18"/>
      <c r="BI11" s="18"/>
      <c r="BJ11" s="18"/>
      <c r="BK11" s="18"/>
      <c r="BL11" s="9" t="s">
        <v>1514</v>
      </c>
      <c r="BM11" s="9" t="s">
        <v>1564</v>
      </c>
      <c r="BN11" s="9" t="s">
        <v>38</v>
      </c>
    </row>
    <row r="12" spans="1:66" s="25" customFormat="1" ht="15.75" x14ac:dyDescent="0.25">
      <c r="A12" s="6">
        <v>6</v>
      </c>
      <c r="B12" s="9" t="s">
        <v>1362</v>
      </c>
      <c r="C12" s="9" t="s">
        <v>1414</v>
      </c>
      <c r="D12" s="9" t="s">
        <v>1466</v>
      </c>
      <c r="E12" s="7">
        <v>80</v>
      </c>
      <c r="F12" s="12">
        <v>85</v>
      </c>
      <c r="G12" s="12">
        <f t="shared" si="0"/>
        <v>165</v>
      </c>
      <c r="H12" s="12" t="str">
        <f t="shared" si="1"/>
        <v>5</v>
      </c>
      <c r="I12" s="12" t="str">
        <f t="shared" si="2"/>
        <v>A+</v>
      </c>
      <c r="J12" s="12">
        <v>86</v>
      </c>
      <c r="K12" s="12">
        <v>76</v>
      </c>
      <c r="L12" s="12">
        <f t="shared" si="3"/>
        <v>162</v>
      </c>
      <c r="M12" s="12" t="str">
        <f t="shared" si="4"/>
        <v>5</v>
      </c>
      <c r="N12" s="12" t="str">
        <f t="shared" si="5"/>
        <v>A+</v>
      </c>
      <c r="O12" s="12">
        <v>72</v>
      </c>
      <c r="P12" s="13">
        <f t="shared" si="6"/>
        <v>4</v>
      </c>
      <c r="Q12" s="13" t="str">
        <f t="shared" si="7"/>
        <v>A</v>
      </c>
      <c r="R12" s="12">
        <v>81</v>
      </c>
      <c r="S12" s="13">
        <f t="shared" si="8"/>
        <v>5</v>
      </c>
      <c r="T12" s="13" t="str">
        <f t="shared" si="9"/>
        <v>A+</v>
      </c>
      <c r="U12" s="12">
        <v>66</v>
      </c>
      <c r="V12" s="13">
        <f t="shared" si="10"/>
        <v>3.5</v>
      </c>
      <c r="W12" s="13" t="str">
        <f t="shared" si="11"/>
        <v>A-</v>
      </c>
      <c r="X12" s="12">
        <v>86</v>
      </c>
      <c r="Y12" s="13">
        <f t="shared" si="12"/>
        <v>5</v>
      </c>
      <c r="Z12" s="13" t="str">
        <f t="shared" si="13"/>
        <v>A+</v>
      </c>
      <c r="AA12" s="12">
        <v>82</v>
      </c>
      <c r="AB12" s="13">
        <f t="shared" si="14"/>
        <v>5</v>
      </c>
      <c r="AC12" s="13" t="str">
        <f t="shared" si="15"/>
        <v>A+</v>
      </c>
      <c r="AD12" s="12">
        <v>77</v>
      </c>
      <c r="AE12" s="13">
        <f t="shared" si="16"/>
        <v>4</v>
      </c>
      <c r="AF12" s="13" t="str">
        <f t="shared" si="17"/>
        <v>A</v>
      </c>
      <c r="AG12" s="12">
        <v>20</v>
      </c>
      <c r="AH12" s="13">
        <f t="shared" si="18"/>
        <v>5</v>
      </c>
      <c r="AI12" s="13" t="str">
        <f t="shared" si="19"/>
        <v>A+</v>
      </c>
      <c r="AJ12" s="12">
        <v>75</v>
      </c>
      <c r="AK12" s="13">
        <f t="shared" si="20"/>
        <v>4</v>
      </c>
      <c r="AL12" s="13" t="str">
        <f t="shared" si="21"/>
        <v>A</v>
      </c>
      <c r="AM12" s="14">
        <f t="shared" si="22"/>
        <v>2</v>
      </c>
      <c r="AN12" s="72">
        <f t="shared" si="23"/>
        <v>886</v>
      </c>
      <c r="AO12" s="15">
        <f t="shared" si="24"/>
        <v>4.6111111111111107</v>
      </c>
      <c r="AP12" s="15">
        <f t="shared" si="29"/>
        <v>4.833333333333333</v>
      </c>
      <c r="AQ12" s="15" t="str">
        <f t="shared" si="25"/>
        <v>A</v>
      </c>
      <c r="AR12" s="13">
        <v>6</v>
      </c>
      <c r="AS12" s="13" t="str">
        <f t="shared" si="26"/>
        <v>PASS</v>
      </c>
      <c r="AT12" s="13">
        <f t="shared" si="27"/>
        <v>0</v>
      </c>
      <c r="AU12" s="38">
        <v>13</v>
      </c>
      <c r="AV12" s="38"/>
      <c r="AW12" s="6">
        <v>6</v>
      </c>
      <c r="AX12" s="6">
        <v>90</v>
      </c>
      <c r="AY12" s="38">
        <v>6</v>
      </c>
      <c r="AZ12" s="38">
        <v>86</v>
      </c>
      <c r="BA12" s="6">
        <v>7</v>
      </c>
      <c r="BB12" s="6">
        <v>88</v>
      </c>
      <c r="BC12" s="38">
        <v>7</v>
      </c>
      <c r="BD12" s="50">
        <v>92</v>
      </c>
      <c r="BE12" s="37">
        <f t="shared" si="28"/>
        <v>6</v>
      </c>
      <c r="BF12" s="91">
        <v>76</v>
      </c>
      <c r="BG12" s="10"/>
      <c r="BH12" s="18"/>
      <c r="BI12" s="18"/>
      <c r="BJ12" s="18"/>
      <c r="BK12" s="18"/>
      <c r="BL12" s="9" t="s">
        <v>1518</v>
      </c>
      <c r="BM12" s="9" t="s">
        <v>1567</v>
      </c>
      <c r="BN12" s="9" t="s">
        <v>38</v>
      </c>
    </row>
    <row r="13" spans="1:66" s="25" customFormat="1" ht="15.75" x14ac:dyDescent="0.25">
      <c r="A13" s="6">
        <v>7</v>
      </c>
      <c r="B13" s="9" t="s">
        <v>1361</v>
      </c>
      <c r="C13" s="9" t="s">
        <v>1413</v>
      </c>
      <c r="D13" s="9" t="s">
        <v>1465</v>
      </c>
      <c r="E13" s="7">
        <v>81</v>
      </c>
      <c r="F13" s="12">
        <v>91</v>
      </c>
      <c r="G13" s="12">
        <f t="shared" si="0"/>
        <v>172</v>
      </c>
      <c r="H13" s="12" t="str">
        <f t="shared" si="1"/>
        <v>5</v>
      </c>
      <c r="I13" s="12" t="str">
        <f t="shared" si="2"/>
        <v>A+</v>
      </c>
      <c r="J13" s="12">
        <v>87</v>
      </c>
      <c r="K13" s="12">
        <v>77</v>
      </c>
      <c r="L13" s="12">
        <f t="shared" si="3"/>
        <v>164</v>
      </c>
      <c r="M13" s="12" t="str">
        <f t="shared" si="4"/>
        <v>5</v>
      </c>
      <c r="N13" s="12" t="str">
        <f t="shared" si="5"/>
        <v>A+</v>
      </c>
      <c r="O13" s="12">
        <v>73</v>
      </c>
      <c r="P13" s="13">
        <f t="shared" si="6"/>
        <v>4</v>
      </c>
      <c r="Q13" s="13" t="str">
        <f t="shared" si="7"/>
        <v>A</v>
      </c>
      <c r="R13" s="12">
        <v>66</v>
      </c>
      <c r="S13" s="13">
        <f t="shared" si="8"/>
        <v>3.5</v>
      </c>
      <c r="T13" s="13" t="str">
        <f t="shared" si="9"/>
        <v>A-</v>
      </c>
      <c r="U13" s="12">
        <v>70</v>
      </c>
      <c r="V13" s="13">
        <f t="shared" si="10"/>
        <v>4</v>
      </c>
      <c r="W13" s="13" t="str">
        <f t="shared" si="11"/>
        <v>A</v>
      </c>
      <c r="X13" s="12">
        <v>87</v>
      </c>
      <c r="Y13" s="13">
        <f t="shared" si="12"/>
        <v>5</v>
      </c>
      <c r="Z13" s="13" t="str">
        <f t="shared" si="13"/>
        <v>A+</v>
      </c>
      <c r="AA13" s="12">
        <v>82</v>
      </c>
      <c r="AB13" s="13">
        <f t="shared" si="14"/>
        <v>5</v>
      </c>
      <c r="AC13" s="13" t="str">
        <f t="shared" si="15"/>
        <v>A+</v>
      </c>
      <c r="AD13" s="12">
        <v>81</v>
      </c>
      <c r="AE13" s="13">
        <f t="shared" si="16"/>
        <v>5</v>
      </c>
      <c r="AF13" s="13" t="str">
        <f t="shared" si="17"/>
        <v>A+</v>
      </c>
      <c r="AG13" s="12">
        <v>22</v>
      </c>
      <c r="AH13" s="13">
        <f t="shared" si="18"/>
        <v>5</v>
      </c>
      <c r="AI13" s="13" t="str">
        <f t="shared" si="19"/>
        <v>A+</v>
      </c>
      <c r="AJ13" s="12">
        <v>67</v>
      </c>
      <c r="AK13" s="13">
        <f t="shared" si="20"/>
        <v>3.5</v>
      </c>
      <c r="AL13" s="13" t="str">
        <f t="shared" si="21"/>
        <v>A-</v>
      </c>
      <c r="AM13" s="14">
        <f t="shared" si="22"/>
        <v>1.5</v>
      </c>
      <c r="AN13" s="72">
        <f t="shared" si="23"/>
        <v>884</v>
      </c>
      <c r="AO13" s="15">
        <f t="shared" si="24"/>
        <v>4.6111111111111107</v>
      </c>
      <c r="AP13" s="15">
        <f t="shared" si="29"/>
        <v>4.7777777777777777</v>
      </c>
      <c r="AQ13" s="15" t="str">
        <f t="shared" si="25"/>
        <v>A</v>
      </c>
      <c r="AR13" s="13">
        <v>7</v>
      </c>
      <c r="AS13" s="13" t="str">
        <f t="shared" si="26"/>
        <v>PASS</v>
      </c>
      <c r="AT13" s="13">
        <f t="shared" si="27"/>
        <v>0</v>
      </c>
      <c r="AU13" s="38">
        <v>3</v>
      </c>
      <c r="AV13" s="38"/>
      <c r="AW13" s="6">
        <v>4</v>
      </c>
      <c r="AX13" s="6">
        <v>100</v>
      </c>
      <c r="AY13" s="38">
        <v>3</v>
      </c>
      <c r="AZ13" s="38">
        <v>100</v>
      </c>
      <c r="BA13" s="6">
        <v>5</v>
      </c>
      <c r="BB13" s="6">
        <v>100</v>
      </c>
      <c r="BC13" s="38">
        <v>6</v>
      </c>
      <c r="BD13" s="50">
        <v>92</v>
      </c>
      <c r="BE13" s="37">
        <f t="shared" si="28"/>
        <v>7</v>
      </c>
      <c r="BF13" s="91">
        <v>80</v>
      </c>
      <c r="BG13" s="10"/>
      <c r="BH13" s="18"/>
      <c r="BI13" s="18"/>
      <c r="BJ13" s="18"/>
      <c r="BK13" s="18"/>
      <c r="BL13" s="9" t="s">
        <v>1517</v>
      </c>
      <c r="BM13" s="9" t="s">
        <v>1566</v>
      </c>
      <c r="BN13" s="9" t="s">
        <v>38</v>
      </c>
    </row>
    <row r="14" spans="1:66" s="25" customFormat="1" ht="15.75" x14ac:dyDescent="0.25">
      <c r="A14" s="6">
        <v>8</v>
      </c>
      <c r="B14" s="9" t="s">
        <v>1364</v>
      </c>
      <c r="C14" s="9" t="s">
        <v>1416</v>
      </c>
      <c r="D14" s="9" t="s">
        <v>1468</v>
      </c>
      <c r="E14" s="7">
        <v>84</v>
      </c>
      <c r="F14" s="12">
        <v>86</v>
      </c>
      <c r="G14" s="12">
        <f t="shared" si="0"/>
        <v>170</v>
      </c>
      <c r="H14" s="12" t="str">
        <f t="shared" si="1"/>
        <v>5</v>
      </c>
      <c r="I14" s="12" t="str">
        <f t="shared" si="2"/>
        <v>A+</v>
      </c>
      <c r="J14" s="12">
        <v>84</v>
      </c>
      <c r="K14" s="12">
        <v>74</v>
      </c>
      <c r="L14" s="12">
        <f t="shared" si="3"/>
        <v>158</v>
      </c>
      <c r="M14" s="12" t="str">
        <f t="shared" si="4"/>
        <v>4</v>
      </c>
      <c r="N14" s="12" t="str">
        <f t="shared" si="5"/>
        <v>A</v>
      </c>
      <c r="O14" s="12">
        <v>72</v>
      </c>
      <c r="P14" s="13">
        <f t="shared" si="6"/>
        <v>4</v>
      </c>
      <c r="Q14" s="13" t="str">
        <f t="shared" si="7"/>
        <v>A</v>
      </c>
      <c r="R14" s="12">
        <v>75</v>
      </c>
      <c r="S14" s="13">
        <f t="shared" si="8"/>
        <v>4</v>
      </c>
      <c r="T14" s="13" t="str">
        <f t="shared" si="9"/>
        <v>A</v>
      </c>
      <c r="U14" s="12">
        <v>67</v>
      </c>
      <c r="V14" s="13">
        <f t="shared" si="10"/>
        <v>3.5</v>
      </c>
      <c r="W14" s="13" t="str">
        <f t="shared" si="11"/>
        <v>A-</v>
      </c>
      <c r="X14" s="12">
        <v>84</v>
      </c>
      <c r="Y14" s="13">
        <f t="shared" si="12"/>
        <v>5</v>
      </c>
      <c r="Z14" s="13" t="str">
        <f t="shared" si="13"/>
        <v>A+</v>
      </c>
      <c r="AA14" s="12">
        <v>81</v>
      </c>
      <c r="AB14" s="13">
        <f t="shared" si="14"/>
        <v>5</v>
      </c>
      <c r="AC14" s="13" t="str">
        <f t="shared" si="15"/>
        <v>A+</v>
      </c>
      <c r="AD14" s="12">
        <v>79</v>
      </c>
      <c r="AE14" s="13">
        <f t="shared" si="16"/>
        <v>4</v>
      </c>
      <c r="AF14" s="13" t="str">
        <f t="shared" si="17"/>
        <v>A</v>
      </c>
      <c r="AG14" s="12">
        <v>22</v>
      </c>
      <c r="AH14" s="13">
        <f t="shared" si="18"/>
        <v>5</v>
      </c>
      <c r="AI14" s="13" t="str">
        <f t="shared" si="19"/>
        <v>A+</v>
      </c>
      <c r="AJ14" s="12">
        <v>82</v>
      </c>
      <c r="AK14" s="13">
        <f t="shared" si="20"/>
        <v>5</v>
      </c>
      <c r="AL14" s="13" t="str">
        <f t="shared" si="21"/>
        <v>A+</v>
      </c>
      <c r="AM14" s="14">
        <f t="shared" si="22"/>
        <v>3</v>
      </c>
      <c r="AN14" s="72">
        <f t="shared" si="23"/>
        <v>890</v>
      </c>
      <c r="AO14" s="15">
        <f t="shared" si="24"/>
        <v>4.3888888888888893</v>
      </c>
      <c r="AP14" s="15">
        <f t="shared" si="29"/>
        <v>4.7222222222222223</v>
      </c>
      <c r="AQ14" s="15" t="str">
        <f t="shared" si="25"/>
        <v>A</v>
      </c>
      <c r="AR14" s="13">
        <v>8</v>
      </c>
      <c r="AS14" s="13" t="str">
        <f t="shared" si="26"/>
        <v>PASS</v>
      </c>
      <c r="AT14" s="13">
        <f t="shared" si="27"/>
        <v>0</v>
      </c>
      <c r="AU14" s="38">
        <v>7</v>
      </c>
      <c r="AV14" s="38"/>
      <c r="AW14" s="6">
        <v>8</v>
      </c>
      <c r="AX14" s="6">
        <v>95</v>
      </c>
      <c r="AY14" s="38">
        <v>11</v>
      </c>
      <c r="AZ14" s="38">
        <v>95</v>
      </c>
      <c r="BA14" s="6">
        <v>3</v>
      </c>
      <c r="BB14" s="6">
        <v>94</v>
      </c>
      <c r="BC14" s="38">
        <v>9</v>
      </c>
      <c r="BD14" s="50">
        <v>96</v>
      </c>
      <c r="BE14" s="37">
        <f t="shared" si="28"/>
        <v>8</v>
      </c>
      <c r="BF14" s="91">
        <v>90</v>
      </c>
      <c r="BG14" s="10"/>
      <c r="BH14" s="18"/>
      <c r="BI14" s="18"/>
      <c r="BJ14" s="18"/>
      <c r="BK14" s="18"/>
      <c r="BL14" s="9" t="s">
        <v>1520</v>
      </c>
      <c r="BM14" s="9" t="s">
        <v>1568</v>
      </c>
      <c r="BN14" s="9" t="s">
        <v>38</v>
      </c>
    </row>
    <row r="15" spans="1:66" s="25" customFormat="1" ht="15.75" x14ac:dyDescent="0.25">
      <c r="A15" s="6">
        <v>9</v>
      </c>
      <c r="B15" s="9" t="s">
        <v>1399</v>
      </c>
      <c r="C15" s="9" t="s">
        <v>1451</v>
      </c>
      <c r="D15" s="9" t="s">
        <v>1503</v>
      </c>
      <c r="E15" s="7">
        <v>82</v>
      </c>
      <c r="F15" s="12">
        <v>78</v>
      </c>
      <c r="G15" s="12">
        <f t="shared" si="0"/>
        <v>160</v>
      </c>
      <c r="H15" s="12" t="str">
        <f t="shared" si="1"/>
        <v>5</v>
      </c>
      <c r="I15" s="12" t="str">
        <f t="shared" si="2"/>
        <v>A+</v>
      </c>
      <c r="J15" s="12">
        <v>74</v>
      </c>
      <c r="K15" s="12">
        <v>70</v>
      </c>
      <c r="L15" s="12">
        <f t="shared" si="3"/>
        <v>144</v>
      </c>
      <c r="M15" s="12" t="str">
        <f t="shared" si="4"/>
        <v>4</v>
      </c>
      <c r="N15" s="12" t="str">
        <f t="shared" si="5"/>
        <v>A</v>
      </c>
      <c r="O15" s="12">
        <v>60</v>
      </c>
      <c r="P15" s="13">
        <f t="shared" si="6"/>
        <v>3.5</v>
      </c>
      <c r="Q15" s="13" t="str">
        <f t="shared" si="7"/>
        <v>A-</v>
      </c>
      <c r="R15" s="12">
        <v>64</v>
      </c>
      <c r="S15" s="13">
        <f t="shared" si="8"/>
        <v>3.5</v>
      </c>
      <c r="T15" s="13" t="str">
        <f t="shared" si="9"/>
        <v>A-</v>
      </c>
      <c r="U15" s="12">
        <v>80</v>
      </c>
      <c r="V15" s="13">
        <f t="shared" si="10"/>
        <v>5</v>
      </c>
      <c r="W15" s="13" t="str">
        <f t="shared" si="11"/>
        <v>A+</v>
      </c>
      <c r="X15" s="12">
        <v>83</v>
      </c>
      <c r="Y15" s="13">
        <f t="shared" si="12"/>
        <v>5</v>
      </c>
      <c r="Z15" s="13" t="str">
        <f t="shared" si="13"/>
        <v>A+</v>
      </c>
      <c r="AA15" s="12">
        <v>85</v>
      </c>
      <c r="AB15" s="13">
        <f t="shared" si="14"/>
        <v>5</v>
      </c>
      <c r="AC15" s="13" t="str">
        <f t="shared" si="15"/>
        <v>A+</v>
      </c>
      <c r="AD15" s="12">
        <v>77</v>
      </c>
      <c r="AE15" s="13">
        <f t="shared" si="16"/>
        <v>4</v>
      </c>
      <c r="AF15" s="13" t="str">
        <f t="shared" si="17"/>
        <v>A</v>
      </c>
      <c r="AG15" s="12">
        <v>18</v>
      </c>
      <c r="AH15" s="13">
        <f t="shared" si="18"/>
        <v>4</v>
      </c>
      <c r="AI15" s="13" t="str">
        <f t="shared" si="19"/>
        <v>A</v>
      </c>
      <c r="AJ15" s="12">
        <v>78</v>
      </c>
      <c r="AK15" s="13">
        <f t="shared" si="20"/>
        <v>4</v>
      </c>
      <c r="AL15" s="13" t="str">
        <f t="shared" si="21"/>
        <v>A</v>
      </c>
      <c r="AM15" s="14">
        <f t="shared" si="22"/>
        <v>2</v>
      </c>
      <c r="AN15" s="72">
        <f t="shared" si="23"/>
        <v>849</v>
      </c>
      <c r="AO15" s="15">
        <f t="shared" si="24"/>
        <v>4.333333333333333</v>
      </c>
      <c r="AP15" s="15">
        <f t="shared" si="29"/>
        <v>4.5555555555555554</v>
      </c>
      <c r="AQ15" s="15" t="str">
        <f t="shared" si="25"/>
        <v>A</v>
      </c>
      <c r="AR15" s="13">
        <v>9</v>
      </c>
      <c r="AS15" s="13" t="str">
        <f t="shared" si="26"/>
        <v>PASS</v>
      </c>
      <c r="AT15" s="13">
        <f t="shared" si="27"/>
        <v>0</v>
      </c>
      <c r="AU15" s="38">
        <v>50</v>
      </c>
      <c r="AV15" s="38"/>
      <c r="AW15" s="6">
        <v>9</v>
      </c>
      <c r="AX15" s="6">
        <v>85</v>
      </c>
      <c r="AY15" s="38">
        <v>24</v>
      </c>
      <c r="AZ15" s="38">
        <v>86</v>
      </c>
      <c r="BA15" s="6">
        <v>19</v>
      </c>
      <c r="BB15" s="6">
        <v>100</v>
      </c>
      <c r="BC15" s="38">
        <v>44</v>
      </c>
      <c r="BD15" s="50">
        <v>96</v>
      </c>
      <c r="BE15" s="37">
        <f t="shared" si="28"/>
        <v>9</v>
      </c>
      <c r="BF15" s="91">
        <v>95</v>
      </c>
      <c r="BG15" s="10"/>
      <c r="BH15" s="18"/>
      <c r="BI15" s="18"/>
      <c r="BJ15" s="18"/>
      <c r="BK15" s="18"/>
      <c r="BL15" s="9" t="s">
        <v>1554</v>
      </c>
      <c r="BM15" s="9" t="s">
        <v>1586</v>
      </c>
      <c r="BN15" s="9" t="s">
        <v>40</v>
      </c>
    </row>
    <row r="16" spans="1:66" s="25" customFormat="1" ht="15.75" x14ac:dyDescent="0.25">
      <c r="A16" s="6">
        <v>10</v>
      </c>
      <c r="B16" s="9" t="s">
        <v>1377</v>
      </c>
      <c r="C16" s="9" t="s">
        <v>1429</v>
      </c>
      <c r="D16" s="9" t="s">
        <v>1481</v>
      </c>
      <c r="E16" s="7">
        <v>78</v>
      </c>
      <c r="F16" s="12">
        <v>78</v>
      </c>
      <c r="G16" s="12">
        <f t="shared" si="0"/>
        <v>156</v>
      </c>
      <c r="H16" s="12" t="str">
        <f t="shared" si="1"/>
        <v>4</v>
      </c>
      <c r="I16" s="12" t="str">
        <f t="shared" si="2"/>
        <v>A</v>
      </c>
      <c r="J16" s="12">
        <v>89</v>
      </c>
      <c r="K16" s="12">
        <v>71</v>
      </c>
      <c r="L16" s="12">
        <f t="shared" si="3"/>
        <v>160</v>
      </c>
      <c r="M16" s="12" t="str">
        <f t="shared" si="4"/>
        <v>5</v>
      </c>
      <c r="N16" s="12" t="str">
        <f t="shared" si="5"/>
        <v>A+</v>
      </c>
      <c r="O16" s="12">
        <v>77</v>
      </c>
      <c r="P16" s="13">
        <f t="shared" si="6"/>
        <v>4</v>
      </c>
      <c r="Q16" s="13" t="str">
        <f t="shared" si="7"/>
        <v>A</v>
      </c>
      <c r="R16" s="12">
        <v>75</v>
      </c>
      <c r="S16" s="13">
        <f t="shared" si="8"/>
        <v>4</v>
      </c>
      <c r="T16" s="13" t="str">
        <f t="shared" si="9"/>
        <v>A</v>
      </c>
      <c r="U16" s="12">
        <v>59</v>
      </c>
      <c r="V16" s="13">
        <f t="shared" si="10"/>
        <v>3</v>
      </c>
      <c r="W16" s="13" t="str">
        <f t="shared" si="11"/>
        <v>B</v>
      </c>
      <c r="X16" s="12">
        <v>80</v>
      </c>
      <c r="Y16" s="13">
        <f t="shared" si="12"/>
        <v>5</v>
      </c>
      <c r="Z16" s="13" t="str">
        <f t="shared" si="13"/>
        <v>A+</v>
      </c>
      <c r="AA16" s="12">
        <v>86</v>
      </c>
      <c r="AB16" s="13">
        <f t="shared" si="14"/>
        <v>5</v>
      </c>
      <c r="AC16" s="13" t="str">
        <f t="shared" si="15"/>
        <v>A+</v>
      </c>
      <c r="AD16" s="12">
        <v>82</v>
      </c>
      <c r="AE16" s="13">
        <f t="shared" si="16"/>
        <v>5</v>
      </c>
      <c r="AF16" s="13" t="str">
        <f t="shared" si="17"/>
        <v>A+</v>
      </c>
      <c r="AG16" s="12">
        <v>19</v>
      </c>
      <c r="AH16" s="13">
        <f t="shared" si="18"/>
        <v>4</v>
      </c>
      <c r="AI16" s="13" t="str">
        <f t="shared" si="19"/>
        <v>A</v>
      </c>
      <c r="AJ16" s="12">
        <v>61</v>
      </c>
      <c r="AK16" s="13">
        <f t="shared" si="20"/>
        <v>3.5</v>
      </c>
      <c r="AL16" s="13" t="str">
        <f t="shared" si="21"/>
        <v>A-</v>
      </c>
      <c r="AM16" s="14">
        <f t="shared" si="22"/>
        <v>1.5</v>
      </c>
      <c r="AN16" s="72">
        <f t="shared" si="23"/>
        <v>855</v>
      </c>
      <c r="AO16" s="15">
        <f t="shared" si="24"/>
        <v>4.333333333333333</v>
      </c>
      <c r="AP16" s="15">
        <f t="shared" si="29"/>
        <v>4.5</v>
      </c>
      <c r="AQ16" s="15" t="str">
        <f t="shared" si="25"/>
        <v>A</v>
      </c>
      <c r="AR16" s="13">
        <v>10</v>
      </c>
      <c r="AS16" s="13" t="str">
        <f t="shared" si="26"/>
        <v>PASS</v>
      </c>
      <c r="AT16" s="13">
        <f t="shared" si="27"/>
        <v>0</v>
      </c>
      <c r="AU16" s="38">
        <v>16</v>
      </c>
      <c r="AV16" s="38"/>
      <c r="AW16" s="6">
        <v>13</v>
      </c>
      <c r="AX16" s="6">
        <v>90</v>
      </c>
      <c r="AY16" s="38">
        <v>9</v>
      </c>
      <c r="AZ16" s="38">
        <v>100</v>
      </c>
      <c r="BA16" s="6">
        <v>9</v>
      </c>
      <c r="BB16" s="6">
        <v>100</v>
      </c>
      <c r="BC16" s="38">
        <v>22</v>
      </c>
      <c r="BD16" s="50">
        <v>96</v>
      </c>
      <c r="BE16" s="37">
        <f t="shared" si="28"/>
        <v>10</v>
      </c>
      <c r="BF16" s="91">
        <v>80</v>
      </c>
      <c r="BG16" s="10"/>
      <c r="BH16" s="18"/>
      <c r="BI16" s="18"/>
      <c r="BJ16" s="18"/>
      <c r="BK16" s="18"/>
      <c r="BL16" s="9" t="s">
        <v>1532</v>
      </c>
      <c r="BM16" s="9" t="s">
        <v>1532</v>
      </c>
      <c r="BN16" s="9" t="s">
        <v>38</v>
      </c>
    </row>
    <row r="17" spans="1:66" s="25" customFormat="1" ht="15.75" x14ac:dyDescent="0.25">
      <c r="A17" s="6">
        <v>11</v>
      </c>
      <c r="B17" s="9" t="s">
        <v>1367</v>
      </c>
      <c r="C17" s="9" t="s">
        <v>1419</v>
      </c>
      <c r="D17" s="9" t="s">
        <v>1471</v>
      </c>
      <c r="E17" s="7">
        <v>69</v>
      </c>
      <c r="F17" s="12">
        <v>86</v>
      </c>
      <c r="G17" s="12">
        <f t="shared" si="0"/>
        <v>155</v>
      </c>
      <c r="H17" s="12" t="str">
        <f t="shared" si="1"/>
        <v>4</v>
      </c>
      <c r="I17" s="12" t="str">
        <f t="shared" si="2"/>
        <v>A</v>
      </c>
      <c r="J17" s="12">
        <v>62</v>
      </c>
      <c r="K17" s="12">
        <v>58</v>
      </c>
      <c r="L17" s="12">
        <f t="shared" si="3"/>
        <v>120</v>
      </c>
      <c r="M17" s="12" t="str">
        <f t="shared" si="4"/>
        <v>3.5</v>
      </c>
      <c r="N17" s="12" t="str">
        <f t="shared" si="5"/>
        <v>A-</v>
      </c>
      <c r="O17" s="12">
        <v>53</v>
      </c>
      <c r="P17" s="13">
        <f t="shared" si="6"/>
        <v>3</v>
      </c>
      <c r="Q17" s="13" t="str">
        <f t="shared" si="7"/>
        <v>B</v>
      </c>
      <c r="R17" s="12">
        <v>64</v>
      </c>
      <c r="S17" s="13">
        <f t="shared" si="8"/>
        <v>3.5</v>
      </c>
      <c r="T17" s="13" t="str">
        <f t="shared" si="9"/>
        <v>A-</v>
      </c>
      <c r="U17" s="12">
        <v>76</v>
      </c>
      <c r="V17" s="13">
        <f t="shared" si="10"/>
        <v>4</v>
      </c>
      <c r="W17" s="13" t="str">
        <f t="shared" si="11"/>
        <v>A</v>
      </c>
      <c r="X17" s="12">
        <v>71</v>
      </c>
      <c r="Y17" s="13">
        <f t="shared" si="12"/>
        <v>4</v>
      </c>
      <c r="Z17" s="13" t="str">
        <f t="shared" si="13"/>
        <v>A</v>
      </c>
      <c r="AA17" s="12">
        <v>80</v>
      </c>
      <c r="AB17" s="13">
        <f t="shared" si="14"/>
        <v>5</v>
      </c>
      <c r="AC17" s="13" t="str">
        <f t="shared" si="15"/>
        <v>A+</v>
      </c>
      <c r="AD17" s="12">
        <v>67</v>
      </c>
      <c r="AE17" s="13">
        <f t="shared" si="16"/>
        <v>3.5</v>
      </c>
      <c r="AF17" s="13" t="str">
        <f t="shared" si="17"/>
        <v>A-</v>
      </c>
      <c r="AG17" s="12">
        <v>23</v>
      </c>
      <c r="AH17" s="13">
        <f t="shared" si="18"/>
        <v>5</v>
      </c>
      <c r="AI17" s="13" t="str">
        <f t="shared" si="19"/>
        <v>A+</v>
      </c>
      <c r="AJ17" s="12">
        <v>87</v>
      </c>
      <c r="AK17" s="13">
        <f t="shared" si="20"/>
        <v>5</v>
      </c>
      <c r="AL17" s="13" t="str">
        <f t="shared" si="21"/>
        <v>A+</v>
      </c>
      <c r="AM17" s="14">
        <f t="shared" si="22"/>
        <v>3</v>
      </c>
      <c r="AN17" s="72">
        <f t="shared" si="23"/>
        <v>796</v>
      </c>
      <c r="AO17" s="15">
        <f t="shared" si="24"/>
        <v>3.9444444444444446</v>
      </c>
      <c r="AP17" s="15">
        <f t="shared" si="29"/>
        <v>4.2777777777777777</v>
      </c>
      <c r="AQ17" s="15" t="str">
        <f t="shared" si="25"/>
        <v>A</v>
      </c>
      <c r="AR17" s="13">
        <v>11</v>
      </c>
      <c r="AS17" s="13" t="str">
        <f t="shared" si="26"/>
        <v>PASS</v>
      </c>
      <c r="AT17" s="13">
        <f t="shared" si="27"/>
        <v>0</v>
      </c>
      <c r="AU17" s="38">
        <v>21</v>
      </c>
      <c r="AV17" s="38"/>
      <c r="AW17" s="6">
        <v>10</v>
      </c>
      <c r="AX17" s="6">
        <v>90</v>
      </c>
      <c r="AY17" s="38">
        <v>26</v>
      </c>
      <c r="AZ17" s="38">
        <v>100</v>
      </c>
      <c r="BA17" s="6">
        <v>12</v>
      </c>
      <c r="BB17" s="6">
        <v>94</v>
      </c>
      <c r="BC17" s="38">
        <v>12</v>
      </c>
      <c r="BD17" s="50">
        <v>92</v>
      </c>
      <c r="BE17" s="37">
        <f t="shared" si="28"/>
        <v>11</v>
      </c>
      <c r="BF17" s="91">
        <v>95</v>
      </c>
      <c r="BG17" s="10"/>
      <c r="BH17" s="18"/>
      <c r="BI17" s="18"/>
      <c r="BJ17" s="18"/>
      <c r="BK17" s="18"/>
      <c r="BL17" s="9" t="s">
        <v>1523</v>
      </c>
      <c r="BM17" s="9" t="s">
        <v>1570</v>
      </c>
      <c r="BN17" s="9" t="s">
        <v>40</v>
      </c>
    </row>
    <row r="18" spans="1:66" s="25" customFormat="1" ht="15.75" x14ac:dyDescent="0.25">
      <c r="A18" s="6">
        <v>12</v>
      </c>
      <c r="B18" s="9" t="s">
        <v>1379</v>
      </c>
      <c r="C18" s="9" t="s">
        <v>1431</v>
      </c>
      <c r="D18" s="9" t="s">
        <v>1483</v>
      </c>
      <c r="E18" s="7">
        <v>73</v>
      </c>
      <c r="F18" s="12">
        <v>81</v>
      </c>
      <c r="G18" s="12">
        <f t="shared" si="0"/>
        <v>154</v>
      </c>
      <c r="H18" s="12" t="str">
        <f t="shared" si="1"/>
        <v>4</v>
      </c>
      <c r="I18" s="12" t="str">
        <f t="shared" si="2"/>
        <v>A</v>
      </c>
      <c r="J18" s="12">
        <v>77</v>
      </c>
      <c r="K18" s="12">
        <v>67</v>
      </c>
      <c r="L18" s="12">
        <f t="shared" si="3"/>
        <v>144</v>
      </c>
      <c r="M18" s="12" t="str">
        <f t="shared" si="4"/>
        <v>4</v>
      </c>
      <c r="N18" s="12" t="str">
        <f t="shared" si="5"/>
        <v>A</v>
      </c>
      <c r="O18" s="12">
        <v>74</v>
      </c>
      <c r="P18" s="13">
        <f t="shared" si="6"/>
        <v>4</v>
      </c>
      <c r="Q18" s="13" t="str">
        <f t="shared" si="7"/>
        <v>A</v>
      </c>
      <c r="R18" s="12">
        <v>62</v>
      </c>
      <c r="S18" s="13">
        <f t="shared" si="8"/>
        <v>3.5</v>
      </c>
      <c r="T18" s="13" t="str">
        <f t="shared" si="9"/>
        <v>A-</v>
      </c>
      <c r="U18" s="12">
        <v>60</v>
      </c>
      <c r="V18" s="13">
        <f t="shared" si="10"/>
        <v>3.5</v>
      </c>
      <c r="W18" s="13" t="str">
        <f t="shared" si="11"/>
        <v>A-</v>
      </c>
      <c r="X18" s="12">
        <v>82</v>
      </c>
      <c r="Y18" s="13">
        <f t="shared" si="12"/>
        <v>5</v>
      </c>
      <c r="Z18" s="13" t="str">
        <f t="shared" si="13"/>
        <v>A+</v>
      </c>
      <c r="AA18" s="12">
        <v>68</v>
      </c>
      <c r="AB18" s="13">
        <f t="shared" si="14"/>
        <v>3.5</v>
      </c>
      <c r="AC18" s="13" t="str">
        <f t="shared" si="15"/>
        <v>A-</v>
      </c>
      <c r="AD18" s="12">
        <v>86</v>
      </c>
      <c r="AE18" s="13">
        <f t="shared" si="16"/>
        <v>5</v>
      </c>
      <c r="AF18" s="13" t="str">
        <f t="shared" si="17"/>
        <v>A+</v>
      </c>
      <c r="AG18" s="12">
        <v>19</v>
      </c>
      <c r="AH18" s="13">
        <f t="shared" si="18"/>
        <v>4</v>
      </c>
      <c r="AI18" s="13" t="str">
        <f t="shared" si="19"/>
        <v>A</v>
      </c>
      <c r="AJ18" s="12">
        <v>64</v>
      </c>
      <c r="AK18" s="13">
        <f t="shared" si="20"/>
        <v>3.5</v>
      </c>
      <c r="AL18" s="13" t="str">
        <f t="shared" si="21"/>
        <v>A-</v>
      </c>
      <c r="AM18" s="14">
        <f t="shared" si="22"/>
        <v>1.5</v>
      </c>
      <c r="AN18" s="72">
        <f t="shared" si="23"/>
        <v>813</v>
      </c>
      <c r="AO18" s="15">
        <f t="shared" si="24"/>
        <v>4.0555555555555554</v>
      </c>
      <c r="AP18" s="15">
        <f t="shared" si="29"/>
        <v>4.2222222222222223</v>
      </c>
      <c r="AQ18" s="15" t="str">
        <f t="shared" si="25"/>
        <v>A</v>
      </c>
      <c r="AR18" s="13">
        <v>12</v>
      </c>
      <c r="AS18" s="13" t="str">
        <f t="shared" si="26"/>
        <v>PASS</v>
      </c>
      <c r="AT18" s="13">
        <f t="shared" si="27"/>
        <v>0</v>
      </c>
      <c r="AU18" s="38">
        <v>6</v>
      </c>
      <c r="AV18" s="38"/>
      <c r="AW18" s="6">
        <v>24</v>
      </c>
      <c r="AX18" s="6">
        <v>76</v>
      </c>
      <c r="AY18" s="38">
        <v>13</v>
      </c>
      <c r="AZ18" s="38">
        <v>63</v>
      </c>
      <c r="BA18" s="6">
        <v>22</v>
      </c>
      <c r="BB18" s="6">
        <v>70</v>
      </c>
      <c r="BC18" s="38">
        <v>24</v>
      </c>
      <c r="BD18" s="50">
        <v>85</v>
      </c>
      <c r="BE18" s="37">
        <f t="shared" si="28"/>
        <v>12</v>
      </c>
      <c r="BF18" s="91">
        <v>42</v>
      </c>
      <c r="BG18" s="10"/>
      <c r="BH18" s="18"/>
      <c r="BI18" s="18"/>
      <c r="BJ18" s="18"/>
      <c r="BK18" s="18"/>
      <c r="BL18" s="9" t="s">
        <v>1534</v>
      </c>
      <c r="BM18" s="9" t="s">
        <v>1575</v>
      </c>
      <c r="BN18" s="9" t="s">
        <v>38</v>
      </c>
    </row>
    <row r="19" spans="1:66" s="25" customFormat="1" ht="15.75" x14ac:dyDescent="0.25">
      <c r="A19" s="6">
        <v>13</v>
      </c>
      <c r="B19" s="9" t="s">
        <v>1366</v>
      </c>
      <c r="C19" s="9" t="s">
        <v>1418</v>
      </c>
      <c r="D19" s="9" t="s">
        <v>1470</v>
      </c>
      <c r="E19" s="7">
        <v>77</v>
      </c>
      <c r="F19" s="12">
        <v>86</v>
      </c>
      <c r="G19" s="12">
        <f t="shared" si="0"/>
        <v>163</v>
      </c>
      <c r="H19" s="12" t="str">
        <f t="shared" si="1"/>
        <v>5</v>
      </c>
      <c r="I19" s="12" t="str">
        <f t="shared" si="2"/>
        <v>A+</v>
      </c>
      <c r="J19" s="12">
        <v>84</v>
      </c>
      <c r="K19" s="12">
        <v>70</v>
      </c>
      <c r="L19" s="12">
        <f t="shared" si="3"/>
        <v>154</v>
      </c>
      <c r="M19" s="12" t="str">
        <f t="shared" si="4"/>
        <v>4</v>
      </c>
      <c r="N19" s="12" t="str">
        <f t="shared" si="5"/>
        <v>A</v>
      </c>
      <c r="O19" s="12">
        <v>70</v>
      </c>
      <c r="P19" s="13">
        <f t="shared" si="6"/>
        <v>4</v>
      </c>
      <c r="Q19" s="13" t="str">
        <f t="shared" si="7"/>
        <v>A</v>
      </c>
      <c r="R19" s="12">
        <v>77</v>
      </c>
      <c r="S19" s="13">
        <f t="shared" si="8"/>
        <v>4</v>
      </c>
      <c r="T19" s="13" t="str">
        <f t="shared" si="9"/>
        <v>A</v>
      </c>
      <c r="U19" s="12">
        <v>53</v>
      </c>
      <c r="V19" s="13">
        <f t="shared" si="10"/>
        <v>3</v>
      </c>
      <c r="W19" s="13" t="str">
        <f t="shared" si="11"/>
        <v>B</v>
      </c>
      <c r="X19" s="12">
        <v>75</v>
      </c>
      <c r="Y19" s="13">
        <f t="shared" si="12"/>
        <v>4</v>
      </c>
      <c r="Z19" s="13" t="str">
        <f t="shared" si="13"/>
        <v>A</v>
      </c>
      <c r="AA19" s="12">
        <v>62</v>
      </c>
      <c r="AB19" s="13">
        <f t="shared" si="14"/>
        <v>3.5</v>
      </c>
      <c r="AC19" s="13" t="str">
        <f t="shared" si="15"/>
        <v>A-</v>
      </c>
      <c r="AD19" s="12">
        <v>78</v>
      </c>
      <c r="AE19" s="13">
        <f t="shared" si="16"/>
        <v>4</v>
      </c>
      <c r="AF19" s="13" t="str">
        <f t="shared" si="17"/>
        <v>A</v>
      </c>
      <c r="AG19" s="12">
        <v>19</v>
      </c>
      <c r="AH19" s="13">
        <f t="shared" si="18"/>
        <v>4</v>
      </c>
      <c r="AI19" s="13" t="str">
        <f t="shared" si="19"/>
        <v>A</v>
      </c>
      <c r="AJ19" s="12">
        <v>77</v>
      </c>
      <c r="AK19" s="13">
        <f t="shared" si="20"/>
        <v>4</v>
      </c>
      <c r="AL19" s="13" t="str">
        <f t="shared" si="21"/>
        <v>A</v>
      </c>
      <c r="AM19" s="14">
        <f t="shared" si="22"/>
        <v>2</v>
      </c>
      <c r="AN19" s="72">
        <f t="shared" si="23"/>
        <v>828</v>
      </c>
      <c r="AO19" s="15">
        <f t="shared" si="24"/>
        <v>3.9444444444444446</v>
      </c>
      <c r="AP19" s="15">
        <f t="shared" si="29"/>
        <v>4.166666666666667</v>
      </c>
      <c r="AQ19" s="15" t="str">
        <f t="shared" si="25"/>
        <v>A</v>
      </c>
      <c r="AR19" s="13">
        <v>13</v>
      </c>
      <c r="AS19" s="13" t="str">
        <f t="shared" si="26"/>
        <v>PASS</v>
      </c>
      <c r="AT19" s="13">
        <f t="shared" si="27"/>
        <v>0</v>
      </c>
      <c r="AU19" s="38">
        <v>18</v>
      </c>
      <c r="AV19" s="38"/>
      <c r="AW19" s="6">
        <v>15</v>
      </c>
      <c r="AX19" s="6">
        <v>100</v>
      </c>
      <c r="AY19" s="38">
        <v>5</v>
      </c>
      <c r="AZ19" s="38">
        <v>100</v>
      </c>
      <c r="BA19" s="6">
        <v>4</v>
      </c>
      <c r="BB19" s="6">
        <v>100</v>
      </c>
      <c r="BC19" s="38">
        <v>11</v>
      </c>
      <c r="BD19" s="50">
        <v>96</v>
      </c>
      <c r="BE19" s="37">
        <f t="shared" si="28"/>
        <v>13</v>
      </c>
      <c r="BF19" s="91">
        <v>90</v>
      </c>
      <c r="BG19" s="10"/>
      <c r="BH19" s="18"/>
      <c r="BI19" s="18"/>
      <c r="BJ19" s="18"/>
      <c r="BK19" s="18"/>
      <c r="BL19" s="9" t="s">
        <v>1522</v>
      </c>
      <c r="BM19" s="9" t="s">
        <v>1522</v>
      </c>
      <c r="BN19" s="9" t="s">
        <v>38</v>
      </c>
    </row>
    <row r="20" spans="1:66" s="25" customFormat="1" ht="15.75" x14ac:dyDescent="0.25">
      <c r="A20" s="6">
        <v>14</v>
      </c>
      <c r="B20" s="9" t="s">
        <v>1365</v>
      </c>
      <c r="C20" s="9" t="s">
        <v>1417</v>
      </c>
      <c r="D20" s="9" t="s">
        <v>1469</v>
      </c>
      <c r="E20" s="7">
        <v>82</v>
      </c>
      <c r="F20" s="12">
        <v>73</v>
      </c>
      <c r="G20" s="12">
        <f t="shared" si="0"/>
        <v>155</v>
      </c>
      <c r="H20" s="12" t="str">
        <f t="shared" si="1"/>
        <v>4</v>
      </c>
      <c r="I20" s="12" t="str">
        <f t="shared" si="2"/>
        <v>A</v>
      </c>
      <c r="J20" s="12">
        <v>73</v>
      </c>
      <c r="K20" s="12">
        <v>57</v>
      </c>
      <c r="L20" s="12">
        <f t="shared" si="3"/>
        <v>130</v>
      </c>
      <c r="M20" s="12" t="str">
        <f t="shared" si="4"/>
        <v>3.5</v>
      </c>
      <c r="N20" s="12" t="str">
        <f t="shared" si="5"/>
        <v>A-</v>
      </c>
      <c r="O20" s="12">
        <v>69</v>
      </c>
      <c r="P20" s="13">
        <f t="shared" si="6"/>
        <v>3.5</v>
      </c>
      <c r="Q20" s="13" t="str">
        <f t="shared" si="7"/>
        <v>A-</v>
      </c>
      <c r="R20" s="12">
        <v>62</v>
      </c>
      <c r="S20" s="13">
        <f t="shared" si="8"/>
        <v>3.5</v>
      </c>
      <c r="T20" s="13" t="str">
        <f t="shared" si="9"/>
        <v>A-</v>
      </c>
      <c r="U20" s="12">
        <v>50</v>
      </c>
      <c r="V20" s="13">
        <f t="shared" si="10"/>
        <v>3</v>
      </c>
      <c r="W20" s="13" t="str">
        <f t="shared" si="11"/>
        <v>B</v>
      </c>
      <c r="X20" s="12">
        <v>71</v>
      </c>
      <c r="Y20" s="13">
        <f t="shared" si="12"/>
        <v>4</v>
      </c>
      <c r="Z20" s="13" t="str">
        <f t="shared" si="13"/>
        <v>A</v>
      </c>
      <c r="AA20" s="12">
        <v>80</v>
      </c>
      <c r="AB20" s="13">
        <f t="shared" si="14"/>
        <v>5</v>
      </c>
      <c r="AC20" s="13" t="str">
        <f t="shared" si="15"/>
        <v>A+</v>
      </c>
      <c r="AD20" s="12">
        <v>63</v>
      </c>
      <c r="AE20" s="13">
        <f t="shared" si="16"/>
        <v>3.5</v>
      </c>
      <c r="AF20" s="13" t="str">
        <f t="shared" si="17"/>
        <v>A-</v>
      </c>
      <c r="AG20" s="12">
        <v>21</v>
      </c>
      <c r="AH20" s="13">
        <f t="shared" si="18"/>
        <v>5</v>
      </c>
      <c r="AI20" s="13" t="str">
        <f t="shared" si="19"/>
        <v>A+</v>
      </c>
      <c r="AJ20" s="12">
        <v>79</v>
      </c>
      <c r="AK20" s="13">
        <f t="shared" si="20"/>
        <v>4</v>
      </c>
      <c r="AL20" s="13" t="str">
        <f t="shared" si="21"/>
        <v>A</v>
      </c>
      <c r="AM20" s="14">
        <f t="shared" si="22"/>
        <v>2</v>
      </c>
      <c r="AN20" s="72">
        <f t="shared" si="23"/>
        <v>780</v>
      </c>
      <c r="AO20" s="15">
        <f t="shared" si="24"/>
        <v>3.8888888888888888</v>
      </c>
      <c r="AP20" s="15">
        <f t="shared" si="29"/>
        <v>4.1111111111111107</v>
      </c>
      <c r="AQ20" s="15" t="str">
        <f t="shared" si="25"/>
        <v>A</v>
      </c>
      <c r="AR20" s="13">
        <v>14</v>
      </c>
      <c r="AS20" s="13" t="str">
        <f t="shared" si="26"/>
        <v>PASS</v>
      </c>
      <c r="AT20" s="13">
        <f t="shared" si="27"/>
        <v>0</v>
      </c>
      <c r="AU20" s="38">
        <v>14</v>
      </c>
      <c r="AV20" s="38"/>
      <c r="AW20" s="6">
        <v>11</v>
      </c>
      <c r="AX20" s="6">
        <v>90</v>
      </c>
      <c r="AY20" s="38">
        <v>22</v>
      </c>
      <c r="AZ20" s="38">
        <v>86</v>
      </c>
      <c r="BA20" s="6">
        <v>13</v>
      </c>
      <c r="BB20" s="6">
        <v>88</v>
      </c>
      <c r="BC20" s="38">
        <v>10</v>
      </c>
      <c r="BD20" s="50">
        <v>81</v>
      </c>
      <c r="BE20" s="37">
        <f t="shared" si="28"/>
        <v>14</v>
      </c>
      <c r="BF20" s="91">
        <v>85</v>
      </c>
      <c r="BG20" s="10"/>
      <c r="BH20" s="18"/>
      <c r="BI20" s="18"/>
      <c r="BJ20" s="18"/>
      <c r="BK20" s="18"/>
      <c r="BL20" s="9" t="s">
        <v>1521</v>
      </c>
      <c r="BM20" s="9" t="s">
        <v>1569</v>
      </c>
      <c r="BN20" s="9" t="s">
        <v>40</v>
      </c>
    </row>
    <row r="21" spans="1:66" s="25" customFormat="1" ht="15.75" x14ac:dyDescent="0.25">
      <c r="A21" s="6">
        <v>15</v>
      </c>
      <c r="B21" s="9" t="s">
        <v>1374</v>
      </c>
      <c r="C21" s="9" t="s">
        <v>1426</v>
      </c>
      <c r="D21" s="9" t="s">
        <v>1478</v>
      </c>
      <c r="E21" s="7">
        <v>74</v>
      </c>
      <c r="F21" s="12">
        <v>72</v>
      </c>
      <c r="G21" s="12">
        <f t="shared" si="0"/>
        <v>146</v>
      </c>
      <c r="H21" s="12" t="str">
        <f t="shared" si="1"/>
        <v>4</v>
      </c>
      <c r="I21" s="12" t="str">
        <f t="shared" si="2"/>
        <v>A</v>
      </c>
      <c r="J21" s="12">
        <v>74</v>
      </c>
      <c r="K21" s="12">
        <v>52</v>
      </c>
      <c r="L21" s="12">
        <f t="shared" si="3"/>
        <v>126</v>
      </c>
      <c r="M21" s="12" t="str">
        <f t="shared" si="4"/>
        <v>3.5</v>
      </c>
      <c r="N21" s="12" t="str">
        <f t="shared" si="5"/>
        <v>A-</v>
      </c>
      <c r="O21" s="12">
        <v>67</v>
      </c>
      <c r="P21" s="13">
        <f t="shared" si="6"/>
        <v>3.5</v>
      </c>
      <c r="Q21" s="13" t="str">
        <f t="shared" si="7"/>
        <v>A-</v>
      </c>
      <c r="R21" s="12">
        <v>64</v>
      </c>
      <c r="S21" s="13">
        <f t="shared" si="8"/>
        <v>3.5</v>
      </c>
      <c r="T21" s="13" t="str">
        <f t="shared" si="9"/>
        <v>A-</v>
      </c>
      <c r="U21" s="12">
        <v>63</v>
      </c>
      <c r="V21" s="13">
        <f t="shared" si="10"/>
        <v>3.5</v>
      </c>
      <c r="W21" s="13" t="str">
        <f t="shared" si="11"/>
        <v>A-</v>
      </c>
      <c r="X21" s="12">
        <v>75</v>
      </c>
      <c r="Y21" s="13">
        <f t="shared" si="12"/>
        <v>4</v>
      </c>
      <c r="Z21" s="13" t="str">
        <f t="shared" si="13"/>
        <v>A</v>
      </c>
      <c r="AA21" s="12">
        <v>72</v>
      </c>
      <c r="AB21" s="13">
        <f t="shared" si="14"/>
        <v>4</v>
      </c>
      <c r="AC21" s="13" t="str">
        <f t="shared" si="15"/>
        <v>A</v>
      </c>
      <c r="AD21" s="12">
        <v>68</v>
      </c>
      <c r="AE21" s="13">
        <f t="shared" si="16"/>
        <v>3.5</v>
      </c>
      <c r="AF21" s="13" t="str">
        <f t="shared" si="17"/>
        <v>A-</v>
      </c>
      <c r="AG21" s="12">
        <v>19</v>
      </c>
      <c r="AH21" s="13">
        <f t="shared" si="18"/>
        <v>4</v>
      </c>
      <c r="AI21" s="13" t="str">
        <f t="shared" si="19"/>
        <v>A</v>
      </c>
      <c r="AJ21" s="12">
        <v>82</v>
      </c>
      <c r="AK21" s="13">
        <f t="shared" si="20"/>
        <v>5</v>
      </c>
      <c r="AL21" s="13" t="str">
        <f t="shared" si="21"/>
        <v>A+</v>
      </c>
      <c r="AM21" s="14">
        <f t="shared" si="22"/>
        <v>3</v>
      </c>
      <c r="AN21" s="72">
        <f t="shared" si="23"/>
        <v>782</v>
      </c>
      <c r="AO21" s="15">
        <f t="shared" si="24"/>
        <v>3.7222222222222223</v>
      </c>
      <c r="AP21" s="15">
        <f t="shared" si="29"/>
        <v>4.0555555555555554</v>
      </c>
      <c r="AQ21" s="15" t="str">
        <f t="shared" si="25"/>
        <v>A</v>
      </c>
      <c r="AR21" s="13">
        <v>15</v>
      </c>
      <c r="AS21" s="13" t="str">
        <f t="shared" si="26"/>
        <v>PASS</v>
      </c>
      <c r="AT21" s="13">
        <f t="shared" si="27"/>
        <v>0</v>
      </c>
      <c r="AU21" s="38">
        <v>17</v>
      </c>
      <c r="AV21" s="38"/>
      <c r="AW21" s="6">
        <v>20</v>
      </c>
      <c r="AX21" s="6">
        <v>95</v>
      </c>
      <c r="AY21" s="38">
        <v>14</v>
      </c>
      <c r="AZ21" s="38">
        <v>100</v>
      </c>
      <c r="BA21" s="6">
        <v>17</v>
      </c>
      <c r="BB21" s="6">
        <v>88</v>
      </c>
      <c r="BC21" s="38">
        <v>19</v>
      </c>
      <c r="BD21" s="50">
        <v>96</v>
      </c>
      <c r="BE21" s="37">
        <f t="shared" si="28"/>
        <v>15</v>
      </c>
      <c r="BF21" s="91">
        <v>95</v>
      </c>
      <c r="BG21" s="10"/>
      <c r="BH21" s="18"/>
      <c r="BI21" s="18"/>
      <c r="BJ21" s="18"/>
      <c r="BK21" s="18"/>
      <c r="BL21" s="9" t="s">
        <v>1530</v>
      </c>
      <c r="BM21" s="9" t="s">
        <v>1574</v>
      </c>
      <c r="BN21" s="9" t="s">
        <v>40</v>
      </c>
    </row>
    <row r="22" spans="1:66" s="25" customFormat="1" ht="15.75" x14ac:dyDescent="0.25">
      <c r="A22" s="6">
        <v>16</v>
      </c>
      <c r="B22" s="9" t="s">
        <v>1378</v>
      </c>
      <c r="C22" s="9" t="s">
        <v>1430</v>
      </c>
      <c r="D22" s="9" t="s">
        <v>1482</v>
      </c>
      <c r="E22" s="7">
        <v>79</v>
      </c>
      <c r="F22" s="12">
        <v>79</v>
      </c>
      <c r="G22" s="12">
        <f t="shared" si="0"/>
        <v>158</v>
      </c>
      <c r="H22" s="12" t="str">
        <f t="shared" si="1"/>
        <v>4</v>
      </c>
      <c r="I22" s="12" t="str">
        <f t="shared" si="2"/>
        <v>A</v>
      </c>
      <c r="J22" s="12">
        <v>87</v>
      </c>
      <c r="K22" s="12">
        <v>65</v>
      </c>
      <c r="L22" s="12">
        <f t="shared" si="3"/>
        <v>152</v>
      </c>
      <c r="M22" s="12" t="str">
        <f t="shared" si="4"/>
        <v>4</v>
      </c>
      <c r="N22" s="12" t="str">
        <f t="shared" si="5"/>
        <v>A</v>
      </c>
      <c r="O22" s="12">
        <v>71</v>
      </c>
      <c r="P22" s="13">
        <f t="shared" si="6"/>
        <v>4</v>
      </c>
      <c r="Q22" s="13" t="str">
        <f t="shared" si="7"/>
        <v>A</v>
      </c>
      <c r="R22" s="12">
        <v>62</v>
      </c>
      <c r="S22" s="13">
        <f t="shared" si="8"/>
        <v>3.5</v>
      </c>
      <c r="T22" s="13" t="str">
        <f t="shared" si="9"/>
        <v>A-</v>
      </c>
      <c r="U22" s="12">
        <v>55</v>
      </c>
      <c r="V22" s="13">
        <f t="shared" si="10"/>
        <v>3</v>
      </c>
      <c r="W22" s="13" t="str">
        <f t="shared" si="11"/>
        <v>B</v>
      </c>
      <c r="X22" s="12">
        <v>80</v>
      </c>
      <c r="Y22" s="13">
        <f t="shared" si="12"/>
        <v>5</v>
      </c>
      <c r="Z22" s="13" t="str">
        <f t="shared" si="13"/>
        <v>A+</v>
      </c>
      <c r="AA22" s="12">
        <v>60</v>
      </c>
      <c r="AB22" s="13">
        <f t="shared" si="14"/>
        <v>3.5</v>
      </c>
      <c r="AC22" s="13" t="str">
        <f t="shared" si="15"/>
        <v>A-</v>
      </c>
      <c r="AD22" s="12">
        <v>71</v>
      </c>
      <c r="AE22" s="13">
        <f t="shared" si="16"/>
        <v>4</v>
      </c>
      <c r="AF22" s="13" t="str">
        <f t="shared" si="17"/>
        <v>A</v>
      </c>
      <c r="AG22" s="12">
        <v>19</v>
      </c>
      <c r="AH22" s="13">
        <f t="shared" si="18"/>
        <v>4</v>
      </c>
      <c r="AI22" s="13" t="str">
        <f t="shared" si="19"/>
        <v>A</v>
      </c>
      <c r="AJ22" s="12">
        <v>55</v>
      </c>
      <c r="AK22" s="13">
        <f t="shared" si="20"/>
        <v>3</v>
      </c>
      <c r="AL22" s="13" t="str">
        <f t="shared" si="21"/>
        <v>B</v>
      </c>
      <c r="AM22" s="14">
        <f t="shared" si="22"/>
        <v>1</v>
      </c>
      <c r="AN22" s="72">
        <f t="shared" si="23"/>
        <v>783</v>
      </c>
      <c r="AO22" s="15">
        <f t="shared" si="24"/>
        <v>3.8888888888888888</v>
      </c>
      <c r="AP22" s="15">
        <f t="shared" si="29"/>
        <v>4</v>
      </c>
      <c r="AQ22" s="15" t="str">
        <f t="shared" si="25"/>
        <v>A</v>
      </c>
      <c r="AR22" s="13">
        <v>16</v>
      </c>
      <c r="AS22" s="13" t="str">
        <f t="shared" si="26"/>
        <v>PASS</v>
      </c>
      <c r="AT22" s="13">
        <f t="shared" si="27"/>
        <v>0</v>
      </c>
      <c r="AU22" s="38">
        <v>26</v>
      </c>
      <c r="AV22" s="38"/>
      <c r="AW22" s="6">
        <v>22</v>
      </c>
      <c r="AX22" s="6">
        <v>95</v>
      </c>
      <c r="AY22" s="38">
        <v>8</v>
      </c>
      <c r="AZ22" s="38">
        <v>100</v>
      </c>
      <c r="BA22" s="6">
        <v>14</v>
      </c>
      <c r="BB22" s="6">
        <v>100</v>
      </c>
      <c r="BC22" s="38">
        <v>23</v>
      </c>
      <c r="BD22" s="50">
        <v>96</v>
      </c>
      <c r="BE22" s="37">
        <f t="shared" si="28"/>
        <v>16</v>
      </c>
      <c r="BF22" s="91">
        <v>95</v>
      </c>
      <c r="BG22" s="10"/>
      <c r="BH22" s="18"/>
      <c r="BI22" s="18"/>
      <c r="BJ22" s="18"/>
      <c r="BK22" s="18"/>
      <c r="BL22" s="9" t="s">
        <v>1533</v>
      </c>
      <c r="BM22" s="9" t="s">
        <v>1533</v>
      </c>
      <c r="BN22" s="9" t="s">
        <v>38</v>
      </c>
    </row>
    <row r="23" spans="1:66" s="25" customFormat="1" ht="15.75" x14ac:dyDescent="0.25">
      <c r="A23" s="6">
        <v>17</v>
      </c>
      <c r="B23" s="9" t="s">
        <v>1363</v>
      </c>
      <c r="C23" s="9" t="s">
        <v>1415</v>
      </c>
      <c r="D23" s="9" t="s">
        <v>1467</v>
      </c>
      <c r="E23" s="7">
        <v>71</v>
      </c>
      <c r="F23" s="12">
        <v>75</v>
      </c>
      <c r="G23" s="12">
        <f t="shared" si="0"/>
        <v>146</v>
      </c>
      <c r="H23" s="12" t="str">
        <f t="shared" si="1"/>
        <v>4</v>
      </c>
      <c r="I23" s="12" t="str">
        <f t="shared" si="2"/>
        <v>A</v>
      </c>
      <c r="J23" s="12">
        <v>72</v>
      </c>
      <c r="K23" s="12">
        <v>65</v>
      </c>
      <c r="L23" s="12">
        <f t="shared" si="3"/>
        <v>137</v>
      </c>
      <c r="M23" s="12" t="str">
        <f t="shared" si="4"/>
        <v>3.5</v>
      </c>
      <c r="N23" s="12" t="str">
        <f t="shared" si="5"/>
        <v>A-</v>
      </c>
      <c r="O23" s="12">
        <v>69</v>
      </c>
      <c r="P23" s="13">
        <f t="shared" si="6"/>
        <v>3.5</v>
      </c>
      <c r="Q23" s="13" t="str">
        <f t="shared" si="7"/>
        <v>A-</v>
      </c>
      <c r="R23" s="12">
        <v>75</v>
      </c>
      <c r="S23" s="13">
        <f t="shared" si="8"/>
        <v>4</v>
      </c>
      <c r="T23" s="13" t="str">
        <f t="shared" si="9"/>
        <v>A</v>
      </c>
      <c r="U23" s="12">
        <v>53</v>
      </c>
      <c r="V23" s="13">
        <f t="shared" si="10"/>
        <v>3</v>
      </c>
      <c r="W23" s="13" t="str">
        <f t="shared" si="11"/>
        <v>B</v>
      </c>
      <c r="X23" s="12">
        <v>77</v>
      </c>
      <c r="Y23" s="13">
        <f t="shared" si="12"/>
        <v>4</v>
      </c>
      <c r="Z23" s="13" t="str">
        <f t="shared" si="13"/>
        <v>A</v>
      </c>
      <c r="AA23" s="12">
        <v>53</v>
      </c>
      <c r="AB23" s="13">
        <f t="shared" si="14"/>
        <v>3</v>
      </c>
      <c r="AC23" s="13" t="str">
        <f t="shared" si="15"/>
        <v>B</v>
      </c>
      <c r="AD23" s="12">
        <v>74</v>
      </c>
      <c r="AE23" s="13">
        <f t="shared" si="16"/>
        <v>4</v>
      </c>
      <c r="AF23" s="13" t="str">
        <f t="shared" si="17"/>
        <v>A</v>
      </c>
      <c r="AG23" s="12">
        <v>19</v>
      </c>
      <c r="AH23" s="13">
        <f t="shared" si="18"/>
        <v>4</v>
      </c>
      <c r="AI23" s="13" t="str">
        <f t="shared" si="19"/>
        <v>A</v>
      </c>
      <c r="AJ23" s="12">
        <v>77</v>
      </c>
      <c r="AK23" s="13">
        <f t="shared" si="20"/>
        <v>4</v>
      </c>
      <c r="AL23" s="13" t="str">
        <f t="shared" si="21"/>
        <v>A</v>
      </c>
      <c r="AM23" s="14">
        <f t="shared" si="22"/>
        <v>2</v>
      </c>
      <c r="AN23" s="72">
        <f t="shared" si="23"/>
        <v>780</v>
      </c>
      <c r="AO23" s="15">
        <f t="shared" si="24"/>
        <v>3.6666666666666665</v>
      </c>
      <c r="AP23" s="15">
        <f t="shared" si="29"/>
        <v>3.8888888888888888</v>
      </c>
      <c r="AQ23" s="15" t="str">
        <f t="shared" si="25"/>
        <v>A-</v>
      </c>
      <c r="AR23" s="13">
        <v>17</v>
      </c>
      <c r="AS23" s="13" t="str">
        <f t="shared" si="26"/>
        <v>PASS</v>
      </c>
      <c r="AT23" s="13">
        <f t="shared" si="27"/>
        <v>0</v>
      </c>
      <c r="AU23" s="38">
        <v>12</v>
      </c>
      <c r="AV23" s="38"/>
      <c r="AW23" s="6">
        <v>18</v>
      </c>
      <c r="AX23" s="6">
        <v>95</v>
      </c>
      <c r="AY23" s="38">
        <v>15</v>
      </c>
      <c r="AZ23" s="38">
        <v>95</v>
      </c>
      <c r="BA23" s="6">
        <v>15</v>
      </c>
      <c r="BB23" s="6">
        <v>100</v>
      </c>
      <c r="BC23" s="38">
        <v>8</v>
      </c>
      <c r="BD23" s="50">
        <v>96</v>
      </c>
      <c r="BE23" s="37">
        <f t="shared" si="28"/>
        <v>17</v>
      </c>
      <c r="BF23" s="91">
        <v>85</v>
      </c>
      <c r="BG23" s="10"/>
      <c r="BH23" s="18"/>
      <c r="BI23" s="18"/>
      <c r="BJ23" s="18"/>
      <c r="BK23" s="18"/>
      <c r="BL23" s="9" t="s">
        <v>1519</v>
      </c>
      <c r="BM23" s="9" t="s">
        <v>1519</v>
      </c>
      <c r="BN23" s="9" t="s">
        <v>40</v>
      </c>
    </row>
    <row r="24" spans="1:66" s="25" customFormat="1" ht="15.75" x14ac:dyDescent="0.25">
      <c r="A24" s="6">
        <v>18</v>
      </c>
      <c r="B24" s="9" t="s">
        <v>1372</v>
      </c>
      <c r="C24" s="9" t="s">
        <v>1424</v>
      </c>
      <c r="D24" s="9" t="s">
        <v>1476</v>
      </c>
      <c r="E24" s="7">
        <v>70</v>
      </c>
      <c r="F24" s="12">
        <v>70</v>
      </c>
      <c r="G24" s="12">
        <f t="shared" si="0"/>
        <v>140</v>
      </c>
      <c r="H24" s="12" t="str">
        <f t="shared" si="1"/>
        <v>4</v>
      </c>
      <c r="I24" s="12" t="str">
        <f t="shared" si="2"/>
        <v>A</v>
      </c>
      <c r="J24" s="12">
        <v>68</v>
      </c>
      <c r="K24" s="12">
        <v>51</v>
      </c>
      <c r="L24" s="12">
        <f t="shared" si="3"/>
        <v>119</v>
      </c>
      <c r="M24" s="12" t="str">
        <f t="shared" si="4"/>
        <v>3.5</v>
      </c>
      <c r="N24" s="12" t="str">
        <f t="shared" si="5"/>
        <v>A-</v>
      </c>
      <c r="O24" s="12">
        <v>62</v>
      </c>
      <c r="P24" s="13">
        <f t="shared" si="6"/>
        <v>3.5</v>
      </c>
      <c r="Q24" s="13" t="str">
        <f t="shared" si="7"/>
        <v>A-</v>
      </c>
      <c r="R24" s="12">
        <v>61</v>
      </c>
      <c r="S24" s="13">
        <f t="shared" si="8"/>
        <v>3.5</v>
      </c>
      <c r="T24" s="13" t="str">
        <f t="shared" si="9"/>
        <v>A-</v>
      </c>
      <c r="U24" s="12">
        <v>51</v>
      </c>
      <c r="V24" s="13">
        <f t="shared" si="10"/>
        <v>3</v>
      </c>
      <c r="W24" s="13" t="str">
        <f t="shared" si="11"/>
        <v>B</v>
      </c>
      <c r="X24" s="12">
        <v>75</v>
      </c>
      <c r="Y24" s="13">
        <f t="shared" si="12"/>
        <v>4</v>
      </c>
      <c r="Z24" s="13" t="str">
        <f t="shared" si="13"/>
        <v>A</v>
      </c>
      <c r="AA24" s="12">
        <v>68</v>
      </c>
      <c r="AB24" s="13">
        <f t="shared" si="14"/>
        <v>3.5</v>
      </c>
      <c r="AC24" s="13" t="str">
        <f t="shared" si="15"/>
        <v>A-</v>
      </c>
      <c r="AD24" s="12">
        <v>74</v>
      </c>
      <c r="AE24" s="13">
        <f t="shared" si="16"/>
        <v>4</v>
      </c>
      <c r="AF24" s="13" t="str">
        <f t="shared" si="17"/>
        <v>A</v>
      </c>
      <c r="AG24" s="12">
        <v>19</v>
      </c>
      <c r="AH24" s="13">
        <f t="shared" si="18"/>
        <v>4</v>
      </c>
      <c r="AI24" s="13" t="str">
        <f t="shared" si="19"/>
        <v>A</v>
      </c>
      <c r="AJ24" s="12">
        <v>75</v>
      </c>
      <c r="AK24" s="13">
        <f t="shared" si="20"/>
        <v>4</v>
      </c>
      <c r="AL24" s="13" t="str">
        <f t="shared" si="21"/>
        <v>A</v>
      </c>
      <c r="AM24" s="14">
        <f t="shared" si="22"/>
        <v>2</v>
      </c>
      <c r="AN24" s="72">
        <f t="shared" si="23"/>
        <v>744</v>
      </c>
      <c r="AO24" s="15">
        <f t="shared" si="24"/>
        <v>3.6666666666666665</v>
      </c>
      <c r="AP24" s="15">
        <f t="shared" si="29"/>
        <v>3.8888888888888888</v>
      </c>
      <c r="AQ24" s="15" t="str">
        <f t="shared" si="25"/>
        <v>A-</v>
      </c>
      <c r="AR24" s="13">
        <v>18</v>
      </c>
      <c r="AS24" s="13" t="str">
        <f t="shared" si="26"/>
        <v>PASS</v>
      </c>
      <c r="AT24" s="13">
        <f t="shared" si="27"/>
        <v>0</v>
      </c>
      <c r="AU24" s="38">
        <v>20</v>
      </c>
      <c r="AV24" s="38"/>
      <c r="AW24" s="6">
        <v>21</v>
      </c>
      <c r="AX24" s="6">
        <v>95</v>
      </c>
      <c r="AY24" s="38">
        <v>19</v>
      </c>
      <c r="AZ24" s="38">
        <v>95</v>
      </c>
      <c r="BA24" s="6">
        <v>20</v>
      </c>
      <c r="BB24" s="6">
        <v>94</v>
      </c>
      <c r="BC24" s="38">
        <v>17</v>
      </c>
      <c r="BD24" s="50">
        <v>92</v>
      </c>
      <c r="BE24" s="37">
        <f t="shared" si="28"/>
        <v>18</v>
      </c>
      <c r="BF24" s="91">
        <v>66</v>
      </c>
      <c r="BG24" s="10"/>
      <c r="BH24" s="18"/>
      <c r="BI24" s="18"/>
      <c r="BJ24" s="18"/>
      <c r="BK24" s="18"/>
      <c r="BL24" s="9" t="s">
        <v>1528</v>
      </c>
      <c r="BM24" s="9" t="s">
        <v>1528</v>
      </c>
      <c r="BN24" s="9" t="s">
        <v>40</v>
      </c>
    </row>
    <row r="25" spans="1:66" s="25" customFormat="1" ht="15.75" x14ac:dyDescent="0.25">
      <c r="A25" s="6">
        <v>19</v>
      </c>
      <c r="B25" s="9" t="s">
        <v>1370</v>
      </c>
      <c r="C25" s="9" t="s">
        <v>1422</v>
      </c>
      <c r="D25" s="9" t="s">
        <v>1474</v>
      </c>
      <c r="E25" s="7">
        <v>57</v>
      </c>
      <c r="F25" s="12">
        <v>71</v>
      </c>
      <c r="G25" s="12">
        <f t="shared" si="0"/>
        <v>128</v>
      </c>
      <c r="H25" s="12" t="str">
        <f t="shared" si="1"/>
        <v>3.5</v>
      </c>
      <c r="I25" s="12" t="str">
        <f t="shared" si="2"/>
        <v>A-</v>
      </c>
      <c r="J25" s="12">
        <v>76</v>
      </c>
      <c r="K25" s="12">
        <v>58</v>
      </c>
      <c r="L25" s="12">
        <f t="shared" si="3"/>
        <v>134</v>
      </c>
      <c r="M25" s="12" t="str">
        <f t="shared" si="4"/>
        <v>3.5</v>
      </c>
      <c r="N25" s="12" t="str">
        <f t="shared" si="5"/>
        <v>A-</v>
      </c>
      <c r="O25" s="12">
        <v>60</v>
      </c>
      <c r="P25" s="13">
        <f t="shared" si="6"/>
        <v>3.5</v>
      </c>
      <c r="Q25" s="13" t="str">
        <f t="shared" si="7"/>
        <v>A-</v>
      </c>
      <c r="R25" s="12">
        <v>75</v>
      </c>
      <c r="S25" s="13">
        <f t="shared" si="8"/>
        <v>4</v>
      </c>
      <c r="T25" s="13" t="str">
        <f t="shared" si="9"/>
        <v>A</v>
      </c>
      <c r="U25" s="12">
        <v>61</v>
      </c>
      <c r="V25" s="13">
        <f t="shared" si="10"/>
        <v>3.5</v>
      </c>
      <c r="W25" s="13" t="str">
        <f t="shared" si="11"/>
        <v>A-</v>
      </c>
      <c r="X25" s="12">
        <v>73</v>
      </c>
      <c r="Y25" s="13">
        <f t="shared" si="12"/>
        <v>4</v>
      </c>
      <c r="Z25" s="13" t="str">
        <f t="shared" si="13"/>
        <v>A</v>
      </c>
      <c r="AA25" s="12">
        <v>50</v>
      </c>
      <c r="AB25" s="13">
        <f t="shared" si="14"/>
        <v>3</v>
      </c>
      <c r="AC25" s="13" t="str">
        <f t="shared" si="15"/>
        <v>B</v>
      </c>
      <c r="AD25" s="12">
        <v>57</v>
      </c>
      <c r="AE25" s="13">
        <f t="shared" si="16"/>
        <v>3</v>
      </c>
      <c r="AF25" s="13" t="str">
        <f t="shared" si="17"/>
        <v>B</v>
      </c>
      <c r="AG25" s="12">
        <v>18</v>
      </c>
      <c r="AH25" s="13">
        <f t="shared" si="18"/>
        <v>4</v>
      </c>
      <c r="AI25" s="13" t="str">
        <f t="shared" si="19"/>
        <v>A</v>
      </c>
      <c r="AJ25" s="12">
        <v>82</v>
      </c>
      <c r="AK25" s="13">
        <f t="shared" si="20"/>
        <v>5</v>
      </c>
      <c r="AL25" s="13" t="str">
        <f t="shared" si="21"/>
        <v>A+</v>
      </c>
      <c r="AM25" s="14">
        <f t="shared" si="22"/>
        <v>3</v>
      </c>
      <c r="AN25" s="72">
        <f t="shared" si="23"/>
        <v>738</v>
      </c>
      <c r="AO25" s="15">
        <f t="shared" si="24"/>
        <v>3.5555555555555554</v>
      </c>
      <c r="AP25" s="15">
        <f t="shared" si="29"/>
        <v>3.8888888888888888</v>
      </c>
      <c r="AQ25" s="15" t="str">
        <f t="shared" si="25"/>
        <v>A-</v>
      </c>
      <c r="AR25" s="13">
        <v>19</v>
      </c>
      <c r="AS25" s="13" t="str">
        <f t="shared" si="26"/>
        <v>PASS</v>
      </c>
      <c r="AT25" s="13">
        <f t="shared" si="27"/>
        <v>0</v>
      </c>
      <c r="AU25" s="38">
        <v>15</v>
      </c>
      <c r="AV25" s="38"/>
      <c r="AW25" s="6">
        <v>30</v>
      </c>
      <c r="AX25" s="6">
        <v>90</v>
      </c>
      <c r="AY25" s="38">
        <v>20</v>
      </c>
      <c r="AZ25" s="38">
        <v>90</v>
      </c>
      <c r="BA25" s="6">
        <v>25</v>
      </c>
      <c r="BB25" s="6">
        <v>70</v>
      </c>
      <c r="BC25" s="38">
        <v>15</v>
      </c>
      <c r="BD25" s="50">
        <v>81</v>
      </c>
      <c r="BE25" s="37">
        <f t="shared" si="28"/>
        <v>19</v>
      </c>
      <c r="BF25" s="91">
        <v>95</v>
      </c>
      <c r="BG25" s="10"/>
      <c r="BH25" s="18"/>
      <c r="BI25" s="18"/>
      <c r="BJ25" s="18"/>
      <c r="BK25" s="18"/>
      <c r="BL25" s="9" t="s">
        <v>1526</v>
      </c>
      <c r="BM25" s="9" t="s">
        <v>1572</v>
      </c>
      <c r="BN25" s="9" t="s">
        <v>40</v>
      </c>
    </row>
    <row r="26" spans="1:66" s="25" customFormat="1" ht="15.75" x14ac:dyDescent="0.25">
      <c r="A26" s="6">
        <v>20</v>
      </c>
      <c r="B26" s="9" t="s">
        <v>1398</v>
      </c>
      <c r="C26" s="9" t="s">
        <v>1450</v>
      </c>
      <c r="D26" s="9" t="s">
        <v>1502</v>
      </c>
      <c r="E26" s="7">
        <v>73</v>
      </c>
      <c r="F26" s="12">
        <v>80</v>
      </c>
      <c r="G26" s="12">
        <f t="shared" si="0"/>
        <v>153</v>
      </c>
      <c r="H26" s="12" t="str">
        <f t="shared" si="1"/>
        <v>4</v>
      </c>
      <c r="I26" s="12" t="str">
        <f t="shared" si="2"/>
        <v>A</v>
      </c>
      <c r="J26" s="12">
        <v>78</v>
      </c>
      <c r="K26" s="12">
        <v>54</v>
      </c>
      <c r="L26" s="12">
        <f t="shared" si="3"/>
        <v>132</v>
      </c>
      <c r="M26" s="12" t="str">
        <f t="shared" si="4"/>
        <v>3.5</v>
      </c>
      <c r="N26" s="12" t="str">
        <f t="shared" si="5"/>
        <v>A-</v>
      </c>
      <c r="O26" s="12">
        <v>62</v>
      </c>
      <c r="P26" s="13">
        <f t="shared" si="6"/>
        <v>3.5</v>
      </c>
      <c r="Q26" s="13" t="str">
        <f t="shared" si="7"/>
        <v>A-</v>
      </c>
      <c r="R26" s="12">
        <v>57</v>
      </c>
      <c r="S26" s="13">
        <f t="shared" si="8"/>
        <v>3</v>
      </c>
      <c r="T26" s="13" t="str">
        <f t="shared" si="9"/>
        <v>B</v>
      </c>
      <c r="U26" s="12">
        <v>41</v>
      </c>
      <c r="V26" s="13">
        <f t="shared" si="10"/>
        <v>2</v>
      </c>
      <c r="W26" s="13" t="str">
        <f t="shared" si="11"/>
        <v>C</v>
      </c>
      <c r="X26" s="12">
        <v>75</v>
      </c>
      <c r="Y26" s="13">
        <f t="shared" si="12"/>
        <v>4</v>
      </c>
      <c r="Z26" s="13" t="str">
        <f t="shared" si="13"/>
        <v>A</v>
      </c>
      <c r="AA26" s="12">
        <v>66</v>
      </c>
      <c r="AB26" s="13">
        <f t="shared" si="14"/>
        <v>3.5</v>
      </c>
      <c r="AC26" s="13" t="str">
        <f t="shared" si="15"/>
        <v>A-</v>
      </c>
      <c r="AD26" s="12">
        <v>74</v>
      </c>
      <c r="AE26" s="13">
        <f t="shared" si="16"/>
        <v>4</v>
      </c>
      <c r="AF26" s="13" t="str">
        <f t="shared" si="17"/>
        <v>A</v>
      </c>
      <c r="AG26" s="12">
        <v>24</v>
      </c>
      <c r="AH26" s="13">
        <f t="shared" si="18"/>
        <v>5</v>
      </c>
      <c r="AI26" s="13" t="str">
        <f t="shared" si="19"/>
        <v>A+</v>
      </c>
      <c r="AJ26" s="12">
        <v>63</v>
      </c>
      <c r="AK26" s="13">
        <f t="shared" si="20"/>
        <v>3.5</v>
      </c>
      <c r="AL26" s="13" t="str">
        <f t="shared" si="21"/>
        <v>A-</v>
      </c>
      <c r="AM26" s="14">
        <f t="shared" si="22"/>
        <v>1.5</v>
      </c>
      <c r="AN26" s="72">
        <f t="shared" si="23"/>
        <v>747</v>
      </c>
      <c r="AO26" s="15">
        <f t="shared" si="24"/>
        <v>3.6111111111111112</v>
      </c>
      <c r="AP26" s="15">
        <f t="shared" si="29"/>
        <v>3.7777777777777777</v>
      </c>
      <c r="AQ26" s="15" t="str">
        <f t="shared" si="25"/>
        <v>A-</v>
      </c>
      <c r="AR26" s="13">
        <v>20</v>
      </c>
      <c r="AS26" s="13" t="str">
        <f t="shared" si="26"/>
        <v>PASS</v>
      </c>
      <c r="AT26" s="13">
        <f t="shared" si="27"/>
        <v>0</v>
      </c>
      <c r="AU26" s="38">
        <v>34</v>
      </c>
      <c r="AV26" s="38"/>
      <c r="AW26" s="6">
        <v>28</v>
      </c>
      <c r="AX26" s="6">
        <v>95</v>
      </c>
      <c r="AY26" s="38">
        <v>28</v>
      </c>
      <c r="AZ26" s="38">
        <v>81</v>
      </c>
      <c r="BA26" s="6">
        <v>16</v>
      </c>
      <c r="BB26" s="6">
        <v>94</v>
      </c>
      <c r="BC26" s="38">
        <v>43</v>
      </c>
      <c r="BD26" s="50">
        <v>81</v>
      </c>
      <c r="BE26" s="37">
        <f t="shared" si="28"/>
        <v>20</v>
      </c>
      <c r="BF26" s="91">
        <v>90</v>
      </c>
      <c r="BG26" s="10"/>
      <c r="BH26" s="18"/>
      <c r="BI26" s="18"/>
      <c r="BJ26" s="18"/>
      <c r="BK26" s="18"/>
      <c r="BL26" s="9" t="s">
        <v>1553</v>
      </c>
      <c r="BM26" s="9" t="s">
        <v>1553</v>
      </c>
      <c r="BN26" s="9" t="s">
        <v>40</v>
      </c>
    </row>
    <row r="27" spans="1:66" s="25" customFormat="1" ht="15.75" x14ac:dyDescent="0.25">
      <c r="A27" s="6">
        <v>21</v>
      </c>
      <c r="B27" s="9" t="s">
        <v>1369</v>
      </c>
      <c r="C27" s="9" t="s">
        <v>1421</v>
      </c>
      <c r="D27" s="9" t="s">
        <v>1473</v>
      </c>
      <c r="E27" s="7">
        <v>67</v>
      </c>
      <c r="F27" s="12">
        <v>78</v>
      </c>
      <c r="G27" s="12">
        <f t="shared" si="0"/>
        <v>145</v>
      </c>
      <c r="H27" s="12" t="str">
        <f t="shared" si="1"/>
        <v>4</v>
      </c>
      <c r="I27" s="12" t="str">
        <f t="shared" si="2"/>
        <v>A</v>
      </c>
      <c r="J27" s="12">
        <v>66</v>
      </c>
      <c r="K27" s="12">
        <v>39</v>
      </c>
      <c r="L27" s="12">
        <f t="shared" si="3"/>
        <v>105</v>
      </c>
      <c r="M27" s="12" t="str">
        <f t="shared" si="4"/>
        <v>3</v>
      </c>
      <c r="N27" s="12" t="str">
        <f t="shared" si="5"/>
        <v>B</v>
      </c>
      <c r="O27" s="12">
        <v>68</v>
      </c>
      <c r="P27" s="13">
        <f t="shared" si="6"/>
        <v>3.5</v>
      </c>
      <c r="Q27" s="13" t="str">
        <f t="shared" si="7"/>
        <v>A-</v>
      </c>
      <c r="R27" s="12">
        <v>61</v>
      </c>
      <c r="S27" s="13">
        <f t="shared" si="8"/>
        <v>3.5</v>
      </c>
      <c r="T27" s="13" t="str">
        <f t="shared" si="9"/>
        <v>A-</v>
      </c>
      <c r="U27" s="12">
        <v>53</v>
      </c>
      <c r="V27" s="13">
        <f t="shared" si="10"/>
        <v>3</v>
      </c>
      <c r="W27" s="13" t="str">
        <f t="shared" si="11"/>
        <v>B</v>
      </c>
      <c r="X27" s="12">
        <v>70</v>
      </c>
      <c r="Y27" s="13">
        <f t="shared" si="12"/>
        <v>4</v>
      </c>
      <c r="Z27" s="13" t="str">
        <f t="shared" si="13"/>
        <v>A</v>
      </c>
      <c r="AA27" s="12">
        <v>47</v>
      </c>
      <c r="AB27" s="13">
        <f t="shared" si="14"/>
        <v>2</v>
      </c>
      <c r="AC27" s="13" t="str">
        <f t="shared" si="15"/>
        <v>C</v>
      </c>
      <c r="AD27" s="12">
        <v>78</v>
      </c>
      <c r="AE27" s="13">
        <f t="shared" si="16"/>
        <v>4</v>
      </c>
      <c r="AF27" s="13" t="str">
        <f t="shared" si="17"/>
        <v>A</v>
      </c>
      <c r="AG27" s="12">
        <v>19</v>
      </c>
      <c r="AH27" s="13">
        <f t="shared" si="18"/>
        <v>4</v>
      </c>
      <c r="AI27" s="13" t="str">
        <f t="shared" si="19"/>
        <v>A</v>
      </c>
      <c r="AJ27" s="12">
        <v>87</v>
      </c>
      <c r="AK27" s="13">
        <f t="shared" si="20"/>
        <v>5</v>
      </c>
      <c r="AL27" s="13" t="str">
        <f t="shared" si="21"/>
        <v>A+</v>
      </c>
      <c r="AM27" s="14">
        <f t="shared" si="22"/>
        <v>3</v>
      </c>
      <c r="AN27" s="72">
        <f t="shared" si="23"/>
        <v>733</v>
      </c>
      <c r="AO27" s="15">
        <f t="shared" si="24"/>
        <v>3.4444444444444446</v>
      </c>
      <c r="AP27" s="15">
        <f t="shared" si="29"/>
        <v>3.7777777777777777</v>
      </c>
      <c r="AQ27" s="15" t="str">
        <f t="shared" si="25"/>
        <v>A-</v>
      </c>
      <c r="AR27" s="13">
        <v>21</v>
      </c>
      <c r="AS27" s="13" t="str">
        <f t="shared" si="26"/>
        <v>PASS</v>
      </c>
      <c r="AT27" s="13">
        <f t="shared" si="27"/>
        <v>0</v>
      </c>
      <c r="AU27" s="38">
        <v>22</v>
      </c>
      <c r="AV27" s="38"/>
      <c r="AW27" s="6">
        <v>19</v>
      </c>
      <c r="AX27" s="6">
        <v>100</v>
      </c>
      <c r="AY27" s="38">
        <v>16</v>
      </c>
      <c r="AZ27" s="38">
        <v>95</v>
      </c>
      <c r="BA27" s="6">
        <v>27</v>
      </c>
      <c r="BB27" s="6">
        <v>88</v>
      </c>
      <c r="BC27" s="38">
        <v>14</v>
      </c>
      <c r="BD27" s="50">
        <v>88</v>
      </c>
      <c r="BE27" s="37">
        <f t="shared" si="28"/>
        <v>21</v>
      </c>
      <c r="BF27" s="91">
        <v>85</v>
      </c>
      <c r="BG27" s="10"/>
      <c r="BH27" s="18"/>
      <c r="BI27" s="18"/>
      <c r="BJ27" s="18"/>
      <c r="BK27" s="18"/>
      <c r="BL27" s="9" t="s">
        <v>1525</v>
      </c>
      <c r="BM27" s="9" t="s">
        <v>1571</v>
      </c>
      <c r="BN27" s="9" t="s">
        <v>38</v>
      </c>
    </row>
    <row r="28" spans="1:66" s="25" customFormat="1" ht="15.75" x14ac:dyDescent="0.25">
      <c r="A28" s="6">
        <v>22</v>
      </c>
      <c r="B28" s="9" t="s">
        <v>1368</v>
      </c>
      <c r="C28" s="9" t="s">
        <v>1420</v>
      </c>
      <c r="D28" s="9" t="s">
        <v>1472</v>
      </c>
      <c r="E28" s="7">
        <v>71</v>
      </c>
      <c r="F28" s="12">
        <v>84</v>
      </c>
      <c r="G28" s="12">
        <f t="shared" si="0"/>
        <v>155</v>
      </c>
      <c r="H28" s="12" t="str">
        <f t="shared" si="1"/>
        <v>4</v>
      </c>
      <c r="I28" s="12" t="str">
        <f t="shared" si="2"/>
        <v>A</v>
      </c>
      <c r="J28" s="12">
        <v>85</v>
      </c>
      <c r="K28" s="12">
        <v>63</v>
      </c>
      <c r="L28" s="12">
        <f t="shared" si="3"/>
        <v>148</v>
      </c>
      <c r="M28" s="12" t="str">
        <f t="shared" si="4"/>
        <v>4</v>
      </c>
      <c r="N28" s="12" t="str">
        <f t="shared" si="5"/>
        <v>A</v>
      </c>
      <c r="O28" s="12">
        <v>61</v>
      </c>
      <c r="P28" s="13">
        <f t="shared" si="6"/>
        <v>3.5</v>
      </c>
      <c r="Q28" s="13" t="str">
        <f t="shared" si="7"/>
        <v>A-</v>
      </c>
      <c r="R28" s="12">
        <v>61</v>
      </c>
      <c r="S28" s="13">
        <f t="shared" si="8"/>
        <v>3.5</v>
      </c>
      <c r="T28" s="13" t="str">
        <f t="shared" si="9"/>
        <v>A-</v>
      </c>
      <c r="U28" s="12">
        <v>48</v>
      </c>
      <c r="V28" s="13">
        <f t="shared" si="10"/>
        <v>2</v>
      </c>
      <c r="W28" s="13" t="str">
        <f t="shared" si="11"/>
        <v>C</v>
      </c>
      <c r="X28" s="12">
        <v>77</v>
      </c>
      <c r="Y28" s="13">
        <f t="shared" si="12"/>
        <v>4</v>
      </c>
      <c r="Z28" s="13" t="str">
        <f t="shared" si="13"/>
        <v>A</v>
      </c>
      <c r="AA28" s="12">
        <v>40</v>
      </c>
      <c r="AB28" s="13">
        <f t="shared" si="14"/>
        <v>2</v>
      </c>
      <c r="AC28" s="13" t="str">
        <f t="shared" si="15"/>
        <v>C</v>
      </c>
      <c r="AD28" s="12">
        <v>77</v>
      </c>
      <c r="AE28" s="13">
        <f t="shared" si="16"/>
        <v>4</v>
      </c>
      <c r="AF28" s="13" t="str">
        <f t="shared" si="17"/>
        <v>A</v>
      </c>
      <c r="AG28" s="12">
        <v>22</v>
      </c>
      <c r="AH28" s="13">
        <f t="shared" si="18"/>
        <v>5</v>
      </c>
      <c r="AI28" s="13" t="str">
        <f t="shared" si="19"/>
        <v>A+</v>
      </c>
      <c r="AJ28" s="12">
        <v>63</v>
      </c>
      <c r="AK28" s="13">
        <f t="shared" si="20"/>
        <v>3.5</v>
      </c>
      <c r="AL28" s="13" t="str">
        <f t="shared" si="21"/>
        <v>A-</v>
      </c>
      <c r="AM28" s="14">
        <f t="shared" si="22"/>
        <v>1.5</v>
      </c>
      <c r="AN28" s="72">
        <f t="shared" si="23"/>
        <v>752</v>
      </c>
      <c r="AO28" s="15">
        <f t="shared" si="24"/>
        <v>3.5555555555555554</v>
      </c>
      <c r="AP28" s="15">
        <f t="shared" si="29"/>
        <v>3.7222222222222223</v>
      </c>
      <c r="AQ28" s="15" t="str">
        <f t="shared" si="25"/>
        <v>A-</v>
      </c>
      <c r="AR28" s="13">
        <v>22</v>
      </c>
      <c r="AS28" s="13" t="str">
        <f t="shared" si="26"/>
        <v>PASS</v>
      </c>
      <c r="AT28" s="13">
        <f t="shared" si="27"/>
        <v>0</v>
      </c>
      <c r="AU28" s="38">
        <v>11</v>
      </c>
      <c r="AV28" s="38"/>
      <c r="AW28" s="6">
        <v>14</v>
      </c>
      <c r="AX28" s="6">
        <v>95</v>
      </c>
      <c r="AY28" s="38">
        <v>12</v>
      </c>
      <c r="AZ28" s="38">
        <v>90</v>
      </c>
      <c r="BA28" s="6">
        <v>10</v>
      </c>
      <c r="BB28" s="6">
        <v>100</v>
      </c>
      <c r="BC28" s="38">
        <v>13</v>
      </c>
      <c r="BD28" s="50">
        <v>96</v>
      </c>
      <c r="BE28" s="37">
        <f t="shared" si="28"/>
        <v>22</v>
      </c>
      <c r="BF28" s="91">
        <v>85</v>
      </c>
      <c r="BG28" s="10"/>
      <c r="BH28" s="18"/>
      <c r="BI28" s="18"/>
      <c r="BJ28" s="18"/>
      <c r="BK28" s="18"/>
      <c r="BL28" s="9" t="s">
        <v>1524</v>
      </c>
      <c r="BM28" s="9" t="s">
        <v>1524</v>
      </c>
      <c r="BN28" s="9" t="s">
        <v>38</v>
      </c>
    </row>
    <row r="29" spans="1:66" s="25" customFormat="1" ht="15.75" x14ac:dyDescent="0.25">
      <c r="A29" s="6">
        <v>23</v>
      </c>
      <c r="B29" s="9" t="s">
        <v>1400</v>
      </c>
      <c r="C29" s="9" t="s">
        <v>1452</v>
      </c>
      <c r="D29" s="9" t="s">
        <v>1504</v>
      </c>
      <c r="E29" s="7">
        <v>67</v>
      </c>
      <c r="F29" s="12">
        <v>72</v>
      </c>
      <c r="G29" s="12">
        <f t="shared" si="0"/>
        <v>139</v>
      </c>
      <c r="H29" s="12" t="str">
        <f t="shared" si="1"/>
        <v>4</v>
      </c>
      <c r="I29" s="12" t="str">
        <f t="shared" si="2"/>
        <v>A</v>
      </c>
      <c r="J29" s="12">
        <v>77</v>
      </c>
      <c r="K29" s="12">
        <v>55</v>
      </c>
      <c r="L29" s="12">
        <f t="shared" si="3"/>
        <v>132</v>
      </c>
      <c r="M29" s="12" t="str">
        <f t="shared" si="4"/>
        <v>3.5</v>
      </c>
      <c r="N29" s="12" t="str">
        <f t="shared" si="5"/>
        <v>A-</v>
      </c>
      <c r="O29" s="12">
        <v>66</v>
      </c>
      <c r="P29" s="13">
        <f t="shared" si="6"/>
        <v>3.5</v>
      </c>
      <c r="Q29" s="13" t="str">
        <f t="shared" si="7"/>
        <v>A-</v>
      </c>
      <c r="R29" s="12">
        <v>59</v>
      </c>
      <c r="S29" s="13">
        <f t="shared" si="8"/>
        <v>3</v>
      </c>
      <c r="T29" s="13" t="str">
        <f t="shared" si="9"/>
        <v>B</v>
      </c>
      <c r="U29" s="12">
        <v>42</v>
      </c>
      <c r="V29" s="13">
        <f t="shared" si="10"/>
        <v>2</v>
      </c>
      <c r="W29" s="13" t="str">
        <f t="shared" si="11"/>
        <v>C</v>
      </c>
      <c r="X29" s="12">
        <v>83</v>
      </c>
      <c r="Y29" s="13">
        <f t="shared" si="12"/>
        <v>5</v>
      </c>
      <c r="Z29" s="13" t="str">
        <f t="shared" si="13"/>
        <v>A+</v>
      </c>
      <c r="AA29" s="12">
        <v>52</v>
      </c>
      <c r="AB29" s="13">
        <f t="shared" si="14"/>
        <v>3</v>
      </c>
      <c r="AC29" s="13" t="str">
        <f t="shared" si="15"/>
        <v>B</v>
      </c>
      <c r="AD29" s="12">
        <v>70</v>
      </c>
      <c r="AE29" s="13">
        <f t="shared" si="16"/>
        <v>4</v>
      </c>
      <c r="AF29" s="13" t="str">
        <f t="shared" si="17"/>
        <v>A</v>
      </c>
      <c r="AG29" s="12">
        <v>18</v>
      </c>
      <c r="AH29" s="13">
        <f t="shared" si="18"/>
        <v>4</v>
      </c>
      <c r="AI29" s="13" t="str">
        <f t="shared" si="19"/>
        <v>A</v>
      </c>
      <c r="AJ29" s="12">
        <v>60</v>
      </c>
      <c r="AK29" s="13">
        <f t="shared" si="20"/>
        <v>3.5</v>
      </c>
      <c r="AL29" s="13" t="str">
        <f t="shared" si="21"/>
        <v>A-</v>
      </c>
      <c r="AM29" s="14">
        <f t="shared" si="22"/>
        <v>1.5</v>
      </c>
      <c r="AN29" s="72">
        <f t="shared" si="23"/>
        <v>721</v>
      </c>
      <c r="AO29" s="15">
        <f t="shared" si="24"/>
        <v>3.5555555555555554</v>
      </c>
      <c r="AP29" s="15">
        <f t="shared" si="29"/>
        <v>3.7222222222222223</v>
      </c>
      <c r="AQ29" s="15" t="str">
        <f t="shared" si="25"/>
        <v>A-</v>
      </c>
      <c r="AR29" s="13">
        <v>23</v>
      </c>
      <c r="AS29" s="13" t="str">
        <f t="shared" si="26"/>
        <v>PASS</v>
      </c>
      <c r="AT29" s="13">
        <f t="shared" si="27"/>
        <v>0</v>
      </c>
      <c r="AU29" s="38">
        <v>10</v>
      </c>
      <c r="AV29" s="38"/>
      <c r="AW29" s="6">
        <v>17</v>
      </c>
      <c r="AX29" s="6">
        <v>80</v>
      </c>
      <c r="AY29" s="38">
        <v>31</v>
      </c>
      <c r="AZ29" s="38">
        <v>100</v>
      </c>
      <c r="BA29" s="6">
        <v>23</v>
      </c>
      <c r="BB29" s="6">
        <v>100</v>
      </c>
      <c r="BC29" s="38">
        <v>45</v>
      </c>
      <c r="BD29" s="50">
        <v>96</v>
      </c>
      <c r="BE29" s="37">
        <f t="shared" si="28"/>
        <v>23</v>
      </c>
      <c r="BF29" s="91">
        <v>90</v>
      </c>
      <c r="BG29" s="10"/>
      <c r="BH29" s="18"/>
      <c r="BI29" s="18"/>
      <c r="BJ29" s="18"/>
      <c r="BK29" s="18"/>
      <c r="BL29" s="9" t="s">
        <v>1555</v>
      </c>
      <c r="BM29" s="9" t="s">
        <v>1587</v>
      </c>
      <c r="BN29" s="9" t="s">
        <v>40</v>
      </c>
    </row>
    <row r="30" spans="1:66" s="25" customFormat="1" ht="15.75" x14ac:dyDescent="0.25">
      <c r="A30" s="6">
        <v>24</v>
      </c>
      <c r="B30" s="9" t="s">
        <v>1373</v>
      </c>
      <c r="C30" s="9" t="s">
        <v>1425</v>
      </c>
      <c r="D30" s="9" t="s">
        <v>1477</v>
      </c>
      <c r="E30" s="7">
        <v>68</v>
      </c>
      <c r="F30" s="12">
        <v>74</v>
      </c>
      <c r="G30" s="12">
        <f t="shared" si="0"/>
        <v>142</v>
      </c>
      <c r="H30" s="12" t="str">
        <f t="shared" si="1"/>
        <v>4</v>
      </c>
      <c r="I30" s="12" t="str">
        <f t="shared" si="2"/>
        <v>A</v>
      </c>
      <c r="J30" s="12">
        <v>74</v>
      </c>
      <c r="K30" s="12">
        <v>61</v>
      </c>
      <c r="L30" s="12">
        <f t="shared" si="3"/>
        <v>135</v>
      </c>
      <c r="M30" s="12" t="str">
        <f t="shared" si="4"/>
        <v>3.5</v>
      </c>
      <c r="N30" s="12" t="str">
        <f t="shared" si="5"/>
        <v>A-</v>
      </c>
      <c r="O30" s="12">
        <v>68</v>
      </c>
      <c r="P30" s="13">
        <f t="shared" si="6"/>
        <v>3.5</v>
      </c>
      <c r="Q30" s="13" t="str">
        <f t="shared" si="7"/>
        <v>A-</v>
      </c>
      <c r="R30" s="12">
        <v>61</v>
      </c>
      <c r="S30" s="13">
        <f t="shared" si="8"/>
        <v>3.5</v>
      </c>
      <c r="T30" s="13" t="str">
        <f t="shared" si="9"/>
        <v>A-</v>
      </c>
      <c r="U30" s="12">
        <v>56</v>
      </c>
      <c r="V30" s="13">
        <f t="shared" si="10"/>
        <v>3</v>
      </c>
      <c r="W30" s="13" t="str">
        <f t="shared" si="11"/>
        <v>B</v>
      </c>
      <c r="X30" s="12">
        <v>75</v>
      </c>
      <c r="Y30" s="13">
        <f t="shared" si="12"/>
        <v>4</v>
      </c>
      <c r="Z30" s="13" t="str">
        <f t="shared" si="13"/>
        <v>A</v>
      </c>
      <c r="AA30" s="12">
        <v>42</v>
      </c>
      <c r="AB30" s="13">
        <f t="shared" si="14"/>
        <v>2</v>
      </c>
      <c r="AC30" s="13" t="str">
        <f t="shared" si="15"/>
        <v>C</v>
      </c>
      <c r="AD30" s="12">
        <v>67</v>
      </c>
      <c r="AE30" s="13">
        <f t="shared" si="16"/>
        <v>3.5</v>
      </c>
      <c r="AF30" s="13" t="str">
        <f t="shared" si="17"/>
        <v>A-</v>
      </c>
      <c r="AG30" s="12">
        <v>20</v>
      </c>
      <c r="AH30" s="13">
        <f t="shared" si="18"/>
        <v>5</v>
      </c>
      <c r="AI30" s="13" t="str">
        <f t="shared" si="19"/>
        <v>A+</v>
      </c>
      <c r="AJ30" s="12">
        <v>40</v>
      </c>
      <c r="AK30" s="13">
        <f t="shared" si="20"/>
        <v>2</v>
      </c>
      <c r="AL30" s="13" t="str">
        <f t="shared" si="21"/>
        <v>C</v>
      </c>
      <c r="AM30" s="14">
        <f t="shared" si="22"/>
        <v>0</v>
      </c>
      <c r="AN30" s="72">
        <f t="shared" si="23"/>
        <v>706</v>
      </c>
      <c r="AO30" s="15">
        <f t="shared" si="24"/>
        <v>3.5555555555555554</v>
      </c>
      <c r="AP30" s="15">
        <f t="shared" si="29"/>
        <v>3.5555555555555554</v>
      </c>
      <c r="AQ30" s="15" t="str">
        <f t="shared" si="25"/>
        <v>A-</v>
      </c>
      <c r="AR30" s="13">
        <v>24</v>
      </c>
      <c r="AS30" s="13" t="str">
        <f t="shared" si="26"/>
        <v>PASS</v>
      </c>
      <c r="AT30" s="13">
        <f t="shared" si="27"/>
        <v>0</v>
      </c>
      <c r="AU30" s="38">
        <v>25</v>
      </c>
      <c r="AV30" s="38"/>
      <c r="AW30" s="6">
        <v>25</v>
      </c>
      <c r="AX30" s="6">
        <v>80</v>
      </c>
      <c r="AY30" s="38">
        <v>17</v>
      </c>
      <c r="AZ30" s="38">
        <v>72</v>
      </c>
      <c r="BA30" s="6">
        <v>38</v>
      </c>
      <c r="BB30" s="6">
        <v>64</v>
      </c>
      <c r="BC30" s="38">
        <v>18</v>
      </c>
      <c r="BD30" s="50">
        <v>92</v>
      </c>
      <c r="BE30" s="37">
        <f t="shared" si="28"/>
        <v>24</v>
      </c>
      <c r="BF30" s="91">
        <v>85</v>
      </c>
      <c r="BG30" s="10"/>
      <c r="BH30" s="18"/>
      <c r="BI30" s="18"/>
      <c r="BJ30" s="18"/>
      <c r="BK30" s="18"/>
      <c r="BL30" s="9" t="s">
        <v>1529</v>
      </c>
      <c r="BM30" s="9" t="s">
        <v>1529</v>
      </c>
      <c r="BN30" s="9" t="s">
        <v>40</v>
      </c>
    </row>
    <row r="31" spans="1:66" s="25" customFormat="1" ht="15.75" x14ac:dyDescent="0.25">
      <c r="A31" s="6">
        <v>25</v>
      </c>
      <c r="B31" s="9" t="s">
        <v>1371</v>
      </c>
      <c r="C31" s="9" t="s">
        <v>1423</v>
      </c>
      <c r="D31" s="9" t="s">
        <v>1475</v>
      </c>
      <c r="E31" s="7">
        <v>61</v>
      </c>
      <c r="F31" s="12">
        <v>79</v>
      </c>
      <c r="G31" s="12">
        <f t="shared" si="0"/>
        <v>140</v>
      </c>
      <c r="H31" s="12" t="str">
        <f t="shared" si="1"/>
        <v>4</v>
      </c>
      <c r="I31" s="12" t="str">
        <f t="shared" si="2"/>
        <v>A</v>
      </c>
      <c r="J31" s="12">
        <v>68</v>
      </c>
      <c r="K31" s="12">
        <v>49</v>
      </c>
      <c r="L31" s="12">
        <f t="shared" si="3"/>
        <v>117</v>
      </c>
      <c r="M31" s="12" t="str">
        <f t="shared" si="4"/>
        <v>3</v>
      </c>
      <c r="N31" s="12" t="str">
        <f t="shared" si="5"/>
        <v>B</v>
      </c>
      <c r="O31" s="12">
        <v>64</v>
      </c>
      <c r="P31" s="13">
        <f t="shared" si="6"/>
        <v>3.5</v>
      </c>
      <c r="Q31" s="13" t="str">
        <f t="shared" si="7"/>
        <v>A-</v>
      </c>
      <c r="R31" s="12">
        <v>55</v>
      </c>
      <c r="S31" s="13">
        <f t="shared" si="8"/>
        <v>3</v>
      </c>
      <c r="T31" s="13" t="str">
        <f t="shared" si="9"/>
        <v>B</v>
      </c>
      <c r="U31" s="12">
        <v>42</v>
      </c>
      <c r="V31" s="13">
        <f t="shared" si="10"/>
        <v>2</v>
      </c>
      <c r="W31" s="13" t="str">
        <f t="shared" si="11"/>
        <v>C</v>
      </c>
      <c r="X31" s="12">
        <v>82</v>
      </c>
      <c r="Y31" s="13">
        <f t="shared" si="12"/>
        <v>5</v>
      </c>
      <c r="Z31" s="13" t="str">
        <f t="shared" si="13"/>
        <v>A+</v>
      </c>
      <c r="AA31" s="12">
        <v>33</v>
      </c>
      <c r="AB31" s="13">
        <f t="shared" si="14"/>
        <v>1</v>
      </c>
      <c r="AC31" s="13" t="str">
        <f t="shared" si="15"/>
        <v>D</v>
      </c>
      <c r="AD31" s="12">
        <v>66</v>
      </c>
      <c r="AE31" s="13">
        <f t="shared" si="16"/>
        <v>3.5</v>
      </c>
      <c r="AF31" s="13" t="str">
        <f t="shared" si="17"/>
        <v>A-</v>
      </c>
      <c r="AG31" s="12">
        <v>19</v>
      </c>
      <c r="AH31" s="13">
        <f t="shared" si="18"/>
        <v>4</v>
      </c>
      <c r="AI31" s="13" t="str">
        <f t="shared" si="19"/>
        <v>A</v>
      </c>
      <c r="AJ31" s="12">
        <v>75</v>
      </c>
      <c r="AK31" s="13">
        <f t="shared" si="20"/>
        <v>4</v>
      </c>
      <c r="AL31" s="13" t="str">
        <f t="shared" si="21"/>
        <v>A</v>
      </c>
      <c r="AM31" s="14">
        <f t="shared" si="22"/>
        <v>2</v>
      </c>
      <c r="AN31" s="72">
        <f t="shared" si="23"/>
        <v>693</v>
      </c>
      <c r="AO31" s="15">
        <f t="shared" si="24"/>
        <v>3.2222222222222223</v>
      </c>
      <c r="AP31" s="15">
        <f t="shared" si="29"/>
        <v>3.4444444444444446</v>
      </c>
      <c r="AQ31" s="15" t="str">
        <f t="shared" si="25"/>
        <v>B</v>
      </c>
      <c r="AR31" s="13">
        <v>25</v>
      </c>
      <c r="AS31" s="13" t="str">
        <f t="shared" si="26"/>
        <v>PASS</v>
      </c>
      <c r="AT31" s="13">
        <f t="shared" si="27"/>
        <v>0</v>
      </c>
      <c r="AU31" s="38">
        <v>30</v>
      </c>
      <c r="AV31" s="38"/>
      <c r="AW31" s="6">
        <v>23</v>
      </c>
      <c r="AX31" s="6">
        <v>90</v>
      </c>
      <c r="AY31" s="38">
        <v>18</v>
      </c>
      <c r="AZ31" s="38">
        <v>95</v>
      </c>
      <c r="BA31" s="6">
        <v>21</v>
      </c>
      <c r="BB31" s="6">
        <v>88</v>
      </c>
      <c r="BC31" s="38">
        <v>16</v>
      </c>
      <c r="BD31" s="50">
        <v>66</v>
      </c>
      <c r="BE31" s="37">
        <f t="shared" si="28"/>
        <v>25</v>
      </c>
      <c r="BF31" s="91">
        <v>66</v>
      </c>
      <c r="BG31" s="10"/>
      <c r="BH31" s="18"/>
      <c r="BI31" s="18"/>
      <c r="BJ31" s="18"/>
      <c r="BK31" s="18"/>
      <c r="BL31" s="9" t="s">
        <v>1527</v>
      </c>
      <c r="BM31" s="9" t="s">
        <v>1573</v>
      </c>
      <c r="BN31" s="9" t="s">
        <v>38</v>
      </c>
    </row>
    <row r="32" spans="1:66" s="25" customFormat="1" ht="15.75" x14ac:dyDescent="0.25">
      <c r="A32" s="6">
        <v>26</v>
      </c>
      <c r="B32" s="9" t="s">
        <v>1386</v>
      </c>
      <c r="C32" s="9" t="s">
        <v>1438</v>
      </c>
      <c r="D32" s="9" t="s">
        <v>1490</v>
      </c>
      <c r="E32" s="7">
        <v>69</v>
      </c>
      <c r="F32" s="12">
        <v>68</v>
      </c>
      <c r="G32" s="12">
        <f t="shared" si="0"/>
        <v>137</v>
      </c>
      <c r="H32" s="12" t="str">
        <f t="shared" si="1"/>
        <v>3.5</v>
      </c>
      <c r="I32" s="12" t="str">
        <f t="shared" si="2"/>
        <v>A-</v>
      </c>
      <c r="J32" s="12">
        <v>68</v>
      </c>
      <c r="K32" s="12">
        <v>48</v>
      </c>
      <c r="L32" s="12">
        <f t="shared" si="3"/>
        <v>116</v>
      </c>
      <c r="M32" s="12" t="str">
        <f t="shared" si="4"/>
        <v>3</v>
      </c>
      <c r="N32" s="12" t="str">
        <f t="shared" si="5"/>
        <v>B</v>
      </c>
      <c r="O32" s="12">
        <v>55</v>
      </c>
      <c r="P32" s="13">
        <f t="shared" si="6"/>
        <v>3</v>
      </c>
      <c r="Q32" s="13" t="str">
        <f t="shared" si="7"/>
        <v>B</v>
      </c>
      <c r="R32" s="12">
        <v>61</v>
      </c>
      <c r="S32" s="13">
        <f t="shared" si="8"/>
        <v>3.5</v>
      </c>
      <c r="T32" s="13" t="str">
        <f t="shared" si="9"/>
        <v>A-</v>
      </c>
      <c r="U32" s="12">
        <v>40</v>
      </c>
      <c r="V32" s="13">
        <f t="shared" si="10"/>
        <v>2</v>
      </c>
      <c r="W32" s="13" t="str">
        <f t="shared" si="11"/>
        <v>C</v>
      </c>
      <c r="X32" s="12">
        <v>71</v>
      </c>
      <c r="Y32" s="13">
        <f t="shared" si="12"/>
        <v>4</v>
      </c>
      <c r="Z32" s="13" t="str">
        <f t="shared" si="13"/>
        <v>A</v>
      </c>
      <c r="AA32" s="12">
        <v>45</v>
      </c>
      <c r="AB32" s="13">
        <f t="shared" si="14"/>
        <v>2</v>
      </c>
      <c r="AC32" s="13" t="str">
        <f t="shared" si="15"/>
        <v>C</v>
      </c>
      <c r="AD32" s="12">
        <v>51</v>
      </c>
      <c r="AE32" s="13">
        <f t="shared" si="16"/>
        <v>3</v>
      </c>
      <c r="AF32" s="13" t="str">
        <f t="shared" si="17"/>
        <v>B</v>
      </c>
      <c r="AG32" s="12">
        <v>18</v>
      </c>
      <c r="AH32" s="13">
        <f t="shared" si="18"/>
        <v>4</v>
      </c>
      <c r="AI32" s="13" t="str">
        <f t="shared" si="19"/>
        <v>A</v>
      </c>
      <c r="AJ32" s="12">
        <v>60</v>
      </c>
      <c r="AK32" s="13">
        <f t="shared" si="20"/>
        <v>3.5</v>
      </c>
      <c r="AL32" s="13" t="str">
        <f t="shared" si="21"/>
        <v>A-</v>
      </c>
      <c r="AM32" s="14">
        <f t="shared" si="22"/>
        <v>1.5</v>
      </c>
      <c r="AN32" s="72">
        <f t="shared" si="23"/>
        <v>654</v>
      </c>
      <c r="AO32" s="15">
        <f t="shared" si="24"/>
        <v>3.1111111111111112</v>
      </c>
      <c r="AP32" s="15">
        <f t="shared" si="29"/>
        <v>3.2777777777777777</v>
      </c>
      <c r="AQ32" s="15" t="str">
        <f t="shared" si="25"/>
        <v>B</v>
      </c>
      <c r="AR32" s="13">
        <v>26</v>
      </c>
      <c r="AS32" s="13" t="str">
        <f t="shared" si="26"/>
        <v>PASS</v>
      </c>
      <c r="AT32" s="13">
        <f t="shared" si="27"/>
        <v>0</v>
      </c>
      <c r="AU32" s="38">
        <v>43</v>
      </c>
      <c r="AV32" s="38"/>
      <c r="AW32" s="6">
        <v>37</v>
      </c>
      <c r="AX32" s="6">
        <v>90</v>
      </c>
      <c r="AY32" s="38">
        <v>39</v>
      </c>
      <c r="AZ32" s="38">
        <v>90</v>
      </c>
      <c r="BA32" s="6">
        <v>30</v>
      </c>
      <c r="BB32" s="6">
        <v>82</v>
      </c>
      <c r="BC32" s="38">
        <v>31</v>
      </c>
      <c r="BD32" s="50">
        <v>77</v>
      </c>
      <c r="BE32" s="37">
        <f t="shared" si="28"/>
        <v>26</v>
      </c>
      <c r="BF32" s="91">
        <v>90</v>
      </c>
      <c r="BG32" s="10"/>
      <c r="BH32" s="18"/>
      <c r="BI32" s="18"/>
      <c r="BJ32" s="18"/>
      <c r="BK32" s="18"/>
      <c r="BL32" s="9" t="s">
        <v>1541</v>
      </c>
      <c r="BM32" s="9" t="s">
        <v>1541</v>
      </c>
      <c r="BN32" s="9" t="s">
        <v>40</v>
      </c>
    </row>
    <row r="33" spans="1:66" s="25" customFormat="1" ht="15.75" x14ac:dyDescent="0.25">
      <c r="A33" s="6">
        <v>27</v>
      </c>
      <c r="B33" s="9" t="s">
        <v>1383</v>
      </c>
      <c r="C33" s="9" t="s">
        <v>1435</v>
      </c>
      <c r="D33" s="9" t="s">
        <v>1487</v>
      </c>
      <c r="E33" s="7">
        <v>58</v>
      </c>
      <c r="F33" s="12">
        <v>77</v>
      </c>
      <c r="G33" s="12">
        <f t="shared" si="0"/>
        <v>135</v>
      </c>
      <c r="H33" s="12" t="str">
        <f t="shared" si="1"/>
        <v>3.5</v>
      </c>
      <c r="I33" s="12" t="str">
        <f t="shared" si="2"/>
        <v>A-</v>
      </c>
      <c r="J33" s="12">
        <v>69</v>
      </c>
      <c r="K33" s="12">
        <v>52</v>
      </c>
      <c r="L33" s="12">
        <f t="shared" si="3"/>
        <v>121</v>
      </c>
      <c r="M33" s="12" t="str">
        <f t="shared" si="4"/>
        <v>3.5</v>
      </c>
      <c r="N33" s="12" t="str">
        <f t="shared" si="5"/>
        <v>A-</v>
      </c>
      <c r="O33" s="12">
        <v>58</v>
      </c>
      <c r="P33" s="13">
        <f t="shared" si="6"/>
        <v>3</v>
      </c>
      <c r="Q33" s="13" t="str">
        <f t="shared" si="7"/>
        <v>B</v>
      </c>
      <c r="R33" s="12">
        <v>52</v>
      </c>
      <c r="S33" s="13">
        <f t="shared" si="8"/>
        <v>3</v>
      </c>
      <c r="T33" s="13" t="str">
        <f t="shared" si="9"/>
        <v>B</v>
      </c>
      <c r="U33" s="12">
        <v>42</v>
      </c>
      <c r="V33" s="13">
        <f t="shared" si="10"/>
        <v>2</v>
      </c>
      <c r="W33" s="13" t="str">
        <f t="shared" si="11"/>
        <v>C</v>
      </c>
      <c r="X33" s="12">
        <v>73</v>
      </c>
      <c r="Y33" s="13">
        <f t="shared" si="12"/>
        <v>4</v>
      </c>
      <c r="Z33" s="13" t="str">
        <f t="shared" si="13"/>
        <v>A</v>
      </c>
      <c r="AA33" s="12">
        <v>41</v>
      </c>
      <c r="AB33" s="13">
        <f t="shared" si="14"/>
        <v>2</v>
      </c>
      <c r="AC33" s="13" t="str">
        <f t="shared" si="15"/>
        <v>C</v>
      </c>
      <c r="AD33" s="12">
        <v>60</v>
      </c>
      <c r="AE33" s="13">
        <f t="shared" si="16"/>
        <v>3.5</v>
      </c>
      <c r="AF33" s="13" t="str">
        <f t="shared" si="17"/>
        <v>A-</v>
      </c>
      <c r="AG33" s="12">
        <v>21</v>
      </c>
      <c r="AH33" s="13">
        <f t="shared" si="18"/>
        <v>5</v>
      </c>
      <c r="AI33" s="13" t="str">
        <f t="shared" si="19"/>
        <v>A+</v>
      </c>
      <c r="AJ33" s="12">
        <v>42</v>
      </c>
      <c r="AK33" s="13">
        <f t="shared" si="20"/>
        <v>2</v>
      </c>
      <c r="AL33" s="13" t="str">
        <f t="shared" si="21"/>
        <v>C</v>
      </c>
      <c r="AM33" s="14">
        <f t="shared" si="22"/>
        <v>0</v>
      </c>
      <c r="AN33" s="72">
        <f t="shared" si="23"/>
        <v>645</v>
      </c>
      <c r="AO33" s="15">
        <f t="shared" si="24"/>
        <v>3.2777777777777777</v>
      </c>
      <c r="AP33" s="15">
        <f t="shared" si="29"/>
        <v>3.2777777777777777</v>
      </c>
      <c r="AQ33" s="15" t="str">
        <f t="shared" si="25"/>
        <v>B</v>
      </c>
      <c r="AR33" s="13">
        <v>27</v>
      </c>
      <c r="AS33" s="13" t="str">
        <f t="shared" si="26"/>
        <v>PASS</v>
      </c>
      <c r="AT33" s="13">
        <f t="shared" si="27"/>
        <v>0</v>
      </c>
      <c r="AU33" s="38">
        <v>28</v>
      </c>
      <c r="AV33" s="38"/>
      <c r="AW33" s="6">
        <v>36</v>
      </c>
      <c r="AX33" s="6">
        <v>80</v>
      </c>
      <c r="AY33" s="38">
        <v>21</v>
      </c>
      <c r="AZ33" s="38">
        <v>90</v>
      </c>
      <c r="BA33" s="6">
        <v>31</v>
      </c>
      <c r="BB33" s="6">
        <v>100</v>
      </c>
      <c r="BC33" s="38">
        <v>28</v>
      </c>
      <c r="BD33" s="50">
        <v>77</v>
      </c>
      <c r="BE33" s="37">
        <f t="shared" si="28"/>
        <v>27</v>
      </c>
      <c r="BF33" s="91">
        <v>95</v>
      </c>
      <c r="BG33" s="10"/>
      <c r="BH33" s="18"/>
      <c r="BI33" s="18"/>
      <c r="BJ33" s="18"/>
      <c r="BK33" s="18"/>
      <c r="BL33" s="9" t="s">
        <v>1538</v>
      </c>
      <c r="BM33" s="9" t="s">
        <v>1578</v>
      </c>
      <c r="BN33" s="9" t="s">
        <v>40</v>
      </c>
    </row>
    <row r="34" spans="1:66" s="25" customFormat="1" ht="15.75" x14ac:dyDescent="0.25">
      <c r="A34" s="6">
        <v>28</v>
      </c>
      <c r="B34" s="9" t="s">
        <v>1375</v>
      </c>
      <c r="C34" s="9" t="s">
        <v>1427</v>
      </c>
      <c r="D34" s="9" t="s">
        <v>1479</v>
      </c>
      <c r="E34" s="7">
        <v>54</v>
      </c>
      <c r="F34" s="12">
        <v>70</v>
      </c>
      <c r="G34" s="12">
        <f t="shared" si="0"/>
        <v>124</v>
      </c>
      <c r="H34" s="12" t="str">
        <f t="shared" si="1"/>
        <v>3.5</v>
      </c>
      <c r="I34" s="12" t="str">
        <f t="shared" si="2"/>
        <v>A-</v>
      </c>
      <c r="J34" s="12">
        <v>70</v>
      </c>
      <c r="K34" s="12">
        <v>47</v>
      </c>
      <c r="L34" s="12">
        <f t="shared" si="3"/>
        <v>117</v>
      </c>
      <c r="M34" s="12" t="str">
        <f t="shared" si="4"/>
        <v>3</v>
      </c>
      <c r="N34" s="12" t="str">
        <f t="shared" si="5"/>
        <v>B</v>
      </c>
      <c r="O34" s="12">
        <v>49</v>
      </c>
      <c r="P34" s="13">
        <f t="shared" si="6"/>
        <v>2</v>
      </c>
      <c r="Q34" s="13" t="str">
        <f t="shared" si="7"/>
        <v>C</v>
      </c>
      <c r="R34" s="12">
        <v>60</v>
      </c>
      <c r="S34" s="13">
        <f t="shared" si="8"/>
        <v>3.5</v>
      </c>
      <c r="T34" s="13" t="str">
        <f t="shared" si="9"/>
        <v>A-</v>
      </c>
      <c r="U34" s="12">
        <v>43</v>
      </c>
      <c r="V34" s="13">
        <f t="shared" si="10"/>
        <v>2</v>
      </c>
      <c r="W34" s="13" t="str">
        <f t="shared" si="11"/>
        <v>C</v>
      </c>
      <c r="X34" s="12">
        <v>72</v>
      </c>
      <c r="Y34" s="13">
        <f t="shared" si="12"/>
        <v>4</v>
      </c>
      <c r="Z34" s="13" t="str">
        <f t="shared" si="13"/>
        <v>A</v>
      </c>
      <c r="AA34" s="12">
        <v>44</v>
      </c>
      <c r="AB34" s="13">
        <f t="shared" si="14"/>
        <v>2</v>
      </c>
      <c r="AC34" s="13" t="str">
        <f t="shared" si="15"/>
        <v>C</v>
      </c>
      <c r="AD34" s="12">
        <v>67</v>
      </c>
      <c r="AE34" s="13">
        <f t="shared" si="16"/>
        <v>3.5</v>
      </c>
      <c r="AF34" s="13" t="str">
        <f t="shared" si="17"/>
        <v>A-</v>
      </c>
      <c r="AG34" s="12">
        <v>18</v>
      </c>
      <c r="AH34" s="13">
        <f t="shared" si="18"/>
        <v>4</v>
      </c>
      <c r="AI34" s="13" t="str">
        <f t="shared" si="19"/>
        <v>A</v>
      </c>
      <c r="AJ34" s="12">
        <v>61</v>
      </c>
      <c r="AK34" s="13">
        <f t="shared" si="20"/>
        <v>3.5</v>
      </c>
      <c r="AL34" s="13" t="str">
        <f t="shared" si="21"/>
        <v>A-</v>
      </c>
      <c r="AM34" s="14">
        <f t="shared" si="22"/>
        <v>1.5</v>
      </c>
      <c r="AN34" s="72">
        <f t="shared" si="23"/>
        <v>655</v>
      </c>
      <c r="AO34" s="15">
        <f t="shared" si="24"/>
        <v>3.0555555555555554</v>
      </c>
      <c r="AP34" s="15">
        <f t="shared" si="29"/>
        <v>3.2222222222222223</v>
      </c>
      <c r="AQ34" s="15" t="str">
        <f t="shared" si="25"/>
        <v>B</v>
      </c>
      <c r="AR34" s="13">
        <v>28</v>
      </c>
      <c r="AS34" s="13" t="str">
        <f t="shared" si="26"/>
        <v>PASS</v>
      </c>
      <c r="AT34" s="13">
        <f t="shared" si="27"/>
        <v>0</v>
      </c>
      <c r="AU34" s="38">
        <v>27</v>
      </c>
      <c r="AV34" s="38"/>
      <c r="AW34" s="6">
        <v>32</v>
      </c>
      <c r="AX34" s="6">
        <v>100</v>
      </c>
      <c r="AY34" s="38">
        <v>35</v>
      </c>
      <c r="AZ34" s="38">
        <v>95</v>
      </c>
      <c r="BA34" s="6">
        <v>39</v>
      </c>
      <c r="BB34" s="6">
        <v>100</v>
      </c>
      <c r="BC34" s="38">
        <v>20</v>
      </c>
      <c r="BD34" s="50">
        <v>96</v>
      </c>
      <c r="BE34" s="37">
        <f t="shared" si="28"/>
        <v>28</v>
      </c>
      <c r="BF34" s="91">
        <v>85</v>
      </c>
      <c r="BG34" s="10"/>
      <c r="BH34" s="18"/>
      <c r="BI34" s="18"/>
      <c r="BJ34" s="18"/>
      <c r="BK34" s="18"/>
      <c r="BL34" s="9" t="s">
        <v>1531</v>
      </c>
      <c r="BM34" s="9" t="s">
        <v>1531</v>
      </c>
      <c r="BN34" s="9" t="s">
        <v>40</v>
      </c>
    </row>
    <row r="35" spans="1:66" s="25" customFormat="1" ht="15.75" x14ac:dyDescent="0.25">
      <c r="A35" s="6">
        <v>29</v>
      </c>
      <c r="B35" s="9" t="s">
        <v>1404</v>
      </c>
      <c r="C35" s="9" t="s">
        <v>1456</v>
      </c>
      <c r="D35" s="9" t="s">
        <v>1508</v>
      </c>
      <c r="E35" s="7">
        <v>52</v>
      </c>
      <c r="F35" s="12">
        <v>68</v>
      </c>
      <c r="G35" s="12">
        <f t="shared" si="0"/>
        <v>120</v>
      </c>
      <c r="H35" s="12" t="str">
        <f t="shared" si="1"/>
        <v>3.5</v>
      </c>
      <c r="I35" s="12" t="str">
        <f t="shared" si="2"/>
        <v>A-</v>
      </c>
      <c r="J35" s="12">
        <v>59</v>
      </c>
      <c r="K35" s="12">
        <v>45</v>
      </c>
      <c r="L35" s="12">
        <f t="shared" si="3"/>
        <v>104</v>
      </c>
      <c r="M35" s="12" t="str">
        <f t="shared" si="4"/>
        <v>3</v>
      </c>
      <c r="N35" s="12" t="str">
        <f t="shared" si="5"/>
        <v>B</v>
      </c>
      <c r="O35" s="12">
        <v>53</v>
      </c>
      <c r="P35" s="13">
        <f t="shared" si="6"/>
        <v>3</v>
      </c>
      <c r="Q35" s="13" t="str">
        <f t="shared" si="7"/>
        <v>B</v>
      </c>
      <c r="R35" s="12">
        <v>58</v>
      </c>
      <c r="S35" s="13">
        <f t="shared" si="8"/>
        <v>3</v>
      </c>
      <c r="T35" s="13" t="str">
        <f t="shared" si="9"/>
        <v>B</v>
      </c>
      <c r="U35" s="12">
        <v>43</v>
      </c>
      <c r="V35" s="13">
        <f t="shared" si="10"/>
        <v>2</v>
      </c>
      <c r="W35" s="13" t="str">
        <f t="shared" si="11"/>
        <v>C</v>
      </c>
      <c r="X35" s="12">
        <v>69</v>
      </c>
      <c r="Y35" s="13">
        <f t="shared" si="12"/>
        <v>3.5</v>
      </c>
      <c r="Z35" s="13" t="str">
        <f t="shared" si="13"/>
        <v>A-</v>
      </c>
      <c r="AA35" s="12">
        <v>40</v>
      </c>
      <c r="AB35" s="13">
        <f t="shared" si="14"/>
        <v>2</v>
      </c>
      <c r="AC35" s="13" t="str">
        <f t="shared" si="15"/>
        <v>C</v>
      </c>
      <c r="AD35" s="12">
        <v>57</v>
      </c>
      <c r="AE35" s="13">
        <f t="shared" si="16"/>
        <v>3</v>
      </c>
      <c r="AF35" s="13" t="str">
        <f t="shared" si="17"/>
        <v>B</v>
      </c>
      <c r="AG35" s="12">
        <v>23</v>
      </c>
      <c r="AH35" s="13">
        <f t="shared" si="18"/>
        <v>5</v>
      </c>
      <c r="AI35" s="13" t="str">
        <f t="shared" si="19"/>
        <v>A+</v>
      </c>
      <c r="AJ35" s="12">
        <v>56</v>
      </c>
      <c r="AK35" s="13">
        <f t="shared" si="20"/>
        <v>3</v>
      </c>
      <c r="AL35" s="13" t="str">
        <f t="shared" si="21"/>
        <v>B</v>
      </c>
      <c r="AM35" s="14">
        <f t="shared" si="22"/>
        <v>1</v>
      </c>
      <c r="AN35" s="72">
        <f t="shared" si="23"/>
        <v>623</v>
      </c>
      <c r="AO35" s="15">
        <f t="shared" si="24"/>
        <v>3.1111111111111112</v>
      </c>
      <c r="AP35" s="15">
        <f t="shared" si="29"/>
        <v>3.2222222222222223</v>
      </c>
      <c r="AQ35" s="15" t="str">
        <f t="shared" si="25"/>
        <v>B</v>
      </c>
      <c r="AR35" s="13">
        <v>29</v>
      </c>
      <c r="AS35" s="13" t="str">
        <f t="shared" si="26"/>
        <v>PASS</v>
      </c>
      <c r="AT35" s="13">
        <f t="shared" si="27"/>
        <v>0</v>
      </c>
      <c r="AU35" s="38"/>
      <c r="AV35" s="38"/>
      <c r="AW35" s="6"/>
      <c r="AX35" s="6">
        <v>0</v>
      </c>
      <c r="AY35" s="38">
        <v>32</v>
      </c>
      <c r="AZ35" s="38">
        <v>54</v>
      </c>
      <c r="BA35" s="6">
        <v>32</v>
      </c>
      <c r="BB35" s="6">
        <v>100</v>
      </c>
      <c r="BC35" s="38">
        <v>49</v>
      </c>
      <c r="BD35" s="50">
        <v>0</v>
      </c>
      <c r="BE35" s="37">
        <f t="shared" si="28"/>
        <v>29</v>
      </c>
      <c r="BF35" s="91">
        <v>0</v>
      </c>
      <c r="BG35" s="10"/>
      <c r="BH35" s="18"/>
      <c r="BI35" s="18"/>
      <c r="BJ35" s="18"/>
      <c r="BK35" s="18"/>
      <c r="BL35" s="9" t="s">
        <v>1559</v>
      </c>
      <c r="BM35" s="9" t="s">
        <v>1591</v>
      </c>
      <c r="BN35" s="9" t="s">
        <v>40</v>
      </c>
    </row>
    <row r="36" spans="1:66" s="25" customFormat="1" ht="15.75" x14ac:dyDescent="0.25">
      <c r="A36" s="6">
        <v>30</v>
      </c>
      <c r="B36" s="9" t="s">
        <v>1376</v>
      </c>
      <c r="C36" s="9" t="s">
        <v>1428</v>
      </c>
      <c r="D36" s="9" t="s">
        <v>1480</v>
      </c>
      <c r="E36" s="7">
        <v>60</v>
      </c>
      <c r="F36" s="12">
        <v>71</v>
      </c>
      <c r="G36" s="12">
        <f t="shared" si="0"/>
        <v>131</v>
      </c>
      <c r="H36" s="12" t="str">
        <f t="shared" si="1"/>
        <v>3.5</v>
      </c>
      <c r="I36" s="12" t="str">
        <f t="shared" si="2"/>
        <v>A-</v>
      </c>
      <c r="J36" s="12">
        <v>74</v>
      </c>
      <c r="K36" s="12">
        <v>53</v>
      </c>
      <c r="L36" s="12">
        <f t="shared" si="3"/>
        <v>127</v>
      </c>
      <c r="M36" s="12" t="str">
        <f t="shared" si="4"/>
        <v>3.5</v>
      </c>
      <c r="N36" s="12" t="str">
        <f t="shared" si="5"/>
        <v>A-</v>
      </c>
      <c r="O36" s="12">
        <v>55</v>
      </c>
      <c r="P36" s="13">
        <f t="shared" si="6"/>
        <v>3</v>
      </c>
      <c r="Q36" s="13" t="str">
        <f t="shared" si="7"/>
        <v>B</v>
      </c>
      <c r="R36" s="12">
        <v>58</v>
      </c>
      <c r="S36" s="13">
        <f t="shared" si="8"/>
        <v>3</v>
      </c>
      <c r="T36" s="13" t="str">
        <f t="shared" si="9"/>
        <v>B</v>
      </c>
      <c r="U36" s="12">
        <v>46</v>
      </c>
      <c r="V36" s="13">
        <f t="shared" si="10"/>
        <v>2</v>
      </c>
      <c r="W36" s="13" t="str">
        <f t="shared" si="11"/>
        <v>C</v>
      </c>
      <c r="X36" s="12">
        <v>68</v>
      </c>
      <c r="Y36" s="13">
        <f t="shared" si="12"/>
        <v>3.5</v>
      </c>
      <c r="Z36" s="13" t="str">
        <f t="shared" si="13"/>
        <v>A-</v>
      </c>
      <c r="AA36" s="12">
        <v>44</v>
      </c>
      <c r="AB36" s="13">
        <f t="shared" si="14"/>
        <v>2</v>
      </c>
      <c r="AC36" s="13" t="str">
        <f t="shared" si="15"/>
        <v>C</v>
      </c>
      <c r="AD36" s="12">
        <v>61</v>
      </c>
      <c r="AE36" s="13">
        <f t="shared" si="16"/>
        <v>3.5</v>
      </c>
      <c r="AF36" s="13" t="str">
        <f t="shared" si="17"/>
        <v>A-</v>
      </c>
      <c r="AG36" s="12">
        <v>17</v>
      </c>
      <c r="AH36" s="13">
        <f t="shared" si="18"/>
        <v>3.5</v>
      </c>
      <c r="AI36" s="13" t="str">
        <f t="shared" si="19"/>
        <v>A-</v>
      </c>
      <c r="AJ36" s="12">
        <v>55</v>
      </c>
      <c r="AK36" s="13">
        <f t="shared" si="20"/>
        <v>3</v>
      </c>
      <c r="AL36" s="13" t="str">
        <f t="shared" si="21"/>
        <v>B</v>
      </c>
      <c r="AM36" s="14">
        <f t="shared" si="22"/>
        <v>1</v>
      </c>
      <c r="AN36" s="72">
        <f t="shared" si="23"/>
        <v>662</v>
      </c>
      <c r="AO36" s="15">
        <f t="shared" si="24"/>
        <v>3.0555555555555554</v>
      </c>
      <c r="AP36" s="15">
        <f t="shared" si="29"/>
        <v>3.1666666666666665</v>
      </c>
      <c r="AQ36" s="15" t="str">
        <f t="shared" si="25"/>
        <v>B</v>
      </c>
      <c r="AR36" s="13">
        <v>30</v>
      </c>
      <c r="AS36" s="13" t="str">
        <f t="shared" si="26"/>
        <v>PASS</v>
      </c>
      <c r="AT36" s="13">
        <f t="shared" si="27"/>
        <v>0</v>
      </c>
      <c r="AU36" s="38">
        <v>42</v>
      </c>
      <c r="AV36" s="38"/>
      <c r="AW36" s="6">
        <v>26</v>
      </c>
      <c r="AX36" s="6">
        <v>95</v>
      </c>
      <c r="AY36" s="38">
        <v>30</v>
      </c>
      <c r="AZ36" s="38">
        <v>100</v>
      </c>
      <c r="BA36" s="6">
        <v>41</v>
      </c>
      <c r="BB36" s="6">
        <v>58</v>
      </c>
      <c r="BC36" s="38">
        <v>21</v>
      </c>
      <c r="BD36" s="50">
        <v>88</v>
      </c>
      <c r="BE36" s="37">
        <f t="shared" si="28"/>
        <v>30</v>
      </c>
      <c r="BF36" s="91">
        <v>90</v>
      </c>
      <c r="BG36" s="10"/>
      <c r="BH36" s="18"/>
      <c r="BI36" s="18"/>
      <c r="BJ36" s="18"/>
      <c r="BK36" s="18"/>
      <c r="BL36" s="9" t="s">
        <v>1517</v>
      </c>
      <c r="BM36" s="9" t="s">
        <v>1566</v>
      </c>
      <c r="BN36" s="9" t="s">
        <v>40</v>
      </c>
    </row>
    <row r="37" spans="1:66" s="25" customFormat="1" ht="15.75" x14ac:dyDescent="0.25">
      <c r="A37" s="6">
        <v>31</v>
      </c>
      <c r="B37" s="9" t="s">
        <v>1395</v>
      </c>
      <c r="C37" s="9" t="s">
        <v>1447</v>
      </c>
      <c r="D37" s="9" t="s">
        <v>1499</v>
      </c>
      <c r="E37" s="7">
        <v>68</v>
      </c>
      <c r="F37" s="12">
        <v>72</v>
      </c>
      <c r="G37" s="12">
        <f t="shared" si="0"/>
        <v>140</v>
      </c>
      <c r="H37" s="12" t="str">
        <f t="shared" si="1"/>
        <v>4</v>
      </c>
      <c r="I37" s="12" t="str">
        <f t="shared" si="2"/>
        <v>A</v>
      </c>
      <c r="J37" s="12">
        <v>55</v>
      </c>
      <c r="K37" s="12">
        <v>48</v>
      </c>
      <c r="L37" s="12">
        <f t="shared" si="3"/>
        <v>103</v>
      </c>
      <c r="M37" s="12" t="str">
        <f t="shared" si="4"/>
        <v>3</v>
      </c>
      <c r="N37" s="12" t="str">
        <f t="shared" si="5"/>
        <v>B</v>
      </c>
      <c r="O37" s="12">
        <v>57</v>
      </c>
      <c r="P37" s="13">
        <f t="shared" si="6"/>
        <v>3</v>
      </c>
      <c r="Q37" s="13" t="str">
        <f t="shared" si="7"/>
        <v>B</v>
      </c>
      <c r="R37" s="12">
        <v>56</v>
      </c>
      <c r="S37" s="13">
        <f t="shared" si="8"/>
        <v>3</v>
      </c>
      <c r="T37" s="13" t="str">
        <f t="shared" si="9"/>
        <v>B</v>
      </c>
      <c r="U37" s="12">
        <v>49</v>
      </c>
      <c r="V37" s="13">
        <f t="shared" si="10"/>
        <v>2</v>
      </c>
      <c r="W37" s="13" t="str">
        <f t="shared" si="11"/>
        <v>C</v>
      </c>
      <c r="X37" s="12">
        <v>73</v>
      </c>
      <c r="Y37" s="13">
        <f t="shared" si="12"/>
        <v>4</v>
      </c>
      <c r="Z37" s="13" t="str">
        <f t="shared" si="13"/>
        <v>A</v>
      </c>
      <c r="AA37" s="12">
        <v>33</v>
      </c>
      <c r="AB37" s="13">
        <f t="shared" si="14"/>
        <v>1</v>
      </c>
      <c r="AC37" s="13" t="str">
        <f t="shared" si="15"/>
        <v>D</v>
      </c>
      <c r="AD37" s="12">
        <v>73</v>
      </c>
      <c r="AE37" s="13">
        <f t="shared" si="16"/>
        <v>4</v>
      </c>
      <c r="AF37" s="13" t="str">
        <f t="shared" si="17"/>
        <v>A</v>
      </c>
      <c r="AG37" s="12">
        <v>17</v>
      </c>
      <c r="AH37" s="13">
        <f t="shared" si="18"/>
        <v>3.5</v>
      </c>
      <c r="AI37" s="13" t="str">
        <f t="shared" si="19"/>
        <v>A-</v>
      </c>
      <c r="AJ37" s="12">
        <v>56</v>
      </c>
      <c r="AK37" s="13">
        <f t="shared" si="20"/>
        <v>3</v>
      </c>
      <c r="AL37" s="13" t="str">
        <f t="shared" si="21"/>
        <v>B</v>
      </c>
      <c r="AM37" s="14">
        <f t="shared" si="22"/>
        <v>1</v>
      </c>
      <c r="AN37" s="72">
        <f t="shared" si="23"/>
        <v>657</v>
      </c>
      <c r="AO37" s="15">
        <f t="shared" si="24"/>
        <v>3.0555555555555554</v>
      </c>
      <c r="AP37" s="15">
        <f t="shared" si="29"/>
        <v>3.1666666666666665</v>
      </c>
      <c r="AQ37" s="15" t="str">
        <f t="shared" si="25"/>
        <v>B</v>
      </c>
      <c r="AR37" s="13">
        <v>31</v>
      </c>
      <c r="AS37" s="13" t="str">
        <f t="shared" si="26"/>
        <v>PASS</v>
      </c>
      <c r="AT37" s="13">
        <f t="shared" si="27"/>
        <v>0</v>
      </c>
      <c r="AU37" s="38">
        <v>19</v>
      </c>
      <c r="AV37" s="38"/>
      <c r="AW37" s="6">
        <v>27</v>
      </c>
      <c r="AX37" s="6">
        <v>76</v>
      </c>
      <c r="AY37" s="38">
        <v>27</v>
      </c>
      <c r="AZ37" s="38">
        <v>100</v>
      </c>
      <c r="BA37" s="6">
        <v>26</v>
      </c>
      <c r="BB37" s="6">
        <v>88</v>
      </c>
      <c r="BC37" s="38">
        <v>40</v>
      </c>
      <c r="BD37" s="50">
        <v>92</v>
      </c>
      <c r="BE37" s="37">
        <f t="shared" si="28"/>
        <v>31</v>
      </c>
      <c r="BF37" s="91">
        <v>90</v>
      </c>
      <c r="BG37" s="10"/>
      <c r="BH37" s="18"/>
      <c r="BI37" s="18"/>
      <c r="BJ37" s="18"/>
      <c r="BK37" s="18"/>
      <c r="BL37" s="9" t="s">
        <v>1550</v>
      </c>
      <c r="BM37" s="9" t="s">
        <v>1583</v>
      </c>
      <c r="BN37" s="9" t="s">
        <v>40</v>
      </c>
    </row>
    <row r="38" spans="1:66" s="25" customFormat="1" ht="15.75" x14ac:dyDescent="0.25">
      <c r="A38" s="6">
        <v>32</v>
      </c>
      <c r="B38" s="9" t="s">
        <v>1406</v>
      </c>
      <c r="C38" s="9" t="s">
        <v>1458</v>
      </c>
      <c r="D38" s="9" t="s">
        <v>1510</v>
      </c>
      <c r="E38" s="7">
        <v>56</v>
      </c>
      <c r="F38" s="12">
        <v>65</v>
      </c>
      <c r="G38" s="12">
        <f t="shared" si="0"/>
        <v>121</v>
      </c>
      <c r="H38" s="12" t="str">
        <f t="shared" si="1"/>
        <v>3.5</v>
      </c>
      <c r="I38" s="12" t="str">
        <f t="shared" si="2"/>
        <v>A-</v>
      </c>
      <c r="J38" s="12">
        <v>78</v>
      </c>
      <c r="K38" s="12">
        <v>50</v>
      </c>
      <c r="L38" s="12">
        <f t="shared" si="3"/>
        <v>128</v>
      </c>
      <c r="M38" s="12" t="str">
        <f t="shared" si="4"/>
        <v>3.5</v>
      </c>
      <c r="N38" s="12" t="str">
        <f t="shared" si="5"/>
        <v>A-</v>
      </c>
      <c r="O38" s="12">
        <v>54</v>
      </c>
      <c r="P38" s="13">
        <f t="shared" si="6"/>
        <v>3</v>
      </c>
      <c r="Q38" s="13" t="str">
        <f t="shared" si="7"/>
        <v>B</v>
      </c>
      <c r="R38" s="12">
        <v>54</v>
      </c>
      <c r="S38" s="13">
        <f t="shared" si="8"/>
        <v>3</v>
      </c>
      <c r="T38" s="13" t="str">
        <f t="shared" si="9"/>
        <v>B</v>
      </c>
      <c r="U38" s="12">
        <v>42</v>
      </c>
      <c r="V38" s="13">
        <f t="shared" si="10"/>
        <v>2</v>
      </c>
      <c r="W38" s="13" t="str">
        <f t="shared" si="11"/>
        <v>C</v>
      </c>
      <c r="X38" s="12">
        <v>68</v>
      </c>
      <c r="Y38" s="13">
        <f t="shared" si="12"/>
        <v>3.5</v>
      </c>
      <c r="Z38" s="13" t="str">
        <f t="shared" si="13"/>
        <v>A-</v>
      </c>
      <c r="AA38" s="12">
        <v>46</v>
      </c>
      <c r="AB38" s="13">
        <f t="shared" si="14"/>
        <v>2</v>
      </c>
      <c r="AC38" s="13" t="str">
        <f t="shared" si="15"/>
        <v>C</v>
      </c>
      <c r="AD38" s="12">
        <v>55</v>
      </c>
      <c r="AE38" s="13">
        <f t="shared" si="16"/>
        <v>3</v>
      </c>
      <c r="AF38" s="13" t="str">
        <f t="shared" si="17"/>
        <v>B</v>
      </c>
      <c r="AG38" s="12">
        <v>13</v>
      </c>
      <c r="AH38" s="13">
        <f t="shared" si="18"/>
        <v>3</v>
      </c>
      <c r="AI38" s="13" t="str">
        <f t="shared" si="19"/>
        <v>B</v>
      </c>
      <c r="AJ38" s="12">
        <v>57</v>
      </c>
      <c r="AK38" s="13">
        <f t="shared" si="20"/>
        <v>3</v>
      </c>
      <c r="AL38" s="13" t="str">
        <f t="shared" si="21"/>
        <v>B</v>
      </c>
      <c r="AM38" s="14">
        <f t="shared" si="22"/>
        <v>1</v>
      </c>
      <c r="AN38" s="72">
        <f t="shared" si="23"/>
        <v>638</v>
      </c>
      <c r="AO38" s="15">
        <f t="shared" si="24"/>
        <v>2.9444444444444446</v>
      </c>
      <c r="AP38" s="15">
        <f t="shared" si="29"/>
        <v>3.0555555555555554</v>
      </c>
      <c r="AQ38" s="15" t="str">
        <f t="shared" si="25"/>
        <v>B</v>
      </c>
      <c r="AR38" s="13">
        <v>32</v>
      </c>
      <c r="AS38" s="13" t="str">
        <f t="shared" si="26"/>
        <v>PASS</v>
      </c>
      <c r="AT38" s="13">
        <f t="shared" si="27"/>
        <v>0</v>
      </c>
      <c r="AU38" s="38"/>
      <c r="AV38" s="38"/>
      <c r="AW38" s="6"/>
      <c r="AX38" s="6"/>
      <c r="AY38" s="38"/>
      <c r="AZ38" s="38">
        <v>0</v>
      </c>
      <c r="BA38" s="6">
        <v>51</v>
      </c>
      <c r="BB38" s="6">
        <v>47</v>
      </c>
      <c r="BC38" s="38">
        <v>51</v>
      </c>
      <c r="BD38" s="50">
        <v>0</v>
      </c>
      <c r="BE38" s="37">
        <f t="shared" si="28"/>
        <v>32</v>
      </c>
      <c r="BF38" s="91">
        <v>0</v>
      </c>
      <c r="BG38" s="10"/>
      <c r="BH38" s="18"/>
      <c r="BI38" s="18"/>
      <c r="BJ38" s="18"/>
      <c r="BK38" s="18"/>
      <c r="BL38" s="9" t="s">
        <v>1561</v>
      </c>
      <c r="BM38" s="9" t="s">
        <v>1593</v>
      </c>
      <c r="BN38" s="9" t="s">
        <v>40</v>
      </c>
    </row>
    <row r="39" spans="1:66" s="25" customFormat="1" ht="15.75" x14ac:dyDescent="0.25">
      <c r="A39" s="6">
        <v>33</v>
      </c>
      <c r="B39" s="9" t="s">
        <v>1396</v>
      </c>
      <c r="C39" s="9" t="s">
        <v>1448</v>
      </c>
      <c r="D39" s="9" t="s">
        <v>1500</v>
      </c>
      <c r="E39" s="7">
        <v>66</v>
      </c>
      <c r="F39" s="12">
        <v>69</v>
      </c>
      <c r="G39" s="12">
        <f t="shared" ref="G39:G58" si="30">SUM(E39:F39)</f>
        <v>135</v>
      </c>
      <c r="H39" s="12" t="str">
        <f t="shared" ref="H39:H58" si="31">IF(G39&lt;=64,"0",IF(G39&lt;=78,"1",IF(G39&lt;=98,"2",IF(G39&lt;=118,"3",IF(G39&lt;=138,"3.5",IF(G39&lt;=158,"4",IF(G39&lt;=200,"5")))))))</f>
        <v>3.5</v>
      </c>
      <c r="I39" s="12" t="str">
        <f t="shared" ref="I39:I58" si="32">IF(G39&lt;=64,"F",IF(G39&lt;=78,"D",IF(G39&lt;=98,"C",IF(G39&lt;=118,"B",IF(G39&lt;=138,"A-",IF(G39&lt;=158,"A",IF(G39&lt;=200,"A+")))))))</f>
        <v>A-</v>
      </c>
      <c r="J39" s="12">
        <v>70</v>
      </c>
      <c r="K39" s="12">
        <v>53</v>
      </c>
      <c r="L39" s="12">
        <f t="shared" ref="L39:L58" si="33">SUM(J39:K39)</f>
        <v>123</v>
      </c>
      <c r="M39" s="12" t="str">
        <f t="shared" ref="M39:M58" si="34">IF(L39&lt;=64,"0",IF(L39&lt;=78,"1",IF(L39&lt;=98,"2",IF(L39&lt;=118,"3",IF(L39&lt;=138,"3.5",IF(L39&lt;=158,"4",IF(L39&lt;=200,"5")))))))</f>
        <v>3.5</v>
      </c>
      <c r="N39" s="12" t="str">
        <f t="shared" ref="N39:N58" si="35">IF(L39&lt;=64,"F",IF(L39&lt;=78,"D",IF(L39&lt;=98,"C",IF(L39&lt;=118,"B",IF(L39&lt;=138,"A-",IF(L39&lt;=158,"A",IF(L39&lt;=200,"A+")))))))</f>
        <v>A-</v>
      </c>
      <c r="O39" s="12">
        <v>52</v>
      </c>
      <c r="P39" s="13">
        <f t="shared" ref="P39:P58" si="36">IF(O39&lt;=32,0,IF(O39&lt;=39,1,IF(O39&lt;=49,2,IF(O39&lt;=59,3,IF(O39&lt;=69,3.5,IF(O39&lt;=79,4,IF(O39&lt;=100,5)))))))</f>
        <v>3</v>
      </c>
      <c r="Q39" s="13" t="str">
        <f t="shared" ref="Q39:Q58" si="37">IF(O39&lt;=32,"F",IF(O39&lt;=39,"D",IF(O39&lt;=49,"C",IF(O39&lt;=59,"B",IF(O39&lt;=69,"A-",IF(O39&lt;=79,"A",IF(O39&lt;=100,"A+")))))))</f>
        <v>B</v>
      </c>
      <c r="R39" s="12">
        <v>50</v>
      </c>
      <c r="S39" s="13">
        <f t="shared" ref="S39:S58" si="38">IF(R39&lt;=32,0,IF(R39&lt;=39,1,IF(R39&lt;=49,2,IF(R39&lt;=59,3,IF(R39&lt;=69,3.5,IF(R39&lt;=79,4,IF(R39&lt;=100,5)))))))</f>
        <v>3</v>
      </c>
      <c r="T39" s="13" t="str">
        <f t="shared" ref="T39:T58" si="39">IF(R39&lt;=32,"F",IF(R39&lt;=39,"D",IF(R39&lt;=49,"C",IF(R39&lt;=59,"B",IF(R39&lt;=69,"A-",IF(R39&lt;=79,"A",IF(R39&lt;=100,"A+")))))))</f>
        <v>B</v>
      </c>
      <c r="U39" s="12">
        <v>50</v>
      </c>
      <c r="V39" s="13">
        <f t="shared" ref="V39:V58" si="40">IF(U39&lt;=32,0,IF(U39&lt;=39,1,IF(U39&lt;=49,2,IF(U39&lt;=59,3,IF(U39&lt;=69,3.5,IF(U39&lt;=79,4,IF(U39&lt;=100,5)))))))</f>
        <v>3</v>
      </c>
      <c r="W39" s="13" t="str">
        <f t="shared" ref="W39:W58" si="41">IF(U39&lt;=32,"F",IF(U39&lt;=39,"D",IF(U39&lt;=49,"C",IF(U39&lt;=59,"B",IF(U39&lt;=69,"A-",IF(U39&lt;=79,"A",IF(U39&lt;=100,"A+")))))))</f>
        <v>B</v>
      </c>
      <c r="X39" s="12">
        <v>64</v>
      </c>
      <c r="Y39" s="13">
        <f t="shared" ref="Y39:Y58" si="42">IF(X39&lt;=32,0,IF(X39&lt;=39,1,IF(X39&lt;=49,2,IF(X39&lt;=59,3,IF(X39&lt;=69,3.5,IF(X39&lt;=79,4,IF(X39&lt;=100,5)))))))</f>
        <v>3.5</v>
      </c>
      <c r="Z39" s="13" t="str">
        <f t="shared" ref="Z39:Z58" si="43">IF(X39&lt;=32,"F",IF(X39&lt;=39,"D",IF(X39&lt;=49,"C",IF(X39&lt;=59,"B",IF(X39&lt;=69,"A-",IF(X39&lt;=79,"A",IF(X39&lt;=100,"A+")))))))</f>
        <v>A-</v>
      </c>
      <c r="AA39" s="12">
        <v>38</v>
      </c>
      <c r="AB39" s="13">
        <f t="shared" ref="AB39:AB58" si="44">IF(AA39&lt;=32,0,IF(AA39&lt;=39,1,IF(AA39&lt;=49,2,IF(AA39&lt;=59,3,IF(AA39&lt;=69,3.5,IF(AA39&lt;=79,4,IF(AA39&lt;=100,5)))))))</f>
        <v>1</v>
      </c>
      <c r="AC39" s="13" t="str">
        <f t="shared" ref="AC39:AC58" si="45">IF(AA39&lt;=32,"F",IF(AA39&lt;=39,"D",IF(AA39&lt;=49,"C",IF(AA39&lt;=59,"B",IF(AA39&lt;=69,"A-",IF(AA39&lt;=79,"A",IF(AA39&lt;=100,"A+")))))))</f>
        <v>D</v>
      </c>
      <c r="AD39" s="12">
        <v>57</v>
      </c>
      <c r="AE39" s="13">
        <f t="shared" ref="AE39:AE58" si="46">IF(AD39&lt;=32,0,IF(AD39&lt;=39,1,IF(AD39&lt;=49,2,IF(AD39&lt;=59,3,IF(AD39&lt;=69,3.5,IF(AD39&lt;=79,4,IF(AD39&lt;=100,5)))))))</f>
        <v>3</v>
      </c>
      <c r="AF39" s="13" t="str">
        <f t="shared" ref="AF39:AF58" si="47">IF(AD39&lt;=32,"F",IF(AD39&lt;=39,"D",IF(AD39&lt;=49,"C",IF(AD39&lt;=59,"B",IF(AD39&lt;=69,"A-",IF(AD39&lt;=79,"A",IF(AD39&lt;=100,"A+")))))))</f>
        <v>B</v>
      </c>
      <c r="AG39" s="12">
        <v>13</v>
      </c>
      <c r="AH39" s="13">
        <f t="shared" ref="AH39:AH58" si="48">IF(AG39&lt;=8,0,IF(AG39&lt;=9.75,1,IF(AG39&lt;=12.25,2,IF(AG39&lt;=14.75,3,IF(AG39&lt;=17.25,3.5,IF(AG39&lt;=19.75,4,IF(AG39&lt;=25,5)))))))</f>
        <v>3</v>
      </c>
      <c r="AI39" s="13" t="str">
        <f t="shared" ref="AI39:AI58" si="49">IF(AG39&lt;=8,"F",IF(AG39&lt;=9.75,"D",IF(AG39&lt;=12.25,"C",IF(AG39&lt;=14.75,"B",IF(AG39&lt;=17.25,"A-",IF(AG39&lt;=19.75,"A",IF(AG39&lt;=25,"A+")))))))</f>
        <v>B</v>
      </c>
      <c r="AJ39" s="12">
        <v>43</v>
      </c>
      <c r="AK39" s="13">
        <f t="shared" ref="AK39:AK58" si="50">IF(AJ39&lt;=32,0,IF(AJ39&lt;=39,1,IF(AJ39&lt;=49,2,IF(AJ39&lt;=59,3,IF(AJ39&lt;=69,3.5,IF(AJ39&lt;=79,4,IF(AJ39&lt;=100,5)))))))</f>
        <v>2</v>
      </c>
      <c r="AL39" s="13" t="str">
        <f t="shared" ref="AL39:AL58" si="51">IF(AJ39&lt;=32,"F",IF(AJ39&lt;=39,"D",IF(AJ39&lt;=49,"C",IF(AJ39&lt;=59,"B",IF(AJ39&lt;=69,"A-",IF(AJ39&lt;=79,"A",IF(AJ39&lt;=100,"A+")))))))</f>
        <v>C</v>
      </c>
      <c r="AM39" s="14">
        <f t="shared" ref="AM39:AM58" si="52">IF(AK39&gt;2,AK39-2,0)</f>
        <v>0</v>
      </c>
      <c r="AN39" s="72">
        <f t="shared" ref="AN39:AN58" si="53">G39+L39+O39+R39+U39+X39+AA39+AD39+AG39+AJ39</f>
        <v>625</v>
      </c>
      <c r="AO39" s="15">
        <f t="shared" ref="AO39:AO58" si="54">IF(OR(H39=0,M39=0,P39=0,S39=0,V39=0,Y39=0,AB39=0,AE39=0,AH39=0),0,H39+M39+P39+S39+V39+Y39+AB39+AE39+AH39)/9</f>
        <v>2.9444444444444446</v>
      </c>
      <c r="AP39" s="15">
        <f t="shared" si="29"/>
        <v>2.9444444444444446</v>
      </c>
      <c r="AQ39" s="15" t="str">
        <f t="shared" ref="AQ39:AQ58" si="55">IF(AP39&gt;=5,"A+",IF(AP39&gt;=4,"A",IF(AP39&gt;=3.5,"A-",IF(AP39&gt;=3,"B",IF(AP39&gt;=2,"C",IF(AP39&gt;=1,"D","F"))))))</f>
        <v>C</v>
      </c>
      <c r="AR39" s="13">
        <v>33</v>
      </c>
      <c r="AS39" s="13" t="str">
        <f t="shared" ref="AS39:AS58" si="56">IF(AP39=0,"FAIL","PASS")</f>
        <v>PASS</v>
      </c>
      <c r="AT39" s="13">
        <f t="shared" ref="AT39:AT58" si="57">COUNTIF(G39:AI39,"F")</f>
        <v>0</v>
      </c>
      <c r="AU39" s="38">
        <v>39</v>
      </c>
      <c r="AV39" s="38"/>
      <c r="AW39" s="6">
        <v>34</v>
      </c>
      <c r="AX39" s="6">
        <v>76</v>
      </c>
      <c r="AY39" s="38">
        <v>43</v>
      </c>
      <c r="AZ39" s="38">
        <v>77</v>
      </c>
      <c r="BA39" s="6">
        <v>28</v>
      </c>
      <c r="BB39" s="6">
        <v>29</v>
      </c>
      <c r="BC39" s="38">
        <v>41</v>
      </c>
      <c r="BD39" s="50">
        <v>44</v>
      </c>
      <c r="BE39" s="37">
        <f t="shared" ref="BE39:BE58" si="58">AR39</f>
        <v>33</v>
      </c>
      <c r="BF39" s="91">
        <v>23</v>
      </c>
      <c r="BG39" s="10"/>
      <c r="BH39" s="18"/>
      <c r="BI39" s="18"/>
      <c r="BJ39" s="18"/>
      <c r="BK39" s="18"/>
      <c r="BL39" s="9" t="s">
        <v>1551</v>
      </c>
      <c r="BM39" s="9" t="s">
        <v>1584</v>
      </c>
      <c r="BN39" s="9" t="s">
        <v>40</v>
      </c>
    </row>
    <row r="40" spans="1:66" s="25" customFormat="1" ht="15.75" x14ac:dyDescent="0.25">
      <c r="A40" s="6">
        <v>34</v>
      </c>
      <c r="B40" s="9" t="s">
        <v>1387</v>
      </c>
      <c r="C40" s="9" t="s">
        <v>1439</v>
      </c>
      <c r="D40" s="9" t="s">
        <v>1491</v>
      </c>
      <c r="E40" s="7">
        <v>59</v>
      </c>
      <c r="F40" s="12">
        <v>69</v>
      </c>
      <c r="G40" s="12">
        <f t="shared" si="30"/>
        <v>128</v>
      </c>
      <c r="H40" s="12" t="str">
        <f t="shared" si="31"/>
        <v>3.5</v>
      </c>
      <c r="I40" s="12" t="str">
        <f t="shared" si="32"/>
        <v>A-</v>
      </c>
      <c r="J40" s="12">
        <v>63</v>
      </c>
      <c r="K40" s="12">
        <v>33</v>
      </c>
      <c r="L40" s="12">
        <f t="shared" si="33"/>
        <v>96</v>
      </c>
      <c r="M40" s="12" t="str">
        <f t="shared" si="34"/>
        <v>2</v>
      </c>
      <c r="N40" s="12" t="str">
        <f t="shared" si="35"/>
        <v>C</v>
      </c>
      <c r="O40" s="12">
        <v>40</v>
      </c>
      <c r="P40" s="13">
        <f t="shared" si="36"/>
        <v>2</v>
      </c>
      <c r="Q40" s="13" t="str">
        <f t="shared" si="37"/>
        <v>C</v>
      </c>
      <c r="R40" s="12">
        <v>48</v>
      </c>
      <c r="S40" s="13">
        <f t="shared" si="38"/>
        <v>2</v>
      </c>
      <c r="T40" s="13" t="str">
        <f t="shared" si="39"/>
        <v>C</v>
      </c>
      <c r="U40" s="12">
        <v>45</v>
      </c>
      <c r="V40" s="13">
        <f t="shared" si="40"/>
        <v>2</v>
      </c>
      <c r="W40" s="13" t="str">
        <f t="shared" si="41"/>
        <v>C</v>
      </c>
      <c r="X40" s="12">
        <v>68</v>
      </c>
      <c r="Y40" s="13">
        <f t="shared" si="42"/>
        <v>3.5</v>
      </c>
      <c r="Z40" s="13" t="str">
        <f t="shared" si="43"/>
        <v>A-</v>
      </c>
      <c r="AA40" s="12">
        <v>52</v>
      </c>
      <c r="AB40" s="13">
        <f t="shared" si="44"/>
        <v>3</v>
      </c>
      <c r="AC40" s="13" t="str">
        <f t="shared" si="45"/>
        <v>B</v>
      </c>
      <c r="AD40" s="12">
        <v>63</v>
      </c>
      <c r="AE40" s="13">
        <f t="shared" si="46"/>
        <v>3.5</v>
      </c>
      <c r="AF40" s="13" t="str">
        <f t="shared" si="47"/>
        <v>A-</v>
      </c>
      <c r="AG40" s="12">
        <v>19</v>
      </c>
      <c r="AH40" s="13">
        <f t="shared" si="48"/>
        <v>4</v>
      </c>
      <c r="AI40" s="13" t="str">
        <f t="shared" si="49"/>
        <v>A</v>
      </c>
      <c r="AJ40" s="12">
        <v>59</v>
      </c>
      <c r="AK40" s="13">
        <f t="shared" si="50"/>
        <v>3</v>
      </c>
      <c r="AL40" s="13" t="str">
        <f t="shared" si="51"/>
        <v>B</v>
      </c>
      <c r="AM40" s="14">
        <f t="shared" si="52"/>
        <v>1</v>
      </c>
      <c r="AN40" s="72">
        <f t="shared" si="53"/>
        <v>618</v>
      </c>
      <c r="AO40" s="15">
        <f t="shared" si="54"/>
        <v>2.8333333333333335</v>
      </c>
      <c r="AP40" s="15">
        <f t="shared" si="29"/>
        <v>2.9444444444444446</v>
      </c>
      <c r="AQ40" s="15" t="str">
        <f t="shared" si="55"/>
        <v>C</v>
      </c>
      <c r="AR40" s="13">
        <v>34</v>
      </c>
      <c r="AS40" s="13" t="str">
        <f t="shared" si="56"/>
        <v>PASS</v>
      </c>
      <c r="AT40" s="13">
        <f t="shared" si="57"/>
        <v>0</v>
      </c>
      <c r="AU40" s="38">
        <v>29</v>
      </c>
      <c r="AV40" s="38"/>
      <c r="AW40" s="6">
        <v>29</v>
      </c>
      <c r="AX40" s="6">
        <v>95</v>
      </c>
      <c r="AY40" s="38">
        <v>37</v>
      </c>
      <c r="AZ40" s="38">
        <v>95</v>
      </c>
      <c r="BA40" s="6">
        <v>29</v>
      </c>
      <c r="BB40" s="6">
        <v>70</v>
      </c>
      <c r="BC40" s="38">
        <v>32</v>
      </c>
      <c r="BD40" s="50">
        <v>96</v>
      </c>
      <c r="BE40" s="37">
        <f t="shared" si="58"/>
        <v>34</v>
      </c>
      <c r="BF40" s="91">
        <v>95</v>
      </c>
      <c r="BG40" s="10"/>
      <c r="BH40" s="18"/>
      <c r="BI40" s="18"/>
      <c r="BJ40" s="18"/>
      <c r="BK40" s="18"/>
      <c r="BL40" s="9" t="s">
        <v>1542</v>
      </c>
      <c r="BM40" s="9" t="s">
        <v>1542</v>
      </c>
      <c r="BN40" s="9" t="s">
        <v>40</v>
      </c>
    </row>
    <row r="41" spans="1:66" s="25" customFormat="1" ht="15.75" x14ac:dyDescent="0.25">
      <c r="A41" s="6">
        <v>35</v>
      </c>
      <c r="B41" s="9" t="s">
        <v>1403</v>
      </c>
      <c r="C41" s="9" t="s">
        <v>1455</v>
      </c>
      <c r="D41" s="9" t="s">
        <v>1507</v>
      </c>
      <c r="E41" s="7">
        <v>63</v>
      </c>
      <c r="F41" s="12">
        <v>74</v>
      </c>
      <c r="G41" s="12">
        <f t="shared" si="30"/>
        <v>137</v>
      </c>
      <c r="H41" s="12" t="str">
        <f t="shared" si="31"/>
        <v>3.5</v>
      </c>
      <c r="I41" s="12" t="str">
        <f t="shared" si="32"/>
        <v>A-</v>
      </c>
      <c r="J41" s="12">
        <v>60</v>
      </c>
      <c r="K41" s="12">
        <v>48</v>
      </c>
      <c r="L41" s="12">
        <f t="shared" si="33"/>
        <v>108</v>
      </c>
      <c r="M41" s="12" t="str">
        <f t="shared" si="34"/>
        <v>3</v>
      </c>
      <c r="N41" s="12" t="str">
        <f t="shared" si="35"/>
        <v>B</v>
      </c>
      <c r="O41" s="12">
        <v>54</v>
      </c>
      <c r="P41" s="13">
        <f t="shared" si="36"/>
        <v>3</v>
      </c>
      <c r="Q41" s="13" t="str">
        <f t="shared" si="37"/>
        <v>B</v>
      </c>
      <c r="R41" s="12">
        <v>44</v>
      </c>
      <c r="S41" s="13">
        <f t="shared" si="38"/>
        <v>2</v>
      </c>
      <c r="T41" s="13" t="str">
        <f t="shared" si="39"/>
        <v>C</v>
      </c>
      <c r="U41" s="12">
        <v>38</v>
      </c>
      <c r="V41" s="13">
        <f t="shared" si="40"/>
        <v>1</v>
      </c>
      <c r="W41" s="13" t="str">
        <f t="shared" si="41"/>
        <v>D</v>
      </c>
      <c r="X41" s="12">
        <v>75</v>
      </c>
      <c r="Y41" s="13">
        <f t="shared" si="42"/>
        <v>4</v>
      </c>
      <c r="Z41" s="13" t="str">
        <f t="shared" si="43"/>
        <v>A</v>
      </c>
      <c r="AA41" s="12">
        <v>34</v>
      </c>
      <c r="AB41" s="13">
        <f t="shared" si="44"/>
        <v>1</v>
      </c>
      <c r="AC41" s="13" t="str">
        <f t="shared" si="45"/>
        <v>D</v>
      </c>
      <c r="AD41" s="12">
        <v>69</v>
      </c>
      <c r="AE41" s="13">
        <f t="shared" si="46"/>
        <v>3.5</v>
      </c>
      <c r="AF41" s="13" t="str">
        <f t="shared" si="47"/>
        <v>A-</v>
      </c>
      <c r="AG41" s="12">
        <v>20</v>
      </c>
      <c r="AH41" s="13">
        <f t="shared" si="48"/>
        <v>5</v>
      </c>
      <c r="AI41" s="13" t="str">
        <f t="shared" si="49"/>
        <v>A+</v>
      </c>
      <c r="AJ41" s="12">
        <v>39</v>
      </c>
      <c r="AK41" s="13">
        <f t="shared" si="50"/>
        <v>1</v>
      </c>
      <c r="AL41" s="13" t="str">
        <f t="shared" si="51"/>
        <v>D</v>
      </c>
      <c r="AM41" s="14">
        <f t="shared" si="52"/>
        <v>0</v>
      </c>
      <c r="AN41" s="72">
        <f t="shared" si="53"/>
        <v>618</v>
      </c>
      <c r="AO41" s="15">
        <f t="shared" si="54"/>
        <v>2.8888888888888888</v>
      </c>
      <c r="AP41" s="15">
        <f t="shared" si="29"/>
        <v>2.8888888888888888</v>
      </c>
      <c r="AQ41" s="15" t="str">
        <f t="shared" si="55"/>
        <v>C</v>
      </c>
      <c r="AR41" s="13">
        <v>35</v>
      </c>
      <c r="AS41" s="13" t="str">
        <f t="shared" si="56"/>
        <v>PASS</v>
      </c>
      <c r="AT41" s="13">
        <f t="shared" si="57"/>
        <v>0</v>
      </c>
      <c r="AU41" s="38"/>
      <c r="AV41" s="38"/>
      <c r="AW41" s="6">
        <v>49</v>
      </c>
      <c r="AX41" s="6">
        <v>47</v>
      </c>
      <c r="AY41" s="38">
        <v>48</v>
      </c>
      <c r="AZ41" s="38">
        <v>40</v>
      </c>
      <c r="BA41" s="6">
        <v>42</v>
      </c>
      <c r="BB41" s="6">
        <v>94</v>
      </c>
      <c r="BC41" s="38">
        <v>48</v>
      </c>
      <c r="BD41" s="50">
        <v>96</v>
      </c>
      <c r="BE41" s="37">
        <f t="shared" si="58"/>
        <v>35</v>
      </c>
      <c r="BF41" s="91">
        <v>90</v>
      </c>
      <c r="BG41" s="10"/>
      <c r="BH41" s="18"/>
      <c r="BI41" s="18"/>
      <c r="BJ41" s="18"/>
      <c r="BK41" s="18"/>
      <c r="BL41" s="9" t="s">
        <v>1558</v>
      </c>
      <c r="BM41" s="9" t="s">
        <v>1590</v>
      </c>
      <c r="BN41" s="9" t="s">
        <v>40</v>
      </c>
    </row>
    <row r="42" spans="1:66" s="25" customFormat="1" ht="15.75" x14ac:dyDescent="0.25">
      <c r="A42" s="6">
        <v>36</v>
      </c>
      <c r="B42" s="9" t="s">
        <v>1385</v>
      </c>
      <c r="C42" s="9" t="s">
        <v>1437</v>
      </c>
      <c r="D42" s="9" t="s">
        <v>1489</v>
      </c>
      <c r="E42" s="7">
        <v>64</v>
      </c>
      <c r="F42" s="12">
        <v>70</v>
      </c>
      <c r="G42" s="12">
        <f t="shared" si="30"/>
        <v>134</v>
      </c>
      <c r="H42" s="12" t="str">
        <f t="shared" si="31"/>
        <v>3.5</v>
      </c>
      <c r="I42" s="12" t="str">
        <f t="shared" si="32"/>
        <v>A-</v>
      </c>
      <c r="J42" s="12">
        <v>42</v>
      </c>
      <c r="K42" s="12">
        <v>33</v>
      </c>
      <c r="L42" s="12">
        <f t="shared" si="33"/>
        <v>75</v>
      </c>
      <c r="M42" s="12" t="str">
        <f t="shared" si="34"/>
        <v>1</v>
      </c>
      <c r="N42" s="12" t="str">
        <f t="shared" si="35"/>
        <v>D</v>
      </c>
      <c r="O42" s="12">
        <v>58</v>
      </c>
      <c r="P42" s="13">
        <f t="shared" si="36"/>
        <v>3</v>
      </c>
      <c r="Q42" s="13" t="str">
        <f t="shared" si="37"/>
        <v>B</v>
      </c>
      <c r="R42" s="12">
        <v>50</v>
      </c>
      <c r="S42" s="13">
        <f t="shared" si="38"/>
        <v>3</v>
      </c>
      <c r="T42" s="13" t="str">
        <f t="shared" si="39"/>
        <v>B</v>
      </c>
      <c r="U42" s="12">
        <v>40</v>
      </c>
      <c r="V42" s="13">
        <f t="shared" si="40"/>
        <v>2</v>
      </c>
      <c r="W42" s="13" t="str">
        <f t="shared" si="41"/>
        <v>C</v>
      </c>
      <c r="X42" s="12">
        <v>73</v>
      </c>
      <c r="Y42" s="13">
        <f t="shared" si="42"/>
        <v>4</v>
      </c>
      <c r="Z42" s="13" t="str">
        <f t="shared" si="43"/>
        <v>A</v>
      </c>
      <c r="AA42" s="12">
        <v>35</v>
      </c>
      <c r="AB42" s="13">
        <f t="shared" si="44"/>
        <v>1</v>
      </c>
      <c r="AC42" s="13" t="str">
        <f t="shared" si="45"/>
        <v>D</v>
      </c>
      <c r="AD42" s="12">
        <v>63</v>
      </c>
      <c r="AE42" s="13">
        <f t="shared" si="46"/>
        <v>3.5</v>
      </c>
      <c r="AF42" s="13" t="str">
        <f t="shared" si="47"/>
        <v>A-</v>
      </c>
      <c r="AG42" s="12">
        <v>19</v>
      </c>
      <c r="AH42" s="13">
        <f t="shared" si="48"/>
        <v>4</v>
      </c>
      <c r="AI42" s="13" t="str">
        <f t="shared" si="49"/>
        <v>A</v>
      </c>
      <c r="AJ42" s="12">
        <v>55</v>
      </c>
      <c r="AK42" s="13">
        <f t="shared" si="50"/>
        <v>3</v>
      </c>
      <c r="AL42" s="13" t="str">
        <f t="shared" si="51"/>
        <v>B</v>
      </c>
      <c r="AM42" s="14">
        <f t="shared" si="52"/>
        <v>1</v>
      </c>
      <c r="AN42" s="72">
        <f t="shared" si="53"/>
        <v>602</v>
      </c>
      <c r="AO42" s="15">
        <f t="shared" si="54"/>
        <v>2.7777777777777777</v>
      </c>
      <c r="AP42" s="15">
        <f t="shared" ref="AP42:AP58" si="59">IF(OR(H42=0,M42=0,P42=0,S42=0,V42=0,Y42=0,AB42=0,AE42=0,AH42=0),0,H42+M42+P42+S42+V42+Y42+AB42+AE42+AH42+AM42)/9</f>
        <v>2.8888888888888888</v>
      </c>
      <c r="AQ42" s="15" t="str">
        <f t="shared" si="55"/>
        <v>C</v>
      </c>
      <c r="AR42" s="13">
        <v>36</v>
      </c>
      <c r="AS42" s="13" t="str">
        <f t="shared" si="56"/>
        <v>PASS</v>
      </c>
      <c r="AT42" s="13">
        <f t="shared" si="57"/>
        <v>0</v>
      </c>
      <c r="AU42" s="38">
        <v>36</v>
      </c>
      <c r="AV42" s="38"/>
      <c r="AW42" s="6">
        <v>43</v>
      </c>
      <c r="AX42" s="6">
        <v>80</v>
      </c>
      <c r="AY42" s="38">
        <v>38</v>
      </c>
      <c r="AZ42" s="38">
        <v>100</v>
      </c>
      <c r="BA42" s="6">
        <v>47</v>
      </c>
      <c r="BB42" s="6">
        <v>94</v>
      </c>
      <c r="BC42" s="38">
        <v>30</v>
      </c>
      <c r="BD42" s="50">
        <v>96</v>
      </c>
      <c r="BE42" s="37">
        <f t="shared" si="58"/>
        <v>36</v>
      </c>
      <c r="BF42" s="91">
        <v>90</v>
      </c>
      <c r="BG42" s="10"/>
      <c r="BH42" s="18"/>
      <c r="BI42" s="18"/>
      <c r="BJ42" s="18"/>
      <c r="BK42" s="18"/>
      <c r="BL42" s="9" t="s">
        <v>1540</v>
      </c>
      <c r="BM42" s="9" t="s">
        <v>1540</v>
      </c>
      <c r="BN42" s="9" t="s">
        <v>40</v>
      </c>
    </row>
    <row r="43" spans="1:66" s="25" customFormat="1" ht="15.75" x14ac:dyDescent="0.25">
      <c r="A43" s="6">
        <v>37</v>
      </c>
      <c r="B43" s="9" t="s">
        <v>1388</v>
      </c>
      <c r="C43" s="9" t="s">
        <v>1440</v>
      </c>
      <c r="D43" s="9" t="s">
        <v>1492</v>
      </c>
      <c r="E43" s="7">
        <v>46</v>
      </c>
      <c r="F43" s="12">
        <v>74</v>
      </c>
      <c r="G43" s="12">
        <f t="shared" si="30"/>
        <v>120</v>
      </c>
      <c r="H43" s="12" t="str">
        <f t="shared" si="31"/>
        <v>3.5</v>
      </c>
      <c r="I43" s="12" t="str">
        <f t="shared" si="32"/>
        <v>A-</v>
      </c>
      <c r="J43" s="12">
        <v>53</v>
      </c>
      <c r="K43" s="12">
        <v>27</v>
      </c>
      <c r="L43" s="12">
        <f t="shared" si="33"/>
        <v>80</v>
      </c>
      <c r="M43" s="12" t="str">
        <f t="shared" si="34"/>
        <v>2</v>
      </c>
      <c r="N43" s="12" t="str">
        <f t="shared" si="35"/>
        <v>C</v>
      </c>
      <c r="O43" s="12">
        <v>42</v>
      </c>
      <c r="P43" s="13">
        <f t="shared" si="36"/>
        <v>2</v>
      </c>
      <c r="Q43" s="13" t="str">
        <f t="shared" si="37"/>
        <v>C</v>
      </c>
      <c r="R43" s="12">
        <v>37</v>
      </c>
      <c r="S43" s="13">
        <f t="shared" si="38"/>
        <v>1</v>
      </c>
      <c r="T43" s="13" t="str">
        <f t="shared" si="39"/>
        <v>D</v>
      </c>
      <c r="U43" s="12">
        <v>37</v>
      </c>
      <c r="V43" s="13">
        <f t="shared" si="40"/>
        <v>1</v>
      </c>
      <c r="W43" s="13" t="str">
        <f t="shared" si="41"/>
        <v>D</v>
      </c>
      <c r="X43" s="12">
        <v>60</v>
      </c>
      <c r="Y43" s="13">
        <f t="shared" si="42"/>
        <v>3.5</v>
      </c>
      <c r="Z43" s="13" t="str">
        <f t="shared" si="43"/>
        <v>A-</v>
      </c>
      <c r="AA43" s="12">
        <v>40</v>
      </c>
      <c r="AB43" s="13">
        <f t="shared" si="44"/>
        <v>2</v>
      </c>
      <c r="AC43" s="13" t="str">
        <f t="shared" si="45"/>
        <v>C</v>
      </c>
      <c r="AD43" s="12">
        <v>52</v>
      </c>
      <c r="AE43" s="13">
        <f t="shared" si="46"/>
        <v>3</v>
      </c>
      <c r="AF43" s="13" t="str">
        <f t="shared" si="47"/>
        <v>B</v>
      </c>
      <c r="AG43" s="12">
        <v>24</v>
      </c>
      <c r="AH43" s="13">
        <f t="shared" si="48"/>
        <v>5</v>
      </c>
      <c r="AI43" s="13" t="str">
        <f t="shared" si="49"/>
        <v>A+</v>
      </c>
      <c r="AJ43" s="12">
        <v>62</v>
      </c>
      <c r="AK43" s="13">
        <f t="shared" si="50"/>
        <v>3.5</v>
      </c>
      <c r="AL43" s="13" t="str">
        <f t="shared" si="51"/>
        <v>A-</v>
      </c>
      <c r="AM43" s="14">
        <f t="shared" si="52"/>
        <v>1.5</v>
      </c>
      <c r="AN43" s="72">
        <f t="shared" si="53"/>
        <v>554</v>
      </c>
      <c r="AO43" s="15">
        <f t="shared" si="54"/>
        <v>2.5555555555555554</v>
      </c>
      <c r="AP43" s="15">
        <f t="shared" si="59"/>
        <v>2.7222222222222223</v>
      </c>
      <c r="AQ43" s="15" t="str">
        <f t="shared" si="55"/>
        <v>C</v>
      </c>
      <c r="AR43" s="13">
        <v>37</v>
      </c>
      <c r="AS43" s="13" t="str">
        <f t="shared" si="56"/>
        <v>PASS</v>
      </c>
      <c r="AT43" s="13">
        <f t="shared" si="57"/>
        <v>0</v>
      </c>
      <c r="AU43" s="38">
        <v>47</v>
      </c>
      <c r="AV43" s="38"/>
      <c r="AW43" s="6">
        <v>42</v>
      </c>
      <c r="AX43" s="6">
        <v>100</v>
      </c>
      <c r="AY43" s="38">
        <v>33</v>
      </c>
      <c r="AZ43" s="38">
        <v>100</v>
      </c>
      <c r="BA43" s="6">
        <v>40</v>
      </c>
      <c r="BB43" s="6">
        <v>82</v>
      </c>
      <c r="BC43" s="38">
        <v>33</v>
      </c>
      <c r="BD43" s="50">
        <v>88</v>
      </c>
      <c r="BE43" s="37">
        <f t="shared" si="58"/>
        <v>37</v>
      </c>
      <c r="BF43" s="91">
        <v>95</v>
      </c>
      <c r="BG43" s="10"/>
      <c r="BH43" s="18"/>
      <c r="BI43" s="18"/>
      <c r="BJ43" s="18"/>
      <c r="BK43" s="18"/>
      <c r="BL43" s="9" t="s">
        <v>1543</v>
      </c>
      <c r="BM43" s="9" t="s">
        <v>1580</v>
      </c>
      <c r="BN43" s="9" t="s">
        <v>40</v>
      </c>
    </row>
    <row r="44" spans="1:66" s="25" customFormat="1" ht="15.75" x14ac:dyDescent="0.25">
      <c r="A44" s="6">
        <v>38</v>
      </c>
      <c r="B44" s="9" t="s">
        <v>1401</v>
      </c>
      <c r="C44" s="9" t="s">
        <v>1453</v>
      </c>
      <c r="D44" s="9" t="s">
        <v>1505</v>
      </c>
      <c r="E44" s="7">
        <v>65</v>
      </c>
      <c r="F44" s="12">
        <v>76</v>
      </c>
      <c r="G44" s="12">
        <f t="shared" si="30"/>
        <v>141</v>
      </c>
      <c r="H44" s="12" t="str">
        <f t="shared" si="31"/>
        <v>4</v>
      </c>
      <c r="I44" s="12" t="str">
        <f t="shared" si="32"/>
        <v>A</v>
      </c>
      <c r="J44" s="12">
        <v>68</v>
      </c>
      <c r="K44" s="12">
        <v>50</v>
      </c>
      <c r="L44" s="12">
        <f t="shared" si="33"/>
        <v>118</v>
      </c>
      <c r="M44" s="12" t="str">
        <f t="shared" si="34"/>
        <v>3</v>
      </c>
      <c r="N44" s="12" t="str">
        <f t="shared" si="35"/>
        <v>B</v>
      </c>
      <c r="O44" s="12">
        <v>62</v>
      </c>
      <c r="P44" s="13">
        <f t="shared" si="36"/>
        <v>3.5</v>
      </c>
      <c r="Q44" s="13" t="str">
        <f t="shared" si="37"/>
        <v>A-</v>
      </c>
      <c r="R44" s="12">
        <v>52</v>
      </c>
      <c r="S44" s="13">
        <f t="shared" si="38"/>
        <v>3</v>
      </c>
      <c r="T44" s="13" t="str">
        <f t="shared" si="39"/>
        <v>B</v>
      </c>
      <c r="U44" s="12">
        <v>51</v>
      </c>
      <c r="V44" s="13">
        <f t="shared" si="40"/>
        <v>3</v>
      </c>
      <c r="W44" s="13" t="str">
        <f t="shared" si="41"/>
        <v>B</v>
      </c>
      <c r="X44" s="12">
        <v>80</v>
      </c>
      <c r="Y44" s="13">
        <f t="shared" si="42"/>
        <v>5</v>
      </c>
      <c r="Z44" s="13" t="str">
        <f t="shared" si="43"/>
        <v>A+</v>
      </c>
      <c r="AA44" s="12">
        <v>32</v>
      </c>
      <c r="AB44" s="13">
        <f t="shared" si="44"/>
        <v>0</v>
      </c>
      <c r="AC44" s="13" t="str">
        <f t="shared" si="45"/>
        <v>F</v>
      </c>
      <c r="AD44" s="12">
        <v>72</v>
      </c>
      <c r="AE44" s="13">
        <f t="shared" si="46"/>
        <v>4</v>
      </c>
      <c r="AF44" s="13" t="str">
        <f t="shared" si="47"/>
        <v>A</v>
      </c>
      <c r="AG44" s="12">
        <v>22</v>
      </c>
      <c r="AH44" s="13">
        <f t="shared" si="48"/>
        <v>5</v>
      </c>
      <c r="AI44" s="13" t="str">
        <f t="shared" si="49"/>
        <v>A+</v>
      </c>
      <c r="AJ44" s="12">
        <v>60</v>
      </c>
      <c r="AK44" s="13">
        <f t="shared" si="50"/>
        <v>3.5</v>
      </c>
      <c r="AL44" s="13" t="str">
        <f t="shared" si="51"/>
        <v>A-</v>
      </c>
      <c r="AM44" s="14">
        <f t="shared" si="52"/>
        <v>1.5</v>
      </c>
      <c r="AN44" s="72">
        <f t="shared" si="53"/>
        <v>690</v>
      </c>
      <c r="AO44" s="15">
        <f t="shared" si="54"/>
        <v>0</v>
      </c>
      <c r="AP44" s="15">
        <f t="shared" si="59"/>
        <v>0</v>
      </c>
      <c r="AQ44" s="15" t="str">
        <f t="shared" si="55"/>
        <v>F</v>
      </c>
      <c r="AR44" s="13">
        <v>38</v>
      </c>
      <c r="AS44" s="13" t="str">
        <f t="shared" si="56"/>
        <v>FAIL</v>
      </c>
      <c r="AT44" s="13">
        <f t="shared" si="57"/>
        <v>1</v>
      </c>
      <c r="AU44" s="38">
        <v>23</v>
      </c>
      <c r="AV44" s="38"/>
      <c r="AW44" s="6">
        <v>16</v>
      </c>
      <c r="AX44" s="6">
        <v>76</v>
      </c>
      <c r="AY44" s="38">
        <v>25</v>
      </c>
      <c r="AZ44" s="38">
        <v>100</v>
      </c>
      <c r="BA44" s="6">
        <v>24</v>
      </c>
      <c r="BB44" s="6">
        <v>94</v>
      </c>
      <c r="BC44" s="38">
        <v>46</v>
      </c>
      <c r="BD44" s="50">
        <v>92</v>
      </c>
      <c r="BE44" s="37">
        <f t="shared" si="58"/>
        <v>38</v>
      </c>
      <c r="BF44" s="91">
        <v>90</v>
      </c>
      <c r="BG44" s="10"/>
      <c r="BH44" s="18"/>
      <c r="BI44" s="18"/>
      <c r="BJ44" s="18"/>
      <c r="BK44" s="18"/>
      <c r="BL44" s="9" t="s">
        <v>1556</v>
      </c>
      <c r="BM44" s="9" t="s">
        <v>1588</v>
      </c>
      <c r="BN44" s="9" t="s">
        <v>40</v>
      </c>
    </row>
    <row r="45" spans="1:66" s="25" customFormat="1" ht="15.75" x14ac:dyDescent="0.25">
      <c r="A45" s="6">
        <v>39</v>
      </c>
      <c r="B45" s="9" t="s">
        <v>1381</v>
      </c>
      <c r="C45" s="9" t="s">
        <v>1433</v>
      </c>
      <c r="D45" s="9" t="s">
        <v>1485</v>
      </c>
      <c r="E45" s="7">
        <v>65</v>
      </c>
      <c r="F45" s="12">
        <v>72</v>
      </c>
      <c r="G45" s="12">
        <f t="shared" si="30"/>
        <v>137</v>
      </c>
      <c r="H45" s="12" t="str">
        <f t="shared" si="31"/>
        <v>3.5</v>
      </c>
      <c r="I45" s="12" t="str">
        <f t="shared" si="32"/>
        <v>A-</v>
      </c>
      <c r="J45" s="12">
        <v>73</v>
      </c>
      <c r="K45" s="12">
        <v>52</v>
      </c>
      <c r="L45" s="12">
        <f t="shared" si="33"/>
        <v>125</v>
      </c>
      <c r="M45" s="12" t="str">
        <f t="shared" si="34"/>
        <v>3.5</v>
      </c>
      <c r="N45" s="12" t="str">
        <f t="shared" si="35"/>
        <v>A-</v>
      </c>
      <c r="O45" s="12">
        <v>61</v>
      </c>
      <c r="P45" s="13">
        <f t="shared" si="36"/>
        <v>3.5</v>
      </c>
      <c r="Q45" s="13" t="str">
        <f t="shared" si="37"/>
        <v>A-</v>
      </c>
      <c r="R45" s="12">
        <v>36</v>
      </c>
      <c r="S45" s="13">
        <f t="shared" si="38"/>
        <v>1</v>
      </c>
      <c r="T45" s="13" t="str">
        <f t="shared" si="39"/>
        <v>D</v>
      </c>
      <c r="U45" s="12">
        <v>34</v>
      </c>
      <c r="V45" s="13">
        <f t="shared" si="40"/>
        <v>1</v>
      </c>
      <c r="W45" s="13" t="str">
        <f t="shared" si="41"/>
        <v>D</v>
      </c>
      <c r="X45" s="12">
        <v>78</v>
      </c>
      <c r="Y45" s="13">
        <f t="shared" si="42"/>
        <v>4</v>
      </c>
      <c r="Z45" s="13" t="str">
        <f t="shared" si="43"/>
        <v>A</v>
      </c>
      <c r="AA45" s="12">
        <v>23</v>
      </c>
      <c r="AB45" s="13">
        <f t="shared" si="44"/>
        <v>0</v>
      </c>
      <c r="AC45" s="13" t="str">
        <f t="shared" si="45"/>
        <v>F</v>
      </c>
      <c r="AD45" s="12">
        <v>70</v>
      </c>
      <c r="AE45" s="13">
        <f t="shared" si="46"/>
        <v>4</v>
      </c>
      <c r="AF45" s="13" t="str">
        <f t="shared" si="47"/>
        <v>A</v>
      </c>
      <c r="AG45" s="12">
        <v>17</v>
      </c>
      <c r="AH45" s="13">
        <f t="shared" si="48"/>
        <v>3.5</v>
      </c>
      <c r="AI45" s="13" t="str">
        <f t="shared" si="49"/>
        <v>A-</v>
      </c>
      <c r="AJ45" s="12">
        <v>65</v>
      </c>
      <c r="AK45" s="13">
        <f t="shared" si="50"/>
        <v>3.5</v>
      </c>
      <c r="AL45" s="13" t="str">
        <f t="shared" si="51"/>
        <v>A-</v>
      </c>
      <c r="AM45" s="14">
        <f t="shared" si="52"/>
        <v>1.5</v>
      </c>
      <c r="AN45" s="72">
        <f t="shared" si="53"/>
        <v>646</v>
      </c>
      <c r="AO45" s="15">
        <f t="shared" si="54"/>
        <v>0</v>
      </c>
      <c r="AP45" s="15">
        <f t="shared" si="59"/>
        <v>0</v>
      </c>
      <c r="AQ45" s="15" t="str">
        <f t="shared" si="55"/>
        <v>F</v>
      </c>
      <c r="AR45" s="13">
        <v>39</v>
      </c>
      <c r="AS45" s="13" t="str">
        <f t="shared" si="56"/>
        <v>FAIL</v>
      </c>
      <c r="AT45" s="13">
        <f t="shared" si="57"/>
        <v>1</v>
      </c>
      <c r="AU45" s="38">
        <v>31</v>
      </c>
      <c r="AV45" s="38"/>
      <c r="AW45" s="6">
        <v>38</v>
      </c>
      <c r="AX45" s="6">
        <v>95</v>
      </c>
      <c r="AY45" s="38">
        <v>23</v>
      </c>
      <c r="AZ45" s="38">
        <v>100</v>
      </c>
      <c r="BA45" s="6">
        <v>35</v>
      </c>
      <c r="BB45" s="6">
        <v>100</v>
      </c>
      <c r="BC45" s="38">
        <v>26</v>
      </c>
      <c r="BD45" s="50">
        <v>96</v>
      </c>
      <c r="BE45" s="37">
        <f t="shared" si="58"/>
        <v>39</v>
      </c>
      <c r="BF45" s="91">
        <v>90</v>
      </c>
      <c r="BG45" s="10"/>
      <c r="BH45" s="18"/>
      <c r="BI45" s="18"/>
      <c r="BJ45" s="18"/>
      <c r="BK45" s="18"/>
      <c r="BL45" s="9" t="s">
        <v>1536</v>
      </c>
      <c r="BM45" s="9" t="s">
        <v>1577</v>
      </c>
      <c r="BN45" s="9" t="s">
        <v>38</v>
      </c>
    </row>
    <row r="46" spans="1:66" s="25" customFormat="1" ht="15.75" x14ac:dyDescent="0.25">
      <c r="A46" s="6">
        <v>40</v>
      </c>
      <c r="B46" s="9" t="s">
        <v>1380</v>
      </c>
      <c r="C46" s="9" t="s">
        <v>1432</v>
      </c>
      <c r="D46" s="9" t="s">
        <v>1484</v>
      </c>
      <c r="E46" s="7">
        <v>65</v>
      </c>
      <c r="F46" s="12">
        <v>73</v>
      </c>
      <c r="G46" s="12">
        <f t="shared" si="30"/>
        <v>138</v>
      </c>
      <c r="H46" s="12" t="str">
        <f t="shared" si="31"/>
        <v>3.5</v>
      </c>
      <c r="I46" s="12" t="str">
        <f t="shared" si="32"/>
        <v>A-</v>
      </c>
      <c r="J46" s="12">
        <v>76</v>
      </c>
      <c r="K46" s="12">
        <v>59</v>
      </c>
      <c r="L46" s="12">
        <f t="shared" si="33"/>
        <v>135</v>
      </c>
      <c r="M46" s="12" t="str">
        <f t="shared" si="34"/>
        <v>3.5</v>
      </c>
      <c r="N46" s="12" t="str">
        <f t="shared" si="35"/>
        <v>A-</v>
      </c>
      <c r="O46" s="12">
        <v>65</v>
      </c>
      <c r="P46" s="13">
        <f t="shared" si="36"/>
        <v>3.5</v>
      </c>
      <c r="Q46" s="13" t="str">
        <f t="shared" si="37"/>
        <v>A-</v>
      </c>
      <c r="R46" s="12">
        <v>36</v>
      </c>
      <c r="S46" s="13">
        <f t="shared" si="38"/>
        <v>1</v>
      </c>
      <c r="T46" s="13" t="str">
        <f t="shared" si="39"/>
        <v>D</v>
      </c>
      <c r="U46" s="12">
        <v>38</v>
      </c>
      <c r="V46" s="13">
        <f t="shared" si="40"/>
        <v>1</v>
      </c>
      <c r="W46" s="13" t="str">
        <f t="shared" si="41"/>
        <v>D</v>
      </c>
      <c r="X46" s="12">
        <v>76</v>
      </c>
      <c r="Y46" s="13">
        <f t="shared" si="42"/>
        <v>4</v>
      </c>
      <c r="Z46" s="13" t="str">
        <f t="shared" si="43"/>
        <v>A</v>
      </c>
      <c r="AA46" s="12">
        <v>13</v>
      </c>
      <c r="AB46" s="13">
        <f t="shared" si="44"/>
        <v>0</v>
      </c>
      <c r="AC46" s="13" t="str">
        <f t="shared" si="45"/>
        <v>F</v>
      </c>
      <c r="AD46" s="12">
        <v>55</v>
      </c>
      <c r="AE46" s="13">
        <f t="shared" si="46"/>
        <v>3</v>
      </c>
      <c r="AF46" s="13" t="str">
        <f t="shared" si="47"/>
        <v>B</v>
      </c>
      <c r="AG46" s="12">
        <v>19</v>
      </c>
      <c r="AH46" s="13">
        <f t="shared" si="48"/>
        <v>4</v>
      </c>
      <c r="AI46" s="13" t="str">
        <f t="shared" si="49"/>
        <v>A</v>
      </c>
      <c r="AJ46" s="12">
        <v>67</v>
      </c>
      <c r="AK46" s="13">
        <f t="shared" si="50"/>
        <v>3.5</v>
      </c>
      <c r="AL46" s="13" t="str">
        <f t="shared" si="51"/>
        <v>A-</v>
      </c>
      <c r="AM46" s="14">
        <f t="shared" si="52"/>
        <v>1.5</v>
      </c>
      <c r="AN46" s="72">
        <f t="shared" si="53"/>
        <v>642</v>
      </c>
      <c r="AO46" s="15">
        <f t="shared" si="54"/>
        <v>0</v>
      </c>
      <c r="AP46" s="15">
        <f t="shared" si="59"/>
        <v>0</v>
      </c>
      <c r="AQ46" s="15" t="str">
        <f t="shared" si="55"/>
        <v>F</v>
      </c>
      <c r="AR46" s="13">
        <v>40</v>
      </c>
      <c r="AS46" s="13" t="str">
        <f t="shared" si="56"/>
        <v>FAIL</v>
      </c>
      <c r="AT46" s="13">
        <f t="shared" si="57"/>
        <v>1</v>
      </c>
      <c r="AU46" s="38">
        <v>37</v>
      </c>
      <c r="AV46" s="38"/>
      <c r="AW46" s="6">
        <v>33</v>
      </c>
      <c r="AX46" s="6">
        <v>90</v>
      </c>
      <c r="AY46" s="38">
        <v>29</v>
      </c>
      <c r="AZ46" s="38">
        <v>86</v>
      </c>
      <c r="BA46" s="6">
        <v>33</v>
      </c>
      <c r="BB46" s="6">
        <v>100</v>
      </c>
      <c r="BC46" s="38">
        <v>25</v>
      </c>
      <c r="BD46" s="50">
        <v>85</v>
      </c>
      <c r="BE46" s="37">
        <f t="shared" si="58"/>
        <v>40</v>
      </c>
      <c r="BF46" s="91">
        <v>90</v>
      </c>
      <c r="BG46" s="10"/>
      <c r="BH46" s="18"/>
      <c r="BI46" s="18"/>
      <c r="BJ46" s="18"/>
      <c r="BK46" s="18"/>
      <c r="BL46" s="9" t="s">
        <v>1535</v>
      </c>
      <c r="BM46" s="9" t="s">
        <v>1576</v>
      </c>
      <c r="BN46" s="9" t="s">
        <v>38</v>
      </c>
    </row>
    <row r="47" spans="1:66" s="25" customFormat="1" ht="15.75" x14ac:dyDescent="0.25">
      <c r="A47" s="6">
        <v>41</v>
      </c>
      <c r="B47" s="9" t="s">
        <v>1382</v>
      </c>
      <c r="C47" s="9" t="s">
        <v>1434</v>
      </c>
      <c r="D47" s="9" t="s">
        <v>1486</v>
      </c>
      <c r="E47" s="7">
        <v>59</v>
      </c>
      <c r="F47" s="12">
        <v>76</v>
      </c>
      <c r="G47" s="12">
        <f t="shared" si="30"/>
        <v>135</v>
      </c>
      <c r="H47" s="12" t="str">
        <f t="shared" si="31"/>
        <v>3.5</v>
      </c>
      <c r="I47" s="12" t="str">
        <f t="shared" si="32"/>
        <v>A-</v>
      </c>
      <c r="J47" s="12">
        <v>70</v>
      </c>
      <c r="K47" s="12">
        <v>45</v>
      </c>
      <c r="L47" s="12">
        <f t="shared" si="33"/>
        <v>115</v>
      </c>
      <c r="M47" s="12" t="str">
        <f t="shared" si="34"/>
        <v>3</v>
      </c>
      <c r="N47" s="12" t="str">
        <f t="shared" si="35"/>
        <v>B</v>
      </c>
      <c r="O47" s="12">
        <v>60</v>
      </c>
      <c r="P47" s="13">
        <f t="shared" si="36"/>
        <v>3.5</v>
      </c>
      <c r="Q47" s="13" t="str">
        <f t="shared" si="37"/>
        <v>A-</v>
      </c>
      <c r="R47" s="12">
        <v>37</v>
      </c>
      <c r="S47" s="13">
        <f t="shared" si="38"/>
        <v>1</v>
      </c>
      <c r="T47" s="13" t="str">
        <f t="shared" si="39"/>
        <v>D</v>
      </c>
      <c r="U47" s="12">
        <v>40</v>
      </c>
      <c r="V47" s="13">
        <f t="shared" si="40"/>
        <v>2</v>
      </c>
      <c r="W47" s="13" t="str">
        <f t="shared" si="41"/>
        <v>C</v>
      </c>
      <c r="X47" s="12">
        <v>67</v>
      </c>
      <c r="Y47" s="13">
        <f t="shared" si="42"/>
        <v>3.5</v>
      </c>
      <c r="Z47" s="13" t="str">
        <f t="shared" si="43"/>
        <v>A-</v>
      </c>
      <c r="AA47" s="12">
        <v>27</v>
      </c>
      <c r="AB47" s="13">
        <f t="shared" si="44"/>
        <v>0</v>
      </c>
      <c r="AC47" s="13" t="str">
        <f t="shared" si="45"/>
        <v>F</v>
      </c>
      <c r="AD47" s="12">
        <v>60</v>
      </c>
      <c r="AE47" s="13">
        <f t="shared" si="46"/>
        <v>3.5</v>
      </c>
      <c r="AF47" s="13" t="str">
        <f t="shared" si="47"/>
        <v>A-</v>
      </c>
      <c r="AG47" s="12">
        <v>17</v>
      </c>
      <c r="AH47" s="13">
        <f t="shared" si="48"/>
        <v>3.5</v>
      </c>
      <c r="AI47" s="13" t="str">
        <f t="shared" si="49"/>
        <v>A-</v>
      </c>
      <c r="AJ47" s="12">
        <v>73</v>
      </c>
      <c r="AK47" s="13">
        <f t="shared" si="50"/>
        <v>4</v>
      </c>
      <c r="AL47" s="13" t="str">
        <f t="shared" si="51"/>
        <v>A</v>
      </c>
      <c r="AM47" s="14">
        <f t="shared" si="52"/>
        <v>2</v>
      </c>
      <c r="AN47" s="72">
        <f t="shared" si="53"/>
        <v>631</v>
      </c>
      <c r="AO47" s="15">
        <f t="shared" si="54"/>
        <v>0</v>
      </c>
      <c r="AP47" s="15">
        <f t="shared" si="59"/>
        <v>0</v>
      </c>
      <c r="AQ47" s="15" t="str">
        <f t="shared" si="55"/>
        <v>F</v>
      </c>
      <c r="AR47" s="13">
        <v>41</v>
      </c>
      <c r="AS47" s="13" t="str">
        <f t="shared" si="56"/>
        <v>FAIL</v>
      </c>
      <c r="AT47" s="13">
        <f t="shared" si="57"/>
        <v>1</v>
      </c>
      <c r="AU47" s="38">
        <v>33</v>
      </c>
      <c r="AV47" s="38"/>
      <c r="AW47" s="6">
        <v>35</v>
      </c>
      <c r="AX47" s="6">
        <v>85</v>
      </c>
      <c r="AY47" s="38">
        <v>34</v>
      </c>
      <c r="AZ47" s="38">
        <v>90</v>
      </c>
      <c r="BA47" s="6">
        <v>37</v>
      </c>
      <c r="BB47" s="6">
        <v>76</v>
      </c>
      <c r="BC47" s="38">
        <v>27</v>
      </c>
      <c r="BD47" s="50">
        <v>77</v>
      </c>
      <c r="BE47" s="37">
        <f t="shared" si="58"/>
        <v>41</v>
      </c>
      <c r="BF47" s="91">
        <v>71</v>
      </c>
      <c r="BG47" s="10"/>
      <c r="BH47" s="18"/>
      <c r="BI47" s="18"/>
      <c r="BJ47" s="18"/>
      <c r="BK47" s="18"/>
      <c r="BL47" s="9" t="s">
        <v>1537</v>
      </c>
      <c r="BM47" s="9" t="s">
        <v>1537</v>
      </c>
      <c r="BN47" s="9" t="s">
        <v>38</v>
      </c>
    </row>
    <row r="48" spans="1:66" s="25" customFormat="1" ht="15.75" x14ac:dyDescent="0.25">
      <c r="A48" s="6">
        <v>42</v>
      </c>
      <c r="B48" s="9" t="s">
        <v>1397</v>
      </c>
      <c r="C48" s="9" t="s">
        <v>1449</v>
      </c>
      <c r="D48" s="9" t="s">
        <v>1501</v>
      </c>
      <c r="E48" s="7">
        <v>63</v>
      </c>
      <c r="F48" s="12">
        <v>65</v>
      </c>
      <c r="G48" s="12">
        <f t="shared" si="30"/>
        <v>128</v>
      </c>
      <c r="H48" s="12" t="str">
        <f t="shared" si="31"/>
        <v>3.5</v>
      </c>
      <c r="I48" s="12" t="str">
        <f t="shared" si="32"/>
        <v>A-</v>
      </c>
      <c r="J48" s="12">
        <v>55</v>
      </c>
      <c r="K48" s="12">
        <v>46</v>
      </c>
      <c r="L48" s="12">
        <f t="shared" si="33"/>
        <v>101</v>
      </c>
      <c r="M48" s="12" t="str">
        <f t="shared" si="34"/>
        <v>3</v>
      </c>
      <c r="N48" s="12" t="str">
        <f t="shared" si="35"/>
        <v>B</v>
      </c>
      <c r="O48" s="12">
        <v>51</v>
      </c>
      <c r="P48" s="13">
        <f t="shared" si="36"/>
        <v>3</v>
      </c>
      <c r="Q48" s="13" t="str">
        <f t="shared" si="37"/>
        <v>B</v>
      </c>
      <c r="R48" s="12">
        <v>45</v>
      </c>
      <c r="S48" s="13">
        <f t="shared" si="38"/>
        <v>2</v>
      </c>
      <c r="T48" s="13" t="str">
        <f t="shared" si="39"/>
        <v>C</v>
      </c>
      <c r="U48" s="12">
        <v>45</v>
      </c>
      <c r="V48" s="13">
        <f t="shared" si="40"/>
        <v>2</v>
      </c>
      <c r="W48" s="13" t="str">
        <f t="shared" si="41"/>
        <v>C</v>
      </c>
      <c r="X48" s="12">
        <v>67</v>
      </c>
      <c r="Y48" s="13">
        <f t="shared" si="42"/>
        <v>3.5</v>
      </c>
      <c r="Z48" s="13" t="str">
        <f t="shared" si="43"/>
        <v>A-</v>
      </c>
      <c r="AA48" s="12">
        <v>32</v>
      </c>
      <c r="AB48" s="13">
        <f t="shared" si="44"/>
        <v>0</v>
      </c>
      <c r="AC48" s="13" t="str">
        <f t="shared" si="45"/>
        <v>F</v>
      </c>
      <c r="AD48" s="12">
        <v>54</v>
      </c>
      <c r="AE48" s="13">
        <f t="shared" si="46"/>
        <v>3</v>
      </c>
      <c r="AF48" s="13" t="str">
        <f t="shared" si="47"/>
        <v>B</v>
      </c>
      <c r="AG48" s="12">
        <v>17</v>
      </c>
      <c r="AH48" s="13">
        <f t="shared" si="48"/>
        <v>3.5</v>
      </c>
      <c r="AI48" s="13" t="str">
        <f t="shared" si="49"/>
        <v>A-</v>
      </c>
      <c r="AJ48" s="12">
        <v>70</v>
      </c>
      <c r="AK48" s="13">
        <f t="shared" si="50"/>
        <v>4</v>
      </c>
      <c r="AL48" s="13" t="str">
        <f t="shared" si="51"/>
        <v>A</v>
      </c>
      <c r="AM48" s="14">
        <f t="shared" si="52"/>
        <v>2</v>
      </c>
      <c r="AN48" s="72">
        <f t="shared" si="53"/>
        <v>610</v>
      </c>
      <c r="AO48" s="15">
        <f t="shared" si="54"/>
        <v>0</v>
      </c>
      <c r="AP48" s="15">
        <f t="shared" si="59"/>
        <v>0</v>
      </c>
      <c r="AQ48" s="15" t="str">
        <f t="shared" si="55"/>
        <v>F</v>
      </c>
      <c r="AR48" s="13">
        <v>42</v>
      </c>
      <c r="AS48" s="13" t="str">
        <f t="shared" si="56"/>
        <v>FAIL</v>
      </c>
      <c r="AT48" s="13">
        <f t="shared" si="57"/>
        <v>1</v>
      </c>
      <c r="AU48" s="38">
        <v>44</v>
      </c>
      <c r="AV48" s="38"/>
      <c r="AW48" s="6">
        <v>31</v>
      </c>
      <c r="AX48" s="6">
        <v>85</v>
      </c>
      <c r="AY48" s="38">
        <v>42</v>
      </c>
      <c r="AZ48" s="38">
        <v>81</v>
      </c>
      <c r="BA48" s="6">
        <v>43</v>
      </c>
      <c r="BB48" s="6">
        <v>82</v>
      </c>
      <c r="BC48" s="38">
        <v>42</v>
      </c>
      <c r="BD48" s="50">
        <v>77</v>
      </c>
      <c r="BE48" s="37">
        <f t="shared" si="58"/>
        <v>42</v>
      </c>
      <c r="BF48" s="91">
        <v>85</v>
      </c>
      <c r="BG48" s="10"/>
      <c r="BH48" s="18"/>
      <c r="BI48" s="18"/>
      <c r="BJ48" s="18"/>
      <c r="BK48" s="18"/>
      <c r="BL48" s="9" t="s">
        <v>1552</v>
      </c>
      <c r="BM48" s="9" t="s">
        <v>1585</v>
      </c>
      <c r="BN48" s="9" t="s">
        <v>40</v>
      </c>
    </row>
    <row r="49" spans="1:66" s="25" customFormat="1" ht="15.75" x14ac:dyDescent="0.25">
      <c r="A49" s="6">
        <v>43</v>
      </c>
      <c r="B49" s="9" t="s">
        <v>1392</v>
      </c>
      <c r="C49" s="9" t="s">
        <v>1444</v>
      </c>
      <c r="D49" s="9" t="s">
        <v>1496</v>
      </c>
      <c r="E49" s="7">
        <v>58</v>
      </c>
      <c r="F49" s="12">
        <v>69</v>
      </c>
      <c r="G49" s="12">
        <f t="shared" si="30"/>
        <v>127</v>
      </c>
      <c r="H49" s="12" t="str">
        <f t="shared" si="31"/>
        <v>3.5</v>
      </c>
      <c r="I49" s="12" t="str">
        <f t="shared" si="32"/>
        <v>A-</v>
      </c>
      <c r="J49" s="12">
        <v>66</v>
      </c>
      <c r="K49" s="12">
        <v>42</v>
      </c>
      <c r="L49" s="12">
        <f t="shared" si="33"/>
        <v>108</v>
      </c>
      <c r="M49" s="12" t="str">
        <f t="shared" si="34"/>
        <v>3</v>
      </c>
      <c r="N49" s="12" t="str">
        <f t="shared" si="35"/>
        <v>B</v>
      </c>
      <c r="O49" s="12">
        <v>57</v>
      </c>
      <c r="P49" s="13">
        <f t="shared" si="36"/>
        <v>3</v>
      </c>
      <c r="Q49" s="13" t="str">
        <f t="shared" si="37"/>
        <v>B</v>
      </c>
      <c r="R49" s="12">
        <v>46</v>
      </c>
      <c r="S49" s="13">
        <f t="shared" si="38"/>
        <v>2</v>
      </c>
      <c r="T49" s="13" t="str">
        <f t="shared" si="39"/>
        <v>C</v>
      </c>
      <c r="U49" s="12">
        <v>37</v>
      </c>
      <c r="V49" s="13">
        <f t="shared" si="40"/>
        <v>1</v>
      </c>
      <c r="W49" s="13" t="str">
        <f t="shared" si="41"/>
        <v>D</v>
      </c>
      <c r="X49" s="12">
        <v>75</v>
      </c>
      <c r="Y49" s="13">
        <f t="shared" si="42"/>
        <v>4</v>
      </c>
      <c r="Z49" s="13" t="str">
        <f t="shared" si="43"/>
        <v>A</v>
      </c>
      <c r="AA49" s="12">
        <v>26</v>
      </c>
      <c r="AB49" s="13">
        <f t="shared" si="44"/>
        <v>0</v>
      </c>
      <c r="AC49" s="13" t="str">
        <f t="shared" si="45"/>
        <v>F</v>
      </c>
      <c r="AD49" s="12">
        <v>54</v>
      </c>
      <c r="AE49" s="13">
        <f t="shared" si="46"/>
        <v>3</v>
      </c>
      <c r="AF49" s="13" t="str">
        <f t="shared" si="47"/>
        <v>B</v>
      </c>
      <c r="AG49" s="12">
        <v>23</v>
      </c>
      <c r="AH49" s="13">
        <f t="shared" si="48"/>
        <v>5</v>
      </c>
      <c r="AI49" s="13" t="str">
        <f t="shared" si="49"/>
        <v>A+</v>
      </c>
      <c r="AJ49" s="12">
        <v>40</v>
      </c>
      <c r="AK49" s="13">
        <f t="shared" si="50"/>
        <v>2</v>
      </c>
      <c r="AL49" s="13" t="str">
        <f t="shared" si="51"/>
        <v>C</v>
      </c>
      <c r="AM49" s="14">
        <f t="shared" si="52"/>
        <v>0</v>
      </c>
      <c r="AN49" s="72">
        <f t="shared" si="53"/>
        <v>593</v>
      </c>
      <c r="AO49" s="15">
        <f t="shared" si="54"/>
        <v>0</v>
      </c>
      <c r="AP49" s="15">
        <f t="shared" si="59"/>
        <v>0</v>
      </c>
      <c r="AQ49" s="15" t="str">
        <f t="shared" si="55"/>
        <v>F</v>
      </c>
      <c r="AR49" s="13">
        <v>43</v>
      </c>
      <c r="AS49" s="13" t="str">
        <f t="shared" si="56"/>
        <v>FAIL</v>
      </c>
      <c r="AT49" s="13">
        <f t="shared" si="57"/>
        <v>1</v>
      </c>
      <c r="AU49" s="38"/>
      <c r="AV49" s="38"/>
      <c r="AW49" s="6"/>
      <c r="AX49" s="6">
        <v>9</v>
      </c>
      <c r="AY49" s="38">
        <v>40</v>
      </c>
      <c r="AZ49" s="38">
        <v>95</v>
      </c>
      <c r="BA49" s="6">
        <v>36</v>
      </c>
      <c r="BB49" s="6">
        <v>100</v>
      </c>
      <c r="BC49" s="38">
        <v>37</v>
      </c>
      <c r="BD49" s="50">
        <v>96</v>
      </c>
      <c r="BE49" s="37">
        <f t="shared" si="58"/>
        <v>43</v>
      </c>
      <c r="BF49" s="91">
        <v>90</v>
      </c>
      <c r="BG49" s="10"/>
      <c r="BH49" s="18"/>
      <c r="BI49" s="18"/>
      <c r="BJ49" s="18"/>
      <c r="BK49" s="18"/>
      <c r="BL49" s="9" t="s">
        <v>1547</v>
      </c>
      <c r="BM49" s="9" t="s">
        <v>1547</v>
      </c>
      <c r="BN49" s="9" t="s">
        <v>40</v>
      </c>
    </row>
    <row r="50" spans="1:66" s="25" customFormat="1" ht="15.75" x14ac:dyDescent="0.25">
      <c r="A50" s="6">
        <v>44</v>
      </c>
      <c r="B50" s="9" t="s">
        <v>1389</v>
      </c>
      <c r="C50" s="9" t="s">
        <v>1441</v>
      </c>
      <c r="D50" s="9" t="s">
        <v>1493</v>
      </c>
      <c r="E50" s="7">
        <v>49</v>
      </c>
      <c r="F50" s="12">
        <v>75</v>
      </c>
      <c r="G50" s="12">
        <f t="shared" si="30"/>
        <v>124</v>
      </c>
      <c r="H50" s="12" t="str">
        <f t="shared" si="31"/>
        <v>3.5</v>
      </c>
      <c r="I50" s="12" t="str">
        <f t="shared" si="32"/>
        <v>A-</v>
      </c>
      <c r="J50" s="12">
        <v>54</v>
      </c>
      <c r="K50" s="12">
        <v>29</v>
      </c>
      <c r="L50" s="12">
        <f t="shared" si="33"/>
        <v>83</v>
      </c>
      <c r="M50" s="12" t="str">
        <f t="shared" si="34"/>
        <v>2</v>
      </c>
      <c r="N50" s="12" t="str">
        <f t="shared" si="35"/>
        <v>C</v>
      </c>
      <c r="O50" s="12">
        <v>44</v>
      </c>
      <c r="P50" s="13">
        <f t="shared" si="36"/>
        <v>2</v>
      </c>
      <c r="Q50" s="13" t="str">
        <f t="shared" si="37"/>
        <v>C</v>
      </c>
      <c r="R50" s="12">
        <v>38</v>
      </c>
      <c r="S50" s="13">
        <f t="shared" si="38"/>
        <v>1</v>
      </c>
      <c r="T50" s="13" t="str">
        <f t="shared" si="39"/>
        <v>D</v>
      </c>
      <c r="U50" s="12">
        <v>33</v>
      </c>
      <c r="V50" s="13">
        <f t="shared" si="40"/>
        <v>1</v>
      </c>
      <c r="W50" s="13" t="str">
        <f t="shared" si="41"/>
        <v>D</v>
      </c>
      <c r="X50" s="12">
        <v>84</v>
      </c>
      <c r="Y50" s="13">
        <f t="shared" si="42"/>
        <v>5</v>
      </c>
      <c r="Z50" s="13" t="str">
        <f t="shared" si="43"/>
        <v>A+</v>
      </c>
      <c r="AA50" s="12">
        <v>18</v>
      </c>
      <c r="AB50" s="13">
        <f t="shared" si="44"/>
        <v>0</v>
      </c>
      <c r="AC50" s="13" t="str">
        <f t="shared" si="45"/>
        <v>F</v>
      </c>
      <c r="AD50" s="12">
        <v>59</v>
      </c>
      <c r="AE50" s="13">
        <f t="shared" si="46"/>
        <v>3</v>
      </c>
      <c r="AF50" s="13" t="str">
        <f t="shared" si="47"/>
        <v>B</v>
      </c>
      <c r="AG50" s="12">
        <v>17</v>
      </c>
      <c r="AH50" s="13">
        <f t="shared" si="48"/>
        <v>3.5</v>
      </c>
      <c r="AI50" s="13" t="str">
        <f t="shared" si="49"/>
        <v>A-</v>
      </c>
      <c r="AJ50" s="12">
        <v>62</v>
      </c>
      <c r="AK50" s="13">
        <f t="shared" si="50"/>
        <v>3.5</v>
      </c>
      <c r="AL50" s="13" t="str">
        <f t="shared" si="51"/>
        <v>A-</v>
      </c>
      <c r="AM50" s="14">
        <f t="shared" si="52"/>
        <v>1.5</v>
      </c>
      <c r="AN50" s="72">
        <f t="shared" si="53"/>
        <v>562</v>
      </c>
      <c r="AO50" s="15">
        <f t="shared" si="54"/>
        <v>0</v>
      </c>
      <c r="AP50" s="15">
        <f t="shared" si="59"/>
        <v>0</v>
      </c>
      <c r="AQ50" s="15" t="str">
        <f t="shared" si="55"/>
        <v>F</v>
      </c>
      <c r="AR50" s="13">
        <v>44</v>
      </c>
      <c r="AS50" s="13" t="str">
        <f t="shared" si="56"/>
        <v>FAIL</v>
      </c>
      <c r="AT50" s="13">
        <f t="shared" si="57"/>
        <v>1</v>
      </c>
      <c r="AU50" s="38">
        <v>46</v>
      </c>
      <c r="AV50" s="38"/>
      <c r="AW50" s="6">
        <v>40</v>
      </c>
      <c r="AX50" s="6">
        <v>100</v>
      </c>
      <c r="AY50" s="38">
        <v>36</v>
      </c>
      <c r="AZ50" s="38">
        <v>90</v>
      </c>
      <c r="BA50" s="6">
        <v>48</v>
      </c>
      <c r="BB50" s="6">
        <v>94</v>
      </c>
      <c r="BC50" s="38">
        <v>34</v>
      </c>
      <c r="BD50" s="50">
        <v>92</v>
      </c>
      <c r="BE50" s="37">
        <f t="shared" si="58"/>
        <v>44</v>
      </c>
      <c r="BF50" s="91">
        <v>95</v>
      </c>
      <c r="BG50" s="10"/>
      <c r="BH50" s="18"/>
      <c r="BI50" s="18"/>
      <c r="BJ50" s="18"/>
      <c r="BK50" s="18"/>
      <c r="BL50" s="9" t="s">
        <v>1544</v>
      </c>
      <c r="BM50" s="9" t="s">
        <v>1544</v>
      </c>
      <c r="BN50" s="9" t="s">
        <v>40</v>
      </c>
    </row>
    <row r="51" spans="1:66" s="25" customFormat="1" ht="15.75" x14ac:dyDescent="0.25">
      <c r="A51" s="6">
        <v>45</v>
      </c>
      <c r="B51" s="9" t="s">
        <v>1384</v>
      </c>
      <c r="C51" s="9" t="s">
        <v>1436</v>
      </c>
      <c r="D51" s="9" t="s">
        <v>1488</v>
      </c>
      <c r="E51" s="7">
        <v>49</v>
      </c>
      <c r="F51" s="12">
        <v>64</v>
      </c>
      <c r="G51" s="12">
        <f t="shared" si="30"/>
        <v>113</v>
      </c>
      <c r="H51" s="12" t="str">
        <f t="shared" si="31"/>
        <v>3</v>
      </c>
      <c r="I51" s="12" t="str">
        <f t="shared" si="32"/>
        <v>B</v>
      </c>
      <c r="J51" s="12">
        <v>50</v>
      </c>
      <c r="K51" s="12">
        <v>25</v>
      </c>
      <c r="L51" s="12">
        <f t="shared" si="33"/>
        <v>75</v>
      </c>
      <c r="M51" s="12" t="str">
        <f t="shared" si="34"/>
        <v>1</v>
      </c>
      <c r="N51" s="12" t="str">
        <f t="shared" si="35"/>
        <v>D</v>
      </c>
      <c r="O51" s="12">
        <v>55</v>
      </c>
      <c r="P51" s="13">
        <f t="shared" si="36"/>
        <v>3</v>
      </c>
      <c r="Q51" s="13" t="str">
        <f t="shared" si="37"/>
        <v>B</v>
      </c>
      <c r="R51" s="12">
        <v>40</v>
      </c>
      <c r="S51" s="13">
        <f t="shared" si="38"/>
        <v>2</v>
      </c>
      <c r="T51" s="13" t="str">
        <f t="shared" si="39"/>
        <v>C</v>
      </c>
      <c r="U51" s="12">
        <v>38</v>
      </c>
      <c r="V51" s="13">
        <f t="shared" si="40"/>
        <v>1</v>
      </c>
      <c r="W51" s="13" t="str">
        <f t="shared" si="41"/>
        <v>D</v>
      </c>
      <c r="X51" s="12">
        <v>57</v>
      </c>
      <c r="Y51" s="13">
        <f t="shared" si="42"/>
        <v>3</v>
      </c>
      <c r="Z51" s="13" t="str">
        <f t="shared" si="43"/>
        <v>B</v>
      </c>
      <c r="AA51" s="12">
        <v>13</v>
      </c>
      <c r="AB51" s="13">
        <f t="shared" si="44"/>
        <v>0</v>
      </c>
      <c r="AC51" s="13" t="str">
        <f t="shared" si="45"/>
        <v>F</v>
      </c>
      <c r="AD51" s="12">
        <v>54</v>
      </c>
      <c r="AE51" s="13">
        <f t="shared" si="46"/>
        <v>3</v>
      </c>
      <c r="AF51" s="13" t="str">
        <f t="shared" si="47"/>
        <v>B</v>
      </c>
      <c r="AG51" s="12">
        <v>16</v>
      </c>
      <c r="AH51" s="13">
        <f t="shared" si="48"/>
        <v>3.5</v>
      </c>
      <c r="AI51" s="13" t="str">
        <f t="shared" si="49"/>
        <v>A-</v>
      </c>
      <c r="AJ51" s="12">
        <v>45</v>
      </c>
      <c r="AK51" s="13">
        <f t="shared" si="50"/>
        <v>2</v>
      </c>
      <c r="AL51" s="13" t="str">
        <f t="shared" si="51"/>
        <v>C</v>
      </c>
      <c r="AM51" s="14">
        <f t="shared" si="52"/>
        <v>0</v>
      </c>
      <c r="AN51" s="72">
        <f t="shared" si="53"/>
        <v>506</v>
      </c>
      <c r="AO51" s="15">
        <f t="shared" si="54"/>
        <v>0</v>
      </c>
      <c r="AP51" s="15">
        <f t="shared" si="59"/>
        <v>0</v>
      </c>
      <c r="AQ51" s="15" t="str">
        <f t="shared" si="55"/>
        <v>F</v>
      </c>
      <c r="AR51" s="13">
        <v>45</v>
      </c>
      <c r="AS51" s="13" t="str">
        <f t="shared" si="56"/>
        <v>FAIL</v>
      </c>
      <c r="AT51" s="13">
        <f t="shared" si="57"/>
        <v>1</v>
      </c>
      <c r="AU51" s="38">
        <v>35</v>
      </c>
      <c r="AV51" s="38"/>
      <c r="AW51" s="6">
        <v>39</v>
      </c>
      <c r="AX51" s="6">
        <v>90</v>
      </c>
      <c r="AY51" s="38">
        <v>41</v>
      </c>
      <c r="AZ51" s="38">
        <v>90</v>
      </c>
      <c r="BA51" s="6">
        <v>46</v>
      </c>
      <c r="BB51" s="6">
        <v>52</v>
      </c>
      <c r="BC51" s="38">
        <v>29</v>
      </c>
      <c r="BD51" s="50">
        <v>55</v>
      </c>
      <c r="BE51" s="37">
        <f t="shared" si="58"/>
        <v>45</v>
      </c>
      <c r="BF51" s="91">
        <v>52</v>
      </c>
      <c r="BG51" s="10"/>
      <c r="BH51" s="18"/>
      <c r="BI51" s="18"/>
      <c r="BJ51" s="18"/>
      <c r="BK51" s="18"/>
      <c r="BL51" s="9" t="s">
        <v>1539</v>
      </c>
      <c r="BM51" s="9" t="s">
        <v>1579</v>
      </c>
      <c r="BN51" s="9" t="s">
        <v>38</v>
      </c>
    </row>
    <row r="52" spans="1:66" s="25" customFormat="1" ht="15.75" x14ac:dyDescent="0.25">
      <c r="A52" s="6">
        <v>46</v>
      </c>
      <c r="B52" s="9" t="s">
        <v>1407</v>
      </c>
      <c r="C52" s="9" t="s">
        <v>1459</v>
      </c>
      <c r="D52" s="9" t="s">
        <v>1511</v>
      </c>
      <c r="E52" s="7">
        <v>56</v>
      </c>
      <c r="F52" s="12">
        <v>66</v>
      </c>
      <c r="G52" s="12">
        <f t="shared" si="30"/>
        <v>122</v>
      </c>
      <c r="H52" s="12" t="str">
        <f t="shared" si="31"/>
        <v>3.5</v>
      </c>
      <c r="I52" s="12" t="str">
        <f t="shared" si="32"/>
        <v>A-</v>
      </c>
      <c r="J52" s="12">
        <v>56</v>
      </c>
      <c r="K52" s="12">
        <v>42</v>
      </c>
      <c r="L52" s="12">
        <f t="shared" si="33"/>
        <v>98</v>
      </c>
      <c r="M52" s="12" t="str">
        <f t="shared" si="34"/>
        <v>2</v>
      </c>
      <c r="N52" s="12" t="str">
        <f t="shared" si="35"/>
        <v>C</v>
      </c>
      <c r="O52" s="12">
        <v>62</v>
      </c>
      <c r="P52" s="13">
        <f t="shared" si="36"/>
        <v>3.5</v>
      </c>
      <c r="Q52" s="13" t="str">
        <f t="shared" si="37"/>
        <v>A-</v>
      </c>
      <c r="R52" s="12">
        <v>47</v>
      </c>
      <c r="S52" s="13">
        <f t="shared" si="38"/>
        <v>2</v>
      </c>
      <c r="T52" s="13" t="str">
        <f t="shared" si="39"/>
        <v>C</v>
      </c>
      <c r="U52" s="12">
        <v>31</v>
      </c>
      <c r="V52" s="13">
        <f t="shared" si="40"/>
        <v>0</v>
      </c>
      <c r="W52" s="13" t="str">
        <f t="shared" si="41"/>
        <v>F</v>
      </c>
      <c r="X52" s="12">
        <v>68</v>
      </c>
      <c r="Y52" s="13">
        <f t="shared" si="42"/>
        <v>3.5</v>
      </c>
      <c r="Z52" s="13" t="str">
        <f t="shared" si="43"/>
        <v>A-</v>
      </c>
      <c r="AA52" s="12">
        <v>30</v>
      </c>
      <c r="AB52" s="13">
        <f t="shared" si="44"/>
        <v>0</v>
      </c>
      <c r="AC52" s="13" t="str">
        <f t="shared" si="45"/>
        <v>F</v>
      </c>
      <c r="AD52" s="12">
        <v>56</v>
      </c>
      <c r="AE52" s="13">
        <f t="shared" si="46"/>
        <v>3</v>
      </c>
      <c r="AF52" s="13" t="str">
        <f t="shared" si="47"/>
        <v>B</v>
      </c>
      <c r="AG52" s="12">
        <v>13</v>
      </c>
      <c r="AH52" s="13">
        <f t="shared" si="48"/>
        <v>3</v>
      </c>
      <c r="AI52" s="13" t="str">
        <f t="shared" si="49"/>
        <v>B</v>
      </c>
      <c r="AJ52" s="12">
        <v>40</v>
      </c>
      <c r="AK52" s="13">
        <f t="shared" si="50"/>
        <v>2</v>
      </c>
      <c r="AL52" s="13" t="str">
        <f t="shared" si="51"/>
        <v>C</v>
      </c>
      <c r="AM52" s="14">
        <f t="shared" si="52"/>
        <v>0</v>
      </c>
      <c r="AN52" s="72">
        <f t="shared" si="53"/>
        <v>567</v>
      </c>
      <c r="AO52" s="15">
        <f t="shared" si="54"/>
        <v>0</v>
      </c>
      <c r="AP52" s="15">
        <f t="shared" si="59"/>
        <v>0</v>
      </c>
      <c r="AQ52" s="15" t="str">
        <f t="shared" si="55"/>
        <v>F</v>
      </c>
      <c r="AR52" s="13">
        <v>46</v>
      </c>
      <c r="AS52" s="13" t="str">
        <f t="shared" si="56"/>
        <v>FAIL</v>
      </c>
      <c r="AT52" s="13">
        <f t="shared" si="57"/>
        <v>2</v>
      </c>
      <c r="AU52" s="38"/>
      <c r="AV52" s="38"/>
      <c r="AW52" s="6"/>
      <c r="AX52" s="6"/>
      <c r="AY52" s="38"/>
      <c r="AZ52" s="38"/>
      <c r="BA52" s="6"/>
      <c r="BB52" s="6">
        <v>0</v>
      </c>
      <c r="BC52" s="38">
        <v>53</v>
      </c>
      <c r="BD52" s="50">
        <v>0</v>
      </c>
      <c r="BE52" s="37">
        <f t="shared" si="58"/>
        <v>46</v>
      </c>
      <c r="BF52" s="91">
        <v>0</v>
      </c>
      <c r="BG52" s="10"/>
      <c r="BH52" s="18"/>
      <c r="BI52" s="18"/>
      <c r="BJ52" s="18"/>
      <c r="BK52" s="18"/>
      <c r="BL52" s="9" t="s">
        <v>1562</v>
      </c>
      <c r="BM52" s="9" t="s">
        <v>1594</v>
      </c>
      <c r="BN52" s="9" t="s">
        <v>40</v>
      </c>
    </row>
    <row r="53" spans="1:66" s="25" customFormat="1" ht="15.75" x14ac:dyDescent="0.25">
      <c r="A53" s="6">
        <v>47</v>
      </c>
      <c r="B53" s="9" t="s">
        <v>1391</v>
      </c>
      <c r="C53" s="9" t="s">
        <v>1443</v>
      </c>
      <c r="D53" s="9" t="s">
        <v>1495</v>
      </c>
      <c r="E53" s="7">
        <v>41</v>
      </c>
      <c r="F53" s="12">
        <v>55</v>
      </c>
      <c r="G53" s="12">
        <f t="shared" si="30"/>
        <v>96</v>
      </c>
      <c r="H53" s="12" t="str">
        <f t="shared" si="31"/>
        <v>2</v>
      </c>
      <c r="I53" s="12" t="str">
        <f t="shared" si="32"/>
        <v>C</v>
      </c>
      <c r="J53" s="12">
        <v>57</v>
      </c>
      <c r="K53" s="12">
        <v>38</v>
      </c>
      <c r="L53" s="12">
        <f t="shared" si="33"/>
        <v>95</v>
      </c>
      <c r="M53" s="12" t="str">
        <f t="shared" si="34"/>
        <v>2</v>
      </c>
      <c r="N53" s="12" t="str">
        <f t="shared" si="35"/>
        <v>C</v>
      </c>
      <c r="O53" s="12">
        <v>15</v>
      </c>
      <c r="P53" s="13">
        <f t="shared" si="36"/>
        <v>0</v>
      </c>
      <c r="Q53" s="13" t="str">
        <f t="shared" si="37"/>
        <v>F</v>
      </c>
      <c r="R53" s="12">
        <v>36</v>
      </c>
      <c r="S53" s="13">
        <f t="shared" si="38"/>
        <v>1</v>
      </c>
      <c r="T53" s="13" t="str">
        <f t="shared" si="39"/>
        <v>D</v>
      </c>
      <c r="U53" s="12">
        <v>38</v>
      </c>
      <c r="V53" s="13">
        <f t="shared" si="40"/>
        <v>1</v>
      </c>
      <c r="W53" s="13" t="str">
        <f t="shared" si="41"/>
        <v>D</v>
      </c>
      <c r="X53" s="12">
        <v>71</v>
      </c>
      <c r="Y53" s="13">
        <f t="shared" si="42"/>
        <v>4</v>
      </c>
      <c r="Z53" s="13" t="str">
        <f t="shared" si="43"/>
        <v>A</v>
      </c>
      <c r="AA53" s="12">
        <v>19</v>
      </c>
      <c r="AB53" s="13">
        <f t="shared" si="44"/>
        <v>0</v>
      </c>
      <c r="AC53" s="13" t="str">
        <f t="shared" si="45"/>
        <v>F</v>
      </c>
      <c r="AD53" s="12">
        <v>50</v>
      </c>
      <c r="AE53" s="13">
        <f t="shared" si="46"/>
        <v>3</v>
      </c>
      <c r="AF53" s="13" t="str">
        <f t="shared" si="47"/>
        <v>B</v>
      </c>
      <c r="AG53" s="12">
        <v>20</v>
      </c>
      <c r="AH53" s="13">
        <f t="shared" si="48"/>
        <v>5</v>
      </c>
      <c r="AI53" s="13" t="str">
        <f t="shared" si="49"/>
        <v>A+</v>
      </c>
      <c r="AJ53" s="12">
        <v>63</v>
      </c>
      <c r="AK53" s="13">
        <f t="shared" si="50"/>
        <v>3.5</v>
      </c>
      <c r="AL53" s="13" t="str">
        <f t="shared" si="51"/>
        <v>A-</v>
      </c>
      <c r="AM53" s="14">
        <f t="shared" si="52"/>
        <v>1.5</v>
      </c>
      <c r="AN53" s="72">
        <f t="shared" si="53"/>
        <v>503</v>
      </c>
      <c r="AO53" s="15">
        <f t="shared" si="54"/>
        <v>0</v>
      </c>
      <c r="AP53" s="15">
        <f t="shared" si="59"/>
        <v>0</v>
      </c>
      <c r="AQ53" s="15" t="str">
        <f t="shared" si="55"/>
        <v>F</v>
      </c>
      <c r="AR53" s="13">
        <v>47</v>
      </c>
      <c r="AS53" s="13" t="str">
        <f t="shared" si="56"/>
        <v>FAIL</v>
      </c>
      <c r="AT53" s="13">
        <f t="shared" si="57"/>
        <v>2</v>
      </c>
      <c r="AU53" s="38">
        <v>38</v>
      </c>
      <c r="AV53" s="38"/>
      <c r="AW53" s="6">
        <v>41</v>
      </c>
      <c r="AX53" s="6">
        <v>71</v>
      </c>
      <c r="AY53" s="38">
        <v>44</v>
      </c>
      <c r="AZ53" s="38">
        <v>72</v>
      </c>
      <c r="BA53" s="6">
        <v>34</v>
      </c>
      <c r="BB53" s="6">
        <v>76</v>
      </c>
      <c r="BC53" s="38">
        <v>36</v>
      </c>
      <c r="BD53" s="50">
        <v>85</v>
      </c>
      <c r="BE53" s="37">
        <f t="shared" si="58"/>
        <v>47</v>
      </c>
      <c r="BF53" s="91">
        <v>57</v>
      </c>
      <c r="BG53" s="10"/>
      <c r="BH53" s="18"/>
      <c r="BI53" s="18"/>
      <c r="BJ53" s="18"/>
      <c r="BK53" s="18"/>
      <c r="BL53" s="9" t="s">
        <v>1546</v>
      </c>
      <c r="BM53" s="9" t="s">
        <v>1546</v>
      </c>
      <c r="BN53" s="9" t="s">
        <v>40</v>
      </c>
    </row>
    <row r="54" spans="1:66" s="25" customFormat="1" ht="15.75" x14ac:dyDescent="0.25">
      <c r="A54" s="6">
        <v>48</v>
      </c>
      <c r="B54" s="9" t="s">
        <v>1405</v>
      </c>
      <c r="C54" s="9" t="s">
        <v>1457</v>
      </c>
      <c r="D54" s="9" t="s">
        <v>1509</v>
      </c>
      <c r="E54" s="7">
        <v>48</v>
      </c>
      <c r="F54" s="12">
        <v>63</v>
      </c>
      <c r="G54" s="12">
        <f t="shared" si="30"/>
        <v>111</v>
      </c>
      <c r="H54" s="12" t="str">
        <f t="shared" si="31"/>
        <v>3</v>
      </c>
      <c r="I54" s="12" t="str">
        <f t="shared" si="32"/>
        <v>B</v>
      </c>
      <c r="J54" s="12">
        <v>51</v>
      </c>
      <c r="K54" s="12">
        <v>42</v>
      </c>
      <c r="L54" s="12">
        <f t="shared" si="33"/>
        <v>93</v>
      </c>
      <c r="M54" s="12" t="str">
        <f t="shared" si="34"/>
        <v>2</v>
      </c>
      <c r="N54" s="12" t="str">
        <f t="shared" si="35"/>
        <v>C</v>
      </c>
      <c r="O54" s="12">
        <v>34</v>
      </c>
      <c r="P54" s="13">
        <f t="shared" si="36"/>
        <v>1</v>
      </c>
      <c r="Q54" s="13" t="str">
        <f t="shared" si="37"/>
        <v>D</v>
      </c>
      <c r="R54" s="12">
        <v>34</v>
      </c>
      <c r="S54" s="13">
        <f t="shared" si="38"/>
        <v>1</v>
      </c>
      <c r="T54" s="13" t="str">
        <f t="shared" si="39"/>
        <v>D</v>
      </c>
      <c r="U54" s="12">
        <v>29</v>
      </c>
      <c r="V54" s="13">
        <f t="shared" si="40"/>
        <v>0</v>
      </c>
      <c r="W54" s="13" t="str">
        <f t="shared" si="41"/>
        <v>F</v>
      </c>
      <c r="X54" s="12">
        <v>47</v>
      </c>
      <c r="Y54" s="13">
        <f t="shared" si="42"/>
        <v>2</v>
      </c>
      <c r="Z54" s="13" t="str">
        <f t="shared" si="43"/>
        <v>C</v>
      </c>
      <c r="AA54" s="12">
        <v>25</v>
      </c>
      <c r="AB54" s="13">
        <f t="shared" si="44"/>
        <v>0</v>
      </c>
      <c r="AC54" s="13" t="str">
        <f t="shared" si="45"/>
        <v>F</v>
      </c>
      <c r="AD54" s="12">
        <v>38</v>
      </c>
      <c r="AE54" s="13">
        <f t="shared" si="46"/>
        <v>1</v>
      </c>
      <c r="AF54" s="13" t="str">
        <f t="shared" si="47"/>
        <v>D</v>
      </c>
      <c r="AG54" s="12">
        <v>18</v>
      </c>
      <c r="AH54" s="13">
        <f t="shared" si="48"/>
        <v>4</v>
      </c>
      <c r="AI54" s="13" t="str">
        <f t="shared" si="49"/>
        <v>A</v>
      </c>
      <c r="AJ54" s="12">
        <v>63</v>
      </c>
      <c r="AK54" s="13">
        <f t="shared" si="50"/>
        <v>3.5</v>
      </c>
      <c r="AL54" s="13" t="str">
        <f t="shared" si="51"/>
        <v>A-</v>
      </c>
      <c r="AM54" s="14">
        <f t="shared" si="52"/>
        <v>1.5</v>
      </c>
      <c r="AN54" s="72">
        <f t="shared" si="53"/>
        <v>492</v>
      </c>
      <c r="AO54" s="15">
        <f t="shared" si="54"/>
        <v>0</v>
      </c>
      <c r="AP54" s="15">
        <f t="shared" si="59"/>
        <v>0</v>
      </c>
      <c r="AQ54" s="15" t="str">
        <f t="shared" si="55"/>
        <v>F</v>
      </c>
      <c r="AR54" s="13">
        <v>48</v>
      </c>
      <c r="AS54" s="13" t="str">
        <f t="shared" si="56"/>
        <v>FAIL</v>
      </c>
      <c r="AT54" s="13">
        <f t="shared" si="57"/>
        <v>2</v>
      </c>
      <c r="AU54" s="38"/>
      <c r="AV54" s="38"/>
      <c r="AW54" s="6"/>
      <c r="AX54" s="6"/>
      <c r="AY54" s="38">
        <v>50</v>
      </c>
      <c r="AZ54" s="38">
        <v>22</v>
      </c>
      <c r="BA54" s="6">
        <v>49</v>
      </c>
      <c r="BB54" s="6">
        <v>100</v>
      </c>
      <c r="BC54" s="38">
        <v>50</v>
      </c>
      <c r="BD54" s="50">
        <v>0</v>
      </c>
      <c r="BE54" s="37">
        <f t="shared" si="58"/>
        <v>48</v>
      </c>
      <c r="BF54" s="91">
        <v>0</v>
      </c>
      <c r="BG54" s="10"/>
      <c r="BH54" s="18"/>
      <c r="BI54" s="18"/>
      <c r="BJ54" s="18"/>
      <c r="BK54" s="18"/>
      <c r="BL54" s="9" t="s">
        <v>1560</v>
      </c>
      <c r="BM54" s="9" t="s">
        <v>1592</v>
      </c>
      <c r="BN54" s="9" t="s">
        <v>40</v>
      </c>
    </row>
    <row r="55" spans="1:66" s="25" customFormat="1" ht="15.75" x14ac:dyDescent="0.25">
      <c r="A55" s="6">
        <v>49</v>
      </c>
      <c r="B55" s="9" t="s">
        <v>1390</v>
      </c>
      <c r="C55" s="9" t="s">
        <v>1442</v>
      </c>
      <c r="D55" s="9" t="s">
        <v>1494</v>
      </c>
      <c r="E55" s="7">
        <v>36</v>
      </c>
      <c r="F55" s="12">
        <v>53</v>
      </c>
      <c r="G55" s="12">
        <f t="shared" si="30"/>
        <v>89</v>
      </c>
      <c r="H55" s="12" t="str">
        <f t="shared" si="31"/>
        <v>2</v>
      </c>
      <c r="I55" s="12" t="str">
        <f t="shared" si="32"/>
        <v>C</v>
      </c>
      <c r="J55" s="12">
        <v>54</v>
      </c>
      <c r="K55" s="12">
        <v>33</v>
      </c>
      <c r="L55" s="12">
        <f t="shared" si="33"/>
        <v>87</v>
      </c>
      <c r="M55" s="12" t="str">
        <f t="shared" si="34"/>
        <v>2</v>
      </c>
      <c r="N55" s="12" t="str">
        <f t="shared" si="35"/>
        <v>C</v>
      </c>
      <c r="O55" s="12">
        <v>38</v>
      </c>
      <c r="P55" s="13">
        <f t="shared" si="36"/>
        <v>1</v>
      </c>
      <c r="Q55" s="13" t="str">
        <f t="shared" si="37"/>
        <v>D</v>
      </c>
      <c r="R55" s="12">
        <v>30</v>
      </c>
      <c r="S55" s="13">
        <f t="shared" si="38"/>
        <v>0</v>
      </c>
      <c r="T55" s="13" t="str">
        <f t="shared" si="39"/>
        <v>F</v>
      </c>
      <c r="U55" s="12">
        <v>36</v>
      </c>
      <c r="V55" s="13">
        <f t="shared" si="40"/>
        <v>1</v>
      </c>
      <c r="W55" s="13" t="str">
        <f t="shared" si="41"/>
        <v>D</v>
      </c>
      <c r="X55" s="12">
        <v>38</v>
      </c>
      <c r="Y55" s="13">
        <f t="shared" si="42"/>
        <v>1</v>
      </c>
      <c r="Z55" s="13" t="str">
        <f t="shared" si="43"/>
        <v>D</v>
      </c>
      <c r="AA55" s="12">
        <v>18</v>
      </c>
      <c r="AB55" s="13">
        <f t="shared" si="44"/>
        <v>0</v>
      </c>
      <c r="AC55" s="13" t="str">
        <f t="shared" si="45"/>
        <v>F</v>
      </c>
      <c r="AD55" s="12">
        <v>40</v>
      </c>
      <c r="AE55" s="13">
        <f t="shared" si="46"/>
        <v>2</v>
      </c>
      <c r="AF55" s="13" t="str">
        <f t="shared" si="47"/>
        <v>C</v>
      </c>
      <c r="AG55" s="12">
        <v>21</v>
      </c>
      <c r="AH55" s="13">
        <f t="shared" si="48"/>
        <v>5</v>
      </c>
      <c r="AI55" s="13" t="str">
        <f t="shared" si="49"/>
        <v>A+</v>
      </c>
      <c r="AJ55" s="12">
        <v>33</v>
      </c>
      <c r="AK55" s="13">
        <f t="shared" si="50"/>
        <v>1</v>
      </c>
      <c r="AL55" s="13" t="str">
        <f t="shared" si="51"/>
        <v>D</v>
      </c>
      <c r="AM55" s="14">
        <f t="shared" si="52"/>
        <v>0</v>
      </c>
      <c r="AN55" s="72">
        <f t="shared" si="53"/>
        <v>430</v>
      </c>
      <c r="AO55" s="15">
        <f t="shared" si="54"/>
        <v>0</v>
      </c>
      <c r="AP55" s="15">
        <f t="shared" si="59"/>
        <v>0</v>
      </c>
      <c r="AQ55" s="15" t="str">
        <f t="shared" si="55"/>
        <v>F</v>
      </c>
      <c r="AR55" s="13">
        <v>49</v>
      </c>
      <c r="AS55" s="13" t="str">
        <f t="shared" si="56"/>
        <v>FAIL</v>
      </c>
      <c r="AT55" s="13">
        <f t="shared" si="57"/>
        <v>2</v>
      </c>
      <c r="AU55" s="38">
        <v>40</v>
      </c>
      <c r="AV55" s="38"/>
      <c r="AW55" s="6">
        <v>45</v>
      </c>
      <c r="AX55" s="6">
        <v>90</v>
      </c>
      <c r="AY55" s="38">
        <v>46</v>
      </c>
      <c r="AZ55" s="38">
        <v>81</v>
      </c>
      <c r="BA55" s="6">
        <v>44</v>
      </c>
      <c r="BB55" s="6">
        <v>94</v>
      </c>
      <c r="BC55" s="38">
        <v>35</v>
      </c>
      <c r="BD55" s="50">
        <v>96</v>
      </c>
      <c r="BE55" s="37">
        <f t="shared" si="58"/>
        <v>49</v>
      </c>
      <c r="BF55" s="91">
        <v>90</v>
      </c>
      <c r="BG55" s="10"/>
      <c r="BH55" s="18"/>
      <c r="BI55" s="18"/>
      <c r="BJ55" s="18"/>
      <c r="BK55" s="18"/>
      <c r="BL55" s="9" t="s">
        <v>1545</v>
      </c>
      <c r="BM55" s="9" t="s">
        <v>1581</v>
      </c>
      <c r="BN55" s="9" t="s">
        <v>40</v>
      </c>
    </row>
    <row r="56" spans="1:66" s="25" customFormat="1" ht="15.75" x14ac:dyDescent="0.25">
      <c r="A56" s="6">
        <v>50</v>
      </c>
      <c r="B56" s="9" t="s">
        <v>1394</v>
      </c>
      <c r="C56" s="9" t="s">
        <v>1446</v>
      </c>
      <c r="D56" s="9" t="s">
        <v>1498</v>
      </c>
      <c r="E56" s="7">
        <v>46</v>
      </c>
      <c r="F56" s="12">
        <v>46</v>
      </c>
      <c r="G56" s="12">
        <f t="shared" si="30"/>
        <v>92</v>
      </c>
      <c r="H56" s="12" t="str">
        <f t="shared" si="31"/>
        <v>2</v>
      </c>
      <c r="I56" s="12" t="str">
        <f t="shared" si="32"/>
        <v>C</v>
      </c>
      <c r="J56" s="12">
        <v>28</v>
      </c>
      <c r="K56" s="12">
        <v>18</v>
      </c>
      <c r="L56" s="12">
        <f t="shared" si="33"/>
        <v>46</v>
      </c>
      <c r="M56" s="12" t="str">
        <f t="shared" si="34"/>
        <v>0</v>
      </c>
      <c r="N56" s="12" t="str">
        <f t="shared" si="35"/>
        <v>F</v>
      </c>
      <c r="O56" s="12">
        <v>39</v>
      </c>
      <c r="P56" s="13">
        <f t="shared" si="36"/>
        <v>1</v>
      </c>
      <c r="Q56" s="13" t="str">
        <f t="shared" si="37"/>
        <v>D</v>
      </c>
      <c r="R56" s="12">
        <v>29</v>
      </c>
      <c r="S56" s="13">
        <f t="shared" si="38"/>
        <v>0</v>
      </c>
      <c r="T56" s="13" t="str">
        <f t="shared" si="39"/>
        <v>F</v>
      </c>
      <c r="U56" s="12">
        <v>31</v>
      </c>
      <c r="V56" s="13">
        <f t="shared" si="40"/>
        <v>0</v>
      </c>
      <c r="W56" s="13" t="str">
        <f t="shared" si="41"/>
        <v>F</v>
      </c>
      <c r="X56" s="12">
        <v>64</v>
      </c>
      <c r="Y56" s="13">
        <f t="shared" si="42"/>
        <v>3.5</v>
      </c>
      <c r="Z56" s="13" t="str">
        <f t="shared" si="43"/>
        <v>A-</v>
      </c>
      <c r="AA56" s="12">
        <v>10</v>
      </c>
      <c r="AB56" s="13">
        <f t="shared" si="44"/>
        <v>0</v>
      </c>
      <c r="AC56" s="13" t="str">
        <f t="shared" si="45"/>
        <v>F</v>
      </c>
      <c r="AD56" s="12">
        <v>46</v>
      </c>
      <c r="AE56" s="13">
        <f t="shared" si="46"/>
        <v>2</v>
      </c>
      <c r="AF56" s="13" t="str">
        <f t="shared" si="47"/>
        <v>C</v>
      </c>
      <c r="AG56" s="12">
        <v>17</v>
      </c>
      <c r="AH56" s="13">
        <f t="shared" si="48"/>
        <v>3.5</v>
      </c>
      <c r="AI56" s="13" t="str">
        <f t="shared" si="49"/>
        <v>A-</v>
      </c>
      <c r="AJ56" s="12">
        <v>75</v>
      </c>
      <c r="AK56" s="13">
        <f t="shared" si="50"/>
        <v>4</v>
      </c>
      <c r="AL56" s="13" t="str">
        <f t="shared" si="51"/>
        <v>A</v>
      </c>
      <c r="AM56" s="14">
        <f t="shared" si="52"/>
        <v>2</v>
      </c>
      <c r="AN56" s="72">
        <f t="shared" si="53"/>
        <v>449</v>
      </c>
      <c r="AO56" s="15">
        <f t="shared" si="54"/>
        <v>0</v>
      </c>
      <c r="AP56" s="15">
        <f t="shared" si="59"/>
        <v>0</v>
      </c>
      <c r="AQ56" s="15" t="str">
        <f t="shared" si="55"/>
        <v>F</v>
      </c>
      <c r="AR56" s="13">
        <v>50</v>
      </c>
      <c r="AS56" s="13" t="str">
        <f t="shared" si="56"/>
        <v>FAIL</v>
      </c>
      <c r="AT56" s="13">
        <f t="shared" si="57"/>
        <v>4</v>
      </c>
      <c r="AU56" s="38">
        <v>48</v>
      </c>
      <c r="AV56" s="38"/>
      <c r="AW56" s="6">
        <v>46</v>
      </c>
      <c r="AX56" s="6">
        <v>85</v>
      </c>
      <c r="AY56" s="38">
        <v>47</v>
      </c>
      <c r="AZ56" s="38">
        <v>95</v>
      </c>
      <c r="BA56" s="6">
        <v>50</v>
      </c>
      <c r="BB56" s="6">
        <v>82</v>
      </c>
      <c r="BC56" s="38">
        <v>39</v>
      </c>
      <c r="BD56" s="50">
        <v>77</v>
      </c>
      <c r="BE56" s="37">
        <f t="shared" si="58"/>
        <v>50</v>
      </c>
      <c r="BF56" s="91">
        <v>85</v>
      </c>
      <c r="BG56" s="10"/>
      <c r="BH56" s="18"/>
      <c r="BI56" s="18"/>
      <c r="BJ56" s="18"/>
      <c r="BK56" s="18"/>
      <c r="BL56" s="9" t="s">
        <v>1549</v>
      </c>
      <c r="BM56" s="9" t="s">
        <v>1582</v>
      </c>
      <c r="BN56" s="9" t="s">
        <v>40</v>
      </c>
    </row>
    <row r="57" spans="1:66" s="25" customFormat="1" ht="15.75" x14ac:dyDescent="0.25">
      <c r="A57" s="6">
        <v>51</v>
      </c>
      <c r="B57" s="9" t="s">
        <v>1393</v>
      </c>
      <c r="C57" s="9" t="s">
        <v>1445</v>
      </c>
      <c r="D57" s="9" t="s">
        <v>1497</v>
      </c>
      <c r="E57" s="7"/>
      <c r="F57" s="12">
        <v>41</v>
      </c>
      <c r="G57" s="12">
        <f t="shared" si="30"/>
        <v>41</v>
      </c>
      <c r="H57" s="12" t="str">
        <f t="shared" si="31"/>
        <v>0</v>
      </c>
      <c r="I57" s="12" t="str">
        <f t="shared" si="32"/>
        <v>F</v>
      </c>
      <c r="J57" s="12">
        <v>38</v>
      </c>
      <c r="K57" s="12">
        <v>30</v>
      </c>
      <c r="L57" s="12">
        <f t="shared" si="33"/>
        <v>68</v>
      </c>
      <c r="M57" s="12" t="str">
        <f t="shared" si="34"/>
        <v>1</v>
      </c>
      <c r="N57" s="12" t="str">
        <f t="shared" si="35"/>
        <v>D</v>
      </c>
      <c r="O57" s="12">
        <v>31</v>
      </c>
      <c r="P57" s="13">
        <f t="shared" si="36"/>
        <v>0</v>
      </c>
      <c r="Q57" s="13" t="str">
        <f t="shared" si="37"/>
        <v>F</v>
      </c>
      <c r="R57" s="12">
        <v>26</v>
      </c>
      <c r="S57" s="13">
        <f t="shared" si="38"/>
        <v>0</v>
      </c>
      <c r="T57" s="13" t="str">
        <f t="shared" si="39"/>
        <v>F</v>
      </c>
      <c r="U57" s="12">
        <v>15</v>
      </c>
      <c r="V57" s="13">
        <f t="shared" si="40"/>
        <v>0</v>
      </c>
      <c r="W57" s="13" t="str">
        <f t="shared" si="41"/>
        <v>F</v>
      </c>
      <c r="X57" s="12">
        <v>65</v>
      </c>
      <c r="Y57" s="13">
        <f t="shared" si="42"/>
        <v>3.5</v>
      </c>
      <c r="Z57" s="13" t="str">
        <f t="shared" si="43"/>
        <v>A-</v>
      </c>
      <c r="AA57" s="12">
        <v>11</v>
      </c>
      <c r="AB57" s="13">
        <f t="shared" si="44"/>
        <v>0</v>
      </c>
      <c r="AC57" s="13" t="str">
        <f t="shared" si="45"/>
        <v>F</v>
      </c>
      <c r="AD57" s="12">
        <v>47</v>
      </c>
      <c r="AE57" s="13">
        <f t="shared" si="46"/>
        <v>2</v>
      </c>
      <c r="AF57" s="13" t="str">
        <f t="shared" si="47"/>
        <v>C</v>
      </c>
      <c r="AG57" s="12">
        <v>15</v>
      </c>
      <c r="AH57" s="13">
        <f t="shared" si="48"/>
        <v>3.5</v>
      </c>
      <c r="AI57" s="13" t="str">
        <f t="shared" si="49"/>
        <v>A-</v>
      </c>
      <c r="AJ57" s="12">
        <v>22</v>
      </c>
      <c r="AK57" s="13">
        <f t="shared" si="50"/>
        <v>0</v>
      </c>
      <c r="AL57" s="13" t="str">
        <f t="shared" si="51"/>
        <v>F</v>
      </c>
      <c r="AM57" s="14">
        <f t="shared" si="52"/>
        <v>0</v>
      </c>
      <c r="AN57" s="72">
        <f t="shared" si="53"/>
        <v>341</v>
      </c>
      <c r="AO57" s="15">
        <f t="shared" si="54"/>
        <v>0</v>
      </c>
      <c r="AP57" s="15">
        <f t="shared" si="59"/>
        <v>0</v>
      </c>
      <c r="AQ57" s="15" t="str">
        <f t="shared" si="55"/>
        <v>F</v>
      </c>
      <c r="AR57" s="13">
        <v>51</v>
      </c>
      <c r="AS57" s="13" t="str">
        <f t="shared" si="56"/>
        <v>FAIL</v>
      </c>
      <c r="AT57" s="13">
        <f t="shared" si="57"/>
        <v>5</v>
      </c>
      <c r="AU57" s="38">
        <v>45</v>
      </c>
      <c r="AV57" s="38"/>
      <c r="AW57" s="6">
        <v>44</v>
      </c>
      <c r="AX57" s="6">
        <v>47</v>
      </c>
      <c r="AY57" s="38">
        <v>45</v>
      </c>
      <c r="AZ57" s="38">
        <v>31</v>
      </c>
      <c r="BA57" s="6">
        <v>45</v>
      </c>
      <c r="BB57" s="6">
        <v>47</v>
      </c>
      <c r="BC57" s="38">
        <v>38</v>
      </c>
      <c r="BD57" s="50">
        <v>48</v>
      </c>
      <c r="BE57" s="37">
        <f t="shared" si="58"/>
        <v>51</v>
      </c>
      <c r="BF57" s="91">
        <v>28</v>
      </c>
      <c r="BG57" s="10"/>
      <c r="BH57" s="18"/>
      <c r="BI57" s="18"/>
      <c r="BJ57" s="18"/>
      <c r="BK57" s="18"/>
      <c r="BL57" s="9" t="s">
        <v>1548</v>
      </c>
      <c r="BM57" s="9" t="s">
        <v>1548</v>
      </c>
      <c r="BN57" s="9" t="s">
        <v>40</v>
      </c>
    </row>
    <row r="58" spans="1:66" s="25" customFormat="1" ht="15.75" x14ac:dyDescent="0.25">
      <c r="A58" s="6">
        <v>52</v>
      </c>
      <c r="B58" s="9" t="s">
        <v>1402</v>
      </c>
      <c r="C58" s="9" t="s">
        <v>1454</v>
      </c>
      <c r="D58" s="9" t="s">
        <v>1506</v>
      </c>
      <c r="E58" s="7"/>
      <c r="F58" s="12"/>
      <c r="G58" s="12">
        <f t="shared" si="30"/>
        <v>0</v>
      </c>
      <c r="H58" s="12" t="str">
        <f t="shared" si="31"/>
        <v>0</v>
      </c>
      <c r="I58" s="12" t="str">
        <f t="shared" si="32"/>
        <v>F</v>
      </c>
      <c r="J58" s="12"/>
      <c r="K58" s="12"/>
      <c r="L58" s="12">
        <f t="shared" si="33"/>
        <v>0</v>
      </c>
      <c r="M58" s="12" t="str">
        <f t="shared" si="34"/>
        <v>0</v>
      </c>
      <c r="N58" s="12" t="str">
        <f t="shared" si="35"/>
        <v>F</v>
      </c>
      <c r="O58" s="12">
        <v>0</v>
      </c>
      <c r="P58" s="13">
        <f t="shared" si="36"/>
        <v>0</v>
      </c>
      <c r="Q58" s="13" t="str">
        <f t="shared" si="37"/>
        <v>F</v>
      </c>
      <c r="R58" s="12"/>
      <c r="S58" s="13">
        <f t="shared" si="38"/>
        <v>0</v>
      </c>
      <c r="T58" s="13" t="str">
        <f t="shared" si="39"/>
        <v>F</v>
      </c>
      <c r="U58" s="12">
        <v>0</v>
      </c>
      <c r="V58" s="13">
        <f t="shared" si="40"/>
        <v>0</v>
      </c>
      <c r="W58" s="13" t="str">
        <f t="shared" si="41"/>
        <v>F</v>
      </c>
      <c r="X58" s="12"/>
      <c r="Y58" s="13">
        <f t="shared" si="42"/>
        <v>0</v>
      </c>
      <c r="Z58" s="13" t="str">
        <f t="shared" si="43"/>
        <v>F</v>
      </c>
      <c r="AA58" s="12"/>
      <c r="AB58" s="13">
        <f t="shared" si="44"/>
        <v>0</v>
      </c>
      <c r="AC58" s="13" t="str">
        <f t="shared" si="45"/>
        <v>F</v>
      </c>
      <c r="AD58" s="12"/>
      <c r="AE58" s="13">
        <f t="shared" si="46"/>
        <v>0</v>
      </c>
      <c r="AF58" s="13" t="str">
        <f t="shared" si="47"/>
        <v>F</v>
      </c>
      <c r="AG58" s="12"/>
      <c r="AH58" s="13">
        <f t="shared" si="48"/>
        <v>0</v>
      </c>
      <c r="AI58" s="13" t="str">
        <f t="shared" si="49"/>
        <v>F</v>
      </c>
      <c r="AJ58" s="12"/>
      <c r="AK58" s="13">
        <f t="shared" si="50"/>
        <v>0</v>
      </c>
      <c r="AL58" s="13" t="str">
        <f t="shared" si="51"/>
        <v>F</v>
      </c>
      <c r="AM58" s="14">
        <f t="shared" si="52"/>
        <v>0</v>
      </c>
      <c r="AN58" s="72">
        <f t="shared" si="53"/>
        <v>0</v>
      </c>
      <c r="AO58" s="15">
        <f t="shared" si="54"/>
        <v>0</v>
      </c>
      <c r="AP58" s="15">
        <f t="shared" si="59"/>
        <v>0</v>
      </c>
      <c r="AQ58" s="15" t="str">
        <f t="shared" si="55"/>
        <v>F</v>
      </c>
      <c r="AR58" s="13">
        <v>52</v>
      </c>
      <c r="AS58" s="13" t="str">
        <f t="shared" si="56"/>
        <v>FAIL</v>
      </c>
      <c r="AT58" s="13">
        <f t="shared" si="57"/>
        <v>9</v>
      </c>
      <c r="AU58" s="38">
        <v>4</v>
      </c>
      <c r="AV58" s="38"/>
      <c r="AW58" s="6">
        <v>5</v>
      </c>
      <c r="AX58" s="6">
        <v>66</v>
      </c>
      <c r="AY58" s="38">
        <v>49</v>
      </c>
      <c r="AZ58" s="38">
        <v>31</v>
      </c>
      <c r="BA58" s="6">
        <v>8</v>
      </c>
      <c r="BB58" s="6">
        <v>76</v>
      </c>
      <c r="BC58" s="38">
        <v>47</v>
      </c>
      <c r="BD58" s="50">
        <v>85</v>
      </c>
      <c r="BE58" s="37">
        <f t="shared" si="58"/>
        <v>52</v>
      </c>
      <c r="BF58" s="91">
        <v>33</v>
      </c>
      <c r="BG58" s="10"/>
      <c r="BH58" s="18"/>
      <c r="BI58" s="18"/>
      <c r="BJ58" s="18"/>
      <c r="BK58" s="18"/>
      <c r="BL58" s="9" t="s">
        <v>1557</v>
      </c>
      <c r="BM58" s="9" t="s">
        <v>1589</v>
      </c>
      <c r="BN58" s="9" t="s">
        <v>40</v>
      </c>
    </row>
    <row r="59" spans="1:66" x14ac:dyDescent="0.25">
      <c r="A59" s="8"/>
    </row>
    <row r="60" spans="1:66" x14ac:dyDescent="0.25">
      <c r="A60" s="6"/>
    </row>
  </sheetData>
  <sortState ref="A7:BN58">
    <sortCondition ref="AT7:AT58"/>
    <sortCondition descending="1" ref="AP7:AP58"/>
    <sortCondition descending="1" ref="AN7:AN58"/>
  </sortState>
  <mergeCells count="6">
    <mergeCell ref="A1:BN1"/>
    <mergeCell ref="A2:BN2"/>
    <mergeCell ref="A3:BN3"/>
    <mergeCell ref="AO4:AS5"/>
    <mergeCell ref="AU4:BF5"/>
    <mergeCell ref="BL4:BN5"/>
  </mergeCells>
  <conditionalFormatting sqref="Q7:Q58">
    <cfRule type="cellIs" dxfId="49" priority="25" operator="equal">
      <formula>"F"</formula>
    </cfRule>
  </conditionalFormatting>
  <conditionalFormatting sqref="AO7:AO58">
    <cfRule type="cellIs" dxfId="48" priority="23" operator="equal">
      <formula>0</formula>
    </cfRule>
  </conditionalFormatting>
  <conditionalFormatting sqref="AP7:AP58">
    <cfRule type="cellIs" dxfId="47" priority="22" operator="equal">
      <formula>0</formula>
    </cfRule>
  </conditionalFormatting>
  <conditionalFormatting sqref="AS7:AT58">
    <cfRule type="cellIs" dxfId="46" priority="21" operator="equal">
      <formula>"FAIL"</formula>
    </cfRule>
  </conditionalFormatting>
  <conditionalFormatting sqref="AQ7:AQ58">
    <cfRule type="cellIs" dxfId="45" priority="20" operator="equal">
      <formula>"F"</formula>
    </cfRule>
  </conditionalFormatting>
  <conditionalFormatting sqref="H7:I58">
    <cfRule type="containsText" dxfId="44" priority="19" operator="containsText" text="F">
      <formula>NOT(ISERROR(SEARCH("F",H7)))</formula>
    </cfRule>
  </conditionalFormatting>
  <conditionalFormatting sqref="L7:N58">
    <cfRule type="containsText" dxfId="43" priority="18" operator="containsText" text="F">
      <formula>NOT(ISERROR(SEARCH("F",L7)))</formula>
    </cfRule>
  </conditionalFormatting>
  <conditionalFormatting sqref="E7:F58">
    <cfRule type="containsText" dxfId="42" priority="17" operator="containsText" text="F">
      <formula>NOT(ISERROR(SEARCH("F",E7)))</formula>
    </cfRule>
  </conditionalFormatting>
  <conditionalFormatting sqref="J7:K58">
    <cfRule type="containsText" dxfId="41" priority="16" operator="containsText" text="F">
      <formula>NOT(ISERROR(SEARCH("F",J7)))</formula>
    </cfRule>
  </conditionalFormatting>
  <conditionalFormatting sqref="O7:O58">
    <cfRule type="containsText" dxfId="40" priority="15" operator="containsText" text="F">
      <formula>NOT(ISERROR(SEARCH("F",O7)))</formula>
    </cfRule>
  </conditionalFormatting>
  <conditionalFormatting sqref="R7:R58">
    <cfRule type="containsText" dxfId="39" priority="14" operator="containsText" text="F">
      <formula>NOT(ISERROR(SEARCH("F",R7)))</formula>
    </cfRule>
  </conditionalFormatting>
  <conditionalFormatting sqref="U7:U58">
    <cfRule type="containsText" dxfId="38" priority="13" operator="containsText" text="F">
      <formula>NOT(ISERROR(SEARCH("F",U7)))</formula>
    </cfRule>
  </conditionalFormatting>
  <conditionalFormatting sqref="X7:X58">
    <cfRule type="containsText" dxfId="37" priority="12" operator="containsText" text="F">
      <formula>NOT(ISERROR(SEARCH("F",X7)))</formula>
    </cfRule>
  </conditionalFormatting>
  <conditionalFormatting sqref="AA7:AA58">
    <cfRule type="containsText" dxfId="36" priority="11" operator="containsText" text="F">
      <formula>NOT(ISERROR(SEARCH("F",AA7)))</formula>
    </cfRule>
  </conditionalFormatting>
  <conditionalFormatting sqref="AD7:AD58">
    <cfRule type="containsText" dxfId="35" priority="10" operator="containsText" text="F">
      <formula>NOT(ISERROR(SEARCH("F",AD7)))</formula>
    </cfRule>
  </conditionalFormatting>
  <conditionalFormatting sqref="AG7:AG58">
    <cfRule type="containsText" dxfId="34" priority="9" operator="containsText" text="F">
      <formula>NOT(ISERROR(SEARCH("F",AG7)))</formula>
    </cfRule>
  </conditionalFormatting>
  <conditionalFormatting sqref="AJ7:AJ58">
    <cfRule type="containsText" dxfId="33" priority="8" operator="containsText" text="F">
      <formula>NOT(ISERROR(SEARCH("F",AJ7)))</formula>
    </cfRule>
  </conditionalFormatting>
  <conditionalFormatting sqref="T7:T58">
    <cfRule type="cellIs" dxfId="32" priority="7" operator="equal">
      <formula>"F"</formula>
    </cfRule>
  </conditionalFormatting>
  <conditionalFormatting sqref="W7:W58">
    <cfRule type="cellIs" dxfId="31" priority="6" operator="equal">
      <formula>"F"</formula>
    </cfRule>
  </conditionalFormatting>
  <conditionalFormatting sqref="Z7:Z58">
    <cfRule type="cellIs" dxfId="30" priority="5" operator="equal">
      <formula>"F"</formula>
    </cfRule>
  </conditionalFormatting>
  <conditionalFormatting sqref="AC7:AC58">
    <cfRule type="cellIs" dxfId="29" priority="4" operator="equal">
      <formula>"F"</formula>
    </cfRule>
  </conditionalFormatting>
  <conditionalFormatting sqref="AF7:AF58">
    <cfRule type="cellIs" dxfId="28" priority="3" operator="equal">
      <formula>"F"</formula>
    </cfRule>
  </conditionalFormatting>
  <conditionalFormatting sqref="AL7:AL58">
    <cfRule type="cellIs" dxfId="27" priority="2" operator="equal">
      <formula>"F"</formula>
    </cfRule>
  </conditionalFormatting>
  <conditionalFormatting sqref="AI7:AI58">
    <cfRule type="cellIs" dxfId="26" priority="1" operator="equal">
      <formula>"F"</formula>
    </cfRule>
  </conditionalFormatting>
  <pageMargins left="0.45" right="0.45" top="0.5" bottom="0.5" header="0" footer="0"/>
  <pageSetup paperSize="5" scale="92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4"/>
  <sheetViews>
    <sheetView zoomScale="55" zoomScaleNormal="55" workbookViewId="0">
      <selection activeCell="AJ27" sqref="AJ27"/>
    </sheetView>
  </sheetViews>
  <sheetFormatPr defaultRowHeight="18.75" x14ac:dyDescent="0.25"/>
  <cols>
    <col min="1" max="1" width="6.7109375" style="1" bestFit="1" customWidth="1"/>
    <col min="2" max="2" width="9.85546875" style="2" bestFit="1" customWidth="1"/>
    <col min="3" max="3" width="15.140625" style="2" customWidth="1"/>
    <col min="4" max="4" width="42" style="1" bestFit="1" customWidth="1"/>
    <col min="5" max="5" width="5.5703125" bestFit="1" customWidth="1"/>
    <col min="6" max="6" width="5.5703125" customWidth="1"/>
    <col min="7" max="7" width="5.5703125" bestFit="1" customWidth="1"/>
    <col min="8" max="9" width="4.85546875" bestFit="1" customWidth="1"/>
    <col min="10" max="12" width="5.5703125" bestFit="1" customWidth="1"/>
    <col min="13" max="14" width="4.85546875" bestFit="1" customWidth="1"/>
    <col min="15" max="15" width="5.5703125" bestFit="1" customWidth="1"/>
    <col min="16" max="17" width="4.85546875" bestFit="1" customWidth="1"/>
    <col min="18" max="19" width="5.5703125" bestFit="1" customWidth="1"/>
    <col min="20" max="20" width="4.85546875" bestFit="1" customWidth="1"/>
    <col min="21" max="22" width="5.5703125" bestFit="1" customWidth="1"/>
    <col min="23" max="23" width="4.85546875" bestFit="1" customWidth="1"/>
    <col min="24" max="25" width="5.5703125" bestFit="1" customWidth="1"/>
    <col min="26" max="26" width="4.85546875" bestFit="1" customWidth="1"/>
    <col min="27" max="27" width="5.5703125" bestFit="1" customWidth="1"/>
    <col min="28" max="29" width="4.85546875" bestFit="1" customWidth="1"/>
    <col min="30" max="31" width="5.5703125" bestFit="1" customWidth="1"/>
    <col min="32" max="33" width="4.85546875" bestFit="1" customWidth="1"/>
    <col min="34" max="34" width="5.5703125" bestFit="1" customWidth="1"/>
    <col min="35" max="35" width="4.85546875" bestFit="1" customWidth="1"/>
    <col min="36" max="37" width="5.5703125" bestFit="1" customWidth="1"/>
    <col min="38" max="39" width="4.85546875" bestFit="1" customWidth="1"/>
    <col min="40" max="40" width="5.5703125" bestFit="1" customWidth="1"/>
    <col min="41" max="42" width="6.140625" bestFit="1" customWidth="1"/>
    <col min="43" max="44" width="4.85546875" bestFit="1" customWidth="1"/>
    <col min="45" max="45" width="8.42578125" bestFit="1" customWidth="1"/>
    <col min="46" max="46" width="4.85546875" bestFit="1" customWidth="1"/>
    <col min="47" max="49" width="4.85546875" style="1" bestFit="1" customWidth="1"/>
    <col min="50" max="50" width="4.85546875" style="3" bestFit="1" customWidth="1"/>
    <col min="51" max="51" width="4.85546875" style="1" bestFit="1" customWidth="1"/>
    <col min="52" max="52" width="5.5703125" style="1" bestFit="1" customWidth="1"/>
    <col min="53" max="53" width="4.85546875" style="1" bestFit="1" customWidth="1"/>
    <col min="54" max="54" width="5.5703125" style="1" bestFit="1" customWidth="1"/>
    <col min="55" max="55" width="4.85546875" style="1" bestFit="1" customWidth="1"/>
    <col min="56" max="56" width="5.5703125" style="1" bestFit="1" customWidth="1"/>
    <col min="57" max="57" width="8" style="1" bestFit="1" customWidth="1"/>
    <col min="58" max="58" width="4.85546875" style="1" bestFit="1" customWidth="1"/>
    <col min="59" max="59" width="9.140625" style="1" hidden="1" customWidth="1"/>
    <col min="60" max="60" width="12.5703125" style="4" hidden="1" customWidth="1"/>
    <col min="61" max="61" width="47.140625" style="4" hidden="1" customWidth="1"/>
    <col min="62" max="62" width="18.85546875" style="4" hidden="1" customWidth="1"/>
    <col min="63" max="63" width="41.85546875" style="4" hidden="1" customWidth="1"/>
    <col min="64" max="65" width="15.140625" style="4" bestFit="1" customWidth="1"/>
    <col min="66" max="66" width="10" style="4" bestFit="1" customWidth="1"/>
  </cols>
  <sheetData>
    <row r="1" spans="1:66" ht="35.25" x14ac:dyDescent="0.25">
      <c r="A1" s="102" t="s">
        <v>13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102"/>
    </row>
    <row r="2" spans="1:66" ht="26.25" x14ac:dyDescent="0.25">
      <c r="A2" s="112" t="s">
        <v>65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</row>
    <row r="3" spans="1:66" ht="27.75" x14ac:dyDescent="0.25">
      <c r="A3" s="113" t="s">
        <v>1752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</row>
    <row r="4" spans="1:66" s="25" customFormat="1" ht="25.5" customHeight="1" x14ac:dyDescent="0.25">
      <c r="A4" s="20"/>
      <c r="B4" s="20"/>
      <c r="C4" s="20"/>
      <c r="D4" s="21" t="s">
        <v>5</v>
      </c>
      <c r="E4" s="22">
        <f>MAX(E7:E14)</f>
        <v>56</v>
      </c>
      <c r="F4" s="22">
        <f>MAX(F7:F14)</f>
        <v>71</v>
      </c>
      <c r="G4" s="22">
        <f>MAX(G7:G14)</f>
        <v>125</v>
      </c>
      <c r="H4" s="22"/>
      <c r="I4" s="22"/>
      <c r="J4" s="22">
        <f>MAX(J7:J14)</f>
        <v>60</v>
      </c>
      <c r="K4" s="22">
        <f>MAX(K7:K14)</f>
        <v>45</v>
      </c>
      <c r="L4" s="22">
        <f>MAX(L7:L7)</f>
        <v>74</v>
      </c>
      <c r="M4" s="22"/>
      <c r="N4" s="22"/>
      <c r="O4" s="22">
        <f>MAX(O7:O14)</f>
        <v>80</v>
      </c>
      <c r="P4" s="22"/>
      <c r="Q4" s="22"/>
      <c r="R4" s="22">
        <f>MAX(R7:R14)</f>
        <v>74</v>
      </c>
      <c r="S4" s="22"/>
      <c r="T4" s="22"/>
      <c r="U4" s="22">
        <f>MAX(U7:U14)</f>
        <v>73</v>
      </c>
      <c r="V4" s="22"/>
      <c r="W4" s="22"/>
      <c r="X4" s="22">
        <f>MAX(X7:X14)</f>
        <v>83</v>
      </c>
      <c r="Y4" s="22"/>
      <c r="Z4" s="22"/>
      <c r="AA4" s="22">
        <f>MAX(AA7:AA14)</f>
        <v>44</v>
      </c>
      <c r="AB4" s="22"/>
      <c r="AC4" s="22"/>
      <c r="AD4" s="22">
        <f>MAX(AD7:AD14)</f>
        <v>61</v>
      </c>
      <c r="AE4" s="22"/>
      <c r="AF4" s="22"/>
      <c r="AG4" s="22">
        <f>MAX(AG7:AG14)</f>
        <v>21</v>
      </c>
      <c r="AH4" s="22"/>
      <c r="AI4" s="22"/>
      <c r="AJ4" s="22">
        <f>MAX(AJ7:AJ14)</f>
        <v>65</v>
      </c>
      <c r="AK4" s="22"/>
      <c r="AL4" s="22"/>
      <c r="AM4" s="22"/>
      <c r="AN4" s="70"/>
      <c r="AO4" s="114" t="s">
        <v>3</v>
      </c>
      <c r="AP4" s="120"/>
      <c r="AQ4" s="120"/>
      <c r="AR4" s="120"/>
      <c r="AS4" s="121"/>
      <c r="AT4" s="73"/>
      <c r="AU4" s="106" t="s">
        <v>25</v>
      </c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23"/>
      <c r="BH4" s="24"/>
      <c r="BI4" s="24"/>
      <c r="BJ4" s="24"/>
      <c r="BK4" s="24"/>
      <c r="BL4" s="96" t="s">
        <v>46</v>
      </c>
      <c r="BM4" s="97"/>
      <c r="BN4" s="98"/>
    </row>
    <row r="5" spans="1:66" s="25" customFormat="1" ht="24" customHeight="1" x14ac:dyDescent="0.25">
      <c r="A5" s="20"/>
      <c r="B5" s="20"/>
      <c r="C5" s="20"/>
      <c r="D5" s="32" t="s">
        <v>6</v>
      </c>
      <c r="E5" s="33">
        <v>100</v>
      </c>
      <c r="F5" s="33">
        <v>100</v>
      </c>
      <c r="G5" s="33">
        <f>F5+E5</f>
        <v>200</v>
      </c>
      <c r="H5" s="33"/>
      <c r="I5" s="33"/>
      <c r="J5" s="33">
        <v>100</v>
      </c>
      <c r="K5" s="33">
        <v>100</v>
      </c>
      <c r="L5" s="33">
        <f>J5+K5</f>
        <v>200</v>
      </c>
      <c r="M5" s="33"/>
      <c r="N5" s="33"/>
      <c r="O5" s="33">
        <v>100</v>
      </c>
      <c r="P5" s="33"/>
      <c r="Q5" s="33"/>
      <c r="R5" s="33">
        <v>100</v>
      </c>
      <c r="S5" s="33"/>
      <c r="T5" s="33"/>
      <c r="U5" s="33">
        <v>100</v>
      </c>
      <c r="V5" s="33"/>
      <c r="W5" s="33"/>
      <c r="X5" s="33">
        <v>100</v>
      </c>
      <c r="Y5" s="33"/>
      <c r="Z5" s="33"/>
      <c r="AA5" s="33">
        <v>100</v>
      </c>
      <c r="AB5" s="33"/>
      <c r="AC5" s="33"/>
      <c r="AD5" s="33">
        <v>100</v>
      </c>
      <c r="AE5" s="33"/>
      <c r="AF5" s="33"/>
      <c r="AG5" s="33">
        <v>25</v>
      </c>
      <c r="AH5" s="33"/>
      <c r="AI5" s="33"/>
      <c r="AJ5" s="33">
        <v>100</v>
      </c>
      <c r="AK5" s="33"/>
      <c r="AL5" s="33"/>
      <c r="AM5" s="34"/>
      <c r="AN5" s="71"/>
      <c r="AO5" s="125"/>
      <c r="AP5" s="126"/>
      <c r="AQ5" s="126"/>
      <c r="AR5" s="126"/>
      <c r="AS5" s="127"/>
      <c r="AT5" s="75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23"/>
      <c r="BH5" s="24"/>
      <c r="BI5" s="24"/>
      <c r="BJ5" s="24"/>
      <c r="BK5" s="24"/>
      <c r="BL5" s="109"/>
      <c r="BM5" s="110"/>
      <c r="BN5" s="111"/>
    </row>
    <row r="6" spans="1:66" s="25" customFormat="1" ht="108" customHeight="1" x14ac:dyDescent="0.25">
      <c r="A6" s="35" t="s">
        <v>12</v>
      </c>
      <c r="B6" s="36" t="s">
        <v>4</v>
      </c>
      <c r="C6" s="36" t="s">
        <v>22</v>
      </c>
      <c r="D6" s="36" t="s">
        <v>15</v>
      </c>
      <c r="E6" s="55" t="s">
        <v>47</v>
      </c>
      <c r="F6" s="55" t="s">
        <v>48</v>
      </c>
      <c r="G6" s="55" t="s">
        <v>8</v>
      </c>
      <c r="H6" s="55" t="s">
        <v>49</v>
      </c>
      <c r="I6" s="55" t="s">
        <v>50</v>
      </c>
      <c r="J6" s="55" t="s">
        <v>51</v>
      </c>
      <c r="K6" s="55" t="s">
        <v>52</v>
      </c>
      <c r="L6" s="55" t="s">
        <v>8</v>
      </c>
      <c r="M6" s="55" t="s">
        <v>49</v>
      </c>
      <c r="N6" s="55" t="s">
        <v>50</v>
      </c>
      <c r="O6" s="55" t="s">
        <v>461</v>
      </c>
      <c r="P6" s="55" t="s">
        <v>49</v>
      </c>
      <c r="Q6" s="55" t="s">
        <v>50</v>
      </c>
      <c r="R6" s="55" t="s">
        <v>462</v>
      </c>
      <c r="S6" s="55" t="s">
        <v>49</v>
      </c>
      <c r="T6" s="55" t="s">
        <v>50</v>
      </c>
      <c r="U6" s="55" t="s">
        <v>1753</v>
      </c>
      <c r="V6" s="55" t="s">
        <v>49</v>
      </c>
      <c r="W6" s="55" t="s">
        <v>50</v>
      </c>
      <c r="X6" s="55" t="s">
        <v>19</v>
      </c>
      <c r="Y6" s="55" t="s">
        <v>49</v>
      </c>
      <c r="Z6" s="55" t="s">
        <v>50</v>
      </c>
      <c r="AA6" s="55" t="s">
        <v>57</v>
      </c>
      <c r="AB6" s="55" t="s">
        <v>49</v>
      </c>
      <c r="AC6" s="55" t="s">
        <v>50</v>
      </c>
      <c r="AD6" s="55" t="s">
        <v>7</v>
      </c>
      <c r="AE6" s="55" t="s">
        <v>49</v>
      </c>
      <c r="AF6" s="55" t="s">
        <v>50</v>
      </c>
      <c r="AG6" s="55" t="s">
        <v>27</v>
      </c>
      <c r="AH6" s="55" t="s">
        <v>49</v>
      </c>
      <c r="AI6" s="55" t="s">
        <v>50</v>
      </c>
      <c r="AJ6" s="55" t="s">
        <v>58</v>
      </c>
      <c r="AK6" s="55" t="s">
        <v>49</v>
      </c>
      <c r="AL6" s="55" t="s">
        <v>50</v>
      </c>
      <c r="AM6" s="56" t="s">
        <v>59</v>
      </c>
      <c r="AN6" s="56" t="s">
        <v>8</v>
      </c>
      <c r="AO6" s="55" t="s">
        <v>60</v>
      </c>
      <c r="AP6" s="55" t="s">
        <v>0</v>
      </c>
      <c r="AQ6" s="55" t="s">
        <v>61</v>
      </c>
      <c r="AR6" s="55" t="s">
        <v>1</v>
      </c>
      <c r="AS6" s="55" t="s">
        <v>2</v>
      </c>
      <c r="AT6" s="65" t="s">
        <v>10</v>
      </c>
      <c r="AU6" s="94" t="s">
        <v>23</v>
      </c>
      <c r="AV6" s="94" t="s">
        <v>42</v>
      </c>
      <c r="AW6" s="94" t="s">
        <v>24</v>
      </c>
      <c r="AX6" s="94" t="s">
        <v>43</v>
      </c>
      <c r="AY6" s="94" t="s">
        <v>62</v>
      </c>
      <c r="AZ6" s="94" t="s">
        <v>63</v>
      </c>
      <c r="BA6" s="94" t="s">
        <v>26</v>
      </c>
      <c r="BB6" s="94" t="s">
        <v>28</v>
      </c>
      <c r="BC6" s="94" t="s">
        <v>29</v>
      </c>
      <c r="BD6" s="94" t="s">
        <v>44</v>
      </c>
      <c r="BE6" s="94" t="s">
        <v>454</v>
      </c>
      <c r="BF6" s="94" t="s">
        <v>64</v>
      </c>
      <c r="BG6" s="19"/>
      <c r="BH6" s="18" t="s">
        <v>30</v>
      </c>
      <c r="BI6" s="18" t="s">
        <v>31</v>
      </c>
      <c r="BJ6" s="18" t="s">
        <v>32</v>
      </c>
      <c r="BK6" s="18" t="s">
        <v>33</v>
      </c>
      <c r="BL6" s="31" t="s">
        <v>35</v>
      </c>
      <c r="BM6" s="31" t="s">
        <v>35</v>
      </c>
      <c r="BN6" s="31" t="s">
        <v>36</v>
      </c>
    </row>
    <row r="7" spans="1:66" s="25" customFormat="1" ht="42" customHeight="1" x14ac:dyDescent="0.25">
      <c r="A7" s="6">
        <v>1</v>
      </c>
      <c r="B7" s="92" t="s">
        <v>1596</v>
      </c>
      <c r="C7" s="92" t="s">
        <v>1604</v>
      </c>
      <c r="D7" s="95" t="s">
        <v>1612</v>
      </c>
      <c r="E7" s="6">
        <v>41</v>
      </c>
      <c r="F7" s="12">
        <v>66</v>
      </c>
      <c r="G7" s="12">
        <f t="shared" ref="G7:G14" si="0">SUM(E7:F7)</f>
        <v>107</v>
      </c>
      <c r="H7" s="12" t="str">
        <f t="shared" ref="H7:H14" si="1">IF(G7&lt;=64,"0",IF(G7&lt;=78,"1",IF(G7&lt;=98,"2",IF(G7&lt;=118,"3",IF(G7&lt;=138,"3.5",IF(G7&lt;=158,"4",IF(G7&lt;=200,"5")))))))</f>
        <v>3</v>
      </c>
      <c r="I7" s="12" t="str">
        <f t="shared" ref="I7:I14" si="2">IF(G7&lt;=64,"F",IF(G7&lt;=78,"D",IF(G7&lt;=98,"C",IF(G7&lt;=118,"B",IF(G7&lt;=138,"A-",IF(G7&lt;=158,"A",IF(G7&lt;=200,"A+")))))))</f>
        <v>B</v>
      </c>
      <c r="J7" s="12">
        <v>45</v>
      </c>
      <c r="K7" s="12">
        <v>29</v>
      </c>
      <c r="L7" s="12">
        <f t="shared" ref="L7:L14" si="3">SUM(J7:K7)</f>
        <v>74</v>
      </c>
      <c r="M7" s="12" t="str">
        <f t="shared" ref="M7:M14" si="4">IF(L7&lt;=64,"0",IF(L7&lt;=78,"1",IF(L7&lt;=98,"2",IF(L7&lt;=118,"3",IF(L7&lt;=138,"3.5",IF(L7&lt;=158,"4",IF(L7&lt;=200,"5")))))))</f>
        <v>1</v>
      </c>
      <c r="N7" s="12" t="str">
        <f t="shared" ref="N7:N14" si="5">IF(L7&lt;=64,"F",IF(L7&lt;=78,"D",IF(L7&lt;=98,"C",IF(L7&lt;=118,"B",IF(L7&lt;=138,"A-",IF(L7&lt;=158,"A",IF(L7&lt;=200,"A+")))))))</f>
        <v>D</v>
      </c>
      <c r="O7" s="12">
        <v>80</v>
      </c>
      <c r="P7" s="13">
        <f t="shared" ref="P7:P14" si="6">IF(O7&lt;=32,0,IF(O7&lt;=39,1,IF(O7&lt;=49,2,IF(O7&lt;=59,3,IF(O7&lt;=69,3.5,IF(O7&lt;=79,4,IF(O7&lt;=100,5)))))))</f>
        <v>5</v>
      </c>
      <c r="Q7" s="13" t="str">
        <f t="shared" ref="Q7:Q14" si="7">IF(O7&lt;=32,"F",IF(O7&lt;=39,"D",IF(O7&lt;=49,"C",IF(O7&lt;=59,"B",IF(O7&lt;=69,"A-",IF(O7&lt;=79,"A",IF(O7&lt;=100,"A+")))))))</f>
        <v>A+</v>
      </c>
      <c r="R7" s="12">
        <v>63</v>
      </c>
      <c r="S7" s="13">
        <f t="shared" ref="S7:S14" si="8">IF(R7&lt;=32,0,IF(R7&lt;=39,1,IF(R7&lt;=49,2,IF(R7&lt;=59,3,IF(R7&lt;=69,3.5,IF(R7&lt;=79,4,IF(R7&lt;=100,5)))))))</f>
        <v>3.5</v>
      </c>
      <c r="T7" s="13" t="str">
        <f t="shared" ref="T7:T14" si="9">IF(R7&lt;=32,"F",IF(R7&lt;=39,"D",IF(R7&lt;=49,"C",IF(R7&lt;=59,"B",IF(R7&lt;=69,"A-",IF(R7&lt;=79,"A",IF(R7&lt;=100,"A+")))))))</f>
        <v>A-</v>
      </c>
      <c r="U7" s="12">
        <v>60</v>
      </c>
      <c r="V7" s="13">
        <f t="shared" ref="V7:V14" si="10">IF(U7&lt;=32,0,IF(U7&lt;=39,1,IF(U7&lt;=49,2,IF(U7&lt;=59,3,IF(U7&lt;=69,3.5,IF(U7&lt;=79,4,IF(U7&lt;=100,5)))))))</f>
        <v>3.5</v>
      </c>
      <c r="W7" s="13" t="str">
        <f t="shared" ref="W7:W14" si="11">IF(U7&lt;=32,"F",IF(U7&lt;=39,"D",IF(U7&lt;=49,"C",IF(U7&lt;=59,"B",IF(U7&lt;=69,"A-",IF(U7&lt;=79,"A",IF(U7&lt;=100,"A+")))))))</f>
        <v>A-</v>
      </c>
      <c r="X7" s="12">
        <v>57</v>
      </c>
      <c r="Y7" s="13">
        <f t="shared" ref="Y7:Y14" si="12">IF(X7&lt;=32,0,IF(X7&lt;=39,1,IF(X7&lt;=49,2,IF(X7&lt;=59,3,IF(X7&lt;=69,3.5,IF(X7&lt;=79,4,IF(X7&lt;=100,5)))))))</f>
        <v>3</v>
      </c>
      <c r="Z7" s="13" t="str">
        <f t="shared" ref="Z7:Z14" si="13">IF(X7&lt;=32,"F",IF(X7&lt;=39,"D",IF(X7&lt;=49,"C",IF(X7&lt;=59,"B",IF(X7&lt;=69,"A-",IF(X7&lt;=79,"A",IF(X7&lt;=100,"A+")))))))</f>
        <v>B</v>
      </c>
      <c r="AA7" s="12">
        <v>38</v>
      </c>
      <c r="AB7" s="13">
        <f t="shared" ref="AB7:AB14" si="14">IF(AA7&lt;=32,0,IF(AA7&lt;=39,1,IF(AA7&lt;=49,2,IF(AA7&lt;=59,3,IF(AA7&lt;=69,3.5,IF(AA7&lt;=79,4,IF(AA7&lt;=100,5)))))))</f>
        <v>1</v>
      </c>
      <c r="AC7" s="13" t="str">
        <f t="shared" ref="AC7:AC14" si="15">IF(AA7&lt;=32,"F",IF(AA7&lt;=39,"D",IF(AA7&lt;=49,"C",IF(AA7&lt;=59,"B",IF(AA7&lt;=69,"A-",IF(AA7&lt;=79,"A",IF(AA7&lt;=100,"A+")))))))</f>
        <v>D</v>
      </c>
      <c r="AD7" s="12">
        <v>45</v>
      </c>
      <c r="AE7" s="13">
        <f t="shared" ref="AE7:AE14" si="16">IF(AD7&lt;=32,0,IF(AD7&lt;=39,1,IF(AD7&lt;=49,2,IF(AD7&lt;=59,3,IF(AD7&lt;=69,3.5,IF(AD7&lt;=79,4,IF(AD7&lt;=100,5)))))))</f>
        <v>2</v>
      </c>
      <c r="AF7" s="13" t="str">
        <f t="shared" ref="AF7:AF14" si="17">IF(AD7&lt;=32,"F",IF(AD7&lt;=39,"D",IF(AD7&lt;=49,"C",IF(AD7&lt;=59,"B",IF(AD7&lt;=69,"A-",IF(AD7&lt;=79,"A",IF(AD7&lt;=100,"A+")))))))</f>
        <v>C</v>
      </c>
      <c r="AG7" s="12">
        <v>21</v>
      </c>
      <c r="AH7" s="13">
        <f t="shared" ref="AH7:AH14" si="18">IF(AG7&lt;=8,0,IF(AG7&lt;=9.75,1,IF(AG7&lt;=12.25,2,IF(AG7&lt;=14.75,3,IF(AG7&lt;=17.25,3.5,IF(AG7&lt;=19.75,4,IF(AG7&lt;=25,5)))))))</f>
        <v>5</v>
      </c>
      <c r="AI7" s="13" t="str">
        <f t="shared" ref="AI7:AI14" si="19">IF(AG7&lt;=8,"F",IF(AG7&lt;=9.75,"D",IF(AG7&lt;=12.25,"C",IF(AG7&lt;=14.75,"B",IF(AG7&lt;=17.25,"A-",IF(AG7&lt;=19.75,"A",IF(AG7&lt;=25,"A+")))))))</f>
        <v>A+</v>
      </c>
      <c r="AJ7" s="12">
        <v>59</v>
      </c>
      <c r="AK7" s="13">
        <f t="shared" ref="AK7:AK14" si="20">IF(AJ7&lt;=32,0,IF(AJ7&lt;=39,1,IF(AJ7&lt;=49,2,IF(AJ7&lt;=59,3,IF(AJ7&lt;=69,3.5,IF(AJ7&lt;=79,4,IF(AJ7&lt;=100,5)))))))</f>
        <v>3</v>
      </c>
      <c r="AL7" s="13" t="str">
        <f t="shared" ref="AL7:AL14" si="21">IF(AJ7&lt;=32,"F",IF(AJ7&lt;=39,"D",IF(AJ7&lt;=49,"C",IF(AJ7&lt;=59,"B",IF(AJ7&lt;=69,"A-",IF(AJ7&lt;=79,"A",IF(AJ7&lt;=100,"A+")))))))</f>
        <v>B</v>
      </c>
      <c r="AM7" s="14">
        <f t="shared" ref="AM7:AM14" si="22">IF(AK7&gt;2,AK7-2,0)</f>
        <v>1</v>
      </c>
      <c r="AN7" s="72">
        <f t="shared" ref="AN7:AN14" si="23">G7+L7+O7+R7+U7+X7+AA7+AD7+AG7+AJ7</f>
        <v>604</v>
      </c>
      <c r="AO7" s="15">
        <f>IF(OR(H7=0,M7=0,P7=0,S7=0,V7=0,Y7=0,AB7=0,AE7=0,AH7=0),0,H7+M7+P7+S7+V7+Y7+AB7+AE7+AH7)/9</f>
        <v>3</v>
      </c>
      <c r="AP7" s="15">
        <f>IF(OR(H7=0,M7=0,P7=0,S7=0,V7=0,Y7=0,AB7=0,AE7=0,AH7=0),0,H7+M7+P7+S7+V7+Y7+AB7+AE7+AH7+AM7)/9</f>
        <v>3.1111111111111112</v>
      </c>
      <c r="AQ7" s="15" t="str">
        <f>IF(AP7&gt;=5,"A+",IF(AP7&gt;=4,"A",IF(AP7&gt;=3.5,"A-",IF(AP7&gt;=3,"B",IF(AP7&gt;=2,"C",IF(AP7&gt;=1,"D","F"))))))</f>
        <v>B</v>
      </c>
      <c r="AR7" s="13">
        <v>1</v>
      </c>
      <c r="AS7" s="13" t="str">
        <f t="shared" ref="AS7:AS14" si="24">IF(AP7=0,"FAIL","PASS")</f>
        <v>PASS</v>
      </c>
      <c r="AT7" s="13">
        <f t="shared" ref="AT7:AT14" si="25">COUNTIF(G7:AI7,"F")</f>
        <v>0</v>
      </c>
      <c r="AU7" s="6">
        <v>5</v>
      </c>
      <c r="AV7" s="6"/>
      <c r="AW7" s="6">
        <v>3</v>
      </c>
      <c r="AX7" s="6">
        <v>90</v>
      </c>
      <c r="AY7" s="6">
        <v>3</v>
      </c>
      <c r="AZ7" s="6">
        <v>63</v>
      </c>
      <c r="BA7" s="6">
        <v>4</v>
      </c>
      <c r="BB7" s="6">
        <v>58</v>
      </c>
      <c r="BC7" s="6">
        <v>2</v>
      </c>
      <c r="BD7" s="6">
        <v>70</v>
      </c>
      <c r="BE7" s="6">
        <f t="shared" ref="BE7:BE14" si="26">AR7</f>
        <v>1</v>
      </c>
      <c r="BF7" s="6">
        <v>80</v>
      </c>
      <c r="BG7" s="6"/>
      <c r="BH7" s="31"/>
      <c r="BI7" s="31"/>
      <c r="BJ7" s="31"/>
      <c r="BK7" s="31"/>
      <c r="BL7" s="92" t="s">
        <v>1620</v>
      </c>
      <c r="BM7" s="92" t="s">
        <v>1620</v>
      </c>
      <c r="BN7" s="92" t="s">
        <v>40</v>
      </c>
    </row>
    <row r="8" spans="1:66" s="25" customFormat="1" ht="42" customHeight="1" x14ac:dyDescent="0.25">
      <c r="A8" s="92">
        <v>2</v>
      </c>
      <c r="B8" s="92" t="s">
        <v>1595</v>
      </c>
      <c r="C8" s="92" t="s">
        <v>1603</v>
      </c>
      <c r="D8" s="95" t="s">
        <v>1611</v>
      </c>
      <c r="E8" s="12">
        <v>45</v>
      </c>
      <c r="F8" s="12">
        <v>71</v>
      </c>
      <c r="G8" s="12">
        <f t="shared" si="0"/>
        <v>116</v>
      </c>
      <c r="H8" s="12" t="str">
        <f t="shared" si="1"/>
        <v>3</v>
      </c>
      <c r="I8" s="12" t="str">
        <f t="shared" si="2"/>
        <v>B</v>
      </c>
      <c r="J8" s="12">
        <v>60</v>
      </c>
      <c r="K8" s="12">
        <v>45</v>
      </c>
      <c r="L8" s="12">
        <f t="shared" si="3"/>
        <v>105</v>
      </c>
      <c r="M8" s="12" t="str">
        <f t="shared" si="4"/>
        <v>3</v>
      </c>
      <c r="N8" s="12" t="str">
        <f t="shared" si="5"/>
        <v>B</v>
      </c>
      <c r="O8" s="12">
        <v>71</v>
      </c>
      <c r="P8" s="13">
        <f t="shared" si="6"/>
        <v>4</v>
      </c>
      <c r="Q8" s="13" t="str">
        <f t="shared" si="7"/>
        <v>A</v>
      </c>
      <c r="R8" s="12">
        <v>74</v>
      </c>
      <c r="S8" s="13">
        <f t="shared" si="8"/>
        <v>4</v>
      </c>
      <c r="T8" s="13" t="str">
        <f t="shared" si="9"/>
        <v>A</v>
      </c>
      <c r="U8" s="12">
        <v>61</v>
      </c>
      <c r="V8" s="13">
        <f t="shared" si="10"/>
        <v>3.5</v>
      </c>
      <c r="W8" s="13" t="str">
        <f t="shared" si="11"/>
        <v>A-</v>
      </c>
      <c r="X8" s="12">
        <v>83</v>
      </c>
      <c r="Y8" s="13">
        <f t="shared" si="12"/>
        <v>5</v>
      </c>
      <c r="Z8" s="13" t="str">
        <f t="shared" si="13"/>
        <v>A+</v>
      </c>
      <c r="AA8" s="12">
        <v>27</v>
      </c>
      <c r="AB8" s="13">
        <f t="shared" si="14"/>
        <v>0</v>
      </c>
      <c r="AC8" s="13" t="str">
        <f t="shared" si="15"/>
        <v>F</v>
      </c>
      <c r="AD8" s="12">
        <v>61</v>
      </c>
      <c r="AE8" s="13">
        <f t="shared" si="16"/>
        <v>3.5</v>
      </c>
      <c r="AF8" s="13" t="str">
        <f t="shared" si="17"/>
        <v>A-</v>
      </c>
      <c r="AG8" s="12">
        <v>21</v>
      </c>
      <c r="AH8" s="13">
        <f t="shared" si="18"/>
        <v>5</v>
      </c>
      <c r="AI8" s="13" t="str">
        <f t="shared" si="19"/>
        <v>A+</v>
      </c>
      <c r="AJ8" s="12">
        <v>65</v>
      </c>
      <c r="AK8" s="13">
        <f t="shared" si="20"/>
        <v>3.5</v>
      </c>
      <c r="AL8" s="13" t="str">
        <f t="shared" si="21"/>
        <v>A-</v>
      </c>
      <c r="AM8" s="14">
        <f t="shared" si="22"/>
        <v>1.5</v>
      </c>
      <c r="AN8" s="72">
        <f t="shared" si="23"/>
        <v>684</v>
      </c>
      <c r="AO8" s="15">
        <f>IF(OR(H8=0,M8=0,P8=0,S8=0,V8=0,Y8=0,AB8=0,AE8=0,AH8=0),0,H8+M8+P8+S8+V8+Y8+AB8+AE8+AH8)/9</f>
        <v>0</v>
      </c>
      <c r="AP8" s="15">
        <f>IF(OR(H8=0,M8=0,P8=0,S8=0,V8=0,Y8=0,AB8=0,AE8=0,AH8=0),0,H8+M8+P8+S8+V8+Y8+AB8+AE8+AH8+AM8)/9</f>
        <v>0</v>
      </c>
      <c r="AQ8" s="15" t="str">
        <f>IF(AP8&gt;=5,"A+",IF(AP8&gt;=4,"A",IF(AP8&gt;=3.5,"A-",IF(AP8&gt;=3,"B",IF(AP8&gt;=2,"C",IF(AP8&gt;=1,"D","F"))))))</f>
        <v>F</v>
      </c>
      <c r="AR8" s="13">
        <v>3</v>
      </c>
      <c r="AS8" s="13" t="str">
        <f t="shared" si="24"/>
        <v>FAIL</v>
      </c>
      <c r="AT8" s="13">
        <f t="shared" si="25"/>
        <v>1</v>
      </c>
      <c r="AU8" s="16">
        <v>1</v>
      </c>
      <c r="AV8" s="16"/>
      <c r="AW8" s="12">
        <v>1</v>
      </c>
      <c r="AX8" s="12">
        <v>95</v>
      </c>
      <c r="AY8" s="16">
        <v>1</v>
      </c>
      <c r="AZ8" s="16">
        <v>81</v>
      </c>
      <c r="BA8" s="12">
        <v>1</v>
      </c>
      <c r="BB8" s="12">
        <v>82</v>
      </c>
      <c r="BC8" s="16">
        <v>1</v>
      </c>
      <c r="BD8" s="12">
        <v>85</v>
      </c>
      <c r="BE8" s="6">
        <f t="shared" si="26"/>
        <v>3</v>
      </c>
      <c r="BF8" s="38">
        <v>90</v>
      </c>
      <c r="BG8" s="6"/>
      <c r="BH8" s="31">
        <v>2306002</v>
      </c>
      <c r="BI8" s="31" t="s">
        <v>16</v>
      </c>
      <c r="BJ8" s="31" t="s">
        <v>37</v>
      </c>
      <c r="BK8" s="31" t="s">
        <v>39</v>
      </c>
      <c r="BL8" s="92" t="s">
        <v>1619</v>
      </c>
      <c r="BM8" s="92" t="s">
        <v>1619</v>
      </c>
      <c r="BN8" s="92" t="s">
        <v>38</v>
      </c>
    </row>
    <row r="9" spans="1:66" s="25" customFormat="1" ht="42" customHeight="1" x14ac:dyDescent="0.25">
      <c r="A9" s="6">
        <v>3</v>
      </c>
      <c r="B9" s="92" t="s">
        <v>1597</v>
      </c>
      <c r="C9" s="92" t="s">
        <v>1605</v>
      </c>
      <c r="D9" s="95" t="s">
        <v>1613</v>
      </c>
      <c r="E9" s="6">
        <v>56</v>
      </c>
      <c r="F9" s="12">
        <v>69</v>
      </c>
      <c r="G9" s="12">
        <f t="shared" si="0"/>
        <v>125</v>
      </c>
      <c r="H9" s="12" t="str">
        <f t="shared" si="1"/>
        <v>3.5</v>
      </c>
      <c r="I9" s="12" t="str">
        <f t="shared" si="2"/>
        <v>A-</v>
      </c>
      <c r="J9" s="12">
        <v>35</v>
      </c>
      <c r="K9" s="12">
        <v>15</v>
      </c>
      <c r="L9" s="12">
        <f t="shared" si="3"/>
        <v>50</v>
      </c>
      <c r="M9" s="12" t="str">
        <f t="shared" si="4"/>
        <v>0</v>
      </c>
      <c r="N9" s="12" t="str">
        <f t="shared" si="5"/>
        <v>F</v>
      </c>
      <c r="O9" s="12">
        <v>73</v>
      </c>
      <c r="P9" s="13">
        <f t="shared" si="6"/>
        <v>4</v>
      </c>
      <c r="Q9" s="13" t="str">
        <f t="shared" si="7"/>
        <v>A</v>
      </c>
      <c r="R9" s="12">
        <v>60</v>
      </c>
      <c r="S9" s="13">
        <f t="shared" si="8"/>
        <v>3.5</v>
      </c>
      <c r="T9" s="13" t="str">
        <f t="shared" si="9"/>
        <v>A-</v>
      </c>
      <c r="U9" s="12">
        <v>73</v>
      </c>
      <c r="V9" s="13">
        <f t="shared" si="10"/>
        <v>4</v>
      </c>
      <c r="W9" s="13" t="str">
        <f t="shared" si="11"/>
        <v>A</v>
      </c>
      <c r="X9" s="12">
        <v>61</v>
      </c>
      <c r="Y9" s="13">
        <f t="shared" si="12"/>
        <v>3.5</v>
      </c>
      <c r="Z9" s="13" t="str">
        <f t="shared" si="13"/>
        <v>A-</v>
      </c>
      <c r="AA9" s="12">
        <v>44</v>
      </c>
      <c r="AB9" s="13">
        <f t="shared" si="14"/>
        <v>2</v>
      </c>
      <c r="AC9" s="13" t="str">
        <f t="shared" si="15"/>
        <v>C</v>
      </c>
      <c r="AD9" s="12">
        <v>58</v>
      </c>
      <c r="AE9" s="13">
        <f t="shared" si="16"/>
        <v>3</v>
      </c>
      <c r="AF9" s="13" t="str">
        <f t="shared" si="17"/>
        <v>B</v>
      </c>
      <c r="AG9" s="12">
        <v>21</v>
      </c>
      <c r="AH9" s="13">
        <f t="shared" si="18"/>
        <v>5</v>
      </c>
      <c r="AI9" s="13" t="str">
        <f t="shared" si="19"/>
        <v>A+</v>
      </c>
      <c r="AJ9" s="12">
        <v>62</v>
      </c>
      <c r="AK9" s="13">
        <f t="shared" si="20"/>
        <v>3.5</v>
      </c>
      <c r="AL9" s="13" t="str">
        <f t="shared" si="21"/>
        <v>A-</v>
      </c>
      <c r="AM9" s="14">
        <f t="shared" si="22"/>
        <v>1.5</v>
      </c>
      <c r="AN9" s="72">
        <f t="shared" si="23"/>
        <v>627</v>
      </c>
      <c r="AO9" s="15">
        <v>0</v>
      </c>
      <c r="AP9" s="15">
        <v>0</v>
      </c>
      <c r="AQ9" s="15" t="s">
        <v>1758</v>
      </c>
      <c r="AR9" s="13">
        <v>2</v>
      </c>
      <c r="AS9" s="13" t="str">
        <f t="shared" si="24"/>
        <v>FAIL</v>
      </c>
      <c r="AT9" s="13">
        <f t="shared" si="25"/>
        <v>1</v>
      </c>
      <c r="AU9" s="6">
        <v>4</v>
      </c>
      <c r="AV9" s="6"/>
      <c r="AW9" s="6">
        <v>4</v>
      </c>
      <c r="AX9" s="6">
        <v>90</v>
      </c>
      <c r="AY9" s="6">
        <v>5</v>
      </c>
      <c r="AZ9" s="6">
        <v>95</v>
      </c>
      <c r="BA9" s="6">
        <v>5</v>
      </c>
      <c r="BB9" s="6">
        <v>88</v>
      </c>
      <c r="BC9" s="6">
        <v>3</v>
      </c>
      <c r="BD9" s="6">
        <v>88</v>
      </c>
      <c r="BE9" s="6">
        <f t="shared" si="26"/>
        <v>2</v>
      </c>
      <c r="BF9" s="6">
        <v>95</v>
      </c>
      <c r="BG9" s="6"/>
      <c r="BH9" s="31"/>
      <c r="BI9" s="31"/>
      <c r="BJ9" s="31"/>
      <c r="BK9" s="31"/>
      <c r="BL9" s="92" t="s">
        <v>1621</v>
      </c>
      <c r="BM9" s="92" t="s">
        <v>1626</v>
      </c>
      <c r="BN9" s="92" t="s">
        <v>40</v>
      </c>
    </row>
    <row r="10" spans="1:66" s="25" customFormat="1" ht="42" customHeight="1" x14ac:dyDescent="0.25">
      <c r="A10" s="6">
        <v>4</v>
      </c>
      <c r="B10" s="92" t="s">
        <v>1602</v>
      </c>
      <c r="C10" s="92" t="s">
        <v>1610</v>
      </c>
      <c r="D10" s="95" t="s">
        <v>1618</v>
      </c>
      <c r="E10" s="6">
        <v>50</v>
      </c>
      <c r="F10" s="12">
        <v>61</v>
      </c>
      <c r="G10" s="12">
        <f t="shared" si="0"/>
        <v>111</v>
      </c>
      <c r="H10" s="12" t="str">
        <f t="shared" si="1"/>
        <v>3</v>
      </c>
      <c r="I10" s="12" t="str">
        <f t="shared" si="2"/>
        <v>B</v>
      </c>
      <c r="J10" s="12">
        <v>29</v>
      </c>
      <c r="K10" s="12">
        <v>17</v>
      </c>
      <c r="L10" s="12">
        <f t="shared" si="3"/>
        <v>46</v>
      </c>
      <c r="M10" s="12" t="str">
        <f t="shared" si="4"/>
        <v>0</v>
      </c>
      <c r="N10" s="12" t="str">
        <f t="shared" si="5"/>
        <v>F</v>
      </c>
      <c r="O10" s="12">
        <v>44</v>
      </c>
      <c r="P10" s="13">
        <f t="shared" si="6"/>
        <v>2</v>
      </c>
      <c r="Q10" s="13" t="str">
        <f t="shared" si="7"/>
        <v>C</v>
      </c>
      <c r="R10" s="12">
        <v>47</v>
      </c>
      <c r="S10" s="13">
        <f t="shared" si="8"/>
        <v>2</v>
      </c>
      <c r="T10" s="13" t="str">
        <f t="shared" si="9"/>
        <v>C</v>
      </c>
      <c r="U10" s="12">
        <v>47</v>
      </c>
      <c r="V10" s="13">
        <f t="shared" si="10"/>
        <v>2</v>
      </c>
      <c r="W10" s="13" t="str">
        <f t="shared" si="11"/>
        <v>C</v>
      </c>
      <c r="X10" s="12">
        <v>53</v>
      </c>
      <c r="Y10" s="13">
        <f t="shared" si="12"/>
        <v>3</v>
      </c>
      <c r="Z10" s="13" t="str">
        <f t="shared" si="13"/>
        <v>B</v>
      </c>
      <c r="AA10" s="12">
        <v>26</v>
      </c>
      <c r="AB10" s="13">
        <f t="shared" si="14"/>
        <v>0</v>
      </c>
      <c r="AC10" s="13" t="str">
        <f t="shared" si="15"/>
        <v>F</v>
      </c>
      <c r="AD10" s="12">
        <v>33</v>
      </c>
      <c r="AE10" s="13">
        <f t="shared" si="16"/>
        <v>1</v>
      </c>
      <c r="AF10" s="13" t="str">
        <f t="shared" si="17"/>
        <v>D</v>
      </c>
      <c r="AG10" s="12">
        <v>16</v>
      </c>
      <c r="AH10" s="13">
        <f t="shared" si="18"/>
        <v>3.5</v>
      </c>
      <c r="AI10" s="13" t="str">
        <f t="shared" si="19"/>
        <v>A-</v>
      </c>
      <c r="AJ10" s="12">
        <v>60</v>
      </c>
      <c r="AK10" s="13">
        <f t="shared" si="20"/>
        <v>3.5</v>
      </c>
      <c r="AL10" s="13" t="str">
        <f t="shared" si="21"/>
        <v>A-</v>
      </c>
      <c r="AM10" s="14">
        <f t="shared" si="22"/>
        <v>1.5</v>
      </c>
      <c r="AN10" s="72">
        <f t="shared" si="23"/>
        <v>483</v>
      </c>
      <c r="AO10" s="15">
        <f>IF(OR(H10=0,M10=0,P10=0,S10=0,V10=0,Y10=0,AB10=0,AE10=0,AH10=0),0,H10+M10+P10+S10+V10+Y10+AB10+AE10+AH10)/9</f>
        <v>0</v>
      </c>
      <c r="AP10" s="15">
        <f>IF(OR(H10=0,M10=0,P10=0,S10=0,V10=0,Y10=0,AB10=0,AE10=0,AH10=0),0,H10+M10+P10+S10+V10+Y10+AB10+AE10+AH10+AM10)/9</f>
        <v>0</v>
      </c>
      <c r="AQ10" s="15" t="str">
        <f>IF(AP10&gt;=5,"A+",IF(AP10&gt;=4,"A",IF(AP10&gt;=3.5,"A-",IF(AP10&gt;=3,"B",IF(AP10&gt;=2,"C",IF(AP10&gt;=1,"D","F"))))))</f>
        <v>F</v>
      </c>
      <c r="AR10" s="13">
        <v>4</v>
      </c>
      <c r="AS10" s="13" t="str">
        <f t="shared" si="24"/>
        <v>FAIL</v>
      </c>
      <c r="AT10" s="13">
        <f t="shared" si="25"/>
        <v>2</v>
      </c>
      <c r="AU10" s="6"/>
      <c r="AV10" s="6"/>
      <c r="AW10" s="6">
        <v>7</v>
      </c>
      <c r="AX10" s="6">
        <v>61</v>
      </c>
      <c r="AY10" s="6">
        <v>7</v>
      </c>
      <c r="AZ10" s="6">
        <v>86</v>
      </c>
      <c r="BA10" s="6">
        <v>7</v>
      </c>
      <c r="BB10" s="6">
        <v>82</v>
      </c>
      <c r="BC10" s="6">
        <v>8</v>
      </c>
      <c r="BD10" s="6">
        <v>77</v>
      </c>
      <c r="BE10" s="6">
        <f t="shared" si="26"/>
        <v>4</v>
      </c>
      <c r="BF10" s="6">
        <v>80</v>
      </c>
      <c r="BG10" s="6"/>
      <c r="BH10" s="31"/>
      <c r="BI10" s="31"/>
      <c r="BJ10" s="31"/>
      <c r="BK10" s="31"/>
      <c r="BL10" s="92" t="s">
        <v>1625</v>
      </c>
      <c r="BM10" s="92" t="s">
        <v>1631</v>
      </c>
      <c r="BN10" s="92" t="s">
        <v>40</v>
      </c>
    </row>
    <row r="11" spans="1:66" s="25" customFormat="1" ht="42" customHeight="1" x14ac:dyDescent="0.25">
      <c r="A11" s="6">
        <v>5</v>
      </c>
      <c r="B11" s="92" t="s">
        <v>1600</v>
      </c>
      <c r="C11" s="92" t="s">
        <v>1608</v>
      </c>
      <c r="D11" s="95" t="s">
        <v>1616</v>
      </c>
      <c r="E11" s="6">
        <v>44</v>
      </c>
      <c r="F11" s="12"/>
      <c r="G11" s="12">
        <f t="shared" si="0"/>
        <v>44</v>
      </c>
      <c r="H11" s="12" t="str">
        <f t="shared" si="1"/>
        <v>0</v>
      </c>
      <c r="I11" s="12" t="str">
        <f t="shared" si="2"/>
        <v>F</v>
      </c>
      <c r="J11" s="12">
        <v>54</v>
      </c>
      <c r="K11" s="12">
        <v>23</v>
      </c>
      <c r="L11" s="12">
        <f t="shared" si="3"/>
        <v>77</v>
      </c>
      <c r="M11" s="12" t="str">
        <f t="shared" si="4"/>
        <v>1</v>
      </c>
      <c r="N11" s="12" t="str">
        <f t="shared" si="5"/>
        <v>D</v>
      </c>
      <c r="O11" s="12">
        <v>44</v>
      </c>
      <c r="P11" s="13">
        <f t="shared" si="6"/>
        <v>2</v>
      </c>
      <c r="Q11" s="13" t="str">
        <f t="shared" si="7"/>
        <v>C</v>
      </c>
      <c r="R11" s="12">
        <v>45</v>
      </c>
      <c r="S11" s="13">
        <f t="shared" si="8"/>
        <v>2</v>
      </c>
      <c r="T11" s="13" t="str">
        <f t="shared" si="9"/>
        <v>C</v>
      </c>
      <c r="U11" s="12">
        <v>40</v>
      </c>
      <c r="V11" s="13">
        <f t="shared" si="10"/>
        <v>2</v>
      </c>
      <c r="W11" s="13" t="str">
        <f t="shared" si="11"/>
        <v>C</v>
      </c>
      <c r="X11" s="12">
        <v>58</v>
      </c>
      <c r="Y11" s="13">
        <f t="shared" si="12"/>
        <v>3</v>
      </c>
      <c r="Z11" s="13" t="str">
        <f t="shared" si="13"/>
        <v>B</v>
      </c>
      <c r="AA11" s="12">
        <v>26</v>
      </c>
      <c r="AB11" s="13">
        <f t="shared" si="14"/>
        <v>0</v>
      </c>
      <c r="AC11" s="13" t="str">
        <f t="shared" si="15"/>
        <v>F</v>
      </c>
      <c r="AD11" s="12">
        <v>34</v>
      </c>
      <c r="AE11" s="13">
        <f t="shared" si="16"/>
        <v>1</v>
      </c>
      <c r="AF11" s="13" t="str">
        <f t="shared" si="17"/>
        <v>D</v>
      </c>
      <c r="AG11" s="12">
        <v>18</v>
      </c>
      <c r="AH11" s="13">
        <f t="shared" si="18"/>
        <v>4</v>
      </c>
      <c r="AI11" s="13" t="str">
        <f t="shared" si="19"/>
        <v>A</v>
      </c>
      <c r="AJ11" s="12">
        <v>62</v>
      </c>
      <c r="AK11" s="13">
        <f t="shared" si="20"/>
        <v>3.5</v>
      </c>
      <c r="AL11" s="13" t="str">
        <f t="shared" si="21"/>
        <v>A-</v>
      </c>
      <c r="AM11" s="14">
        <f t="shared" si="22"/>
        <v>1.5</v>
      </c>
      <c r="AN11" s="72">
        <f t="shared" si="23"/>
        <v>448</v>
      </c>
      <c r="AO11" s="15">
        <f>IF(OR(H11=0,M11=0,P11=0,S11=0,V11=0,Y11=0,AB11=0,AE11=0,AH11=0),0,H11+M11+P11+S11+V11+Y11+AB11+AE11+AH11)/9</f>
        <v>0</v>
      </c>
      <c r="AP11" s="15">
        <f>IF(OR(H11=0,M11=0,P11=0,S11=0,V11=0,Y11=0,AB11=0,AE11=0,AH11=0),0,H11+M11+P11+S11+V11+Y11+AB11+AE11+AH11+AM11)/9</f>
        <v>0</v>
      </c>
      <c r="AQ11" s="15" t="str">
        <f>IF(AP11&gt;=5,"A+",IF(AP11&gt;=4,"A",IF(AP11&gt;=3.5,"A-",IF(AP11&gt;=3,"B",IF(AP11&gt;=2,"C",IF(AP11&gt;=1,"D","F"))))))</f>
        <v>F</v>
      </c>
      <c r="AR11" s="13">
        <v>5</v>
      </c>
      <c r="AS11" s="13" t="str">
        <f t="shared" si="24"/>
        <v>FAIL</v>
      </c>
      <c r="AT11" s="13">
        <f t="shared" si="25"/>
        <v>2</v>
      </c>
      <c r="AU11" s="6">
        <v>6</v>
      </c>
      <c r="AV11" s="6"/>
      <c r="AW11" s="6">
        <v>6</v>
      </c>
      <c r="AX11" s="6">
        <v>90</v>
      </c>
      <c r="AY11" s="6">
        <v>6</v>
      </c>
      <c r="AZ11" s="6">
        <v>95</v>
      </c>
      <c r="BA11" s="6">
        <v>3</v>
      </c>
      <c r="BB11" s="6">
        <v>82</v>
      </c>
      <c r="BC11" s="6">
        <v>6</v>
      </c>
      <c r="BD11" s="6">
        <v>88</v>
      </c>
      <c r="BE11" s="6">
        <f t="shared" si="26"/>
        <v>5</v>
      </c>
      <c r="BF11" s="6">
        <v>85</v>
      </c>
      <c r="BG11" s="6"/>
      <c r="BH11" s="31"/>
      <c r="BI11" s="31"/>
      <c r="BJ11" s="31"/>
      <c r="BK11" s="31"/>
      <c r="BL11" s="92" t="s">
        <v>1282</v>
      </c>
      <c r="BM11" s="92" t="s">
        <v>1629</v>
      </c>
      <c r="BN11" s="92" t="s">
        <v>38</v>
      </c>
    </row>
    <row r="12" spans="1:66" s="25" customFormat="1" ht="42" customHeight="1" x14ac:dyDescent="0.25">
      <c r="A12" s="6">
        <v>6</v>
      </c>
      <c r="B12" s="92" t="s">
        <v>1599</v>
      </c>
      <c r="C12" s="92" t="s">
        <v>1607</v>
      </c>
      <c r="D12" s="95" t="s">
        <v>1615</v>
      </c>
      <c r="E12" s="6">
        <v>33</v>
      </c>
      <c r="F12" s="12">
        <v>38</v>
      </c>
      <c r="G12" s="12">
        <f t="shared" si="0"/>
        <v>71</v>
      </c>
      <c r="H12" s="12" t="str">
        <f t="shared" si="1"/>
        <v>1</v>
      </c>
      <c r="I12" s="12" t="str">
        <f t="shared" si="2"/>
        <v>D</v>
      </c>
      <c r="J12" s="12">
        <v>19</v>
      </c>
      <c r="K12" s="12">
        <v>5</v>
      </c>
      <c r="L12" s="12">
        <f t="shared" si="3"/>
        <v>24</v>
      </c>
      <c r="M12" s="12" t="str">
        <f t="shared" si="4"/>
        <v>0</v>
      </c>
      <c r="N12" s="12" t="str">
        <f t="shared" si="5"/>
        <v>F</v>
      </c>
      <c r="O12" s="12">
        <v>33</v>
      </c>
      <c r="P12" s="13">
        <f t="shared" si="6"/>
        <v>1</v>
      </c>
      <c r="Q12" s="13" t="str">
        <f t="shared" si="7"/>
        <v>D</v>
      </c>
      <c r="R12" s="12">
        <v>29</v>
      </c>
      <c r="S12" s="13">
        <f t="shared" si="8"/>
        <v>0</v>
      </c>
      <c r="T12" s="13" t="str">
        <f t="shared" si="9"/>
        <v>F</v>
      </c>
      <c r="U12" s="12">
        <v>27</v>
      </c>
      <c r="V12" s="13">
        <f t="shared" si="10"/>
        <v>0</v>
      </c>
      <c r="W12" s="13" t="str">
        <f t="shared" si="11"/>
        <v>F</v>
      </c>
      <c r="X12" s="12">
        <v>35</v>
      </c>
      <c r="Y12" s="13">
        <f t="shared" si="12"/>
        <v>1</v>
      </c>
      <c r="Z12" s="13" t="str">
        <f t="shared" si="13"/>
        <v>D</v>
      </c>
      <c r="AA12" s="12">
        <v>22</v>
      </c>
      <c r="AB12" s="13">
        <f t="shared" si="14"/>
        <v>0</v>
      </c>
      <c r="AC12" s="13" t="str">
        <f t="shared" si="15"/>
        <v>F</v>
      </c>
      <c r="AD12" s="12">
        <v>17</v>
      </c>
      <c r="AE12" s="13">
        <f t="shared" si="16"/>
        <v>0</v>
      </c>
      <c r="AF12" s="13" t="str">
        <f t="shared" si="17"/>
        <v>F</v>
      </c>
      <c r="AG12" s="12">
        <v>19</v>
      </c>
      <c r="AH12" s="13">
        <f t="shared" si="18"/>
        <v>4</v>
      </c>
      <c r="AI12" s="13" t="str">
        <f t="shared" si="19"/>
        <v>A</v>
      </c>
      <c r="AJ12" s="12">
        <v>21</v>
      </c>
      <c r="AK12" s="13">
        <f t="shared" si="20"/>
        <v>0</v>
      </c>
      <c r="AL12" s="13" t="str">
        <f t="shared" si="21"/>
        <v>F</v>
      </c>
      <c r="AM12" s="14">
        <f t="shared" si="22"/>
        <v>0</v>
      </c>
      <c r="AN12" s="72">
        <f t="shared" si="23"/>
        <v>298</v>
      </c>
      <c r="AO12" s="15">
        <f>IF(OR(H12=0,M12=0,P12=0,S12=0,V12=0,Y12=0,AB12=0,AE12=0,AH12=0),0,H12+M12+P12+S12+V12+Y12+AB12+AE12+AH12)/9</f>
        <v>0</v>
      </c>
      <c r="AP12" s="15">
        <f>IF(OR(H12=0,M12=0,P12=0,S12=0,V12=0,Y12=0,AB12=0,AE12=0,AH12=0),0,H12+M12+P12+S12+V12+Y12+AB12+AE12+AH12+AM12)/9</f>
        <v>0</v>
      </c>
      <c r="AQ12" s="15" t="str">
        <f>IF(AP12&gt;=5,"A+",IF(AP12&gt;=4,"A",IF(AP12&gt;=3.5,"A-",IF(AP12&gt;=3,"B",IF(AP12&gt;=2,"C",IF(AP12&gt;=1,"D","F"))))))</f>
        <v>F</v>
      </c>
      <c r="AR12" s="13">
        <v>6</v>
      </c>
      <c r="AS12" s="13" t="str">
        <f t="shared" si="24"/>
        <v>FAIL</v>
      </c>
      <c r="AT12" s="13">
        <f t="shared" si="25"/>
        <v>5</v>
      </c>
      <c r="AU12" s="6">
        <v>7</v>
      </c>
      <c r="AV12" s="6"/>
      <c r="AW12" s="6">
        <v>8</v>
      </c>
      <c r="AX12" s="6">
        <v>95</v>
      </c>
      <c r="AY12" s="6">
        <v>8</v>
      </c>
      <c r="AZ12" s="6">
        <v>36</v>
      </c>
      <c r="BA12" s="6">
        <v>8</v>
      </c>
      <c r="BB12" s="6">
        <v>5</v>
      </c>
      <c r="BC12" s="6">
        <v>5</v>
      </c>
      <c r="BD12" s="6">
        <v>14</v>
      </c>
      <c r="BE12" s="6">
        <f t="shared" si="26"/>
        <v>6</v>
      </c>
      <c r="BF12" s="6">
        <v>80</v>
      </c>
      <c r="BG12" s="6"/>
      <c r="BH12" s="31"/>
      <c r="BI12" s="31"/>
      <c r="BJ12" s="31"/>
      <c r="BK12" s="31"/>
      <c r="BL12" s="92" t="s">
        <v>1623</v>
      </c>
      <c r="BM12" s="92" t="s">
        <v>1628</v>
      </c>
      <c r="BN12" s="92" t="s">
        <v>40</v>
      </c>
    </row>
    <row r="13" spans="1:66" s="25" customFormat="1" ht="42" customHeight="1" x14ac:dyDescent="0.25">
      <c r="A13" s="6">
        <v>7</v>
      </c>
      <c r="B13" s="92" t="s">
        <v>1601</v>
      </c>
      <c r="C13" s="92" t="s">
        <v>1609</v>
      </c>
      <c r="D13" s="95" t="s">
        <v>1617</v>
      </c>
      <c r="E13" s="6"/>
      <c r="F13" s="12"/>
      <c r="G13" s="12">
        <f t="shared" si="0"/>
        <v>0</v>
      </c>
      <c r="H13" s="12" t="str">
        <f t="shared" si="1"/>
        <v>0</v>
      </c>
      <c r="I13" s="12" t="str">
        <f t="shared" si="2"/>
        <v>F</v>
      </c>
      <c r="J13" s="12"/>
      <c r="K13" s="12"/>
      <c r="L13" s="12">
        <f t="shared" si="3"/>
        <v>0</v>
      </c>
      <c r="M13" s="12" t="str">
        <f t="shared" si="4"/>
        <v>0</v>
      </c>
      <c r="N13" s="12" t="str">
        <f t="shared" si="5"/>
        <v>F</v>
      </c>
      <c r="O13" s="12"/>
      <c r="P13" s="13">
        <f t="shared" si="6"/>
        <v>0</v>
      </c>
      <c r="Q13" s="13" t="str">
        <f t="shared" si="7"/>
        <v>F</v>
      </c>
      <c r="R13" s="12"/>
      <c r="S13" s="13">
        <f t="shared" si="8"/>
        <v>0</v>
      </c>
      <c r="T13" s="13" t="str">
        <f t="shared" si="9"/>
        <v>F</v>
      </c>
      <c r="U13" s="12"/>
      <c r="V13" s="13">
        <f t="shared" si="10"/>
        <v>0</v>
      </c>
      <c r="W13" s="13" t="str">
        <f t="shared" si="11"/>
        <v>F</v>
      </c>
      <c r="X13" s="12"/>
      <c r="Y13" s="13">
        <f t="shared" si="12"/>
        <v>0</v>
      </c>
      <c r="Z13" s="13" t="str">
        <f t="shared" si="13"/>
        <v>F</v>
      </c>
      <c r="AA13" s="12"/>
      <c r="AB13" s="13">
        <f t="shared" si="14"/>
        <v>0</v>
      </c>
      <c r="AC13" s="13" t="str">
        <f t="shared" si="15"/>
        <v>F</v>
      </c>
      <c r="AD13" s="12"/>
      <c r="AE13" s="13">
        <f t="shared" si="16"/>
        <v>0</v>
      </c>
      <c r="AF13" s="13" t="str">
        <f t="shared" si="17"/>
        <v>F</v>
      </c>
      <c r="AG13" s="12"/>
      <c r="AH13" s="13">
        <f t="shared" si="18"/>
        <v>0</v>
      </c>
      <c r="AI13" s="13" t="str">
        <f t="shared" si="19"/>
        <v>F</v>
      </c>
      <c r="AJ13" s="12"/>
      <c r="AK13" s="13">
        <f t="shared" si="20"/>
        <v>0</v>
      </c>
      <c r="AL13" s="13" t="str">
        <f t="shared" si="21"/>
        <v>F</v>
      </c>
      <c r="AM13" s="14">
        <f t="shared" si="22"/>
        <v>0</v>
      </c>
      <c r="AN13" s="72">
        <f t="shared" si="23"/>
        <v>0</v>
      </c>
      <c r="AO13" s="15">
        <f>IF(OR(H13=0,M13=0,P13=0,S13=0,V13=0,Y13=0,AB13=0,AE13=0,AH13=0),0,H13+M13+P13+S13+V13+Y13+AB13+AE13+AH13)/9</f>
        <v>0</v>
      </c>
      <c r="AP13" s="15">
        <f>IF(OR(H13=0,M13=0,P13=0,S13=0,V13=0,Y13=0,AB13=0,AE13=0,AH13=0),0,H13+M13+P13+S13+V13+Y13+AB13+AE13+AH13+AM13)/9</f>
        <v>0</v>
      </c>
      <c r="AQ13" s="15" t="str">
        <f>IF(AP13&gt;=5,"A+",IF(AP13&gt;=4,"A",IF(AP13&gt;=3.5,"A-",IF(AP13&gt;=3,"B",IF(AP13&gt;=2,"C",IF(AP13&gt;=1,"D","F"))))))</f>
        <v>F</v>
      </c>
      <c r="AR13" s="13">
        <v>7</v>
      </c>
      <c r="AS13" s="13" t="str">
        <f t="shared" si="24"/>
        <v>FAIL</v>
      </c>
      <c r="AT13" s="13">
        <f t="shared" si="25"/>
        <v>9</v>
      </c>
      <c r="AU13" s="6">
        <v>3</v>
      </c>
      <c r="AV13" s="6"/>
      <c r="AW13" s="6">
        <v>2</v>
      </c>
      <c r="AX13" s="6">
        <v>95</v>
      </c>
      <c r="AY13" s="6">
        <v>2</v>
      </c>
      <c r="AZ13" s="6">
        <v>100</v>
      </c>
      <c r="BA13" s="6">
        <v>2</v>
      </c>
      <c r="BB13" s="6">
        <v>100</v>
      </c>
      <c r="BC13" s="6">
        <v>7</v>
      </c>
      <c r="BD13" s="6">
        <v>100</v>
      </c>
      <c r="BE13" s="6">
        <f t="shared" si="26"/>
        <v>7</v>
      </c>
      <c r="BF13" s="6">
        <v>28</v>
      </c>
      <c r="BG13" s="6"/>
      <c r="BH13" s="31"/>
      <c r="BI13" s="31"/>
      <c r="BJ13" s="31"/>
      <c r="BK13" s="31"/>
      <c r="BL13" s="92" t="s">
        <v>1624</v>
      </c>
      <c r="BM13" s="92" t="s">
        <v>1630</v>
      </c>
      <c r="BN13" s="92" t="s">
        <v>40</v>
      </c>
    </row>
    <row r="14" spans="1:66" s="25" customFormat="1" ht="42" customHeight="1" x14ac:dyDescent="0.25">
      <c r="A14" s="6">
        <v>8</v>
      </c>
      <c r="B14" s="92" t="s">
        <v>1598</v>
      </c>
      <c r="C14" s="92" t="s">
        <v>1606</v>
      </c>
      <c r="D14" s="95" t="s">
        <v>1614</v>
      </c>
      <c r="E14" s="6"/>
      <c r="F14" s="12"/>
      <c r="G14" s="12">
        <f t="shared" si="0"/>
        <v>0</v>
      </c>
      <c r="H14" s="12" t="str">
        <f t="shared" si="1"/>
        <v>0</v>
      </c>
      <c r="I14" s="12" t="str">
        <f t="shared" si="2"/>
        <v>F</v>
      </c>
      <c r="J14" s="12"/>
      <c r="K14" s="12"/>
      <c r="L14" s="12">
        <f t="shared" si="3"/>
        <v>0</v>
      </c>
      <c r="M14" s="12" t="str">
        <f t="shared" si="4"/>
        <v>0</v>
      </c>
      <c r="N14" s="12" t="str">
        <f t="shared" si="5"/>
        <v>F</v>
      </c>
      <c r="O14" s="12"/>
      <c r="P14" s="13">
        <f t="shared" si="6"/>
        <v>0</v>
      </c>
      <c r="Q14" s="13" t="str">
        <f t="shared" si="7"/>
        <v>F</v>
      </c>
      <c r="R14" s="12"/>
      <c r="S14" s="13">
        <f t="shared" si="8"/>
        <v>0</v>
      </c>
      <c r="T14" s="13" t="str">
        <f t="shared" si="9"/>
        <v>F</v>
      </c>
      <c r="U14" s="12"/>
      <c r="V14" s="13">
        <f t="shared" si="10"/>
        <v>0</v>
      </c>
      <c r="W14" s="13" t="str">
        <f t="shared" si="11"/>
        <v>F</v>
      </c>
      <c r="X14" s="12"/>
      <c r="Y14" s="13">
        <f t="shared" si="12"/>
        <v>0</v>
      </c>
      <c r="Z14" s="13" t="str">
        <f t="shared" si="13"/>
        <v>F</v>
      </c>
      <c r="AA14" s="12"/>
      <c r="AB14" s="13">
        <f t="shared" si="14"/>
        <v>0</v>
      </c>
      <c r="AC14" s="13" t="str">
        <f t="shared" si="15"/>
        <v>F</v>
      </c>
      <c r="AD14" s="12"/>
      <c r="AE14" s="13">
        <f t="shared" si="16"/>
        <v>0</v>
      </c>
      <c r="AF14" s="13" t="str">
        <f t="shared" si="17"/>
        <v>F</v>
      </c>
      <c r="AG14" s="12"/>
      <c r="AH14" s="13">
        <f t="shared" si="18"/>
        <v>0</v>
      </c>
      <c r="AI14" s="13" t="str">
        <f t="shared" si="19"/>
        <v>F</v>
      </c>
      <c r="AJ14" s="12"/>
      <c r="AK14" s="13">
        <f t="shared" si="20"/>
        <v>0</v>
      </c>
      <c r="AL14" s="13" t="str">
        <f t="shared" si="21"/>
        <v>F</v>
      </c>
      <c r="AM14" s="14">
        <f t="shared" si="22"/>
        <v>0</v>
      </c>
      <c r="AN14" s="72">
        <f t="shared" si="23"/>
        <v>0</v>
      </c>
      <c r="AO14" s="15">
        <f>IF(OR(H14=0,M14=0,P14=0,S14=0,V14=0,Y14=0,AB14=0,AE14=0,AH14=0),0,H14+M14+P14+S14+V14+Y14+AB14+AE14+AH14)/9</f>
        <v>0</v>
      </c>
      <c r="AP14" s="15">
        <f>IF(OR(H14=0,M14=0,P14=0,S14=0,V14=0,Y14=0,AB14=0,AE14=0,AH14=0),0,H14+M14+P14+S14+V14+Y14+AB14+AE14+AH14+AM14)/9</f>
        <v>0</v>
      </c>
      <c r="AQ14" s="15" t="str">
        <f>IF(AP14&gt;=5,"A+",IF(AP14&gt;=4,"A",IF(AP14&gt;=3.5,"A-",IF(AP14&gt;=3,"B",IF(AP14&gt;=2,"C",IF(AP14&gt;=1,"D","F"))))))</f>
        <v>F</v>
      </c>
      <c r="AR14" s="13">
        <v>8</v>
      </c>
      <c r="AS14" s="13" t="str">
        <f t="shared" si="24"/>
        <v>FAIL</v>
      </c>
      <c r="AT14" s="13">
        <f t="shared" si="25"/>
        <v>9</v>
      </c>
      <c r="AU14" s="6">
        <v>2</v>
      </c>
      <c r="AV14" s="6"/>
      <c r="AW14" s="6">
        <v>5</v>
      </c>
      <c r="AX14" s="6">
        <v>9</v>
      </c>
      <c r="AY14" s="6">
        <v>4</v>
      </c>
      <c r="AZ14" s="6">
        <v>90</v>
      </c>
      <c r="BA14" s="6">
        <v>6</v>
      </c>
      <c r="BB14" s="6">
        <v>82</v>
      </c>
      <c r="BC14" s="6">
        <v>4</v>
      </c>
      <c r="BD14" s="6"/>
      <c r="BE14" s="6">
        <f t="shared" si="26"/>
        <v>8</v>
      </c>
      <c r="BF14" s="6"/>
      <c r="BG14" s="6"/>
      <c r="BH14" s="31"/>
      <c r="BI14" s="31"/>
      <c r="BJ14" s="31"/>
      <c r="BK14" s="31"/>
      <c r="BL14" s="92" t="s">
        <v>1622</v>
      </c>
      <c r="BM14" s="92" t="s">
        <v>1627</v>
      </c>
      <c r="BN14" s="92" t="s">
        <v>38</v>
      </c>
    </row>
  </sheetData>
  <sortState ref="A7:BN14">
    <sortCondition ref="AT7:AT14"/>
    <sortCondition descending="1" ref="AP7:AP14"/>
    <sortCondition descending="1" ref="AN7:AN14"/>
    <sortCondition descending="1" ref="BF7:BF14"/>
  </sortState>
  <mergeCells count="6">
    <mergeCell ref="A1:BN1"/>
    <mergeCell ref="A2:BN2"/>
    <mergeCell ref="A3:BN3"/>
    <mergeCell ref="AO4:AS5"/>
    <mergeCell ref="AU4:BF5"/>
    <mergeCell ref="BL4:BN5"/>
  </mergeCells>
  <conditionalFormatting sqref="Q7:Q14">
    <cfRule type="cellIs" dxfId="25" priority="27" operator="equal">
      <formula>"F"</formula>
    </cfRule>
  </conditionalFormatting>
  <conditionalFormatting sqref="AO7:AO14">
    <cfRule type="cellIs" dxfId="24" priority="25" operator="equal">
      <formula>0</formula>
    </cfRule>
  </conditionalFormatting>
  <conditionalFormatting sqref="AP7:AP14">
    <cfRule type="cellIs" dxfId="23" priority="24" operator="equal">
      <formula>0</formula>
    </cfRule>
  </conditionalFormatting>
  <conditionalFormatting sqref="AS7:AS14">
    <cfRule type="cellIs" dxfId="22" priority="23" operator="equal">
      <formula>"FAIL"</formula>
    </cfRule>
  </conditionalFormatting>
  <conditionalFormatting sqref="AQ7:AQ14">
    <cfRule type="cellIs" dxfId="21" priority="22" operator="equal">
      <formula>"F"</formula>
    </cfRule>
  </conditionalFormatting>
  <conditionalFormatting sqref="H7:I14">
    <cfRule type="containsText" dxfId="20" priority="21" operator="containsText" text="F">
      <formula>NOT(ISERROR(SEARCH("F",H7)))</formula>
    </cfRule>
  </conditionalFormatting>
  <conditionalFormatting sqref="L7:N14">
    <cfRule type="containsText" dxfId="19" priority="20" operator="containsText" text="F">
      <formula>NOT(ISERROR(SEARCH("F",L7)))</formula>
    </cfRule>
  </conditionalFormatting>
  <conditionalFormatting sqref="E7">
    <cfRule type="containsText" dxfId="18" priority="19" operator="containsText" text="F">
      <formula>NOT(ISERROR(SEARCH("F",E7)))</formula>
    </cfRule>
  </conditionalFormatting>
  <conditionalFormatting sqref="J7:K14">
    <cfRule type="containsText" dxfId="17" priority="18" operator="containsText" text="F">
      <formula>NOT(ISERROR(SEARCH("F",J7)))</formula>
    </cfRule>
  </conditionalFormatting>
  <conditionalFormatting sqref="O7:O14">
    <cfRule type="containsText" dxfId="16" priority="17" operator="containsText" text="F">
      <formula>NOT(ISERROR(SEARCH("F",O7)))</formula>
    </cfRule>
  </conditionalFormatting>
  <conditionalFormatting sqref="R7:R14">
    <cfRule type="containsText" dxfId="15" priority="16" operator="containsText" text="F">
      <formula>NOT(ISERROR(SEARCH("F",R7)))</formula>
    </cfRule>
  </conditionalFormatting>
  <conditionalFormatting sqref="U7:U14">
    <cfRule type="containsText" dxfId="14" priority="15" operator="containsText" text="F">
      <formula>NOT(ISERROR(SEARCH("F",U7)))</formula>
    </cfRule>
  </conditionalFormatting>
  <conditionalFormatting sqref="X7:X14">
    <cfRule type="containsText" dxfId="13" priority="14" operator="containsText" text="F">
      <formula>NOT(ISERROR(SEARCH("F",X7)))</formula>
    </cfRule>
  </conditionalFormatting>
  <conditionalFormatting sqref="AA7:AA14">
    <cfRule type="containsText" dxfId="12" priority="13" operator="containsText" text="F">
      <formula>NOT(ISERROR(SEARCH("F",AA7)))</formula>
    </cfRule>
  </conditionalFormatting>
  <conditionalFormatting sqref="AD7:AD14">
    <cfRule type="containsText" dxfId="11" priority="12" operator="containsText" text="F">
      <formula>NOT(ISERROR(SEARCH("F",AD7)))</formula>
    </cfRule>
  </conditionalFormatting>
  <conditionalFormatting sqref="AG7:AG14">
    <cfRule type="containsText" dxfId="10" priority="11" operator="containsText" text="F">
      <formula>NOT(ISERROR(SEARCH("F",AG7)))</formula>
    </cfRule>
  </conditionalFormatting>
  <conditionalFormatting sqref="AJ7:AJ14">
    <cfRule type="containsText" dxfId="9" priority="10" operator="containsText" text="F">
      <formula>NOT(ISERROR(SEARCH("F",AJ7)))</formula>
    </cfRule>
  </conditionalFormatting>
  <conditionalFormatting sqref="T7:T14">
    <cfRule type="cellIs" dxfId="8" priority="9" operator="equal">
      <formula>"F"</formula>
    </cfRule>
  </conditionalFormatting>
  <conditionalFormatting sqref="W7:W14">
    <cfRule type="cellIs" dxfId="7" priority="8" operator="equal">
      <formula>"F"</formula>
    </cfRule>
  </conditionalFormatting>
  <conditionalFormatting sqref="Z7:Z14">
    <cfRule type="cellIs" dxfId="6" priority="7" operator="equal">
      <formula>"F"</formula>
    </cfRule>
  </conditionalFormatting>
  <conditionalFormatting sqref="AC7:AC14">
    <cfRule type="cellIs" dxfId="5" priority="6" operator="equal">
      <formula>"F"</formula>
    </cfRule>
  </conditionalFormatting>
  <conditionalFormatting sqref="AF7:AF14">
    <cfRule type="cellIs" dxfId="4" priority="5" operator="equal">
      <formula>"F"</formula>
    </cfRule>
  </conditionalFormatting>
  <conditionalFormatting sqref="AL7:AL14">
    <cfRule type="cellIs" dxfId="3" priority="4" operator="equal">
      <formula>"F"</formula>
    </cfRule>
  </conditionalFormatting>
  <conditionalFormatting sqref="AI7:AI14">
    <cfRule type="cellIs" dxfId="2" priority="3" operator="equal">
      <formula>"F"</formula>
    </cfRule>
  </conditionalFormatting>
  <conditionalFormatting sqref="F7:F14">
    <cfRule type="containsText" dxfId="1" priority="2" operator="containsText" text="F">
      <formula>NOT(ISERROR(SEARCH("F",F7)))</formula>
    </cfRule>
  </conditionalFormatting>
  <conditionalFormatting sqref="AT7:AT14">
    <cfRule type="cellIs" dxfId="0" priority="1" operator="equal">
      <formula>"FAIL"</formula>
    </cfRule>
  </conditionalFormatting>
  <pageMargins left="0.45" right="0.45" top="0.5" bottom="0.5" header="0" footer="0"/>
  <pageSetup paperSize="5" scale="82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Six</vt:lpstr>
      <vt:lpstr>Seven</vt:lpstr>
      <vt:lpstr>Eight</vt:lpstr>
      <vt:lpstr>Nine Science</vt:lpstr>
      <vt:lpstr>Nine Humanities</vt:lpstr>
      <vt:lpstr>Ten Science</vt:lpstr>
      <vt:lpstr>Ten Humanities</vt:lpstr>
      <vt:lpstr>Eight!Print_Titles</vt:lpstr>
      <vt:lpstr>'Nine Humanities'!Print_Titles</vt:lpstr>
      <vt:lpstr>'Nine Science'!Print_Titles</vt:lpstr>
      <vt:lpstr>Seven!Print_Titles</vt:lpstr>
      <vt:lpstr>Six!Print_Titles</vt:lpstr>
      <vt:lpstr>'Ten Humanities'!Print_Titles</vt:lpstr>
      <vt:lpstr>'Ten Science'!Print_Titles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Asadul Islam Asad</dc:creator>
  <cp:lastModifiedBy>hc</cp:lastModifiedBy>
  <cp:lastPrinted>2023-06-27T03:50:42Z</cp:lastPrinted>
  <dcterms:created xsi:type="dcterms:W3CDTF">2021-09-02T14:40:20Z</dcterms:created>
  <dcterms:modified xsi:type="dcterms:W3CDTF">2023-07-13T06:42:54Z</dcterms:modified>
</cp:coreProperties>
</file>