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UTA\2019\Spring\CSE 5321\Homework\HW 1\Solution\"/>
    </mc:Choice>
  </mc:AlternateContent>
  <bookViews>
    <workbookView xWindow="0" yWindow="75" windowWidth="28755" windowHeight="12840" activeTab="7"/>
  </bookViews>
  <sheets>
    <sheet name="Problem 1" sheetId="1" r:id="rId1"/>
    <sheet name="Problem 2" sheetId="10" r:id="rId2"/>
    <sheet name="Problem 3" sheetId="3" r:id="rId3"/>
    <sheet name="Problem 4" sheetId="5" r:id="rId4"/>
    <sheet name="Problem 5a" sheetId="7" r:id="rId5"/>
    <sheet name="Problem 5b" sheetId="9" r:id="rId6"/>
    <sheet name="Problem 5c" sheetId="11" r:id="rId7"/>
    <sheet name="Problem 6" sheetId="12" r:id="rId8"/>
  </sheets>
  <definedNames>
    <definedName name="_xlnm._FilterDatabase" localSheetId="7" hidden="1">'Problem 6'!$B$3:$H$27</definedName>
  </definedNames>
  <calcPr calcId="152511" concurrentCalc="0"/>
</workbook>
</file>

<file path=xl/calcChain.xml><?xml version="1.0" encoding="utf-8"?>
<calcChain xmlns="http://schemas.openxmlformats.org/spreadsheetml/2006/main">
  <c r="C21" i="1" l="1"/>
  <c r="H27" i="12"/>
  <c r="H26" i="12"/>
  <c r="H25" i="12"/>
  <c r="H23" i="12"/>
  <c r="H21" i="12"/>
  <c r="H20" i="12"/>
  <c r="H19" i="12"/>
  <c r="H17" i="12"/>
  <c r="H15" i="12"/>
  <c r="H14" i="12"/>
  <c r="H13" i="12"/>
  <c r="H11" i="12"/>
  <c r="H9" i="12"/>
  <c r="H8" i="12"/>
  <c r="H7" i="12"/>
  <c r="H5" i="12"/>
  <c r="G43" i="5"/>
  <c r="C43" i="5"/>
  <c r="D43" i="5"/>
  <c r="G42" i="5"/>
  <c r="C42" i="5"/>
  <c r="D42" i="5"/>
  <c r="G41" i="5"/>
  <c r="C41" i="5"/>
  <c r="D41" i="5"/>
  <c r="G39" i="5"/>
  <c r="C39" i="5"/>
  <c r="D39" i="5"/>
  <c r="G38" i="5"/>
  <c r="C38" i="5"/>
  <c r="D38" i="5"/>
  <c r="G44" i="5"/>
  <c r="C44" i="5"/>
  <c r="D44" i="5"/>
  <c r="G40" i="5"/>
  <c r="C40" i="5"/>
  <c r="D40" i="5"/>
  <c r="G37" i="5"/>
  <c r="C37" i="5"/>
  <c r="D37" i="5"/>
  <c r="G36" i="5"/>
  <c r="C36" i="5"/>
  <c r="D36" i="5"/>
  <c r="G35" i="5"/>
  <c r="C35" i="5"/>
  <c r="D35" i="5"/>
  <c r="G34" i="5"/>
  <c r="C34" i="5"/>
  <c r="D34" i="5"/>
  <c r="G33" i="5"/>
  <c r="C33" i="5"/>
  <c r="D33" i="5"/>
  <c r="G32" i="5"/>
  <c r="C32" i="5"/>
  <c r="D32" i="5"/>
  <c r="G31" i="5"/>
  <c r="C31" i="5"/>
  <c r="D31" i="5"/>
  <c r="G30" i="5"/>
  <c r="C30" i="5"/>
  <c r="D30" i="5"/>
  <c r="G29" i="5"/>
  <c r="C29" i="5"/>
  <c r="D29" i="5"/>
  <c r="G28" i="5"/>
  <c r="C28" i="5"/>
  <c r="D28" i="5"/>
  <c r="G27" i="5"/>
  <c r="C27" i="5"/>
  <c r="D27" i="5"/>
  <c r="G26" i="5"/>
  <c r="C26" i="5"/>
  <c r="D26" i="5"/>
  <c r="G25" i="5"/>
  <c r="D25" i="5"/>
  <c r="G33" i="1"/>
  <c r="C34" i="1"/>
  <c r="D34" i="1"/>
  <c r="C33" i="1"/>
  <c r="D33" i="1"/>
  <c r="G32" i="1"/>
  <c r="C32" i="1"/>
  <c r="D32" i="1"/>
  <c r="G27" i="1"/>
  <c r="C27" i="1"/>
  <c r="D27" i="1"/>
  <c r="G26" i="1"/>
  <c r="C26" i="1"/>
  <c r="D26" i="1"/>
  <c r="G12" i="3"/>
  <c r="G11" i="3"/>
  <c r="G10" i="3"/>
  <c r="G9" i="3"/>
  <c r="G8" i="3"/>
  <c r="G7" i="3"/>
  <c r="G6" i="3"/>
  <c r="G5" i="3"/>
  <c r="G4" i="3"/>
  <c r="G3" i="3"/>
  <c r="F12" i="3"/>
  <c r="F11" i="3"/>
  <c r="F10" i="3"/>
  <c r="F9" i="3"/>
  <c r="F8" i="3"/>
  <c r="F7" i="3"/>
  <c r="F6" i="3"/>
  <c r="F5" i="3"/>
  <c r="F4" i="3"/>
  <c r="F3" i="3"/>
  <c r="E12" i="3"/>
  <c r="E11" i="3"/>
  <c r="E10" i="3"/>
  <c r="E9" i="3"/>
  <c r="E8" i="3"/>
  <c r="E7" i="3"/>
  <c r="E6" i="3"/>
  <c r="E5" i="3"/>
  <c r="E4" i="3"/>
  <c r="E3" i="3"/>
  <c r="D12" i="3"/>
  <c r="D11" i="3"/>
  <c r="D10" i="3"/>
  <c r="D9" i="3"/>
  <c r="D8" i="3"/>
  <c r="D7" i="3"/>
  <c r="D6" i="3"/>
  <c r="D5" i="3"/>
  <c r="D4" i="3"/>
  <c r="D3" i="3"/>
  <c r="C4" i="3"/>
  <c r="C5" i="3"/>
  <c r="C6" i="3"/>
  <c r="C7" i="3"/>
  <c r="C8" i="3"/>
  <c r="C9" i="3"/>
  <c r="C10" i="3"/>
  <c r="C11" i="3"/>
  <c r="C12" i="3"/>
  <c r="C3" i="3"/>
  <c r="C4" i="10"/>
  <c r="C5" i="10"/>
  <c r="C6" i="10"/>
  <c r="C7" i="10"/>
  <c r="C8" i="10"/>
  <c r="C9" i="10"/>
  <c r="C10" i="10"/>
  <c r="C11" i="10"/>
  <c r="C12" i="10"/>
  <c r="C13" i="10"/>
  <c r="C14" i="10"/>
  <c r="C3" i="10"/>
  <c r="G36" i="1"/>
  <c r="G35" i="1"/>
  <c r="G34" i="1"/>
  <c r="G31" i="1"/>
  <c r="G30" i="1"/>
  <c r="G29" i="1"/>
  <c r="G28" i="1"/>
  <c r="G25" i="1"/>
  <c r="G24" i="1"/>
  <c r="G23" i="1"/>
  <c r="G22" i="1"/>
  <c r="G21" i="1"/>
  <c r="D21" i="1"/>
  <c r="C36" i="1"/>
  <c r="C35" i="1"/>
  <c r="D35" i="1"/>
  <c r="C31" i="1"/>
  <c r="D31" i="1"/>
  <c r="C30" i="1"/>
  <c r="D30" i="1"/>
  <c r="C29" i="1"/>
  <c r="D29" i="1"/>
  <c r="C28" i="1"/>
  <c r="D28" i="1"/>
  <c r="C25" i="1"/>
  <c r="D25" i="1"/>
  <c r="C24" i="1"/>
  <c r="D24" i="1"/>
  <c r="C23" i="1"/>
  <c r="D23" i="1"/>
  <c r="C22" i="1"/>
  <c r="D22" i="1"/>
  <c r="D36" i="1"/>
</calcChain>
</file>

<file path=xl/sharedStrings.xml><?xml version="1.0" encoding="utf-8"?>
<sst xmlns="http://schemas.openxmlformats.org/spreadsheetml/2006/main" count="467" uniqueCount="99">
  <si>
    <t>NO. OF SHARES</t>
  </si>
  <si>
    <t>Portfolio Amount</t>
  </si>
  <si>
    <t>Fees</t>
  </si>
  <si>
    <t>Dividend %</t>
  </si>
  <si>
    <t>Dividend Amount</t>
  </si>
  <si>
    <t>Value of shares</t>
  </si>
  <si>
    <t>Status</t>
  </si>
  <si>
    <t>Silver</t>
  </si>
  <si>
    <t>Regular</t>
  </si>
  <si>
    <t>Gold</t>
  </si>
  <si>
    <t>Platinum</t>
  </si>
  <si>
    <t>Inputs</t>
  </si>
  <si>
    <t>Expected Outputs</t>
  </si>
  <si>
    <t>Number of shares</t>
  </si>
  <si>
    <t>Customer Status</t>
  </si>
  <si>
    <t>Prime</t>
  </si>
  <si>
    <t>Expected outputs</t>
  </si>
  <si>
    <t>Distance (feet)</t>
  </si>
  <si>
    <t>Green</t>
  </si>
  <si>
    <t>Yellow</t>
  </si>
  <si>
    <t>Red</t>
  </si>
  <si>
    <t>Buzzer</t>
  </si>
  <si>
    <t>Rule 1</t>
  </si>
  <si>
    <t>Rule 2</t>
  </si>
  <si>
    <t>Rule 3</t>
  </si>
  <si>
    <t>Rule 4</t>
  </si>
  <si>
    <t>Rule 5</t>
  </si>
  <si>
    <t>Rule 6</t>
  </si>
  <si>
    <t>CONDITIONS</t>
  </si>
  <si>
    <t>Y</t>
  </si>
  <si>
    <t>ACTIONS</t>
  </si>
  <si>
    <t>Dividend</t>
  </si>
  <si>
    <t>Rule 7</t>
  </si>
  <si>
    <t>Rule 8</t>
  </si>
  <si>
    <t>Table implements a "first-of" rule</t>
  </si>
  <si>
    <t>Distance in feet (F)</t>
  </si>
  <si>
    <t>Green Light</t>
  </si>
  <si>
    <t>Yellow Light</t>
  </si>
  <si>
    <t>Red Light</t>
  </si>
  <si>
    <t>Brakes Applied</t>
  </si>
  <si>
    <t>ON</t>
  </si>
  <si>
    <t>OFF</t>
  </si>
  <si>
    <t>Test Case Number</t>
  </si>
  <si>
    <t>STL share value</t>
  </si>
  <si>
    <t>Exp Outputs</t>
  </si>
  <si>
    <t>Altitude above ground (feet)</t>
  </si>
  <si>
    <t>Forward Velocity 
(fps)</t>
  </si>
  <si>
    <t>Motor Status</t>
  </si>
  <si>
    <t>Off</t>
  </si>
  <si>
    <t>On</t>
  </si>
  <si>
    <t>Test case number</t>
  </si>
  <si>
    <t>Brakes</t>
  </si>
  <si>
    <t>Number of shares (N)</t>
  </si>
  <si>
    <t>Status (Prime or Regular)</t>
  </si>
  <si>
    <t>Brokerage Fee</t>
  </si>
  <si>
    <t>0 &lt;= N &lt;= 150</t>
  </si>
  <si>
    <t>151 &lt;= N &lt;= 374</t>
  </si>
  <si>
    <t>375 &lt;= N &lt;= 500</t>
  </si>
  <si>
    <t>501 &lt;= N &lt;= 600</t>
  </si>
  <si>
    <t>601 &lt;= N &lt;= 800</t>
  </si>
  <si>
    <t>801 &lt;= N &lt;= 1,250</t>
  </si>
  <si>
    <t>1,251 &lt;= N &lt;= 5,000</t>
  </si>
  <si>
    <t>5,001 &lt;= N &lt;= 10,000</t>
  </si>
  <si>
    <t>altitude above ground (aag) is in feet</t>
  </si>
  <si>
    <t>10.0 &lt;= aag &lt;= 49.9</t>
  </si>
  <si>
    <t>50.0 &lt;= aag &lt;= 100.0</t>
  </si>
  <si>
    <t>100.1 &lt;= aag &lt;= 149.9</t>
  </si>
  <si>
    <t>150.0 &lt;= aag &lt;= 200.0</t>
  </si>
  <si>
    <t>200.1 &lt;= aag &lt;= 300.0</t>
  </si>
  <si>
    <t>forward velocity (fps)</t>
  </si>
  <si>
    <t>motor status</t>
  </si>
  <si>
    <t>100.0 &lt;= F &lt;= 200.0</t>
  </si>
  <si>
    <t>75.0 &lt;= F &lt;= 99.9</t>
  </si>
  <si>
    <t>50.1 &lt;= F &lt;= 74.9</t>
  </si>
  <si>
    <t>0.0 &lt;= F &lt;= 50.0</t>
  </si>
  <si>
    <t>Current State</t>
  </si>
  <si>
    <t>Exp. Outputs</t>
  </si>
  <si>
    <t>Next State</t>
  </si>
  <si>
    <t>Comment</t>
  </si>
  <si>
    <t>D</t>
  </si>
  <si>
    <t>O</t>
  </si>
  <si>
    <t>X</t>
  </si>
  <si>
    <t>I</t>
  </si>
  <si>
    <t>S</t>
  </si>
  <si>
    <t>L</t>
  </si>
  <si>
    <t>Start</t>
  </si>
  <si>
    <t>-</t>
  </si>
  <si>
    <t>S0</t>
  </si>
  <si>
    <t>Start event</t>
  </si>
  <si>
    <t>S1</t>
  </si>
  <si>
    <t>S2</t>
  </si>
  <si>
    <t>S3</t>
  </si>
  <si>
    <t>T</t>
  </si>
  <si>
    <t>F</t>
  </si>
  <si>
    <t>Low</t>
  </si>
  <si>
    <t>Med</t>
  </si>
  <si>
    <t>High</t>
  </si>
  <si>
    <t>0.0 &lt;= aag &lt;= 9.9</t>
  </si>
  <si>
    <t>200.1 &lt;= F &lt;= 1,000.0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</si>
</sst>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#,##0.0"/>
    <numFmt numFmtId="166" formatCode="0.000%"/>
    <numFmt numFmtId="167" formatCode="0.0"/>
    <numFmt numFmtId="168" formatCode="&quot;$&quot;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3" fontId="0" fillId="0" borderId="1" xfId="0" applyNumberForma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Border="1"/>
    <xf numFmtId="10" fontId="0" fillId="0" borderId="2" xfId="0" applyNumberFormat="1" applyBorder="1" applyAlignment="1">
      <alignment horizontal="center" vertical="top" wrapText="1"/>
    </xf>
    <xf numFmtId="165" fontId="0" fillId="0" borderId="2" xfId="0" applyNumberFormat="1" applyFill="1" applyBorder="1" applyAlignment="1">
      <alignment horizontal="center" wrapText="1"/>
    </xf>
    <xf numFmtId="10" fontId="1" fillId="0" borderId="2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vertical="top" wrapText="1"/>
    </xf>
    <xf numFmtId="0" fontId="0" fillId="0" borderId="5" xfId="0" applyBorder="1"/>
    <xf numFmtId="3" fontId="0" fillId="0" borderId="5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vertical="top" wrapText="1"/>
    </xf>
    <xf numFmtId="167" fontId="0" fillId="0" borderId="5" xfId="0" applyNumberForma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2" fillId="0" borderId="5" xfId="0" applyNumberFormat="1" applyFont="1" applyBorder="1" applyAlignment="1">
      <alignment vertical="top" wrapText="1"/>
    </xf>
    <xf numFmtId="166" fontId="2" fillId="0" borderId="14" xfId="0" applyNumberFormat="1" applyFont="1" applyFill="1" applyBorder="1" applyAlignment="1">
      <alignment vertical="top" wrapText="1"/>
    </xf>
    <xf numFmtId="164" fontId="2" fillId="0" borderId="14" xfId="0" applyNumberFormat="1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164" fontId="2" fillId="0" borderId="15" xfId="0" applyNumberFormat="1" applyFont="1" applyFill="1" applyBorder="1" applyAlignment="1">
      <alignment vertical="top" wrapText="1"/>
    </xf>
    <xf numFmtId="3" fontId="2" fillId="0" borderId="10" xfId="0" applyNumberFormat="1" applyFont="1" applyBorder="1" applyAlignment="1">
      <alignment vertical="top" wrapText="1"/>
    </xf>
    <xf numFmtId="166" fontId="2" fillId="0" borderId="11" xfId="0" applyNumberFormat="1" applyFont="1" applyBorder="1" applyAlignment="1">
      <alignment vertical="top" wrapText="1"/>
    </xf>
    <xf numFmtId="164" fontId="2" fillId="0" borderId="11" xfId="0" applyNumberFormat="1" applyFont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164" fontId="2" fillId="0" borderId="12" xfId="0" applyNumberFormat="1" applyFont="1" applyBorder="1" applyAlignment="1">
      <alignment vertical="top" wrapText="1"/>
    </xf>
    <xf numFmtId="3" fontId="2" fillId="0" borderId="13" xfId="0" applyNumberFormat="1" applyFont="1" applyBorder="1" applyAlignment="1">
      <alignment vertical="top" wrapText="1"/>
    </xf>
    <xf numFmtId="166" fontId="2" fillId="0" borderId="14" xfId="0" applyNumberFormat="1" applyFont="1" applyBorder="1" applyAlignment="1">
      <alignment vertical="top" wrapText="1"/>
    </xf>
    <xf numFmtId="164" fontId="2" fillId="0" borderId="14" xfId="0" applyNumberFormat="1" applyFont="1" applyBorder="1" applyAlignment="1">
      <alignment vertical="top" wrapText="1"/>
    </xf>
    <xf numFmtId="164" fontId="2" fillId="0" borderId="15" xfId="0" applyNumberFormat="1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3" fontId="2" fillId="0" borderId="27" xfId="0" applyNumberFormat="1" applyFont="1" applyBorder="1" applyAlignment="1">
      <alignment horizontal="right" vertical="top" wrapText="1"/>
    </xf>
    <xf numFmtId="166" fontId="2" fillId="0" borderId="28" xfId="0" applyNumberFormat="1" applyFont="1" applyBorder="1" applyAlignment="1">
      <alignment horizontal="right" vertical="top" wrapText="1"/>
    </xf>
    <xf numFmtId="164" fontId="2" fillId="0" borderId="28" xfId="0" applyNumberFormat="1" applyFont="1" applyBorder="1" applyAlignment="1">
      <alignment horizontal="right" vertical="top" wrapText="1"/>
    </xf>
    <xf numFmtId="0" fontId="2" fillId="0" borderId="28" xfId="0" applyFont="1" applyBorder="1" applyAlignment="1">
      <alignment horizontal="right" vertical="top" wrapText="1"/>
    </xf>
    <xf numFmtId="164" fontId="2" fillId="0" borderId="29" xfId="0" applyNumberFormat="1" applyFont="1" applyBorder="1" applyAlignment="1">
      <alignment horizontal="right" vertical="top" wrapText="1"/>
    </xf>
    <xf numFmtId="3" fontId="2" fillId="0" borderId="30" xfId="0" applyNumberFormat="1" applyFont="1" applyBorder="1" applyAlignment="1">
      <alignment horizontal="right" vertical="top" wrapText="1"/>
    </xf>
    <xf numFmtId="166" fontId="2" fillId="0" borderId="31" xfId="0" applyNumberFormat="1" applyFont="1" applyBorder="1" applyAlignment="1">
      <alignment horizontal="right" vertical="top" wrapText="1"/>
    </xf>
    <xf numFmtId="164" fontId="2" fillId="0" borderId="31" xfId="0" applyNumberFormat="1" applyFont="1" applyBorder="1" applyAlignment="1">
      <alignment horizontal="right" vertical="top" wrapText="1"/>
    </xf>
    <xf numFmtId="0" fontId="2" fillId="0" borderId="31" xfId="0" applyFont="1" applyBorder="1" applyAlignment="1">
      <alignment horizontal="right" vertical="top" wrapText="1"/>
    </xf>
    <xf numFmtId="164" fontId="2" fillId="0" borderId="32" xfId="0" applyNumberFormat="1" applyFont="1" applyBorder="1" applyAlignment="1">
      <alignment horizontal="right" vertical="top" wrapText="1"/>
    </xf>
    <xf numFmtId="3" fontId="2" fillId="0" borderId="30" xfId="0" applyNumberFormat="1" applyFont="1" applyFill="1" applyBorder="1" applyAlignment="1">
      <alignment horizontal="right" vertical="top" wrapText="1"/>
    </xf>
    <xf numFmtId="166" fontId="2" fillId="0" borderId="31" xfId="0" applyNumberFormat="1" applyFont="1" applyFill="1" applyBorder="1" applyAlignment="1">
      <alignment horizontal="right" vertical="top" wrapText="1"/>
    </xf>
    <xf numFmtId="164" fontId="2" fillId="0" borderId="31" xfId="0" applyNumberFormat="1" applyFont="1" applyFill="1" applyBorder="1" applyAlignment="1">
      <alignment horizontal="right" vertical="top" wrapText="1"/>
    </xf>
    <xf numFmtId="0" fontId="2" fillId="0" borderId="31" xfId="0" applyFont="1" applyFill="1" applyBorder="1" applyAlignment="1">
      <alignment horizontal="right" vertical="top" wrapText="1"/>
    </xf>
    <xf numFmtId="164" fontId="2" fillId="0" borderId="32" xfId="0" applyNumberFormat="1" applyFont="1" applyFill="1" applyBorder="1" applyAlignment="1">
      <alignment horizontal="right" vertical="top" wrapText="1"/>
    </xf>
    <xf numFmtId="0" fontId="1" fillId="0" borderId="6" xfId="0" applyFont="1" applyBorder="1"/>
    <xf numFmtId="3" fontId="0" fillId="0" borderId="6" xfId="0" applyNumberFormat="1" applyFont="1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Font="1" applyBorder="1" applyAlignment="1">
      <alignment horizontal="center"/>
    </xf>
    <xf numFmtId="10" fontId="0" fillId="0" borderId="6" xfId="0" applyNumberFormat="1" applyFont="1" applyBorder="1" applyAlignment="1">
      <alignment horizontal="center" vertical="top" wrapText="1"/>
    </xf>
    <xf numFmtId="164" fontId="0" fillId="0" borderId="6" xfId="0" applyNumberFormat="1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166" fontId="0" fillId="0" borderId="6" xfId="0" applyNumberFormat="1" applyFont="1" applyBorder="1" applyAlignment="1">
      <alignment horizontal="center" vertical="top" wrapText="1"/>
    </xf>
    <xf numFmtId="166" fontId="0" fillId="0" borderId="6" xfId="0" applyNumberFormat="1" applyBorder="1"/>
    <xf numFmtId="0" fontId="0" fillId="0" borderId="6" xfId="0" applyFill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0" fillId="0" borderId="1" xfId="0" applyFont="1" applyBorder="1" applyAlignment="1">
      <alignment horizontal="center" vertical="top" wrapText="1"/>
    </xf>
    <xf numFmtId="3" fontId="0" fillId="0" borderId="6" xfId="0" applyNumberForma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167" fontId="0" fillId="0" borderId="7" xfId="0" applyNumberFormat="1" applyBorder="1" applyAlignment="1">
      <alignment horizontal="center" vertical="top" wrapText="1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Font="1" applyBorder="1" applyAlignment="1">
      <alignment horizontal="center" vertical="top" wrapText="1"/>
    </xf>
    <xf numFmtId="10" fontId="1" fillId="0" borderId="6" xfId="0" applyNumberFormat="1" applyFont="1" applyBorder="1" applyAlignment="1">
      <alignment horizontal="center" vertical="top" wrapText="1"/>
    </xf>
    <xf numFmtId="10" fontId="0" fillId="0" borderId="6" xfId="0" applyNumberFormat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4" fontId="0" fillId="0" borderId="0" xfId="0" applyNumberFormat="1"/>
    <xf numFmtId="168" fontId="0" fillId="0" borderId="0" xfId="0" applyNumberFormat="1"/>
    <xf numFmtId="0" fontId="2" fillId="0" borderId="28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Fill="1" applyBorder="1" applyAlignment="1">
      <alignment horizontal="left" indent="1"/>
    </xf>
    <xf numFmtId="0" fontId="0" fillId="0" borderId="8" xfId="0" applyFill="1" applyBorder="1" applyAlignment="1">
      <alignment horizontal="left" indent="1"/>
    </xf>
    <xf numFmtId="0" fontId="0" fillId="0" borderId="7" xfId="0" applyFill="1" applyBorder="1" applyAlignment="1">
      <alignment horizontal="left" indent="1"/>
    </xf>
    <xf numFmtId="0" fontId="1" fillId="0" borderId="3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4" xfId="0" applyBorder="1"/>
    <xf numFmtId="0" fontId="1" fillId="0" borderId="22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G21" sqref="G21"/>
    </sheetView>
  </sheetViews>
  <sheetFormatPr defaultRowHeight="15" x14ac:dyDescent="0.25"/>
  <cols>
    <col min="1" max="1" width="9" customWidth="1"/>
    <col min="3" max="3" width="13.42578125" customWidth="1"/>
    <col min="4" max="4" width="12" customWidth="1"/>
    <col min="7" max="7" width="13.7109375" customWidth="1"/>
    <col min="9" max="9" width="13.42578125" customWidth="1"/>
    <col min="11" max="11" width="8.28515625" style="7" bestFit="1" customWidth="1"/>
    <col min="12" max="12" width="9.140625" style="7" customWidth="1"/>
    <col min="13" max="13" width="12.85546875" style="7" customWidth="1"/>
    <col min="14" max="14" width="11.140625" style="7" customWidth="1"/>
  </cols>
  <sheetData>
    <row r="1" spans="1:9" ht="15.75" customHeight="1" x14ac:dyDescent="0.25">
      <c r="A1" s="114" t="s">
        <v>42</v>
      </c>
      <c r="B1" s="24" t="s">
        <v>11</v>
      </c>
      <c r="C1" s="113" t="s">
        <v>12</v>
      </c>
      <c r="D1" s="113"/>
    </row>
    <row r="2" spans="1:9" ht="30" x14ac:dyDescent="0.25">
      <c r="A2" s="114"/>
      <c r="B2" s="18" t="s">
        <v>13</v>
      </c>
      <c r="C2" s="18" t="s">
        <v>1</v>
      </c>
      <c r="D2" s="18" t="s">
        <v>14</v>
      </c>
      <c r="H2" s="26" t="s">
        <v>43</v>
      </c>
      <c r="I2" s="20">
        <v>135</v>
      </c>
    </row>
    <row r="3" spans="1:9" x14ac:dyDescent="0.25">
      <c r="A3" s="1">
        <v>1</v>
      </c>
      <c r="B3" s="22">
        <v>0</v>
      </c>
      <c r="C3" s="23">
        <v>0</v>
      </c>
      <c r="D3" s="1" t="s">
        <v>8</v>
      </c>
    </row>
    <row r="4" spans="1:9" x14ac:dyDescent="0.25">
      <c r="A4" s="1">
        <v>2</v>
      </c>
      <c r="B4" s="22">
        <v>150</v>
      </c>
      <c r="C4" s="23">
        <v>20408.96</v>
      </c>
      <c r="D4" s="1" t="s">
        <v>8</v>
      </c>
    </row>
    <row r="5" spans="1:9" x14ac:dyDescent="0.25">
      <c r="A5" s="1">
        <v>3</v>
      </c>
      <c r="B5" s="22">
        <v>151</v>
      </c>
      <c r="C5" s="23">
        <v>20614.330000000002</v>
      </c>
      <c r="D5" s="1" t="s">
        <v>8</v>
      </c>
    </row>
    <row r="6" spans="1:9" x14ac:dyDescent="0.25">
      <c r="A6" s="1">
        <v>4</v>
      </c>
      <c r="B6" s="22">
        <v>374</v>
      </c>
      <c r="C6" s="23">
        <v>51058.01</v>
      </c>
      <c r="D6" s="1" t="s">
        <v>8</v>
      </c>
    </row>
    <row r="7" spans="1:9" x14ac:dyDescent="0.25">
      <c r="A7" s="1">
        <v>5</v>
      </c>
      <c r="B7" s="22">
        <v>375</v>
      </c>
      <c r="C7" s="23">
        <v>51548.9</v>
      </c>
      <c r="D7" s="1" t="s">
        <v>8</v>
      </c>
    </row>
    <row r="8" spans="1:9" x14ac:dyDescent="0.25">
      <c r="A8" s="1">
        <v>6</v>
      </c>
      <c r="B8" s="22">
        <v>500</v>
      </c>
      <c r="C8" s="23">
        <v>68731.87</v>
      </c>
      <c r="D8" s="1" t="s">
        <v>8</v>
      </c>
    </row>
    <row r="9" spans="1:9" x14ac:dyDescent="0.25">
      <c r="A9" s="1">
        <v>7</v>
      </c>
      <c r="B9" s="22">
        <v>501</v>
      </c>
      <c r="C9" s="23">
        <v>68769.33</v>
      </c>
      <c r="D9" s="1" t="s">
        <v>8</v>
      </c>
    </row>
    <row r="10" spans="1:9" x14ac:dyDescent="0.25">
      <c r="A10" s="1">
        <v>8</v>
      </c>
      <c r="B10" s="22">
        <v>600</v>
      </c>
      <c r="C10" s="23">
        <v>82378.25</v>
      </c>
      <c r="D10" s="1" t="s">
        <v>8</v>
      </c>
    </row>
    <row r="11" spans="1:9" x14ac:dyDescent="0.25">
      <c r="A11" s="1">
        <v>9</v>
      </c>
      <c r="B11" s="22">
        <v>601</v>
      </c>
      <c r="C11" s="23">
        <v>82726.66</v>
      </c>
      <c r="D11" s="1" t="s">
        <v>8</v>
      </c>
    </row>
    <row r="12" spans="1:9" x14ac:dyDescent="0.25">
      <c r="A12" s="1">
        <v>10</v>
      </c>
      <c r="B12" s="22">
        <v>800</v>
      </c>
      <c r="C12" s="23">
        <v>110151.8</v>
      </c>
      <c r="D12" s="1" t="s">
        <v>8</v>
      </c>
    </row>
    <row r="13" spans="1:9" x14ac:dyDescent="0.25">
      <c r="A13" s="1">
        <v>11</v>
      </c>
      <c r="B13" s="22">
        <v>801</v>
      </c>
      <c r="C13" s="23">
        <v>110684.3</v>
      </c>
      <c r="D13" s="1" t="s">
        <v>8</v>
      </c>
    </row>
    <row r="14" spans="1:9" x14ac:dyDescent="0.25">
      <c r="A14" s="1">
        <v>12</v>
      </c>
      <c r="B14" s="22">
        <v>1250</v>
      </c>
      <c r="C14" s="23">
        <v>172784.37</v>
      </c>
      <c r="D14" s="1" t="s">
        <v>8</v>
      </c>
    </row>
    <row r="15" spans="1:9" x14ac:dyDescent="0.25">
      <c r="A15" s="1">
        <v>13</v>
      </c>
      <c r="B15" s="22">
        <v>1251</v>
      </c>
      <c r="C15" s="23">
        <v>174611.53</v>
      </c>
      <c r="D15" s="1" t="s">
        <v>8</v>
      </c>
    </row>
    <row r="16" spans="1:9" x14ac:dyDescent="0.25">
      <c r="A16" s="1">
        <v>14</v>
      </c>
      <c r="B16" s="22">
        <v>5000</v>
      </c>
      <c r="C16" s="23">
        <v>698187.5</v>
      </c>
      <c r="D16" s="1" t="s">
        <v>8</v>
      </c>
    </row>
    <row r="17" spans="1:10" x14ac:dyDescent="0.25">
      <c r="A17" s="1">
        <v>15</v>
      </c>
      <c r="B17" s="22">
        <v>5001</v>
      </c>
      <c r="C17" s="23">
        <v>698327.15</v>
      </c>
      <c r="D17" s="1" t="s">
        <v>15</v>
      </c>
    </row>
    <row r="18" spans="1:10" x14ac:dyDescent="0.25">
      <c r="A18" s="1">
        <v>16</v>
      </c>
      <c r="B18" s="22">
        <v>10000</v>
      </c>
      <c r="C18" s="23">
        <v>1396475</v>
      </c>
      <c r="D18" s="1" t="s">
        <v>15</v>
      </c>
    </row>
    <row r="19" spans="1:10" ht="15.75" thickBot="1" x14ac:dyDescent="0.3"/>
    <row r="20" spans="1:10" ht="30.75" thickBot="1" x14ac:dyDescent="0.3">
      <c r="A20" s="46" t="s">
        <v>0</v>
      </c>
      <c r="B20" s="47" t="s">
        <v>3</v>
      </c>
      <c r="C20" s="47" t="s">
        <v>5</v>
      </c>
      <c r="D20" s="47" t="s">
        <v>4</v>
      </c>
      <c r="E20" s="47" t="s">
        <v>2</v>
      </c>
      <c r="F20" s="47" t="s">
        <v>6</v>
      </c>
      <c r="G20" s="48" t="s">
        <v>1</v>
      </c>
    </row>
    <row r="21" spans="1:10" x14ac:dyDescent="0.25">
      <c r="A21" s="35">
        <v>0</v>
      </c>
      <c r="B21" s="36">
        <v>7.8499999999999993E-3</v>
      </c>
      <c r="C21" s="37">
        <f>TRUNC(A21*$I$2,2)</f>
        <v>0</v>
      </c>
      <c r="D21" s="37">
        <f>TRUNC(C21*B21,2)</f>
        <v>0</v>
      </c>
      <c r="E21" s="37">
        <v>0</v>
      </c>
      <c r="F21" s="38" t="s">
        <v>8</v>
      </c>
      <c r="G21" s="39">
        <f>TRUNC(TRUNC(TRUNC(A21*$I$2,2)*(1+B21),2)-E21,2)</f>
        <v>0</v>
      </c>
      <c r="I21" s="110"/>
      <c r="J21" s="111"/>
    </row>
    <row r="22" spans="1:10" ht="15.75" thickBot="1" x14ac:dyDescent="0.3">
      <c r="A22" s="40">
        <v>150</v>
      </c>
      <c r="B22" s="41">
        <v>7.8499999999999993E-3</v>
      </c>
      <c r="C22" s="42">
        <f>TRUNC(A22*$I$2,2)</f>
        <v>20250</v>
      </c>
      <c r="D22" s="42">
        <f t="shared" ref="D22:D36" si="0">TRUNC(C22*B22,2)</f>
        <v>158.96</v>
      </c>
      <c r="E22" s="42">
        <v>0</v>
      </c>
      <c r="F22" s="33" t="s">
        <v>8</v>
      </c>
      <c r="G22" s="43">
        <f t="shared" ref="G22:G36" si="1">TRUNC(TRUNC(TRUNC(A22*$I$2,2)*(1+B22),2)-E22,2)</f>
        <v>20408.96</v>
      </c>
      <c r="I22" s="110"/>
      <c r="J22" s="111"/>
    </row>
    <row r="23" spans="1:10" x14ac:dyDescent="0.25">
      <c r="A23" s="35">
        <v>151</v>
      </c>
      <c r="B23" s="36">
        <v>1.125E-2</v>
      </c>
      <c r="C23" s="37">
        <f t="shared" ref="C23:C36" si="2">TRUNC(A23*$I$2,2)</f>
        <v>20385</v>
      </c>
      <c r="D23" s="37">
        <f t="shared" si="0"/>
        <v>229.33</v>
      </c>
      <c r="E23" s="37">
        <v>0</v>
      </c>
      <c r="F23" s="38" t="s">
        <v>8</v>
      </c>
      <c r="G23" s="39">
        <f t="shared" si="1"/>
        <v>20614.330000000002</v>
      </c>
      <c r="I23" s="110"/>
      <c r="J23" s="111"/>
    </row>
    <row r="24" spans="1:10" ht="15.75" thickBot="1" x14ac:dyDescent="0.3">
      <c r="A24" s="40">
        <v>374</v>
      </c>
      <c r="B24" s="41">
        <v>1.125E-2</v>
      </c>
      <c r="C24" s="42">
        <f t="shared" si="2"/>
        <v>50490</v>
      </c>
      <c r="D24" s="42">
        <f t="shared" si="0"/>
        <v>568.01</v>
      </c>
      <c r="E24" s="42">
        <v>0</v>
      </c>
      <c r="F24" s="33" t="s">
        <v>8</v>
      </c>
      <c r="G24" s="43">
        <f t="shared" si="1"/>
        <v>51058.01</v>
      </c>
      <c r="I24" s="110"/>
      <c r="J24" s="111"/>
    </row>
    <row r="25" spans="1:10" x14ac:dyDescent="0.25">
      <c r="A25" s="35">
        <v>375</v>
      </c>
      <c r="B25" s="36">
        <v>1.8249999999999999E-2</v>
      </c>
      <c r="C25" s="37">
        <f t="shared" si="2"/>
        <v>50625</v>
      </c>
      <c r="D25" s="37">
        <f t="shared" si="0"/>
        <v>923.9</v>
      </c>
      <c r="E25" s="37">
        <v>0</v>
      </c>
      <c r="F25" s="38" t="s">
        <v>8</v>
      </c>
      <c r="G25" s="39">
        <f t="shared" si="1"/>
        <v>51548.9</v>
      </c>
      <c r="I25" s="110"/>
      <c r="J25" s="111"/>
    </row>
    <row r="26" spans="1:10" ht="15.75" thickBot="1" x14ac:dyDescent="0.3">
      <c r="A26" s="40">
        <v>500</v>
      </c>
      <c r="B26" s="41">
        <v>1.8249999999999999E-2</v>
      </c>
      <c r="C26" s="42">
        <f t="shared" si="2"/>
        <v>67500</v>
      </c>
      <c r="D26" s="42">
        <f t="shared" si="0"/>
        <v>1231.8699999999999</v>
      </c>
      <c r="E26" s="42">
        <v>0</v>
      </c>
      <c r="F26" s="33" t="s">
        <v>8</v>
      </c>
      <c r="G26" s="43">
        <f t="shared" si="1"/>
        <v>68731.87</v>
      </c>
      <c r="I26" s="110"/>
      <c r="J26" s="111"/>
    </row>
    <row r="27" spans="1:10" x14ac:dyDescent="0.25">
      <c r="A27" s="35">
        <v>501</v>
      </c>
      <c r="B27" s="36">
        <v>1.8249999999999999E-2</v>
      </c>
      <c r="C27" s="37">
        <f t="shared" si="2"/>
        <v>67635</v>
      </c>
      <c r="D27" s="37">
        <f t="shared" ref="D27" si="3">TRUNC(C27*B27,2)</f>
        <v>1234.33</v>
      </c>
      <c r="E27" s="37">
        <v>100</v>
      </c>
      <c r="F27" s="38" t="s">
        <v>8</v>
      </c>
      <c r="G27" s="39">
        <f t="shared" ref="G27" si="4">TRUNC(TRUNC(TRUNC(A27*$I$2,2)*(1+B27),2)-E27,2)</f>
        <v>68769.33</v>
      </c>
      <c r="I27" s="110"/>
      <c r="J27" s="111"/>
    </row>
    <row r="28" spans="1:10" ht="15.75" thickBot="1" x14ac:dyDescent="0.3">
      <c r="A28" s="40">
        <v>600</v>
      </c>
      <c r="B28" s="41">
        <v>1.8249999999999999E-2</v>
      </c>
      <c r="C28" s="42">
        <f t="shared" si="2"/>
        <v>81000</v>
      </c>
      <c r="D28" s="42">
        <f t="shared" si="0"/>
        <v>1478.25</v>
      </c>
      <c r="E28" s="42">
        <v>100</v>
      </c>
      <c r="F28" s="33" t="s">
        <v>8</v>
      </c>
      <c r="G28" s="43">
        <f t="shared" si="1"/>
        <v>82378.25</v>
      </c>
      <c r="I28" s="110"/>
      <c r="J28" s="111"/>
    </row>
    <row r="29" spans="1:10" x14ac:dyDescent="0.25">
      <c r="A29" s="35">
        <v>601</v>
      </c>
      <c r="B29" s="36">
        <v>2.085E-2</v>
      </c>
      <c r="C29" s="37">
        <f t="shared" si="2"/>
        <v>81135</v>
      </c>
      <c r="D29" s="37">
        <f t="shared" si="0"/>
        <v>1691.66</v>
      </c>
      <c r="E29" s="37">
        <v>100</v>
      </c>
      <c r="F29" s="38" t="s">
        <v>8</v>
      </c>
      <c r="G29" s="39">
        <f t="shared" si="1"/>
        <v>82726.66</v>
      </c>
      <c r="I29" s="110"/>
      <c r="J29" s="111"/>
    </row>
    <row r="30" spans="1:10" ht="15.75" thickBot="1" x14ac:dyDescent="0.3">
      <c r="A30" s="40">
        <v>800</v>
      </c>
      <c r="B30" s="41">
        <v>2.085E-2</v>
      </c>
      <c r="C30" s="42">
        <f t="shared" si="2"/>
        <v>108000</v>
      </c>
      <c r="D30" s="42">
        <f t="shared" si="0"/>
        <v>2251.8000000000002</v>
      </c>
      <c r="E30" s="42">
        <v>100</v>
      </c>
      <c r="F30" s="33" t="s">
        <v>8</v>
      </c>
      <c r="G30" s="43">
        <f t="shared" si="1"/>
        <v>110151.8</v>
      </c>
      <c r="I30" s="110"/>
      <c r="J30" s="111"/>
    </row>
    <row r="31" spans="1:10" x14ac:dyDescent="0.25">
      <c r="A31" s="35">
        <v>801</v>
      </c>
      <c r="B31" s="36">
        <v>2.4500000000000001E-2</v>
      </c>
      <c r="C31" s="37">
        <f t="shared" si="2"/>
        <v>108135</v>
      </c>
      <c r="D31" s="37">
        <f t="shared" si="0"/>
        <v>2649.3</v>
      </c>
      <c r="E31" s="37">
        <v>100</v>
      </c>
      <c r="F31" s="38" t="s">
        <v>8</v>
      </c>
      <c r="G31" s="39">
        <f t="shared" si="1"/>
        <v>110684.3</v>
      </c>
      <c r="I31" s="110"/>
      <c r="J31" s="111"/>
    </row>
    <row r="32" spans="1:10" ht="15.75" thickBot="1" x14ac:dyDescent="0.3">
      <c r="A32" s="40">
        <v>1250</v>
      </c>
      <c r="B32" s="41">
        <v>2.4500000000000001E-2</v>
      </c>
      <c r="C32" s="42">
        <f t="shared" si="2"/>
        <v>168750</v>
      </c>
      <c r="D32" s="42">
        <f t="shared" si="0"/>
        <v>4134.37</v>
      </c>
      <c r="E32" s="42">
        <v>100</v>
      </c>
      <c r="F32" s="33" t="s">
        <v>8</v>
      </c>
      <c r="G32" s="43">
        <f t="shared" ref="G32:G33" si="5">TRUNC(TRUNC(TRUNC(A32*$I$2,2)*(1+B32),2)-E32,2)</f>
        <v>172784.37</v>
      </c>
      <c r="I32" s="110"/>
      <c r="J32" s="111"/>
    </row>
    <row r="33" spans="1:10" x14ac:dyDescent="0.25">
      <c r="A33" s="35">
        <v>1251</v>
      </c>
      <c r="B33" s="36">
        <v>3.4500000000000003E-2</v>
      </c>
      <c r="C33" s="37">
        <f t="shared" si="2"/>
        <v>168885</v>
      </c>
      <c r="D33" s="37">
        <f t="shared" ref="D33:D34" si="6">TRUNC(C33*B33,2)</f>
        <v>5826.53</v>
      </c>
      <c r="E33" s="37">
        <v>100</v>
      </c>
      <c r="F33" s="38" t="s">
        <v>8</v>
      </c>
      <c r="G33" s="39">
        <f t="shared" si="5"/>
        <v>174611.53</v>
      </c>
      <c r="I33" s="110"/>
      <c r="J33" s="111"/>
    </row>
    <row r="34" spans="1:10" ht="15.75" thickBot="1" x14ac:dyDescent="0.3">
      <c r="A34" s="40">
        <v>5000</v>
      </c>
      <c r="B34" s="41">
        <v>3.4500000000000003E-2</v>
      </c>
      <c r="C34" s="42">
        <f t="shared" si="2"/>
        <v>675000</v>
      </c>
      <c r="D34" s="42">
        <f t="shared" si="6"/>
        <v>23287.5</v>
      </c>
      <c r="E34" s="42">
        <v>100</v>
      </c>
      <c r="F34" s="33" t="s">
        <v>8</v>
      </c>
      <c r="G34" s="43">
        <f t="shared" si="1"/>
        <v>698187.5</v>
      </c>
      <c r="I34" s="110"/>
      <c r="J34" s="111"/>
    </row>
    <row r="35" spans="1:10" x14ac:dyDescent="0.25">
      <c r="A35" s="35">
        <v>5001</v>
      </c>
      <c r="B35" s="36">
        <v>3.4500000000000003E-2</v>
      </c>
      <c r="C35" s="37">
        <f t="shared" si="2"/>
        <v>675135</v>
      </c>
      <c r="D35" s="37">
        <f t="shared" si="0"/>
        <v>23292.15</v>
      </c>
      <c r="E35" s="37">
        <v>100</v>
      </c>
      <c r="F35" s="44" t="s">
        <v>15</v>
      </c>
      <c r="G35" s="39">
        <f t="shared" si="1"/>
        <v>698327.15</v>
      </c>
      <c r="I35" s="110"/>
      <c r="J35" s="111"/>
    </row>
    <row r="36" spans="1:10" ht="15.75" thickBot="1" x14ac:dyDescent="0.3">
      <c r="A36" s="45">
        <v>10000</v>
      </c>
      <c r="B36" s="31">
        <v>3.4500000000000003E-2</v>
      </c>
      <c r="C36" s="32">
        <f t="shared" si="2"/>
        <v>1350000</v>
      </c>
      <c r="D36" s="32">
        <f t="shared" si="0"/>
        <v>46575</v>
      </c>
      <c r="E36" s="32">
        <v>100</v>
      </c>
      <c r="F36" s="33" t="s">
        <v>15</v>
      </c>
      <c r="G36" s="34">
        <f t="shared" si="1"/>
        <v>1396475</v>
      </c>
      <c r="I36" s="110"/>
      <c r="J36" s="111"/>
    </row>
  </sheetData>
  <mergeCells count="2">
    <mergeCell ref="C1:D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4" sqref="C34"/>
    </sheetView>
  </sheetViews>
  <sheetFormatPr defaultRowHeight="15" x14ac:dyDescent="0.25"/>
  <cols>
    <col min="1" max="1" width="8.28515625" customWidth="1"/>
    <col min="2" max="2" width="12.85546875" customWidth="1"/>
    <col min="3" max="3" width="11.140625" customWidth="1"/>
  </cols>
  <sheetData>
    <row r="1" spans="1:4" x14ac:dyDescent="0.25">
      <c r="A1" s="115" t="s">
        <v>50</v>
      </c>
      <c r="B1" s="24" t="s">
        <v>11</v>
      </c>
      <c r="C1" s="113" t="s">
        <v>44</v>
      </c>
      <c r="D1" s="113"/>
    </row>
    <row r="2" spans="1:4" ht="44.25" customHeight="1" x14ac:dyDescent="0.25">
      <c r="A2" s="115"/>
      <c r="B2" s="18" t="s">
        <v>45</v>
      </c>
      <c r="C2" s="18" t="s">
        <v>46</v>
      </c>
      <c r="D2" s="18" t="s">
        <v>47</v>
      </c>
    </row>
    <row r="3" spans="1:4" x14ac:dyDescent="0.25">
      <c r="A3" s="21">
        <v>1</v>
      </c>
      <c r="B3" s="27">
        <v>0</v>
      </c>
      <c r="C3" s="27">
        <f>IF(B3&gt;200,20,IF(B3&gt;=150,10,IF(B3&gt;100,7.5,IF(B3&gt;=50,5,IF(B3&gt;=10,2,0)))))</f>
        <v>0</v>
      </c>
      <c r="D3" s="1" t="s">
        <v>48</v>
      </c>
    </row>
    <row r="4" spans="1:4" x14ac:dyDescent="0.25">
      <c r="A4" s="21">
        <v>2</v>
      </c>
      <c r="B4" s="27">
        <v>9.9</v>
      </c>
      <c r="C4" s="27">
        <f t="shared" ref="C4:C14" si="0">IF(B4&gt;200,20,IF(B4&gt;=150,10,IF(B4&gt;100,7.5,IF(B4&gt;=50,5,IF(B4&gt;=10,2,0)))))</f>
        <v>0</v>
      </c>
      <c r="D4" s="1" t="s">
        <v>48</v>
      </c>
    </row>
    <row r="5" spans="1:4" x14ac:dyDescent="0.25">
      <c r="A5" s="21">
        <v>3</v>
      </c>
      <c r="B5" s="27">
        <v>10</v>
      </c>
      <c r="C5" s="27">
        <f t="shared" si="0"/>
        <v>2</v>
      </c>
      <c r="D5" s="24" t="s">
        <v>49</v>
      </c>
    </row>
    <row r="6" spans="1:4" x14ac:dyDescent="0.25">
      <c r="A6" s="21">
        <v>4</v>
      </c>
      <c r="B6" s="27">
        <v>49.9</v>
      </c>
      <c r="C6" s="27">
        <f t="shared" si="0"/>
        <v>2</v>
      </c>
      <c r="D6" s="24" t="s">
        <v>49</v>
      </c>
    </row>
    <row r="7" spans="1:4" x14ac:dyDescent="0.25">
      <c r="A7" s="21">
        <v>5</v>
      </c>
      <c r="B7" s="27">
        <v>50</v>
      </c>
      <c r="C7" s="27">
        <f t="shared" si="0"/>
        <v>5</v>
      </c>
      <c r="D7" s="24" t="s">
        <v>49</v>
      </c>
    </row>
    <row r="8" spans="1:4" x14ac:dyDescent="0.25">
      <c r="A8" s="21">
        <v>6</v>
      </c>
      <c r="B8" s="27">
        <v>100</v>
      </c>
      <c r="C8" s="27">
        <f t="shared" si="0"/>
        <v>5</v>
      </c>
      <c r="D8" s="24" t="s">
        <v>49</v>
      </c>
    </row>
    <row r="9" spans="1:4" x14ac:dyDescent="0.25">
      <c r="A9" s="21">
        <v>7</v>
      </c>
      <c r="B9" s="27">
        <v>100.1</v>
      </c>
      <c r="C9" s="27">
        <f t="shared" si="0"/>
        <v>7.5</v>
      </c>
      <c r="D9" s="24" t="s">
        <v>49</v>
      </c>
    </row>
    <row r="10" spans="1:4" x14ac:dyDescent="0.25">
      <c r="A10" s="21">
        <v>8</v>
      </c>
      <c r="B10" s="27">
        <v>149.9</v>
      </c>
      <c r="C10" s="27">
        <f t="shared" si="0"/>
        <v>7.5</v>
      </c>
      <c r="D10" s="24" t="s">
        <v>49</v>
      </c>
    </row>
    <row r="11" spans="1:4" x14ac:dyDescent="0.25">
      <c r="A11" s="21">
        <v>9</v>
      </c>
      <c r="B11" s="27">
        <v>150</v>
      </c>
      <c r="C11" s="27">
        <f t="shared" si="0"/>
        <v>10</v>
      </c>
      <c r="D11" s="24" t="s">
        <v>49</v>
      </c>
    </row>
    <row r="12" spans="1:4" x14ac:dyDescent="0.25">
      <c r="A12" s="21">
        <v>10</v>
      </c>
      <c r="B12" s="27">
        <v>200</v>
      </c>
      <c r="C12" s="27">
        <f t="shared" si="0"/>
        <v>10</v>
      </c>
      <c r="D12" s="24" t="s">
        <v>49</v>
      </c>
    </row>
    <row r="13" spans="1:4" x14ac:dyDescent="0.25">
      <c r="A13" s="21">
        <v>11</v>
      </c>
      <c r="B13" s="27">
        <v>200.1</v>
      </c>
      <c r="C13" s="27">
        <f t="shared" si="0"/>
        <v>20</v>
      </c>
      <c r="D13" s="24" t="s">
        <v>49</v>
      </c>
    </row>
    <row r="14" spans="1:4" x14ac:dyDescent="0.25">
      <c r="A14" s="21">
        <v>12</v>
      </c>
      <c r="B14" s="27">
        <v>300</v>
      </c>
      <c r="C14" s="27">
        <f t="shared" si="0"/>
        <v>20</v>
      </c>
      <c r="D14" s="24" t="s">
        <v>49</v>
      </c>
    </row>
  </sheetData>
  <mergeCells count="2">
    <mergeCell ref="A1:A2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S29" sqref="S29"/>
    </sheetView>
  </sheetViews>
  <sheetFormatPr defaultRowHeight="15" x14ac:dyDescent="0.25"/>
  <sheetData>
    <row r="1" spans="1:7" ht="15.75" thickBot="1" x14ac:dyDescent="0.3">
      <c r="A1" s="119" t="s">
        <v>42</v>
      </c>
      <c r="B1" s="2" t="s">
        <v>11</v>
      </c>
      <c r="C1" s="116" t="s">
        <v>16</v>
      </c>
      <c r="D1" s="117"/>
      <c r="E1" s="117"/>
      <c r="F1" s="117"/>
      <c r="G1" s="118"/>
    </row>
    <row r="2" spans="1:7" ht="30.75" thickBot="1" x14ac:dyDescent="0.3">
      <c r="A2" s="120"/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51</v>
      </c>
    </row>
    <row r="3" spans="1:7" ht="15.75" thickBot="1" x14ac:dyDescent="0.3">
      <c r="A3" s="3">
        <v>1</v>
      </c>
      <c r="B3" s="16">
        <v>1000</v>
      </c>
      <c r="C3" s="5" t="str">
        <f>IF(B3&gt;200,"ON","OFF")</f>
        <v>ON</v>
      </c>
      <c r="D3" s="4" t="str">
        <f>IF(B3&lt;=200,"ON","OFF")</f>
        <v>OFF</v>
      </c>
      <c r="E3" s="4" t="str">
        <f>IF(B3&lt;100,"ON","OFF")</f>
        <v>OFF</v>
      </c>
      <c r="F3" s="4" t="str">
        <f>IF(B3&lt;75,"ON","OFF")</f>
        <v>OFF</v>
      </c>
      <c r="G3" s="4" t="str">
        <f>IF(B3&lt;=50,"ON","OFF")</f>
        <v>OFF</v>
      </c>
    </row>
    <row r="4" spans="1:7" ht="15.75" thickBot="1" x14ac:dyDescent="0.3">
      <c r="A4" s="3">
        <v>2</v>
      </c>
      <c r="B4" s="16">
        <v>200.1</v>
      </c>
      <c r="C4" s="5" t="str">
        <f t="shared" ref="C4:C12" si="0">IF(B4&gt;200,"ON","OFF")</f>
        <v>ON</v>
      </c>
      <c r="D4" s="4" t="str">
        <f t="shared" ref="D4:D12" si="1">IF(B4&lt;=200,"ON","OFF")</f>
        <v>OFF</v>
      </c>
      <c r="E4" s="4" t="str">
        <f t="shared" ref="E4:E12" si="2">IF(B4&lt;100,"ON","OFF")</f>
        <v>OFF</v>
      </c>
      <c r="F4" s="4" t="str">
        <f t="shared" ref="F4:F12" si="3">IF(B4&lt;75,"ON","OFF")</f>
        <v>OFF</v>
      </c>
      <c r="G4" s="4" t="str">
        <f t="shared" ref="G4:G12" si="4">IF(B4&lt;=50,"ON","OFF")</f>
        <v>OFF</v>
      </c>
    </row>
    <row r="5" spans="1:7" ht="15.75" thickBot="1" x14ac:dyDescent="0.3">
      <c r="A5" s="3">
        <v>3</v>
      </c>
      <c r="B5" s="16">
        <v>200</v>
      </c>
      <c r="C5" s="28" t="str">
        <f t="shared" si="0"/>
        <v>OFF</v>
      </c>
      <c r="D5" s="5" t="str">
        <f t="shared" si="1"/>
        <v>ON</v>
      </c>
      <c r="E5" s="4" t="str">
        <f t="shared" si="2"/>
        <v>OFF</v>
      </c>
      <c r="F5" s="4" t="str">
        <f t="shared" si="3"/>
        <v>OFF</v>
      </c>
      <c r="G5" s="4" t="str">
        <f t="shared" si="4"/>
        <v>OFF</v>
      </c>
    </row>
    <row r="6" spans="1:7" ht="15.75" thickBot="1" x14ac:dyDescent="0.3">
      <c r="A6" s="3">
        <v>4</v>
      </c>
      <c r="B6" s="16">
        <v>100</v>
      </c>
      <c r="C6" s="28" t="str">
        <f t="shared" si="0"/>
        <v>OFF</v>
      </c>
      <c r="D6" s="5" t="str">
        <f t="shared" si="1"/>
        <v>ON</v>
      </c>
      <c r="E6" s="4" t="str">
        <f t="shared" si="2"/>
        <v>OFF</v>
      </c>
      <c r="F6" s="4" t="str">
        <f t="shared" si="3"/>
        <v>OFF</v>
      </c>
      <c r="G6" s="4" t="str">
        <f t="shared" si="4"/>
        <v>OFF</v>
      </c>
    </row>
    <row r="7" spans="1:7" ht="15.75" thickBot="1" x14ac:dyDescent="0.3">
      <c r="A7" s="3">
        <v>5</v>
      </c>
      <c r="B7" s="16">
        <v>99.9</v>
      </c>
      <c r="C7" s="28" t="str">
        <f t="shared" si="0"/>
        <v>OFF</v>
      </c>
      <c r="D7" s="5" t="str">
        <f t="shared" si="1"/>
        <v>ON</v>
      </c>
      <c r="E7" s="5" t="str">
        <f t="shared" si="2"/>
        <v>ON</v>
      </c>
      <c r="F7" s="4" t="str">
        <f t="shared" si="3"/>
        <v>OFF</v>
      </c>
      <c r="G7" s="4" t="str">
        <f t="shared" si="4"/>
        <v>OFF</v>
      </c>
    </row>
    <row r="8" spans="1:7" ht="15.75" thickBot="1" x14ac:dyDescent="0.3">
      <c r="A8" s="3">
        <v>6</v>
      </c>
      <c r="B8" s="16">
        <v>75</v>
      </c>
      <c r="C8" s="28" t="str">
        <f t="shared" si="0"/>
        <v>OFF</v>
      </c>
      <c r="D8" s="5" t="str">
        <f t="shared" si="1"/>
        <v>ON</v>
      </c>
      <c r="E8" s="5" t="str">
        <f t="shared" si="2"/>
        <v>ON</v>
      </c>
      <c r="F8" s="4" t="str">
        <f t="shared" si="3"/>
        <v>OFF</v>
      </c>
      <c r="G8" s="4" t="str">
        <f t="shared" si="4"/>
        <v>OFF</v>
      </c>
    </row>
    <row r="9" spans="1:7" ht="15.75" thickBot="1" x14ac:dyDescent="0.3">
      <c r="A9" s="3">
        <v>7</v>
      </c>
      <c r="B9" s="16">
        <v>74.900000000000006</v>
      </c>
      <c r="C9" s="28" t="str">
        <f t="shared" si="0"/>
        <v>OFF</v>
      </c>
      <c r="D9" s="5" t="str">
        <f t="shared" si="1"/>
        <v>ON</v>
      </c>
      <c r="E9" s="5" t="str">
        <f t="shared" si="2"/>
        <v>ON</v>
      </c>
      <c r="F9" s="5" t="str">
        <f t="shared" si="3"/>
        <v>ON</v>
      </c>
      <c r="G9" s="4" t="str">
        <f t="shared" si="4"/>
        <v>OFF</v>
      </c>
    </row>
    <row r="10" spans="1:7" ht="15.75" thickBot="1" x14ac:dyDescent="0.3">
      <c r="A10" s="3">
        <v>8</v>
      </c>
      <c r="B10" s="16">
        <v>50.1</v>
      </c>
      <c r="C10" s="28" t="str">
        <f t="shared" si="0"/>
        <v>OFF</v>
      </c>
      <c r="D10" s="5" t="str">
        <f t="shared" si="1"/>
        <v>ON</v>
      </c>
      <c r="E10" s="5" t="str">
        <f t="shared" si="2"/>
        <v>ON</v>
      </c>
      <c r="F10" s="5" t="str">
        <f t="shared" si="3"/>
        <v>ON</v>
      </c>
      <c r="G10" s="4" t="str">
        <f t="shared" si="4"/>
        <v>OFF</v>
      </c>
    </row>
    <row r="11" spans="1:7" ht="15.75" thickBot="1" x14ac:dyDescent="0.3">
      <c r="A11" s="3">
        <v>9</v>
      </c>
      <c r="B11" s="16">
        <v>50</v>
      </c>
      <c r="C11" s="28" t="str">
        <f t="shared" si="0"/>
        <v>OFF</v>
      </c>
      <c r="D11" s="5" t="str">
        <f t="shared" si="1"/>
        <v>ON</v>
      </c>
      <c r="E11" s="5" t="str">
        <f t="shared" si="2"/>
        <v>ON</v>
      </c>
      <c r="F11" s="5" t="str">
        <f t="shared" si="3"/>
        <v>ON</v>
      </c>
      <c r="G11" s="5" t="str">
        <f t="shared" si="4"/>
        <v>ON</v>
      </c>
    </row>
    <row r="12" spans="1:7" ht="15.75" thickBot="1" x14ac:dyDescent="0.3">
      <c r="A12" s="3">
        <v>10</v>
      </c>
      <c r="B12" s="16">
        <v>0</v>
      </c>
      <c r="C12" s="28" t="str">
        <f t="shared" si="0"/>
        <v>OFF</v>
      </c>
      <c r="D12" s="5" t="str">
        <f t="shared" si="1"/>
        <v>ON</v>
      </c>
      <c r="E12" s="5" t="str">
        <f t="shared" si="2"/>
        <v>ON</v>
      </c>
      <c r="F12" s="5" t="str">
        <f t="shared" si="3"/>
        <v>ON</v>
      </c>
      <c r="G12" s="5" t="str">
        <f t="shared" si="4"/>
        <v>ON</v>
      </c>
    </row>
  </sheetData>
  <mergeCells count="2">
    <mergeCell ref="C1:G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sqref="A1:D22"/>
    </sheetView>
  </sheetViews>
  <sheetFormatPr defaultRowHeight="15" x14ac:dyDescent="0.25"/>
  <cols>
    <col min="1" max="1" width="8.7109375" customWidth="1"/>
    <col min="3" max="3" width="13.42578125" customWidth="1"/>
    <col min="4" max="4" width="10.28515625" customWidth="1"/>
    <col min="5" max="5" width="10.7109375" customWidth="1"/>
    <col min="7" max="7" width="12.5703125" customWidth="1"/>
  </cols>
  <sheetData>
    <row r="1" spans="1:9" ht="15" customHeight="1" x14ac:dyDescent="0.25">
      <c r="A1" s="114" t="s">
        <v>42</v>
      </c>
      <c r="B1" s="25" t="s">
        <v>11</v>
      </c>
      <c r="C1" s="113" t="s">
        <v>12</v>
      </c>
      <c r="D1" s="113"/>
    </row>
    <row r="2" spans="1:9" ht="30" x14ac:dyDescent="0.25">
      <c r="A2" s="114"/>
      <c r="B2" s="19" t="s">
        <v>13</v>
      </c>
      <c r="C2" s="19" t="s">
        <v>1</v>
      </c>
      <c r="D2" s="19" t="s">
        <v>14</v>
      </c>
      <c r="H2" s="26" t="s">
        <v>43</v>
      </c>
      <c r="I2" s="20">
        <v>135</v>
      </c>
    </row>
    <row r="3" spans="1:9" x14ac:dyDescent="0.25">
      <c r="A3" s="1">
        <v>1</v>
      </c>
      <c r="B3" s="30">
        <v>0</v>
      </c>
      <c r="C3" s="23">
        <v>0</v>
      </c>
      <c r="D3" s="1" t="s">
        <v>8</v>
      </c>
    </row>
    <row r="4" spans="1:9" x14ac:dyDescent="0.25">
      <c r="A4" s="1">
        <v>2</v>
      </c>
      <c r="B4" s="30">
        <v>150</v>
      </c>
      <c r="C4" s="23">
        <v>20408.96</v>
      </c>
      <c r="D4" s="1" t="s">
        <v>8</v>
      </c>
    </row>
    <row r="5" spans="1:9" x14ac:dyDescent="0.25">
      <c r="A5" s="1">
        <v>3</v>
      </c>
      <c r="B5" s="30">
        <v>151</v>
      </c>
      <c r="C5" s="23">
        <v>20614.330000000002</v>
      </c>
      <c r="D5" s="1" t="s">
        <v>8</v>
      </c>
    </row>
    <row r="6" spans="1:9" x14ac:dyDescent="0.25">
      <c r="A6" s="1">
        <v>4</v>
      </c>
      <c r="B6" s="30">
        <v>374</v>
      </c>
      <c r="C6" s="23">
        <v>51058.01</v>
      </c>
      <c r="D6" s="1" t="s">
        <v>8</v>
      </c>
    </row>
    <row r="7" spans="1:9" x14ac:dyDescent="0.25">
      <c r="A7" s="1">
        <v>5</v>
      </c>
      <c r="B7" s="30">
        <v>375</v>
      </c>
      <c r="C7" s="23">
        <v>51548.9</v>
      </c>
      <c r="D7" s="1" t="s">
        <v>8</v>
      </c>
    </row>
    <row r="8" spans="1:9" x14ac:dyDescent="0.25">
      <c r="A8" s="1">
        <v>6</v>
      </c>
      <c r="B8" s="30">
        <v>500</v>
      </c>
      <c r="C8" s="23">
        <v>68731.87</v>
      </c>
      <c r="D8" s="1" t="s">
        <v>8</v>
      </c>
    </row>
    <row r="9" spans="1:9" x14ac:dyDescent="0.25">
      <c r="A9" s="1">
        <v>7</v>
      </c>
      <c r="B9" s="30">
        <v>501</v>
      </c>
      <c r="C9" s="23">
        <v>68769.33</v>
      </c>
      <c r="D9" s="1" t="s">
        <v>8</v>
      </c>
    </row>
    <row r="10" spans="1:9" x14ac:dyDescent="0.25">
      <c r="A10" s="1">
        <v>8</v>
      </c>
      <c r="B10" s="30">
        <v>600</v>
      </c>
      <c r="C10" s="23">
        <v>82378.25</v>
      </c>
      <c r="D10" s="1" t="s">
        <v>8</v>
      </c>
    </row>
    <row r="11" spans="1:9" x14ac:dyDescent="0.25">
      <c r="A11" s="1">
        <v>9</v>
      </c>
      <c r="B11" s="30">
        <v>601</v>
      </c>
      <c r="C11" s="23">
        <v>82726.66</v>
      </c>
      <c r="D11" s="1" t="s">
        <v>8</v>
      </c>
    </row>
    <row r="12" spans="1:9" x14ac:dyDescent="0.25">
      <c r="A12" s="1">
        <v>10</v>
      </c>
      <c r="B12" s="30">
        <v>800</v>
      </c>
      <c r="C12" s="23">
        <v>110151.8</v>
      </c>
      <c r="D12" s="1" t="s">
        <v>8</v>
      </c>
    </row>
    <row r="13" spans="1:9" x14ac:dyDescent="0.25">
      <c r="A13" s="1">
        <v>11</v>
      </c>
      <c r="B13" s="30">
        <v>801</v>
      </c>
      <c r="C13" s="23">
        <v>110684.3</v>
      </c>
      <c r="D13" s="1" t="s">
        <v>8</v>
      </c>
    </row>
    <row r="14" spans="1:9" x14ac:dyDescent="0.25">
      <c r="A14" s="1">
        <v>12</v>
      </c>
      <c r="B14" s="30">
        <v>1250</v>
      </c>
      <c r="C14" s="23">
        <v>172784.37</v>
      </c>
      <c r="D14" s="1" t="s">
        <v>8</v>
      </c>
    </row>
    <row r="15" spans="1:9" x14ac:dyDescent="0.25">
      <c r="A15" s="1">
        <v>13</v>
      </c>
      <c r="B15" s="30">
        <v>1251</v>
      </c>
      <c r="C15" s="23">
        <v>174611.53</v>
      </c>
      <c r="D15" s="1" t="s">
        <v>8</v>
      </c>
    </row>
    <row r="16" spans="1:9" x14ac:dyDescent="0.25">
      <c r="A16" s="1">
        <v>14</v>
      </c>
      <c r="B16" s="30">
        <v>2148</v>
      </c>
      <c r="C16" s="23">
        <v>299884.31</v>
      </c>
      <c r="D16" s="1" t="s">
        <v>8</v>
      </c>
    </row>
    <row r="17" spans="1:7" x14ac:dyDescent="0.25">
      <c r="A17" s="1">
        <v>15</v>
      </c>
      <c r="B17" s="30">
        <v>2149</v>
      </c>
      <c r="C17" s="23">
        <v>300023.96000000002</v>
      </c>
      <c r="D17" s="1" t="s">
        <v>7</v>
      </c>
    </row>
    <row r="18" spans="1:7" x14ac:dyDescent="0.25">
      <c r="A18" s="1">
        <v>16</v>
      </c>
      <c r="B18" s="30">
        <v>2864</v>
      </c>
      <c r="C18" s="23">
        <v>399879.08</v>
      </c>
      <c r="D18" s="1" t="s">
        <v>7</v>
      </c>
    </row>
    <row r="19" spans="1:7" x14ac:dyDescent="0.25">
      <c r="A19" s="1">
        <v>17</v>
      </c>
      <c r="B19" s="30">
        <v>2865</v>
      </c>
      <c r="C19" s="23">
        <v>400018.73</v>
      </c>
      <c r="D19" s="1" t="s">
        <v>9</v>
      </c>
    </row>
    <row r="20" spans="1:7" x14ac:dyDescent="0.25">
      <c r="A20" s="1">
        <v>18</v>
      </c>
      <c r="B20" s="30">
        <v>5370</v>
      </c>
      <c r="C20" s="23">
        <v>749860.77</v>
      </c>
      <c r="D20" s="1" t="s">
        <v>9</v>
      </c>
    </row>
    <row r="21" spans="1:7" x14ac:dyDescent="0.25">
      <c r="A21" s="1">
        <v>19</v>
      </c>
      <c r="B21" s="30">
        <v>5371</v>
      </c>
      <c r="C21" s="23">
        <v>750000.43</v>
      </c>
      <c r="D21" s="1" t="s">
        <v>10</v>
      </c>
    </row>
    <row r="22" spans="1:7" x14ac:dyDescent="0.25">
      <c r="A22" s="1">
        <v>20</v>
      </c>
      <c r="B22" s="30">
        <v>10000</v>
      </c>
      <c r="C22" s="23">
        <v>1396475</v>
      </c>
      <c r="D22" s="1" t="s">
        <v>10</v>
      </c>
    </row>
    <row r="23" spans="1:7" ht="15.75" thickBot="1" x14ac:dyDescent="0.3"/>
    <row r="24" spans="1:7" ht="32.25" customHeight="1" thickBot="1" x14ac:dyDescent="0.3">
      <c r="A24" s="49" t="s">
        <v>0</v>
      </c>
      <c r="B24" s="50" t="s">
        <v>3</v>
      </c>
      <c r="C24" s="50" t="s">
        <v>5</v>
      </c>
      <c r="D24" s="50" t="s">
        <v>4</v>
      </c>
      <c r="E24" s="50" t="s">
        <v>2</v>
      </c>
      <c r="F24" s="50" t="s">
        <v>6</v>
      </c>
      <c r="G24" s="51" t="s">
        <v>1</v>
      </c>
    </row>
    <row r="25" spans="1:7" x14ac:dyDescent="0.25">
      <c r="A25" s="52">
        <v>0</v>
      </c>
      <c r="B25" s="53">
        <v>7.8499999999999993E-3</v>
      </c>
      <c r="C25" s="54">
        <v>0</v>
      </c>
      <c r="D25" s="54">
        <f>TRUNC(C25*B25,2)</f>
        <v>0</v>
      </c>
      <c r="E25" s="54">
        <v>0</v>
      </c>
      <c r="F25" s="112" t="s">
        <v>8</v>
      </c>
      <c r="G25" s="56">
        <f>TRUNC(TRUNC(TRUNC(A25*$I$2,2)*(1+B25),2)-E25,2)</f>
        <v>0</v>
      </c>
    </row>
    <row r="26" spans="1:7" ht="15.75" thickBot="1" x14ac:dyDescent="0.3">
      <c r="A26" s="57">
        <v>150</v>
      </c>
      <c r="B26" s="58">
        <v>7.8499999999999993E-3</v>
      </c>
      <c r="C26" s="59">
        <f>TRUNC(A26*$I$2,2)</f>
        <v>20250</v>
      </c>
      <c r="D26" s="59">
        <f t="shared" ref="D26:D44" si="0">TRUNC(C26*B26,2)</f>
        <v>158.96</v>
      </c>
      <c r="E26" s="59">
        <v>0</v>
      </c>
      <c r="F26" s="65" t="s">
        <v>8</v>
      </c>
      <c r="G26" s="61">
        <f t="shared" ref="G26:G44" si="1">TRUNC(TRUNC(TRUNC(A26*$I$2,2)*(1+B26),2)-E26,2)</f>
        <v>20408.96</v>
      </c>
    </row>
    <row r="27" spans="1:7" x14ac:dyDescent="0.25">
      <c r="A27" s="52">
        <v>151</v>
      </c>
      <c r="B27" s="53">
        <v>1.125E-2</v>
      </c>
      <c r="C27" s="54">
        <f t="shared" ref="C27:C44" si="2">TRUNC(A27*$I$2,2)</f>
        <v>20385</v>
      </c>
      <c r="D27" s="54">
        <f t="shared" si="0"/>
        <v>229.33</v>
      </c>
      <c r="E27" s="54">
        <v>0</v>
      </c>
      <c r="F27" s="112" t="s">
        <v>8</v>
      </c>
      <c r="G27" s="56">
        <f t="shared" si="1"/>
        <v>20614.330000000002</v>
      </c>
    </row>
    <row r="28" spans="1:7" ht="15.75" thickBot="1" x14ac:dyDescent="0.3">
      <c r="A28" s="57">
        <v>374</v>
      </c>
      <c r="B28" s="58">
        <v>1.125E-2</v>
      </c>
      <c r="C28" s="59">
        <f t="shared" si="2"/>
        <v>50490</v>
      </c>
      <c r="D28" s="59">
        <f t="shared" si="0"/>
        <v>568.01</v>
      </c>
      <c r="E28" s="59">
        <v>0</v>
      </c>
      <c r="F28" s="65" t="s">
        <v>8</v>
      </c>
      <c r="G28" s="61">
        <f t="shared" si="1"/>
        <v>51058.01</v>
      </c>
    </row>
    <row r="29" spans="1:7" x14ac:dyDescent="0.25">
      <c r="A29" s="52">
        <v>375</v>
      </c>
      <c r="B29" s="53">
        <v>1.8249999999999999E-2</v>
      </c>
      <c r="C29" s="54">
        <f t="shared" si="2"/>
        <v>50625</v>
      </c>
      <c r="D29" s="54">
        <f t="shared" si="0"/>
        <v>923.9</v>
      </c>
      <c r="E29" s="54">
        <v>0</v>
      </c>
      <c r="F29" s="112" t="s">
        <v>8</v>
      </c>
      <c r="G29" s="56">
        <f t="shared" si="1"/>
        <v>51548.9</v>
      </c>
    </row>
    <row r="30" spans="1:7" ht="15.75" thickBot="1" x14ac:dyDescent="0.3">
      <c r="A30" s="57">
        <v>500</v>
      </c>
      <c r="B30" s="58">
        <v>1.8249999999999999E-2</v>
      </c>
      <c r="C30" s="59">
        <f t="shared" si="2"/>
        <v>67500</v>
      </c>
      <c r="D30" s="59">
        <f t="shared" si="0"/>
        <v>1231.8699999999999</v>
      </c>
      <c r="E30" s="59">
        <v>0</v>
      </c>
      <c r="F30" s="65" t="s">
        <v>8</v>
      </c>
      <c r="G30" s="61">
        <f t="shared" si="1"/>
        <v>68731.87</v>
      </c>
    </row>
    <row r="31" spans="1:7" x14ac:dyDescent="0.25">
      <c r="A31" s="52">
        <v>501</v>
      </c>
      <c r="B31" s="53">
        <v>1.8249999999999999E-2</v>
      </c>
      <c r="C31" s="54">
        <f t="shared" si="2"/>
        <v>67635</v>
      </c>
      <c r="D31" s="54">
        <f t="shared" si="0"/>
        <v>1234.33</v>
      </c>
      <c r="E31" s="54">
        <v>100</v>
      </c>
      <c r="F31" s="112" t="s">
        <v>8</v>
      </c>
      <c r="G31" s="56">
        <f t="shared" si="1"/>
        <v>68769.33</v>
      </c>
    </row>
    <row r="32" spans="1:7" ht="15.75" thickBot="1" x14ac:dyDescent="0.3">
      <c r="A32" s="57">
        <v>600</v>
      </c>
      <c r="B32" s="58">
        <v>1.8249999999999999E-2</v>
      </c>
      <c r="C32" s="59">
        <f t="shared" si="2"/>
        <v>81000</v>
      </c>
      <c r="D32" s="59">
        <f t="shared" si="0"/>
        <v>1478.25</v>
      </c>
      <c r="E32" s="59">
        <v>100</v>
      </c>
      <c r="F32" s="65" t="s">
        <v>8</v>
      </c>
      <c r="G32" s="61">
        <f t="shared" si="1"/>
        <v>82378.25</v>
      </c>
    </row>
    <row r="33" spans="1:7" x14ac:dyDescent="0.25">
      <c r="A33" s="52">
        <v>601</v>
      </c>
      <c r="B33" s="53">
        <v>2.085E-2</v>
      </c>
      <c r="C33" s="54">
        <f t="shared" si="2"/>
        <v>81135</v>
      </c>
      <c r="D33" s="54">
        <f t="shared" si="0"/>
        <v>1691.66</v>
      </c>
      <c r="E33" s="54">
        <v>100</v>
      </c>
      <c r="F33" s="112" t="s">
        <v>8</v>
      </c>
      <c r="G33" s="56">
        <f t="shared" si="1"/>
        <v>82726.66</v>
      </c>
    </row>
    <row r="34" spans="1:7" ht="15.75" thickBot="1" x14ac:dyDescent="0.3">
      <c r="A34" s="57">
        <v>800</v>
      </c>
      <c r="B34" s="58">
        <v>2.085E-2</v>
      </c>
      <c r="C34" s="59">
        <f t="shared" si="2"/>
        <v>108000</v>
      </c>
      <c r="D34" s="59">
        <f t="shared" si="0"/>
        <v>2251.8000000000002</v>
      </c>
      <c r="E34" s="59">
        <v>100</v>
      </c>
      <c r="F34" s="65" t="s">
        <v>8</v>
      </c>
      <c r="G34" s="61">
        <f t="shared" si="1"/>
        <v>110151.8</v>
      </c>
    </row>
    <row r="35" spans="1:7" x14ac:dyDescent="0.25">
      <c r="A35" s="52">
        <v>801</v>
      </c>
      <c r="B35" s="53">
        <v>2.4500000000000001E-2</v>
      </c>
      <c r="C35" s="54">
        <f t="shared" si="2"/>
        <v>108135</v>
      </c>
      <c r="D35" s="54">
        <f t="shared" si="0"/>
        <v>2649.3</v>
      </c>
      <c r="E35" s="54">
        <v>100</v>
      </c>
      <c r="F35" s="112" t="s">
        <v>8</v>
      </c>
      <c r="G35" s="56">
        <f t="shared" si="1"/>
        <v>110684.3</v>
      </c>
    </row>
    <row r="36" spans="1:7" ht="15.75" thickBot="1" x14ac:dyDescent="0.3">
      <c r="A36" s="57">
        <v>1250</v>
      </c>
      <c r="B36" s="58">
        <v>2.4500000000000001E-2</v>
      </c>
      <c r="C36" s="59">
        <f t="shared" si="2"/>
        <v>168750</v>
      </c>
      <c r="D36" s="59">
        <f t="shared" si="0"/>
        <v>4134.37</v>
      </c>
      <c r="E36" s="59">
        <v>100</v>
      </c>
      <c r="F36" s="65" t="s">
        <v>8</v>
      </c>
      <c r="G36" s="61">
        <f t="shared" si="1"/>
        <v>172784.37</v>
      </c>
    </row>
    <row r="37" spans="1:7" x14ac:dyDescent="0.25">
      <c r="A37" s="52">
        <v>1251</v>
      </c>
      <c r="B37" s="53">
        <v>3.4500000000000003E-2</v>
      </c>
      <c r="C37" s="54">
        <f t="shared" si="2"/>
        <v>168885</v>
      </c>
      <c r="D37" s="54">
        <f t="shared" si="0"/>
        <v>5826.53</v>
      </c>
      <c r="E37" s="54">
        <v>100</v>
      </c>
      <c r="F37" s="112" t="s">
        <v>8</v>
      </c>
      <c r="G37" s="56">
        <f t="shared" si="1"/>
        <v>174611.53</v>
      </c>
    </row>
    <row r="38" spans="1:7" ht="15.75" thickBot="1" x14ac:dyDescent="0.3">
      <c r="A38" s="57">
        <v>2148</v>
      </c>
      <c r="B38" s="58">
        <v>3.4500000000000003E-2</v>
      </c>
      <c r="C38" s="59">
        <f t="shared" si="2"/>
        <v>289980</v>
      </c>
      <c r="D38" s="59">
        <f t="shared" ref="D38" si="3">TRUNC(C38*B38,2)</f>
        <v>10004.31</v>
      </c>
      <c r="E38" s="59">
        <v>100</v>
      </c>
      <c r="F38" s="65" t="s">
        <v>8</v>
      </c>
      <c r="G38" s="61">
        <f t="shared" ref="G38" si="4">TRUNC(TRUNC(TRUNC(A38*$I$2,2)*(1+B38),2)-E38,2)</f>
        <v>299884.31</v>
      </c>
    </row>
    <row r="39" spans="1:7" x14ac:dyDescent="0.25">
      <c r="A39" s="52">
        <v>2149</v>
      </c>
      <c r="B39" s="53">
        <v>3.4500000000000003E-2</v>
      </c>
      <c r="C39" s="54">
        <f t="shared" si="2"/>
        <v>290115</v>
      </c>
      <c r="D39" s="54">
        <f t="shared" ref="D39" si="5">TRUNC(C39*B39,2)</f>
        <v>10008.959999999999</v>
      </c>
      <c r="E39" s="54">
        <v>100</v>
      </c>
      <c r="F39" s="112" t="s">
        <v>7</v>
      </c>
      <c r="G39" s="56">
        <f t="shared" ref="G39" si="6">TRUNC(TRUNC(TRUNC(A39*$I$2,2)*(1+B39),2)-E39,2)</f>
        <v>300023.96000000002</v>
      </c>
    </row>
    <row r="40" spans="1:7" ht="15.75" thickBot="1" x14ac:dyDescent="0.3">
      <c r="A40" s="57">
        <v>2864</v>
      </c>
      <c r="B40" s="58">
        <v>3.4500000000000003E-2</v>
      </c>
      <c r="C40" s="59">
        <f t="shared" si="2"/>
        <v>386640</v>
      </c>
      <c r="D40" s="59">
        <f t="shared" si="0"/>
        <v>13339.08</v>
      </c>
      <c r="E40" s="59">
        <v>100</v>
      </c>
      <c r="F40" s="65" t="s">
        <v>7</v>
      </c>
      <c r="G40" s="61">
        <f t="shared" si="1"/>
        <v>399879.08</v>
      </c>
    </row>
    <row r="41" spans="1:7" x14ac:dyDescent="0.25">
      <c r="A41" s="52">
        <v>2865</v>
      </c>
      <c r="B41" s="53">
        <v>3.4500000000000003E-2</v>
      </c>
      <c r="C41" s="54">
        <f t="shared" si="2"/>
        <v>386775</v>
      </c>
      <c r="D41" s="54">
        <f t="shared" ref="D41" si="7">TRUNC(C41*B41,2)</f>
        <v>13343.73</v>
      </c>
      <c r="E41" s="54">
        <v>100</v>
      </c>
      <c r="F41" s="112" t="s">
        <v>9</v>
      </c>
      <c r="G41" s="56">
        <f t="shared" si="1"/>
        <v>400018.73</v>
      </c>
    </row>
    <row r="42" spans="1:7" ht="15.75" thickBot="1" x14ac:dyDescent="0.3">
      <c r="A42" s="57">
        <v>5370</v>
      </c>
      <c r="B42" s="58">
        <v>3.4500000000000003E-2</v>
      </c>
      <c r="C42" s="59">
        <f t="shared" ref="C42" si="8">TRUNC(A42*$I$2,2)</f>
        <v>724950</v>
      </c>
      <c r="D42" s="59">
        <f t="shared" ref="D42" si="9">TRUNC(C42*B42,2)</f>
        <v>25010.77</v>
      </c>
      <c r="E42" s="59">
        <v>100</v>
      </c>
      <c r="F42" s="60" t="s">
        <v>9</v>
      </c>
      <c r="G42" s="61">
        <f t="shared" ref="G42" si="10">TRUNC(TRUNC(TRUNC(A42*$I$2,2)*(1+B42),2)-E42,2)</f>
        <v>749860.77</v>
      </c>
    </row>
    <row r="43" spans="1:7" x14ac:dyDescent="0.25">
      <c r="A43" s="52">
        <v>5371</v>
      </c>
      <c r="B43" s="53">
        <v>3.4500000000000003E-2</v>
      </c>
      <c r="C43" s="54">
        <f t="shared" ref="C43" si="11">TRUNC(A43*$I$2,2)</f>
        <v>725085</v>
      </c>
      <c r="D43" s="54">
        <f t="shared" ref="D43" si="12">TRUNC(C43*B43,2)</f>
        <v>25015.43</v>
      </c>
      <c r="E43" s="54">
        <v>100</v>
      </c>
      <c r="F43" s="55" t="s">
        <v>10</v>
      </c>
      <c r="G43" s="56">
        <f t="shared" ref="G43" si="13">TRUNC(TRUNC(TRUNC(A43*$I$2,2)*(1+B43),2)-E43,2)</f>
        <v>750000.43</v>
      </c>
    </row>
    <row r="44" spans="1:7" ht="15.75" thickBot="1" x14ac:dyDescent="0.3">
      <c r="A44" s="62">
        <v>10000</v>
      </c>
      <c r="B44" s="63">
        <v>3.4500000000000003E-2</v>
      </c>
      <c r="C44" s="64">
        <f t="shared" si="2"/>
        <v>1350000</v>
      </c>
      <c r="D44" s="64">
        <f t="shared" si="0"/>
        <v>46575</v>
      </c>
      <c r="E44" s="64">
        <v>100</v>
      </c>
      <c r="F44" s="65" t="s">
        <v>10</v>
      </c>
      <c r="G44" s="66">
        <f t="shared" si="1"/>
        <v>1396475</v>
      </c>
    </row>
  </sheetData>
  <mergeCells count="2">
    <mergeCell ref="A1:A2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24" sqref="G24"/>
    </sheetView>
  </sheetViews>
  <sheetFormatPr defaultRowHeight="15" x14ac:dyDescent="0.25"/>
  <cols>
    <col min="1" max="1" width="22.85546875" customWidth="1"/>
    <col min="2" max="7" width="7.7109375" style="7" bestFit="1" customWidth="1"/>
    <col min="8" max="8" width="7.7109375" bestFit="1" customWidth="1"/>
    <col min="9" max="9" width="7.5703125" bestFit="1" customWidth="1"/>
  </cols>
  <sheetData>
    <row r="1" spans="1:9" ht="15.75" thickBot="1" x14ac:dyDescent="0.3">
      <c r="B1" s="8"/>
      <c r="C1" s="8"/>
      <c r="D1" s="8"/>
      <c r="E1" s="8"/>
      <c r="F1" s="8"/>
      <c r="G1" s="8"/>
    </row>
    <row r="2" spans="1:9" ht="15.75" thickBot="1" x14ac:dyDescent="0.3">
      <c r="A2" s="14" t="s">
        <v>52</v>
      </c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32</v>
      </c>
      <c r="I2" s="10" t="s">
        <v>33</v>
      </c>
    </row>
    <row r="3" spans="1:9" ht="15.75" thickBot="1" x14ac:dyDescent="0.3">
      <c r="A3" s="124" t="s">
        <v>28</v>
      </c>
      <c r="B3" s="125"/>
      <c r="C3" s="125"/>
      <c r="D3" s="125"/>
      <c r="E3" s="125"/>
      <c r="F3" s="125"/>
      <c r="G3" s="125"/>
      <c r="H3" s="125"/>
      <c r="I3" s="125"/>
    </row>
    <row r="4" spans="1:9" ht="15.75" thickBot="1" x14ac:dyDescent="0.3">
      <c r="A4" s="68" t="s">
        <v>55</v>
      </c>
      <c r="B4" s="13" t="s">
        <v>29</v>
      </c>
      <c r="C4" s="13"/>
      <c r="D4" s="13"/>
      <c r="E4" s="13"/>
      <c r="F4" s="13"/>
      <c r="G4" s="13"/>
      <c r="H4" s="67"/>
      <c r="I4" s="67"/>
    </row>
    <row r="5" spans="1:9" ht="15.75" thickBot="1" x14ac:dyDescent="0.3">
      <c r="A5" s="68" t="s">
        <v>56</v>
      </c>
      <c r="B5" s="13"/>
      <c r="C5" s="13" t="s">
        <v>29</v>
      </c>
      <c r="D5" s="13"/>
      <c r="E5" s="13"/>
      <c r="F5" s="13"/>
      <c r="G5" s="13"/>
      <c r="H5" s="67"/>
      <c r="I5" s="67"/>
    </row>
    <row r="6" spans="1:9" ht="15.75" thickBot="1" x14ac:dyDescent="0.3">
      <c r="A6" s="68" t="s">
        <v>57</v>
      </c>
      <c r="B6" s="13"/>
      <c r="C6" s="13"/>
      <c r="D6" s="13" t="s">
        <v>29</v>
      </c>
      <c r="E6" s="13"/>
      <c r="F6" s="13"/>
      <c r="G6" s="13"/>
      <c r="H6" s="67"/>
      <c r="I6" s="67"/>
    </row>
    <row r="7" spans="1:9" ht="15.75" thickBot="1" x14ac:dyDescent="0.3">
      <c r="A7" s="68" t="s">
        <v>58</v>
      </c>
      <c r="B7" s="13"/>
      <c r="C7" s="13"/>
      <c r="D7" s="13"/>
      <c r="E7" s="69" t="s">
        <v>29</v>
      </c>
      <c r="F7" s="13"/>
      <c r="G7" s="13"/>
      <c r="H7" s="67"/>
      <c r="I7" s="67"/>
    </row>
    <row r="8" spans="1:9" ht="15.75" thickBot="1" x14ac:dyDescent="0.3">
      <c r="A8" s="68" t="s">
        <v>59</v>
      </c>
      <c r="B8" s="13"/>
      <c r="C8" s="13"/>
      <c r="D8" s="13"/>
      <c r="E8" s="13"/>
      <c r="F8" s="69" t="s">
        <v>29</v>
      </c>
      <c r="G8" s="13"/>
      <c r="H8" s="67"/>
      <c r="I8" s="67"/>
    </row>
    <row r="9" spans="1:9" ht="15.75" thickBot="1" x14ac:dyDescent="0.3">
      <c r="A9" s="68" t="s">
        <v>60</v>
      </c>
      <c r="B9" s="13"/>
      <c r="C9" s="13"/>
      <c r="D9" s="13"/>
      <c r="E9" s="13"/>
      <c r="F9" s="13"/>
      <c r="G9" s="69" t="s">
        <v>29</v>
      </c>
      <c r="H9" s="67"/>
      <c r="I9" s="67"/>
    </row>
    <row r="10" spans="1:9" ht="15.75" thickBot="1" x14ac:dyDescent="0.3">
      <c r="A10" s="68" t="s">
        <v>61</v>
      </c>
      <c r="B10" s="13"/>
      <c r="C10" s="13"/>
      <c r="D10" s="13"/>
      <c r="E10" s="13"/>
      <c r="F10" s="13"/>
      <c r="G10" s="13"/>
      <c r="H10" s="70" t="s">
        <v>29</v>
      </c>
      <c r="I10" s="70"/>
    </row>
    <row r="11" spans="1:9" ht="15.75" thickBot="1" x14ac:dyDescent="0.3">
      <c r="A11" s="68" t="s">
        <v>62</v>
      </c>
      <c r="B11" s="13"/>
      <c r="C11" s="13"/>
      <c r="D11" s="13"/>
      <c r="E11" s="13"/>
      <c r="F11" s="13"/>
      <c r="G11" s="13"/>
      <c r="H11" s="70"/>
      <c r="I11" s="70" t="s">
        <v>29</v>
      </c>
    </row>
    <row r="12" spans="1:9" ht="15.75" thickBot="1" x14ac:dyDescent="0.3">
      <c r="A12" s="124" t="s">
        <v>30</v>
      </c>
      <c r="B12" s="125"/>
      <c r="C12" s="125"/>
      <c r="D12" s="125"/>
      <c r="E12" s="125"/>
      <c r="F12" s="125"/>
      <c r="G12" s="125"/>
      <c r="H12" s="125"/>
      <c r="I12" s="125"/>
    </row>
    <row r="13" spans="1:9" ht="15.75" thickBot="1" x14ac:dyDescent="0.3">
      <c r="A13" s="73" t="s">
        <v>31</v>
      </c>
      <c r="B13" s="74">
        <v>7.8499999999999993E-3</v>
      </c>
      <c r="C13" s="74">
        <v>1.125E-2</v>
      </c>
      <c r="D13" s="74">
        <v>1.8249999999999999E-2</v>
      </c>
      <c r="E13" s="74">
        <v>1.8249999999999999E-2</v>
      </c>
      <c r="F13" s="74">
        <v>2.085E-2</v>
      </c>
      <c r="G13" s="74">
        <v>2.4500000000000001E-2</v>
      </c>
      <c r="H13" s="75">
        <v>3.4500000000000003E-2</v>
      </c>
      <c r="I13" s="75">
        <v>3.4500000000000003E-2</v>
      </c>
    </row>
    <row r="14" spans="1:9" ht="15.75" thickBot="1" x14ac:dyDescent="0.3">
      <c r="A14" s="73" t="s">
        <v>54</v>
      </c>
      <c r="B14" s="72">
        <v>0</v>
      </c>
      <c r="C14" s="72">
        <v>0</v>
      </c>
      <c r="D14" s="72">
        <v>0</v>
      </c>
      <c r="E14" s="77">
        <v>100</v>
      </c>
      <c r="F14" s="77">
        <v>100</v>
      </c>
      <c r="G14" s="77">
        <v>100</v>
      </c>
      <c r="H14" s="77">
        <v>100</v>
      </c>
      <c r="I14" s="77">
        <v>100</v>
      </c>
    </row>
    <row r="15" spans="1:9" ht="16.5" customHeight="1" thickBot="1" x14ac:dyDescent="0.3">
      <c r="A15" s="73" t="s">
        <v>53</v>
      </c>
      <c r="B15" s="76" t="s">
        <v>8</v>
      </c>
      <c r="C15" s="76" t="s">
        <v>8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8" t="s">
        <v>15</v>
      </c>
    </row>
    <row r="16" spans="1:9" ht="15.75" thickBot="1" x14ac:dyDescent="0.3"/>
    <row r="17" spans="1:3" ht="15.75" thickBot="1" x14ac:dyDescent="0.3">
      <c r="A17" s="121" t="s">
        <v>34</v>
      </c>
      <c r="B17" s="122"/>
      <c r="C17" s="123"/>
    </row>
  </sheetData>
  <mergeCells count="3">
    <mergeCell ref="A17:C17"/>
    <mergeCell ref="A3:I3"/>
    <mergeCell ref="A12:I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P16" sqref="P16"/>
    </sheetView>
  </sheetViews>
  <sheetFormatPr defaultRowHeight="15" x14ac:dyDescent="0.25"/>
  <cols>
    <col min="1" max="1" width="20.85546875" customWidth="1"/>
    <col min="2" max="5" width="6.42578125" bestFit="1" customWidth="1"/>
    <col min="6" max="7" width="6.42578125" customWidth="1"/>
  </cols>
  <sheetData>
    <row r="1" spans="1:7" ht="15.75" thickBot="1" x14ac:dyDescent="0.3">
      <c r="A1" s="126" t="s">
        <v>63</v>
      </c>
      <c r="B1" s="126"/>
      <c r="C1" s="126"/>
      <c r="D1" s="8"/>
      <c r="E1" s="8"/>
    </row>
    <row r="2" spans="1:7" ht="15.75" thickBot="1" x14ac:dyDescent="0.3">
      <c r="A2" s="9"/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</row>
    <row r="3" spans="1:7" ht="15.75" thickBot="1" x14ac:dyDescent="0.3">
      <c r="A3" s="124" t="s">
        <v>28</v>
      </c>
      <c r="B3" s="125"/>
      <c r="C3" s="125"/>
      <c r="D3" s="125"/>
      <c r="E3" s="125"/>
      <c r="F3" s="125"/>
      <c r="G3" s="125"/>
    </row>
    <row r="4" spans="1:7" ht="15.75" thickBot="1" x14ac:dyDescent="0.3">
      <c r="A4" s="80" t="s">
        <v>97</v>
      </c>
      <c r="B4" s="13" t="s">
        <v>29</v>
      </c>
      <c r="C4" s="10"/>
      <c r="D4" s="10"/>
      <c r="E4" s="10"/>
      <c r="F4" s="82"/>
      <c r="G4" s="82"/>
    </row>
    <row r="5" spans="1:7" ht="15.75" thickBot="1" x14ac:dyDescent="0.3">
      <c r="A5" s="14" t="s">
        <v>64</v>
      </c>
      <c r="B5" s="13"/>
      <c r="C5" s="11" t="s">
        <v>29</v>
      </c>
      <c r="D5" s="11"/>
      <c r="E5" s="11"/>
      <c r="F5" s="82"/>
      <c r="G5" s="82"/>
    </row>
    <row r="6" spans="1:7" ht="15.75" thickBot="1" x14ac:dyDescent="0.3">
      <c r="A6" s="12" t="s">
        <v>65</v>
      </c>
      <c r="B6" s="79"/>
      <c r="C6" s="11"/>
      <c r="D6" s="11" t="s">
        <v>29</v>
      </c>
      <c r="E6" s="11"/>
      <c r="F6" s="82"/>
      <c r="G6" s="82"/>
    </row>
    <row r="7" spans="1:7" ht="15.75" thickBot="1" x14ac:dyDescent="0.3">
      <c r="A7" s="12" t="s">
        <v>66</v>
      </c>
      <c r="B7" s="79"/>
      <c r="C7" s="11"/>
      <c r="D7" s="11"/>
      <c r="E7" s="81" t="s">
        <v>29</v>
      </c>
      <c r="F7" s="82"/>
      <c r="G7" s="82"/>
    </row>
    <row r="8" spans="1:7" ht="15.75" thickBot="1" x14ac:dyDescent="0.3">
      <c r="A8" s="12" t="s">
        <v>67</v>
      </c>
      <c r="B8" s="79"/>
      <c r="C8" s="11"/>
      <c r="D8" s="11"/>
      <c r="E8" s="11"/>
      <c r="F8" s="82" t="s">
        <v>29</v>
      </c>
      <c r="G8" s="82"/>
    </row>
    <row r="9" spans="1:7" ht="15.75" thickBot="1" x14ac:dyDescent="0.3">
      <c r="A9" s="12" t="s">
        <v>68</v>
      </c>
      <c r="B9" s="79"/>
      <c r="C9" s="11"/>
      <c r="D9" s="11"/>
      <c r="E9" s="11"/>
      <c r="F9" s="82"/>
      <c r="G9" s="82" t="s">
        <v>29</v>
      </c>
    </row>
    <row r="10" spans="1:7" ht="15.75" thickBot="1" x14ac:dyDescent="0.3">
      <c r="A10" s="124" t="s">
        <v>30</v>
      </c>
      <c r="B10" s="125"/>
      <c r="C10" s="125"/>
      <c r="D10" s="125"/>
      <c r="E10" s="125"/>
      <c r="F10" s="125"/>
      <c r="G10" s="125"/>
    </row>
    <row r="11" spans="1:7" ht="15.75" thickBot="1" x14ac:dyDescent="0.3">
      <c r="A11" s="73" t="s">
        <v>69</v>
      </c>
      <c r="B11" s="85">
        <v>0</v>
      </c>
      <c r="C11" s="83">
        <v>2</v>
      </c>
      <c r="D11" s="83">
        <v>5</v>
      </c>
      <c r="E11" s="83">
        <v>7.5</v>
      </c>
      <c r="F11" s="84">
        <v>10</v>
      </c>
      <c r="G11" s="84">
        <v>20</v>
      </c>
    </row>
    <row r="12" spans="1:7" ht="15.75" thickBot="1" x14ac:dyDescent="0.3">
      <c r="A12" s="6" t="s">
        <v>70</v>
      </c>
      <c r="B12" s="15" t="s">
        <v>41</v>
      </c>
      <c r="C12" s="17" t="s">
        <v>40</v>
      </c>
      <c r="D12" s="17" t="s">
        <v>40</v>
      </c>
      <c r="E12" s="17" t="s">
        <v>40</v>
      </c>
      <c r="F12" s="17" t="s">
        <v>40</v>
      </c>
      <c r="G12" s="17" t="s">
        <v>40</v>
      </c>
    </row>
    <row r="13" spans="1:7" ht="15.75" thickBot="1" x14ac:dyDescent="0.3">
      <c r="B13" s="7"/>
      <c r="C13" s="7"/>
      <c r="D13" s="7"/>
      <c r="E13" s="7"/>
    </row>
    <row r="14" spans="1:7" ht="15.75" thickBot="1" x14ac:dyDescent="0.3">
      <c r="A14" s="121" t="s">
        <v>34</v>
      </c>
      <c r="B14" s="122"/>
      <c r="C14" s="123"/>
      <c r="D14" s="7"/>
      <c r="E14" s="7"/>
    </row>
  </sheetData>
  <mergeCells count="4">
    <mergeCell ref="A14:C14"/>
    <mergeCell ref="A1:C1"/>
    <mergeCell ref="A3:G3"/>
    <mergeCell ref="A10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5" x14ac:dyDescent="0.25"/>
  <cols>
    <col min="1" max="1" width="19.140625" customWidth="1"/>
    <col min="2" max="5" width="6.42578125" bestFit="1" customWidth="1"/>
    <col min="6" max="6" width="6.42578125" customWidth="1"/>
  </cols>
  <sheetData>
    <row r="1" spans="1:6" ht="15.75" thickBot="1" x14ac:dyDescent="0.3">
      <c r="A1" t="s">
        <v>35</v>
      </c>
      <c r="B1" s="8"/>
      <c r="C1" s="8"/>
      <c r="D1" s="8"/>
      <c r="E1" s="8"/>
    </row>
    <row r="2" spans="1:6" ht="15.75" thickBot="1" x14ac:dyDescent="0.3">
      <c r="A2" s="9"/>
      <c r="B2" s="10" t="s">
        <v>22</v>
      </c>
      <c r="C2" s="10" t="s">
        <v>23</v>
      </c>
      <c r="D2" s="10" t="s">
        <v>24</v>
      </c>
      <c r="E2" s="10" t="s">
        <v>25</v>
      </c>
      <c r="F2" s="10" t="s">
        <v>26</v>
      </c>
    </row>
    <row r="3" spans="1:6" ht="15.75" thickBot="1" x14ac:dyDescent="0.3">
      <c r="A3" s="124" t="s">
        <v>28</v>
      </c>
      <c r="B3" s="125"/>
      <c r="C3" s="125"/>
      <c r="D3" s="125"/>
      <c r="E3" s="125"/>
      <c r="F3" s="125"/>
    </row>
    <row r="4" spans="1:6" ht="15.75" thickBot="1" x14ac:dyDescent="0.3">
      <c r="A4" s="80" t="s">
        <v>98</v>
      </c>
      <c r="B4" s="13" t="s">
        <v>29</v>
      </c>
      <c r="C4" s="13"/>
      <c r="D4" s="13"/>
      <c r="E4" s="13"/>
      <c r="F4" s="82"/>
    </row>
    <row r="5" spans="1:6" ht="15.75" thickBot="1" x14ac:dyDescent="0.3">
      <c r="A5" s="14" t="s">
        <v>71</v>
      </c>
      <c r="B5" s="13"/>
      <c r="C5" s="13" t="s">
        <v>29</v>
      </c>
      <c r="D5" s="13"/>
      <c r="E5" s="13"/>
      <c r="F5" s="82"/>
    </row>
    <row r="6" spans="1:6" ht="15.75" thickBot="1" x14ac:dyDescent="0.3">
      <c r="A6" s="80" t="s">
        <v>72</v>
      </c>
      <c r="B6" s="13"/>
      <c r="C6" s="13"/>
      <c r="D6" s="13" t="s">
        <v>29</v>
      </c>
      <c r="E6" s="13"/>
      <c r="F6" s="82"/>
    </row>
    <row r="7" spans="1:6" ht="15.75" thickBot="1" x14ac:dyDescent="0.3">
      <c r="A7" s="80" t="s">
        <v>73</v>
      </c>
      <c r="B7" s="13"/>
      <c r="C7" s="13"/>
      <c r="D7" s="13"/>
      <c r="E7" s="69" t="s">
        <v>29</v>
      </c>
      <c r="F7" s="82"/>
    </row>
    <row r="8" spans="1:6" ht="15.75" thickBot="1" x14ac:dyDescent="0.3">
      <c r="A8" s="80" t="s">
        <v>74</v>
      </c>
      <c r="B8" s="13"/>
      <c r="C8" s="13"/>
      <c r="D8" s="13"/>
      <c r="E8" s="13"/>
      <c r="F8" s="82" t="s">
        <v>29</v>
      </c>
    </row>
    <row r="9" spans="1:6" ht="15.75" thickBot="1" x14ac:dyDescent="0.3">
      <c r="A9" s="124" t="s">
        <v>30</v>
      </c>
      <c r="B9" s="125"/>
      <c r="C9" s="125"/>
      <c r="D9" s="125"/>
      <c r="E9" s="125"/>
      <c r="F9" s="125"/>
    </row>
    <row r="10" spans="1:6" ht="15.75" thickBot="1" x14ac:dyDescent="0.3">
      <c r="A10" s="73" t="s">
        <v>36</v>
      </c>
      <c r="B10" s="86" t="s">
        <v>40</v>
      </c>
      <c r="C10" s="71" t="s">
        <v>41</v>
      </c>
      <c r="D10" s="71" t="s">
        <v>41</v>
      </c>
      <c r="E10" s="71" t="s">
        <v>41</v>
      </c>
      <c r="F10" s="71" t="s">
        <v>41</v>
      </c>
    </row>
    <row r="11" spans="1:6" ht="15.75" thickBot="1" x14ac:dyDescent="0.3">
      <c r="A11" s="73" t="s">
        <v>37</v>
      </c>
      <c r="B11" s="87" t="s">
        <v>41</v>
      </c>
      <c r="C11" s="86" t="s">
        <v>40</v>
      </c>
      <c r="D11" s="86" t="s">
        <v>40</v>
      </c>
      <c r="E11" s="86" t="s">
        <v>40</v>
      </c>
      <c r="F11" s="86" t="s">
        <v>40</v>
      </c>
    </row>
    <row r="12" spans="1:6" ht="15.75" thickBot="1" x14ac:dyDescent="0.3">
      <c r="A12" s="73" t="s">
        <v>38</v>
      </c>
      <c r="B12" s="87" t="s">
        <v>41</v>
      </c>
      <c r="C12" s="87" t="s">
        <v>41</v>
      </c>
      <c r="D12" s="86" t="s">
        <v>40</v>
      </c>
      <c r="E12" s="86" t="s">
        <v>40</v>
      </c>
      <c r="F12" s="86" t="s">
        <v>40</v>
      </c>
    </row>
    <row r="13" spans="1:6" ht="15.75" thickBot="1" x14ac:dyDescent="0.3">
      <c r="A13" s="73" t="s">
        <v>21</v>
      </c>
      <c r="B13" s="87" t="s">
        <v>41</v>
      </c>
      <c r="C13" s="87" t="s">
        <v>41</v>
      </c>
      <c r="D13" s="87" t="s">
        <v>41</v>
      </c>
      <c r="E13" s="86" t="s">
        <v>40</v>
      </c>
      <c r="F13" s="86" t="s">
        <v>40</v>
      </c>
    </row>
    <row r="14" spans="1:6" ht="15.75" thickBot="1" x14ac:dyDescent="0.3">
      <c r="A14" s="73" t="s">
        <v>39</v>
      </c>
      <c r="B14" s="88" t="s">
        <v>41</v>
      </c>
      <c r="C14" s="88" t="s">
        <v>41</v>
      </c>
      <c r="D14" s="88" t="s">
        <v>41</v>
      </c>
      <c r="E14" s="88" t="s">
        <v>41</v>
      </c>
      <c r="F14" s="86" t="s">
        <v>40</v>
      </c>
    </row>
    <row r="15" spans="1:6" ht="15.75" thickBot="1" x14ac:dyDescent="0.3">
      <c r="B15" s="7"/>
      <c r="C15" s="7"/>
      <c r="D15" s="7"/>
      <c r="E15" s="7"/>
    </row>
    <row r="16" spans="1:6" ht="15.75" thickBot="1" x14ac:dyDescent="0.3">
      <c r="A16" s="121" t="s">
        <v>34</v>
      </c>
      <c r="B16" s="122"/>
      <c r="C16" s="123"/>
      <c r="D16" s="7"/>
      <c r="E16" s="7"/>
    </row>
  </sheetData>
  <mergeCells count="3">
    <mergeCell ref="A16:C16"/>
    <mergeCell ref="A9:F9"/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R20" sqref="R20"/>
    </sheetView>
  </sheetViews>
  <sheetFormatPr defaultRowHeight="15" x14ac:dyDescent="0.25"/>
  <cols>
    <col min="1" max="1" width="8.7109375" style="7" customWidth="1"/>
    <col min="2" max="6" width="3.7109375" style="7" customWidth="1"/>
    <col min="7" max="8" width="6.5703125" style="7" customWidth="1"/>
    <col min="9" max="9" width="6.85546875" style="7" customWidth="1"/>
    <col min="10" max="10" width="10.7109375" style="7" bestFit="1" customWidth="1"/>
  </cols>
  <sheetData>
    <row r="1" spans="1:10" x14ac:dyDescent="0.25">
      <c r="A1" s="128" t="s">
        <v>75</v>
      </c>
      <c r="B1" s="129" t="s">
        <v>11</v>
      </c>
      <c r="C1" s="131"/>
      <c r="D1" s="131"/>
      <c r="E1" s="131"/>
      <c r="F1" s="130"/>
      <c r="G1" s="129" t="s">
        <v>76</v>
      </c>
      <c r="H1" s="130"/>
      <c r="I1" s="114" t="s">
        <v>77</v>
      </c>
      <c r="J1" s="127" t="s">
        <v>78</v>
      </c>
    </row>
    <row r="2" spans="1:10" x14ac:dyDescent="0.25">
      <c r="A2" s="128"/>
      <c r="B2" s="104" t="s">
        <v>82</v>
      </c>
      <c r="C2" s="104" t="s">
        <v>79</v>
      </c>
      <c r="D2" s="104" t="s">
        <v>80</v>
      </c>
      <c r="E2" s="104" t="s">
        <v>81</v>
      </c>
      <c r="F2" s="104" t="s">
        <v>84</v>
      </c>
      <c r="G2" s="25" t="s">
        <v>83</v>
      </c>
      <c r="H2" s="25" t="s">
        <v>84</v>
      </c>
      <c r="I2" s="114"/>
      <c r="J2" s="127"/>
    </row>
    <row r="3" spans="1:10" x14ac:dyDescent="0.25">
      <c r="A3" s="89" t="s">
        <v>85</v>
      </c>
      <c r="B3" s="100" t="s">
        <v>86</v>
      </c>
      <c r="C3" s="90" t="s">
        <v>86</v>
      </c>
      <c r="D3" s="90" t="s">
        <v>86</v>
      </c>
      <c r="E3" s="90" t="s">
        <v>86</v>
      </c>
      <c r="F3" s="90" t="s">
        <v>86</v>
      </c>
      <c r="G3" s="89" t="s">
        <v>48</v>
      </c>
      <c r="H3" s="91" t="s">
        <v>48</v>
      </c>
      <c r="I3" s="1" t="s">
        <v>87</v>
      </c>
      <c r="J3" s="91" t="s">
        <v>88</v>
      </c>
    </row>
    <row r="4" spans="1:10" x14ac:dyDescent="0.25">
      <c r="A4" s="92" t="s">
        <v>87</v>
      </c>
      <c r="B4" s="105" t="s">
        <v>92</v>
      </c>
      <c r="C4" s="93" t="s">
        <v>93</v>
      </c>
      <c r="D4" s="93" t="s">
        <v>93</v>
      </c>
      <c r="E4" s="93" t="s">
        <v>93</v>
      </c>
      <c r="F4" s="109" t="s">
        <v>49</v>
      </c>
      <c r="G4" s="92" t="s">
        <v>94</v>
      </c>
      <c r="H4" s="94" t="s">
        <v>49</v>
      </c>
      <c r="I4" s="101" t="s">
        <v>89</v>
      </c>
      <c r="J4" s="94"/>
    </row>
    <row r="5" spans="1:10" x14ac:dyDescent="0.25">
      <c r="A5" s="95" t="s">
        <v>87</v>
      </c>
      <c r="B5" s="106" t="s">
        <v>92</v>
      </c>
      <c r="C5" s="29" t="s">
        <v>93</v>
      </c>
      <c r="D5" s="29" t="s">
        <v>93</v>
      </c>
      <c r="E5" s="29" t="s">
        <v>93</v>
      </c>
      <c r="F5" s="29" t="s">
        <v>48</v>
      </c>
      <c r="G5" s="95" t="s">
        <v>94</v>
      </c>
      <c r="H5" s="96" t="str">
        <f t="shared" ref="H5:H9" si="0">IF(D5="T","On","Off")</f>
        <v>Off</v>
      </c>
      <c r="I5" s="102" t="s">
        <v>89</v>
      </c>
      <c r="J5" s="96"/>
    </row>
    <row r="6" spans="1:10" x14ac:dyDescent="0.25">
      <c r="A6" s="95" t="s">
        <v>87</v>
      </c>
      <c r="B6" s="95" t="s">
        <v>93</v>
      </c>
      <c r="C6" s="107" t="s">
        <v>92</v>
      </c>
      <c r="D6" s="29" t="s">
        <v>93</v>
      </c>
      <c r="E6" s="29" t="s">
        <v>93</v>
      </c>
      <c r="F6" s="107" t="s">
        <v>49</v>
      </c>
      <c r="G6" s="95" t="s">
        <v>48</v>
      </c>
      <c r="H6" s="96" t="s">
        <v>49</v>
      </c>
      <c r="I6" s="102" t="s">
        <v>87</v>
      </c>
      <c r="J6" s="96"/>
    </row>
    <row r="7" spans="1:10" x14ac:dyDescent="0.25">
      <c r="A7" s="95" t="s">
        <v>87</v>
      </c>
      <c r="B7" s="95" t="s">
        <v>93</v>
      </c>
      <c r="C7" s="107" t="s">
        <v>92</v>
      </c>
      <c r="D7" s="29" t="s">
        <v>93</v>
      </c>
      <c r="E7" s="29" t="s">
        <v>93</v>
      </c>
      <c r="F7" s="29" t="s">
        <v>48</v>
      </c>
      <c r="G7" s="95" t="s">
        <v>48</v>
      </c>
      <c r="H7" s="96" t="str">
        <f t="shared" si="0"/>
        <v>Off</v>
      </c>
      <c r="I7" s="102" t="s">
        <v>87</v>
      </c>
      <c r="J7" s="96"/>
    </row>
    <row r="8" spans="1:10" x14ac:dyDescent="0.25">
      <c r="A8" s="95" t="s">
        <v>87</v>
      </c>
      <c r="B8" s="95" t="s">
        <v>93</v>
      </c>
      <c r="C8" s="29" t="s">
        <v>93</v>
      </c>
      <c r="D8" s="107" t="s">
        <v>92</v>
      </c>
      <c r="E8" s="29" t="s">
        <v>93</v>
      </c>
      <c r="F8" s="29" t="s">
        <v>86</v>
      </c>
      <c r="G8" s="95" t="s">
        <v>48</v>
      </c>
      <c r="H8" s="96" t="str">
        <f t="shared" si="0"/>
        <v>On</v>
      </c>
      <c r="I8" s="102" t="s">
        <v>87</v>
      </c>
      <c r="J8" s="96"/>
    </row>
    <row r="9" spans="1:10" x14ac:dyDescent="0.25">
      <c r="A9" s="97" t="s">
        <v>87</v>
      </c>
      <c r="B9" s="97" t="s">
        <v>93</v>
      </c>
      <c r="C9" s="98" t="s">
        <v>93</v>
      </c>
      <c r="D9" s="98" t="s">
        <v>93</v>
      </c>
      <c r="E9" s="108" t="s">
        <v>92</v>
      </c>
      <c r="F9" s="98" t="s">
        <v>86</v>
      </c>
      <c r="G9" s="97" t="s">
        <v>48</v>
      </c>
      <c r="H9" s="96" t="str">
        <f t="shared" si="0"/>
        <v>Off</v>
      </c>
      <c r="I9" s="103" t="s">
        <v>87</v>
      </c>
      <c r="J9" s="99"/>
    </row>
    <row r="10" spans="1:10" x14ac:dyDescent="0.25">
      <c r="A10" s="92" t="s">
        <v>89</v>
      </c>
      <c r="B10" s="105" t="s">
        <v>92</v>
      </c>
      <c r="C10" s="93" t="s">
        <v>93</v>
      </c>
      <c r="D10" s="93" t="s">
        <v>93</v>
      </c>
      <c r="E10" s="93" t="s">
        <v>93</v>
      </c>
      <c r="F10" s="109" t="s">
        <v>49</v>
      </c>
      <c r="G10" s="92" t="s">
        <v>95</v>
      </c>
      <c r="H10" s="94" t="s">
        <v>49</v>
      </c>
      <c r="I10" s="101" t="s">
        <v>90</v>
      </c>
      <c r="J10" s="94"/>
    </row>
    <row r="11" spans="1:10" x14ac:dyDescent="0.25">
      <c r="A11" s="95" t="s">
        <v>89</v>
      </c>
      <c r="B11" s="106" t="s">
        <v>92</v>
      </c>
      <c r="C11" s="29" t="s">
        <v>93</v>
      </c>
      <c r="D11" s="29" t="s">
        <v>93</v>
      </c>
      <c r="E11" s="29" t="s">
        <v>93</v>
      </c>
      <c r="F11" s="29" t="s">
        <v>48</v>
      </c>
      <c r="G11" s="95" t="s">
        <v>95</v>
      </c>
      <c r="H11" s="96" t="str">
        <f t="shared" ref="H11:H15" si="1">IF(D11="T","On","Off")</f>
        <v>Off</v>
      </c>
      <c r="I11" s="102" t="s">
        <v>90</v>
      </c>
      <c r="J11" s="96"/>
    </row>
    <row r="12" spans="1:10" x14ac:dyDescent="0.25">
      <c r="A12" s="95" t="s">
        <v>89</v>
      </c>
      <c r="B12" s="95" t="s">
        <v>93</v>
      </c>
      <c r="C12" s="107" t="s">
        <v>92</v>
      </c>
      <c r="D12" s="29" t="s">
        <v>93</v>
      </c>
      <c r="E12" s="29" t="s">
        <v>93</v>
      </c>
      <c r="F12" s="107" t="s">
        <v>49</v>
      </c>
      <c r="G12" s="95" t="s">
        <v>48</v>
      </c>
      <c r="H12" s="96" t="s">
        <v>49</v>
      </c>
      <c r="I12" s="102" t="s">
        <v>87</v>
      </c>
      <c r="J12" s="96"/>
    </row>
    <row r="13" spans="1:10" x14ac:dyDescent="0.25">
      <c r="A13" s="95" t="s">
        <v>89</v>
      </c>
      <c r="B13" s="95" t="s">
        <v>93</v>
      </c>
      <c r="C13" s="107" t="s">
        <v>92</v>
      </c>
      <c r="D13" s="29" t="s">
        <v>93</v>
      </c>
      <c r="E13" s="29" t="s">
        <v>93</v>
      </c>
      <c r="F13" s="29" t="s">
        <v>48</v>
      </c>
      <c r="G13" s="95" t="s">
        <v>48</v>
      </c>
      <c r="H13" s="96" t="str">
        <f t="shared" si="1"/>
        <v>Off</v>
      </c>
      <c r="I13" s="102" t="s">
        <v>87</v>
      </c>
      <c r="J13" s="96"/>
    </row>
    <row r="14" spans="1:10" x14ac:dyDescent="0.25">
      <c r="A14" s="95" t="s">
        <v>89</v>
      </c>
      <c r="B14" s="95" t="s">
        <v>93</v>
      </c>
      <c r="C14" s="29" t="s">
        <v>93</v>
      </c>
      <c r="D14" s="107" t="s">
        <v>92</v>
      </c>
      <c r="E14" s="29" t="s">
        <v>93</v>
      </c>
      <c r="F14" s="29" t="s">
        <v>86</v>
      </c>
      <c r="G14" s="95" t="s">
        <v>94</v>
      </c>
      <c r="H14" s="96" t="str">
        <f t="shared" si="1"/>
        <v>On</v>
      </c>
      <c r="I14" s="102" t="s">
        <v>89</v>
      </c>
      <c r="J14" s="96"/>
    </row>
    <row r="15" spans="1:10" x14ac:dyDescent="0.25">
      <c r="A15" s="97" t="s">
        <v>89</v>
      </c>
      <c r="B15" s="97" t="s">
        <v>93</v>
      </c>
      <c r="C15" s="98" t="s">
        <v>93</v>
      </c>
      <c r="D15" s="98" t="s">
        <v>93</v>
      </c>
      <c r="E15" s="108" t="s">
        <v>92</v>
      </c>
      <c r="F15" s="98" t="s">
        <v>86</v>
      </c>
      <c r="G15" s="97" t="s">
        <v>94</v>
      </c>
      <c r="H15" s="96" t="str">
        <f t="shared" si="1"/>
        <v>Off</v>
      </c>
      <c r="I15" s="103" t="s">
        <v>89</v>
      </c>
      <c r="J15" s="99"/>
    </row>
    <row r="16" spans="1:10" x14ac:dyDescent="0.25">
      <c r="A16" s="92" t="s">
        <v>90</v>
      </c>
      <c r="B16" s="105" t="s">
        <v>92</v>
      </c>
      <c r="C16" s="93" t="s">
        <v>93</v>
      </c>
      <c r="D16" s="93" t="s">
        <v>93</v>
      </c>
      <c r="E16" s="93" t="s">
        <v>93</v>
      </c>
      <c r="F16" s="109" t="s">
        <v>49</v>
      </c>
      <c r="G16" s="92" t="s">
        <v>96</v>
      </c>
      <c r="H16" s="94" t="s">
        <v>49</v>
      </c>
      <c r="I16" s="101" t="s">
        <v>91</v>
      </c>
      <c r="J16" s="94"/>
    </row>
    <row r="17" spans="1:10" x14ac:dyDescent="0.25">
      <c r="A17" s="95" t="s">
        <v>90</v>
      </c>
      <c r="B17" s="106" t="s">
        <v>92</v>
      </c>
      <c r="C17" s="29" t="s">
        <v>93</v>
      </c>
      <c r="D17" s="29" t="s">
        <v>93</v>
      </c>
      <c r="E17" s="29" t="s">
        <v>93</v>
      </c>
      <c r="F17" s="29" t="s">
        <v>48</v>
      </c>
      <c r="G17" s="95" t="s">
        <v>96</v>
      </c>
      <c r="H17" s="96" t="str">
        <f t="shared" ref="H17:H21" si="2">IF(D17="T","On","Off")</f>
        <v>Off</v>
      </c>
      <c r="I17" s="102" t="s">
        <v>91</v>
      </c>
      <c r="J17" s="96"/>
    </row>
    <row r="18" spans="1:10" x14ac:dyDescent="0.25">
      <c r="A18" s="95" t="s">
        <v>90</v>
      </c>
      <c r="B18" s="95" t="s">
        <v>93</v>
      </c>
      <c r="C18" s="107" t="s">
        <v>92</v>
      </c>
      <c r="D18" s="29" t="s">
        <v>93</v>
      </c>
      <c r="E18" s="29" t="s">
        <v>93</v>
      </c>
      <c r="F18" s="107" t="s">
        <v>49</v>
      </c>
      <c r="G18" s="95" t="s">
        <v>94</v>
      </c>
      <c r="H18" s="96" t="s">
        <v>49</v>
      </c>
      <c r="I18" s="102" t="s">
        <v>89</v>
      </c>
      <c r="J18" s="96"/>
    </row>
    <row r="19" spans="1:10" x14ac:dyDescent="0.25">
      <c r="A19" s="95" t="s">
        <v>90</v>
      </c>
      <c r="B19" s="95" t="s">
        <v>93</v>
      </c>
      <c r="C19" s="107" t="s">
        <v>92</v>
      </c>
      <c r="D19" s="29" t="s">
        <v>93</v>
      </c>
      <c r="E19" s="29" t="s">
        <v>93</v>
      </c>
      <c r="F19" s="29" t="s">
        <v>48</v>
      </c>
      <c r="G19" s="95" t="s">
        <v>94</v>
      </c>
      <c r="H19" s="96" t="str">
        <f t="shared" si="2"/>
        <v>Off</v>
      </c>
      <c r="I19" s="102" t="s">
        <v>89</v>
      </c>
      <c r="J19" s="96"/>
    </row>
    <row r="20" spans="1:10" x14ac:dyDescent="0.25">
      <c r="A20" s="95" t="s">
        <v>90</v>
      </c>
      <c r="B20" s="95" t="s">
        <v>93</v>
      </c>
      <c r="C20" s="29" t="s">
        <v>93</v>
      </c>
      <c r="D20" s="107" t="s">
        <v>92</v>
      </c>
      <c r="E20" s="29" t="s">
        <v>93</v>
      </c>
      <c r="F20" s="29" t="s">
        <v>86</v>
      </c>
      <c r="G20" s="95" t="s">
        <v>95</v>
      </c>
      <c r="H20" s="96" t="str">
        <f t="shared" si="2"/>
        <v>On</v>
      </c>
      <c r="I20" s="102" t="s">
        <v>90</v>
      </c>
      <c r="J20" s="96"/>
    </row>
    <row r="21" spans="1:10" x14ac:dyDescent="0.25">
      <c r="A21" s="97" t="s">
        <v>90</v>
      </c>
      <c r="B21" s="97" t="s">
        <v>93</v>
      </c>
      <c r="C21" s="98" t="s">
        <v>93</v>
      </c>
      <c r="D21" s="98" t="s">
        <v>93</v>
      </c>
      <c r="E21" s="108" t="s">
        <v>92</v>
      </c>
      <c r="F21" s="98" t="s">
        <v>86</v>
      </c>
      <c r="G21" s="97" t="s">
        <v>95</v>
      </c>
      <c r="H21" s="96" t="str">
        <f t="shared" si="2"/>
        <v>Off</v>
      </c>
      <c r="I21" s="103" t="s">
        <v>90</v>
      </c>
      <c r="J21" s="99"/>
    </row>
    <row r="22" spans="1:10" x14ac:dyDescent="0.25">
      <c r="A22" s="92" t="s">
        <v>91</v>
      </c>
      <c r="B22" s="105" t="s">
        <v>92</v>
      </c>
      <c r="C22" s="93" t="s">
        <v>93</v>
      </c>
      <c r="D22" s="93" t="s">
        <v>93</v>
      </c>
      <c r="E22" s="93" t="s">
        <v>93</v>
      </c>
      <c r="F22" s="109" t="s">
        <v>49</v>
      </c>
      <c r="G22" s="92" t="s">
        <v>48</v>
      </c>
      <c r="H22" s="94" t="s">
        <v>49</v>
      </c>
      <c r="I22" s="101" t="s">
        <v>87</v>
      </c>
      <c r="J22" s="94"/>
    </row>
    <row r="23" spans="1:10" x14ac:dyDescent="0.25">
      <c r="A23" s="95" t="s">
        <v>91</v>
      </c>
      <c r="B23" s="106" t="s">
        <v>92</v>
      </c>
      <c r="C23" s="29" t="s">
        <v>93</v>
      </c>
      <c r="D23" s="29" t="s">
        <v>93</v>
      </c>
      <c r="E23" s="29" t="s">
        <v>93</v>
      </c>
      <c r="F23" s="29" t="s">
        <v>48</v>
      </c>
      <c r="G23" s="95" t="s">
        <v>48</v>
      </c>
      <c r="H23" s="96" t="str">
        <f t="shared" ref="H23:H27" si="3">IF(D23="T","On","Off")</f>
        <v>Off</v>
      </c>
      <c r="I23" s="102" t="s">
        <v>87</v>
      </c>
      <c r="J23" s="96"/>
    </row>
    <row r="24" spans="1:10" x14ac:dyDescent="0.25">
      <c r="A24" s="95" t="s">
        <v>91</v>
      </c>
      <c r="B24" s="95" t="s">
        <v>93</v>
      </c>
      <c r="C24" s="107" t="s">
        <v>92</v>
      </c>
      <c r="D24" s="29" t="s">
        <v>93</v>
      </c>
      <c r="E24" s="29" t="s">
        <v>93</v>
      </c>
      <c r="F24" s="107" t="s">
        <v>49</v>
      </c>
      <c r="G24" s="95" t="s">
        <v>95</v>
      </c>
      <c r="H24" s="96" t="s">
        <v>49</v>
      </c>
      <c r="I24" s="102" t="s">
        <v>90</v>
      </c>
      <c r="J24" s="96"/>
    </row>
    <row r="25" spans="1:10" x14ac:dyDescent="0.25">
      <c r="A25" s="95" t="s">
        <v>91</v>
      </c>
      <c r="B25" s="95" t="s">
        <v>93</v>
      </c>
      <c r="C25" s="107" t="s">
        <v>92</v>
      </c>
      <c r="D25" s="29" t="s">
        <v>93</v>
      </c>
      <c r="E25" s="29" t="s">
        <v>93</v>
      </c>
      <c r="F25" s="29" t="s">
        <v>48</v>
      </c>
      <c r="G25" s="95" t="s">
        <v>95</v>
      </c>
      <c r="H25" s="96" t="str">
        <f t="shared" si="3"/>
        <v>Off</v>
      </c>
      <c r="I25" s="102" t="s">
        <v>90</v>
      </c>
      <c r="J25" s="96"/>
    </row>
    <row r="26" spans="1:10" x14ac:dyDescent="0.25">
      <c r="A26" s="95" t="s">
        <v>91</v>
      </c>
      <c r="B26" s="95" t="s">
        <v>93</v>
      </c>
      <c r="C26" s="29" t="s">
        <v>93</v>
      </c>
      <c r="D26" s="107" t="s">
        <v>92</v>
      </c>
      <c r="E26" s="29" t="s">
        <v>93</v>
      </c>
      <c r="F26" s="29" t="s">
        <v>86</v>
      </c>
      <c r="G26" s="95" t="s">
        <v>96</v>
      </c>
      <c r="H26" s="96" t="str">
        <f t="shared" si="3"/>
        <v>On</v>
      </c>
      <c r="I26" s="102" t="s">
        <v>91</v>
      </c>
      <c r="J26" s="96"/>
    </row>
    <row r="27" spans="1:10" x14ac:dyDescent="0.25">
      <c r="A27" s="97" t="s">
        <v>91</v>
      </c>
      <c r="B27" s="97" t="s">
        <v>93</v>
      </c>
      <c r="C27" s="98" t="s">
        <v>93</v>
      </c>
      <c r="D27" s="98" t="s">
        <v>93</v>
      </c>
      <c r="E27" s="108" t="s">
        <v>92</v>
      </c>
      <c r="F27" s="98" t="s">
        <v>86</v>
      </c>
      <c r="G27" s="97" t="s">
        <v>96</v>
      </c>
      <c r="H27" s="99" t="str">
        <f t="shared" si="3"/>
        <v>Off</v>
      </c>
      <c r="I27" s="103" t="s">
        <v>91</v>
      </c>
      <c r="J27" s="99"/>
    </row>
  </sheetData>
  <mergeCells count="5">
    <mergeCell ref="J1:J2"/>
    <mergeCell ref="I1:I2"/>
    <mergeCell ref="A1:A2"/>
    <mergeCell ref="G1:H1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1</vt:lpstr>
      <vt:lpstr>Problem 2</vt:lpstr>
      <vt:lpstr>Problem 3</vt:lpstr>
      <vt:lpstr>Problem 4</vt:lpstr>
      <vt:lpstr>Problem 5a</vt:lpstr>
      <vt:lpstr>Problem 5b</vt:lpstr>
      <vt:lpstr>Problem 5c</vt:lpstr>
      <vt:lpstr>Problem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robbjhxx</cp:lastModifiedBy>
  <dcterms:created xsi:type="dcterms:W3CDTF">2017-08-28T10:30:03Z</dcterms:created>
  <dcterms:modified xsi:type="dcterms:W3CDTF">2019-01-31T20:09:15Z</dcterms:modified>
</cp:coreProperties>
</file>