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1435" windowHeight="97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2"/>
  <c r="K35"/>
  <c r="K34"/>
  <c r="K33"/>
  <c r="K22" l="1"/>
  <c r="K26"/>
  <c r="K30"/>
  <c r="K32"/>
  <c r="K31"/>
  <c r="K25"/>
  <c r="K27"/>
  <c r="K28"/>
  <c r="K29"/>
  <c r="C39"/>
  <c r="D39"/>
  <c r="E39"/>
  <c r="B39"/>
  <c r="K24"/>
  <c r="K23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"/>
  <c r="G39" l="1"/>
  <c r="H47" l="1"/>
  <c r="J47"/>
  <c r="N44"/>
  <c r="J44"/>
  <c r="K44"/>
  <c r="H44"/>
</calcChain>
</file>

<file path=xl/sharedStrings.xml><?xml version="1.0" encoding="utf-8"?>
<sst xmlns="http://schemas.openxmlformats.org/spreadsheetml/2006/main" count="90" uniqueCount="63">
  <si>
    <t>门店</t>
    <phoneticPr fontId="1" type="noConversion"/>
  </si>
  <si>
    <t>20元</t>
    <phoneticPr fontId="1" type="noConversion"/>
  </si>
  <si>
    <t>40元</t>
    <phoneticPr fontId="1" type="noConversion"/>
  </si>
  <si>
    <t>60元</t>
    <phoneticPr fontId="1" type="noConversion"/>
  </si>
  <si>
    <t>总计</t>
    <phoneticPr fontId="1" type="noConversion"/>
  </si>
  <si>
    <t>截止日期</t>
    <phoneticPr fontId="1" type="noConversion"/>
  </si>
  <si>
    <t>古田</t>
    <phoneticPr fontId="1" type="noConversion"/>
  </si>
  <si>
    <t>关山</t>
    <phoneticPr fontId="1" type="noConversion"/>
  </si>
  <si>
    <t>双柏</t>
    <phoneticPr fontId="1" type="noConversion"/>
  </si>
  <si>
    <t>农讲所</t>
    <phoneticPr fontId="1" type="noConversion"/>
  </si>
  <si>
    <t>汉中</t>
    <phoneticPr fontId="1" type="noConversion"/>
  </si>
  <si>
    <t>黄鹤楼</t>
    <phoneticPr fontId="1" type="noConversion"/>
  </si>
  <si>
    <t>晒湖</t>
    <phoneticPr fontId="1" type="noConversion"/>
  </si>
  <si>
    <t>进行金额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</si>
  <si>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</si>
  <si>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</si>
  <si>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</si>
  <si>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复兴村</t>
    <phoneticPr fontId="1" type="noConversion"/>
  </si>
  <si>
    <t>古驿道</t>
    <phoneticPr fontId="1" type="noConversion"/>
  </si>
  <si>
    <t>广埠屯</t>
    <phoneticPr fontId="1" type="noConversion"/>
  </si>
  <si>
    <t>海员</t>
    <phoneticPr fontId="1" type="noConversion"/>
  </si>
  <si>
    <t>华苑</t>
    <phoneticPr fontId="1" type="noConversion"/>
  </si>
  <si>
    <t>惠济</t>
    <phoneticPr fontId="1" type="noConversion"/>
  </si>
  <si>
    <t>连城</t>
    <phoneticPr fontId="1" type="noConversion"/>
  </si>
  <si>
    <t>农讲所</t>
    <phoneticPr fontId="1" type="noConversion"/>
  </si>
  <si>
    <t>七里</t>
    <phoneticPr fontId="1" type="noConversion"/>
  </si>
  <si>
    <t>十里</t>
    <phoneticPr fontId="1" type="noConversion"/>
  </si>
  <si>
    <t>100元</t>
    <phoneticPr fontId="1" type="noConversion"/>
  </si>
  <si>
    <t>简易</t>
    <phoneticPr fontId="1" type="noConversion"/>
  </si>
  <si>
    <t>石牌岭</t>
    <phoneticPr fontId="1" type="noConversion"/>
  </si>
  <si>
    <t>武车</t>
    <phoneticPr fontId="1" type="noConversion"/>
  </si>
  <si>
    <t>幸福村</t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</si>
  <si>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</si>
  <si>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</si>
  <si>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</si>
  <si>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</si>
  <si>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</si>
  <si>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</si>
  <si>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</si>
  <si>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杨雯婷</t>
    <phoneticPr fontId="1" type="noConversion"/>
  </si>
  <si>
    <t>支付宝</t>
    <phoneticPr fontId="1" type="noConversion"/>
  </si>
  <si>
    <t>董燕支付宝</t>
    <phoneticPr fontId="1" type="noConversion"/>
  </si>
  <si>
    <t>江夏</t>
    <phoneticPr fontId="1" type="noConversion"/>
  </si>
  <si>
    <t>蒋静支付宝</t>
    <phoneticPr fontId="1" type="noConversion"/>
  </si>
  <si>
    <t>杨攸敏支付宝</t>
    <phoneticPr fontId="1" type="noConversion"/>
  </si>
  <si>
    <t>陈菲支付宝</t>
    <phoneticPr fontId="1" type="noConversion"/>
  </si>
  <si>
    <t>双柏</t>
    <phoneticPr fontId="1" type="noConversion"/>
  </si>
  <si>
    <t>龙江</t>
    <phoneticPr fontId="1" type="noConversion"/>
  </si>
  <si>
    <t>郑晶支付宝</t>
    <phoneticPr fontId="1" type="noConversion"/>
  </si>
  <si>
    <t>朱莉</t>
    <phoneticPr fontId="1" type="noConversion"/>
  </si>
  <si>
    <t>北湖</t>
    <phoneticPr fontId="1" type="noConversion"/>
  </si>
  <si>
    <t>现金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</si>
  <si>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</si>
  <si>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</si>
  <si>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</si>
  <si>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李伟(晒湖）</t>
    <phoneticPr fontId="1" type="noConversion"/>
  </si>
  <si>
    <t>革新</t>
    <phoneticPr fontId="1" type="noConversion"/>
  </si>
  <si>
    <t>紫阳湖公园</t>
    <phoneticPr fontId="1" type="noConversion"/>
  </si>
  <si>
    <t>客服彭佩佩</t>
    <phoneticPr fontId="1" type="noConversion"/>
  </si>
  <si>
    <t>综合管理部</t>
    <phoneticPr fontId="1" type="noConversion"/>
  </si>
  <si>
    <t>300元</t>
    <phoneticPr fontId="1" type="noConversion"/>
  </si>
  <si>
    <t>已对账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</si>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</sst>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5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58" fontId="0" fillId="2" borderId="0" xfId="0" applyNumberFormat="1" applyFill="1">
      <alignment vertical="center"/>
    </xf>
    <xf numFmtId="58" fontId="2" fillId="2" borderId="0" xfId="0" applyNumberFormat="1" applyFont="1" applyFill="1">
      <alignment vertical="center"/>
    </xf>
    <xf numFmtId="58" fontId="3" fillId="2" borderId="0" xfId="0" applyNumberFormat="1" applyFont="1" applyFill="1">
      <alignment vertical="center"/>
    </xf>
    <xf numFmtId="0" fontId="0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7"/>
  <sheetViews>
    <sheetView tabSelected="1" zoomScale="115" zoomScaleNormal="115" workbookViewId="0">
      <selection activeCell="L20" sqref="L20"/>
    </sheetView>
  </sheetViews>
  <sheetFormatPr defaultRowHeight="13.5"/>
  <cols>
    <col min="1" max="1" width="12.5" style="3" customWidth="1"/>
    <col min="16" max="16" width="11.75" customWidth="1"/>
    <col min="18" max="18" width="12" customWidth="1"/>
  </cols>
  <sheetData>
    <row r="1" spans="1:19">
      <c r="A1" s="3" t="s">
        <v>0</v>
      </c>
      <c r="B1" t="s">
        <v>1</v>
      </c>
      <c r="C1" t="s">
        <v>2</v>
      </c>
      <c r="D1" t="s">
        <v>3</v>
      </c>
      <c r="E1" t="s">
        <v>27</v>
      </c>
      <c r="F1" t="s">
        <v>60</v>
      </c>
      <c r="G1" t="s">
        <v>4</v>
      </c>
      <c r="H1" t="s">
        <v>5</v>
      </c>
      <c r="J1" t="s">
        <v>13</v>
      </c>
      <c r="M1" t="s">
        <v>62</v>
      </c>
    </row>
    <row r="2" spans="1:19">
      <c r="A2" s="3">
        <v>101</v>
      </c>
      <c r="B2">
        <v>4</v>
      </c>
      <c r="C2">
        <v>0</v>
      </c>
      <c r="D2">
        <v>0</v>
      </c>
      <c r="E2">
        <v>0</v>
      </c>
      <c r="F2">
        <v>0</v>
      </c>
      <c r="G2">
        <f>B2*20+C2*40+D2*60+E2*100+F2*300</f>
        <v>80</v>
      </c>
      <c r="H2" s="1">
        <v>42909</v>
      </c>
      <c r="I2" s="1"/>
      <c r="J2">
        <v>80</v>
      </c>
      <c r="K2" t="str">
        <f>IF(G2=J2,"金额相符","不相符 ")</f>
        <v>金额相符</v>
      </c>
      <c r="L2" t="s">
        <v>52</v>
      </c>
    </row>
    <row r="3" spans="1:19" s="5" customFormat="1">
      <c r="A3" s="4" t="s">
        <v>6</v>
      </c>
      <c r="B3" s="5">
        <v>11</v>
      </c>
      <c r="C3" s="5">
        <v>2</v>
      </c>
      <c r="D3" s="5">
        <v>0</v>
      </c>
      <c r="E3" s="5">
        <v>0</v>
      </c>
      <c r="F3" s="5">
        <v>0</v>
      </c>
      <c r="G3" s="5">
        <f t="shared" ref="G3:G38" si="0">B3*20+C3*40+D3*60+E3*100+F3*300</f>
        <v>300</v>
      </c>
      <c r="H3" s="6">
        <v>42911</v>
      </c>
      <c r="I3" s="7"/>
      <c r="J3" s="5">
        <v>300</v>
      </c>
      <c r="K3" s="5" t="str">
        <f t="shared" ref="K3:K35" si="1">IF(G3=J3,"金额相符","不相符 ")</f>
        <v>金额相符</v>
      </c>
      <c r="N3" s="5" t="s">
        <v>8</v>
      </c>
      <c r="O3" s="5">
        <v>1700</v>
      </c>
      <c r="P3" s="5">
        <v>180</v>
      </c>
      <c r="Q3" s="5">
        <v>1700</v>
      </c>
      <c r="R3" s="5" t="s">
        <v>43</v>
      </c>
      <c r="S3" s="6">
        <v>42911</v>
      </c>
    </row>
    <row r="4" spans="1:19" s="5" customFormat="1">
      <c r="A4" s="4" t="s">
        <v>7</v>
      </c>
      <c r="B4" s="5">
        <v>22</v>
      </c>
      <c r="C4" s="5">
        <v>9</v>
      </c>
      <c r="D4" s="5">
        <v>0</v>
      </c>
      <c r="E4" s="5">
        <v>0</v>
      </c>
      <c r="F4" s="5">
        <v>0</v>
      </c>
      <c r="G4" s="5">
        <f t="shared" si="0"/>
        <v>800</v>
      </c>
      <c r="H4" s="6">
        <v>42908</v>
      </c>
      <c r="I4" s="8"/>
      <c r="J4" s="5">
        <v>800</v>
      </c>
      <c r="K4" s="5" t="str">
        <f t="shared" si="1"/>
        <v>金额相符</v>
      </c>
      <c r="L4" t="s">
        <v>52</v>
      </c>
      <c r="M4" s="5" t="s">
        <v>61</v>
      </c>
      <c r="N4" s="5" t="s">
        <v>9</v>
      </c>
      <c r="O4" s="5">
        <v>1000</v>
      </c>
      <c r="Q4" s="5">
        <v>1000</v>
      </c>
      <c r="S4" s="6">
        <v>42910</v>
      </c>
    </row>
    <row r="5" spans="1:19">
      <c r="A5" s="3" t="s">
        <v>10</v>
      </c>
      <c r="B5">
        <v>71</v>
      </c>
      <c r="C5">
        <v>3</v>
      </c>
      <c r="D5">
        <v>0</v>
      </c>
      <c r="E5">
        <v>0</v>
      </c>
      <c r="F5">
        <v>0</v>
      </c>
      <c r="G5">
        <f t="shared" si="0"/>
        <v>1540</v>
      </c>
      <c r="H5" s="1">
        <v>42909</v>
      </c>
      <c r="I5" s="1"/>
      <c r="J5">
        <v>1960</v>
      </c>
      <c r="K5" t="str">
        <f t="shared" si="1"/>
        <v xml:space="preserve">不相符 </v>
      </c>
    </row>
    <row r="6" spans="1:19">
      <c r="A6" s="3" t="s">
        <v>11</v>
      </c>
      <c r="B6">
        <v>84</v>
      </c>
      <c r="C6">
        <v>0</v>
      </c>
      <c r="D6">
        <v>0</v>
      </c>
      <c r="E6">
        <v>0</v>
      </c>
      <c r="F6">
        <v>0</v>
      </c>
      <c r="G6">
        <f t="shared" si="0"/>
        <v>1680</v>
      </c>
      <c r="H6" s="1">
        <v>42909</v>
      </c>
      <c r="I6" s="1"/>
      <c r="J6">
        <v>1680</v>
      </c>
      <c r="K6" t="str">
        <f t="shared" si="1"/>
        <v>金额相符</v>
      </c>
      <c r="L6" t="s">
        <v>53</v>
      </c>
    </row>
    <row r="7" spans="1:19">
      <c r="A7" s="3" t="s">
        <v>12</v>
      </c>
      <c r="B7">
        <v>53</v>
      </c>
      <c r="C7">
        <v>2</v>
      </c>
      <c r="D7">
        <v>0</v>
      </c>
      <c r="E7">
        <v>0</v>
      </c>
      <c r="F7">
        <v>0</v>
      </c>
      <c r="G7">
        <f t="shared" si="0"/>
        <v>1140</v>
      </c>
      <c r="H7" s="1">
        <v>42909</v>
      </c>
      <c r="I7" s="1"/>
      <c r="J7">
        <v>1140</v>
      </c>
      <c r="K7" t="str">
        <f t="shared" si="1"/>
        <v>金额相符</v>
      </c>
      <c r="L7" t="s">
        <v>53</v>
      </c>
    </row>
    <row r="8" spans="1:19">
      <c r="A8" s="3" t="s">
        <v>8</v>
      </c>
      <c r="B8">
        <v>84</v>
      </c>
      <c r="C8">
        <v>5</v>
      </c>
      <c r="D8">
        <v>0</v>
      </c>
      <c r="E8">
        <v>0</v>
      </c>
      <c r="F8">
        <v>0</v>
      </c>
      <c r="G8">
        <f t="shared" si="0"/>
        <v>1880</v>
      </c>
      <c r="H8" s="1">
        <v>42909</v>
      </c>
      <c r="I8" s="1"/>
      <c r="J8">
        <v>1880</v>
      </c>
      <c r="K8" t="str">
        <f t="shared" si="1"/>
        <v>金额相符</v>
      </c>
      <c r="L8" t="s">
        <v>53</v>
      </c>
      <c r="Q8">
        <v>100</v>
      </c>
      <c r="S8" s="1">
        <v>42908</v>
      </c>
    </row>
    <row r="9" spans="1:19">
      <c r="A9" s="3" t="s">
        <v>14</v>
      </c>
      <c r="B9">
        <v>39</v>
      </c>
      <c r="C9">
        <v>1</v>
      </c>
      <c r="D9">
        <v>0</v>
      </c>
      <c r="E9">
        <v>0</v>
      </c>
      <c r="F9">
        <v>0</v>
      </c>
      <c r="G9">
        <f t="shared" si="0"/>
        <v>820</v>
      </c>
      <c r="H9" s="1">
        <v>42911</v>
      </c>
      <c r="I9" s="1"/>
      <c r="J9">
        <v>820</v>
      </c>
      <c r="K9" t="str">
        <f t="shared" si="1"/>
        <v>金额相符</v>
      </c>
      <c r="L9" t="s">
        <v>52</v>
      </c>
      <c r="Q9">
        <v>1500</v>
      </c>
      <c r="S9" s="1">
        <v>42911</v>
      </c>
    </row>
    <row r="10" spans="1:19">
      <c r="A10" s="3" t="s">
        <v>15</v>
      </c>
      <c r="B10">
        <v>4</v>
      </c>
      <c r="C10">
        <v>0</v>
      </c>
      <c r="D10">
        <v>0</v>
      </c>
      <c r="E10">
        <v>0</v>
      </c>
      <c r="F10">
        <v>0</v>
      </c>
      <c r="G10">
        <f t="shared" si="0"/>
        <v>80</v>
      </c>
      <c r="H10" s="1">
        <v>42909</v>
      </c>
      <c r="I10" s="1"/>
      <c r="J10">
        <v>80</v>
      </c>
      <c r="K10" t="str">
        <f t="shared" si="1"/>
        <v>金额相符</v>
      </c>
      <c r="P10" s="1">
        <v>42910</v>
      </c>
      <c r="Q10">
        <v>900</v>
      </c>
      <c r="R10" t="s">
        <v>39</v>
      </c>
      <c r="S10" s="1">
        <v>42910</v>
      </c>
    </row>
    <row r="11" spans="1:19">
      <c r="A11" s="3" t="s">
        <v>16</v>
      </c>
      <c r="B11">
        <v>10</v>
      </c>
      <c r="C11">
        <v>1</v>
      </c>
      <c r="D11">
        <v>0</v>
      </c>
      <c r="E11">
        <v>0</v>
      </c>
      <c r="F11">
        <v>0</v>
      </c>
      <c r="G11">
        <f t="shared" si="0"/>
        <v>240</v>
      </c>
      <c r="H11" s="1">
        <v>42909</v>
      </c>
      <c r="I11" s="1"/>
      <c r="J11">
        <v>240</v>
      </c>
      <c r="K11" t="str">
        <f t="shared" si="1"/>
        <v>金额相符</v>
      </c>
      <c r="L11" t="s">
        <v>53</v>
      </c>
      <c r="N11" t="s">
        <v>40</v>
      </c>
      <c r="Q11">
        <v>120</v>
      </c>
      <c r="R11" t="s">
        <v>39</v>
      </c>
      <c r="S11" s="1">
        <v>42911</v>
      </c>
    </row>
    <row r="12" spans="1:19">
      <c r="A12" s="3" t="s">
        <v>17</v>
      </c>
      <c r="B12">
        <v>18</v>
      </c>
      <c r="C12">
        <v>0</v>
      </c>
      <c r="D12">
        <v>0</v>
      </c>
      <c r="E12">
        <v>0</v>
      </c>
      <c r="F12">
        <v>0</v>
      </c>
      <c r="G12">
        <f t="shared" si="0"/>
        <v>360</v>
      </c>
      <c r="H12" s="1">
        <v>42909</v>
      </c>
      <c r="I12" s="1"/>
      <c r="J12">
        <v>360</v>
      </c>
      <c r="K12" t="str">
        <f t="shared" si="1"/>
        <v>金额相符</v>
      </c>
      <c r="L12" t="s">
        <v>53</v>
      </c>
      <c r="Q12">
        <v>640</v>
      </c>
      <c r="R12" t="s">
        <v>44</v>
      </c>
      <c r="S12" s="1">
        <v>42911</v>
      </c>
    </row>
    <row r="13" spans="1:19">
      <c r="A13" s="3" t="s">
        <v>18</v>
      </c>
      <c r="B13">
        <v>5</v>
      </c>
      <c r="C13">
        <v>1</v>
      </c>
      <c r="D13">
        <v>1</v>
      </c>
      <c r="E13">
        <v>0</v>
      </c>
      <c r="F13">
        <v>0</v>
      </c>
      <c r="G13">
        <f t="shared" si="0"/>
        <v>200</v>
      </c>
      <c r="H13" s="1">
        <v>42909</v>
      </c>
      <c r="I13" s="1"/>
      <c r="J13">
        <v>200</v>
      </c>
      <c r="K13" t="str">
        <f t="shared" si="1"/>
        <v>金额相符</v>
      </c>
      <c r="Q13">
        <v>80</v>
      </c>
      <c r="R13" t="s">
        <v>44</v>
      </c>
      <c r="S13" s="1">
        <v>42911</v>
      </c>
    </row>
    <row r="14" spans="1:19" s="5" customFormat="1">
      <c r="A14" s="4" t="s">
        <v>19</v>
      </c>
      <c r="B14" s="5">
        <v>30</v>
      </c>
      <c r="C14" s="5">
        <v>1</v>
      </c>
      <c r="D14" s="5">
        <v>0</v>
      </c>
      <c r="E14" s="5">
        <v>0</v>
      </c>
      <c r="F14" s="5">
        <v>0</v>
      </c>
      <c r="G14" s="5">
        <f t="shared" si="0"/>
        <v>640</v>
      </c>
      <c r="H14" s="6">
        <v>42909</v>
      </c>
      <c r="I14" s="6"/>
      <c r="J14" s="5">
        <v>680</v>
      </c>
      <c r="K14" s="9" t="str">
        <f t="shared" si="1"/>
        <v xml:space="preserve">不相符 </v>
      </c>
      <c r="L14" s="5" t="s">
        <v>52</v>
      </c>
      <c r="M14" s="5" t="s">
        <v>61</v>
      </c>
      <c r="Q14" s="5">
        <v>380</v>
      </c>
      <c r="R14" s="5" t="s">
        <v>55</v>
      </c>
      <c r="S14" s="6">
        <v>42911</v>
      </c>
    </row>
    <row r="15" spans="1:19" s="5" customFormat="1">
      <c r="A15" s="4" t="s">
        <v>20</v>
      </c>
      <c r="B15" s="5">
        <v>67</v>
      </c>
      <c r="C15" s="5">
        <v>5</v>
      </c>
      <c r="D15" s="5">
        <v>0</v>
      </c>
      <c r="E15" s="5">
        <v>0</v>
      </c>
      <c r="F15" s="5">
        <v>0</v>
      </c>
      <c r="G15" s="5">
        <f t="shared" si="0"/>
        <v>1540</v>
      </c>
      <c r="H15" s="6">
        <v>42909</v>
      </c>
      <c r="I15" s="6"/>
      <c r="J15" s="5">
        <v>2300</v>
      </c>
      <c r="K15" s="9" t="str">
        <f t="shared" si="1"/>
        <v xml:space="preserve">不相符 </v>
      </c>
      <c r="M15" s="5" t="s">
        <v>61</v>
      </c>
      <c r="Q15" s="5">
        <v>180</v>
      </c>
      <c r="S15" s="6">
        <v>42891</v>
      </c>
    </row>
    <row r="16" spans="1:19">
      <c r="A16" s="3" t="s">
        <v>21</v>
      </c>
      <c r="B16">
        <v>33</v>
      </c>
      <c r="C16">
        <v>5</v>
      </c>
      <c r="D16">
        <v>0</v>
      </c>
      <c r="E16">
        <v>0</v>
      </c>
      <c r="F16">
        <v>0</v>
      </c>
      <c r="G16">
        <f t="shared" si="0"/>
        <v>860</v>
      </c>
      <c r="H16" s="1">
        <v>42911</v>
      </c>
      <c r="I16" s="1"/>
      <c r="J16">
        <v>860</v>
      </c>
      <c r="K16" t="str">
        <f t="shared" si="1"/>
        <v>金额相符</v>
      </c>
      <c r="L16" t="s">
        <v>52</v>
      </c>
      <c r="N16" t="s">
        <v>51</v>
      </c>
      <c r="Q16">
        <v>180</v>
      </c>
      <c r="R16" t="s">
        <v>46</v>
      </c>
      <c r="S16" s="1">
        <v>42892</v>
      </c>
    </row>
    <row r="17" spans="1:23">
      <c r="A17" s="3" t="s">
        <v>22</v>
      </c>
      <c r="B17">
        <v>99</v>
      </c>
      <c r="C17">
        <v>27</v>
      </c>
      <c r="D17">
        <v>0</v>
      </c>
      <c r="E17">
        <v>1</v>
      </c>
      <c r="F17">
        <v>0</v>
      </c>
      <c r="G17">
        <f t="shared" si="0"/>
        <v>3160</v>
      </c>
      <c r="H17" s="1">
        <v>42909</v>
      </c>
      <c r="I17" s="1"/>
      <c r="J17">
        <v>3240</v>
      </c>
      <c r="K17" t="str">
        <f t="shared" si="1"/>
        <v xml:space="preserve">不相符 </v>
      </c>
      <c r="L17" t="s">
        <v>52</v>
      </c>
      <c r="Q17">
        <v>400</v>
      </c>
      <c r="S17" s="1">
        <v>42892</v>
      </c>
      <c r="W17">
        <v>41420</v>
      </c>
    </row>
    <row r="18" spans="1:23">
      <c r="A18" s="3" t="s">
        <v>23</v>
      </c>
      <c r="B18">
        <v>32</v>
      </c>
      <c r="C18">
        <v>6</v>
      </c>
      <c r="D18">
        <v>0</v>
      </c>
      <c r="E18">
        <v>0</v>
      </c>
      <c r="F18">
        <v>0</v>
      </c>
      <c r="G18">
        <f t="shared" si="0"/>
        <v>880</v>
      </c>
      <c r="H18" s="1">
        <v>42910</v>
      </c>
      <c r="I18" s="1"/>
      <c r="J18">
        <v>880</v>
      </c>
      <c r="K18" t="str">
        <f t="shared" si="1"/>
        <v>金额相符</v>
      </c>
      <c r="L18" t="s">
        <v>52</v>
      </c>
      <c r="Q18">
        <v>160</v>
      </c>
      <c r="S18" s="1">
        <v>42893</v>
      </c>
    </row>
    <row r="19" spans="1:23">
      <c r="A19" s="3" t="s">
        <v>24</v>
      </c>
      <c r="B19">
        <v>35</v>
      </c>
      <c r="C19">
        <v>7</v>
      </c>
      <c r="D19">
        <v>0</v>
      </c>
      <c r="E19">
        <v>0</v>
      </c>
      <c r="F19">
        <v>0</v>
      </c>
      <c r="G19">
        <f t="shared" si="0"/>
        <v>980</v>
      </c>
      <c r="H19" s="1">
        <v>42909</v>
      </c>
      <c r="I19" s="1"/>
      <c r="J19">
        <v>1000</v>
      </c>
      <c r="K19" t="str">
        <f t="shared" si="1"/>
        <v xml:space="preserve">不相符 </v>
      </c>
      <c r="Q19">
        <v>60</v>
      </c>
      <c r="R19" t="s">
        <v>41</v>
      </c>
      <c r="S19" s="1">
        <v>42893</v>
      </c>
    </row>
    <row r="20" spans="1:23">
      <c r="A20" s="3" t="s">
        <v>25</v>
      </c>
      <c r="B20">
        <v>41</v>
      </c>
      <c r="C20">
        <v>5</v>
      </c>
      <c r="D20">
        <v>0</v>
      </c>
      <c r="E20">
        <v>0</v>
      </c>
      <c r="F20">
        <v>0</v>
      </c>
      <c r="G20">
        <f t="shared" si="0"/>
        <v>1020</v>
      </c>
      <c r="H20" s="1">
        <v>42909</v>
      </c>
      <c r="I20" s="1"/>
      <c r="J20">
        <v>1020</v>
      </c>
      <c r="K20" t="str">
        <f t="shared" si="1"/>
        <v>金额相符</v>
      </c>
      <c r="L20" t="s">
        <v>52</v>
      </c>
      <c r="Q20">
        <v>200</v>
      </c>
      <c r="S20" s="1">
        <v>42895</v>
      </c>
    </row>
    <row r="21" spans="1:23">
      <c r="A21" s="3" t="s">
        <v>26</v>
      </c>
      <c r="B21">
        <v>24</v>
      </c>
      <c r="C21">
        <v>1</v>
      </c>
      <c r="D21">
        <v>0</v>
      </c>
      <c r="E21">
        <v>0</v>
      </c>
      <c r="F21">
        <v>0</v>
      </c>
      <c r="G21">
        <f t="shared" si="0"/>
        <v>520</v>
      </c>
      <c r="H21" s="1">
        <v>42910</v>
      </c>
      <c r="I21" s="1"/>
      <c r="J21">
        <v>520</v>
      </c>
      <c r="K21" t="str">
        <f t="shared" si="1"/>
        <v>金额相符</v>
      </c>
      <c r="L21" t="s">
        <v>53</v>
      </c>
      <c r="Q21">
        <v>300</v>
      </c>
      <c r="S21" s="1">
        <v>42899</v>
      </c>
    </row>
    <row r="22" spans="1:23">
      <c r="A22" s="3" t="s">
        <v>28</v>
      </c>
      <c r="B22">
        <v>4</v>
      </c>
      <c r="C22">
        <v>1</v>
      </c>
      <c r="D22">
        <v>0</v>
      </c>
      <c r="E22">
        <v>0</v>
      </c>
      <c r="F22">
        <v>0</v>
      </c>
      <c r="G22">
        <f t="shared" si="0"/>
        <v>120</v>
      </c>
      <c r="H22" s="1">
        <v>42911</v>
      </c>
      <c r="I22" s="1"/>
      <c r="J22">
        <v>120</v>
      </c>
      <c r="K22" t="str">
        <f t="shared" si="1"/>
        <v>金额相符</v>
      </c>
      <c r="O22">
        <v>120</v>
      </c>
      <c r="P22" s="1">
        <v>42911</v>
      </c>
      <c r="Q22">
        <v>100</v>
      </c>
      <c r="S22" s="1">
        <v>42900</v>
      </c>
    </row>
    <row r="23" spans="1:23">
      <c r="A23" s="3" t="s">
        <v>29</v>
      </c>
      <c r="B23">
        <v>30</v>
      </c>
      <c r="C23">
        <v>2</v>
      </c>
      <c r="D23">
        <v>0</v>
      </c>
      <c r="E23">
        <v>0</v>
      </c>
      <c r="F23">
        <v>0</v>
      </c>
      <c r="G23">
        <f t="shared" si="0"/>
        <v>680</v>
      </c>
      <c r="H23" s="1">
        <v>42911</v>
      </c>
      <c r="I23" s="1"/>
      <c r="J23">
        <v>680</v>
      </c>
      <c r="K23" t="str">
        <f t="shared" si="1"/>
        <v>金额相符</v>
      </c>
      <c r="L23" t="s">
        <v>52</v>
      </c>
      <c r="N23">
        <v>20</v>
      </c>
      <c r="Q23">
        <v>1000</v>
      </c>
      <c r="S23" s="1">
        <v>42900</v>
      </c>
    </row>
    <row r="24" spans="1:23">
      <c r="A24" s="3" t="s">
        <v>30</v>
      </c>
      <c r="B24">
        <v>63</v>
      </c>
      <c r="C24">
        <v>8</v>
      </c>
      <c r="D24">
        <v>0</v>
      </c>
      <c r="E24">
        <v>0</v>
      </c>
      <c r="F24">
        <v>0</v>
      </c>
      <c r="G24">
        <f t="shared" si="0"/>
        <v>1580</v>
      </c>
      <c r="H24" s="1">
        <v>42910</v>
      </c>
      <c r="I24" s="1"/>
      <c r="J24">
        <v>1580</v>
      </c>
      <c r="K24" t="str">
        <f t="shared" si="1"/>
        <v>金额相符</v>
      </c>
      <c r="L24" t="s">
        <v>52</v>
      </c>
      <c r="Q24">
        <v>200</v>
      </c>
      <c r="S24" s="1">
        <v>42901</v>
      </c>
    </row>
    <row r="25" spans="1:23">
      <c r="A25" s="3" t="s">
        <v>31</v>
      </c>
      <c r="B25">
        <v>1</v>
      </c>
      <c r="C25">
        <v>0</v>
      </c>
      <c r="D25">
        <v>0</v>
      </c>
      <c r="E25">
        <v>0</v>
      </c>
      <c r="F25">
        <v>0</v>
      </c>
      <c r="G25">
        <f t="shared" si="0"/>
        <v>20</v>
      </c>
      <c r="H25" s="1">
        <v>42892</v>
      </c>
      <c r="I25" s="1"/>
      <c r="J25">
        <v>20</v>
      </c>
      <c r="K25" t="str">
        <f t="shared" si="1"/>
        <v>金额相符</v>
      </c>
      <c r="L25" t="s">
        <v>52</v>
      </c>
      <c r="Q25">
        <v>100</v>
      </c>
      <c r="S25" s="1">
        <v>42901</v>
      </c>
    </row>
    <row r="26" spans="1:23">
      <c r="A26" s="3" t="s">
        <v>32</v>
      </c>
      <c r="B26">
        <v>24</v>
      </c>
      <c r="C26">
        <v>4</v>
      </c>
      <c r="D26">
        <v>0</v>
      </c>
      <c r="E26">
        <v>0</v>
      </c>
      <c r="F26">
        <v>0</v>
      </c>
      <c r="G26">
        <f t="shared" si="0"/>
        <v>640</v>
      </c>
      <c r="H26" s="1">
        <v>42909</v>
      </c>
      <c r="I26" s="1"/>
      <c r="J26">
        <v>640</v>
      </c>
      <c r="K26" t="str">
        <f t="shared" si="1"/>
        <v>金额相符</v>
      </c>
      <c r="L26" t="s">
        <v>53</v>
      </c>
      <c r="Q26">
        <v>100</v>
      </c>
      <c r="R26" t="s">
        <v>41</v>
      </c>
      <c r="S26" s="1">
        <v>42903</v>
      </c>
    </row>
    <row r="27" spans="1:23">
      <c r="A27" s="3" t="s">
        <v>33</v>
      </c>
      <c r="B27">
        <v>30</v>
      </c>
      <c r="C27">
        <v>1</v>
      </c>
      <c r="D27">
        <v>0</v>
      </c>
      <c r="E27">
        <v>0</v>
      </c>
      <c r="F27">
        <v>0</v>
      </c>
      <c r="G27">
        <f t="shared" si="0"/>
        <v>640</v>
      </c>
      <c r="H27" s="1">
        <v>42909</v>
      </c>
      <c r="I27" s="1"/>
      <c r="J27">
        <v>1080</v>
      </c>
      <c r="K27" t="str">
        <f t="shared" si="1"/>
        <v xml:space="preserve">不相符 </v>
      </c>
      <c r="Q27">
        <v>100</v>
      </c>
      <c r="S27" s="1">
        <v>42908</v>
      </c>
    </row>
    <row r="28" spans="1:23" s="5" customFormat="1">
      <c r="A28" s="4" t="s">
        <v>34</v>
      </c>
      <c r="B28" s="5">
        <v>33</v>
      </c>
      <c r="C28" s="5">
        <v>3</v>
      </c>
      <c r="D28" s="5">
        <v>0</v>
      </c>
      <c r="E28" s="5">
        <v>0</v>
      </c>
      <c r="F28" s="5">
        <v>0</v>
      </c>
      <c r="G28" s="5">
        <f t="shared" si="0"/>
        <v>780</v>
      </c>
      <c r="H28" s="6">
        <v>42908</v>
      </c>
      <c r="I28" s="6"/>
      <c r="J28" s="5">
        <v>1020</v>
      </c>
      <c r="K28" s="5" t="str">
        <f t="shared" si="1"/>
        <v xml:space="preserve">不相符 </v>
      </c>
      <c r="Q28" s="5">
        <v>200</v>
      </c>
      <c r="R28" s="5" t="s">
        <v>42</v>
      </c>
      <c r="S28" s="6">
        <v>42909</v>
      </c>
    </row>
    <row r="29" spans="1:23" s="5" customFormat="1">
      <c r="A29" s="4" t="s">
        <v>35</v>
      </c>
      <c r="B29" s="5">
        <v>123</v>
      </c>
      <c r="C29" s="5">
        <v>20</v>
      </c>
      <c r="D29" s="5">
        <v>0</v>
      </c>
      <c r="E29" s="5">
        <v>0</v>
      </c>
      <c r="F29" s="5">
        <v>0</v>
      </c>
      <c r="G29" s="5">
        <f t="shared" si="0"/>
        <v>3260</v>
      </c>
      <c r="H29" s="6">
        <v>42911</v>
      </c>
      <c r="I29" s="6"/>
      <c r="J29" s="5">
        <v>3260</v>
      </c>
      <c r="K29" s="5" t="str">
        <f t="shared" si="1"/>
        <v>金额相符</v>
      </c>
      <c r="Q29" s="5">
        <v>1340</v>
      </c>
      <c r="R29" s="5" t="s">
        <v>45</v>
      </c>
      <c r="S29" s="6">
        <v>42911</v>
      </c>
    </row>
    <row r="30" spans="1:23">
      <c r="A30" s="3" t="s">
        <v>36</v>
      </c>
      <c r="B30">
        <v>12</v>
      </c>
      <c r="C30">
        <v>1</v>
      </c>
      <c r="D30">
        <v>0</v>
      </c>
      <c r="E30">
        <v>0</v>
      </c>
      <c r="F30">
        <v>0</v>
      </c>
      <c r="G30">
        <f t="shared" si="0"/>
        <v>280</v>
      </c>
      <c r="H30" s="1">
        <v>42909</v>
      </c>
      <c r="I30" s="1"/>
      <c r="J30">
        <v>240</v>
      </c>
      <c r="K30" t="str">
        <f t="shared" si="1"/>
        <v xml:space="preserve">不相符 </v>
      </c>
      <c r="L30" t="s">
        <v>53</v>
      </c>
      <c r="Q30">
        <v>2300</v>
      </c>
      <c r="S30" s="1">
        <v>42912</v>
      </c>
    </row>
    <row r="31" spans="1:23">
      <c r="A31" s="3" t="s">
        <v>37</v>
      </c>
      <c r="B31">
        <v>46</v>
      </c>
      <c r="C31">
        <v>2</v>
      </c>
      <c r="D31">
        <v>0</v>
      </c>
      <c r="E31">
        <v>0</v>
      </c>
      <c r="F31">
        <v>0</v>
      </c>
      <c r="G31">
        <f t="shared" si="0"/>
        <v>1000</v>
      </c>
      <c r="H31" s="1">
        <v>42911</v>
      </c>
      <c r="I31" s="1"/>
      <c r="J31">
        <v>1000</v>
      </c>
      <c r="K31" t="str">
        <f t="shared" si="1"/>
        <v>金额相符</v>
      </c>
      <c r="L31" t="s">
        <v>52</v>
      </c>
      <c r="Q31">
        <v>580</v>
      </c>
      <c r="R31" t="s">
        <v>48</v>
      </c>
      <c r="S31" s="1">
        <v>42912</v>
      </c>
    </row>
    <row r="32" spans="1:23">
      <c r="A32" s="3" t="s">
        <v>38</v>
      </c>
      <c r="B32">
        <v>51</v>
      </c>
      <c r="C32">
        <v>8</v>
      </c>
      <c r="D32">
        <v>0</v>
      </c>
      <c r="E32">
        <v>0</v>
      </c>
      <c r="F32">
        <v>0</v>
      </c>
      <c r="G32">
        <f t="shared" si="0"/>
        <v>1340</v>
      </c>
      <c r="H32" s="1">
        <v>42911</v>
      </c>
      <c r="I32" s="1"/>
      <c r="J32">
        <v>1340</v>
      </c>
      <c r="K32" t="str">
        <f t="shared" si="1"/>
        <v>金额相符</v>
      </c>
      <c r="L32" t="s">
        <v>53</v>
      </c>
      <c r="Q32">
        <v>20</v>
      </c>
      <c r="R32" t="s">
        <v>49</v>
      </c>
    </row>
    <row r="33" spans="1:14">
      <c r="A33" s="3" t="s">
        <v>47</v>
      </c>
      <c r="B33">
        <v>57</v>
      </c>
      <c r="C33">
        <v>5</v>
      </c>
      <c r="D33">
        <v>1</v>
      </c>
      <c r="E33">
        <v>0</v>
      </c>
      <c r="F33">
        <v>0</v>
      </c>
      <c r="G33">
        <f t="shared" si="0"/>
        <v>1400</v>
      </c>
      <c r="H33" s="1">
        <v>42911</v>
      </c>
      <c r="I33" s="1"/>
      <c r="J33">
        <v>1400</v>
      </c>
      <c r="K33" t="str">
        <f t="shared" si="1"/>
        <v>金额相符</v>
      </c>
      <c r="L33" t="s">
        <v>54</v>
      </c>
    </row>
    <row r="34" spans="1:14">
      <c r="A34" s="3" t="s">
        <v>50</v>
      </c>
      <c r="B34">
        <v>18</v>
      </c>
      <c r="C34">
        <v>1</v>
      </c>
      <c r="E34">
        <v>0</v>
      </c>
      <c r="F34">
        <v>0</v>
      </c>
      <c r="G34">
        <f t="shared" si="0"/>
        <v>400</v>
      </c>
      <c r="H34" s="1">
        <v>42911</v>
      </c>
      <c r="I34" s="1"/>
      <c r="J34">
        <v>400</v>
      </c>
      <c r="K34" t="str">
        <f t="shared" si="1"/>
        <v>金额相符</v>
      </c>
      <c r="L34" t="s">
        <v>53</v>
      </c>
    </row>
    <row r="35" spans="1:14">
      <c r="A35" s="3" t="s">
        <v>56</v>
      </c>
      <c r="B35">
        <v>0</v>
      </c>
      <c r="C35">
        <v>2</v>
      </c>
      <c r="D35">
        <v>0</v>
      </c>
      <c r="E35">
        <v>0</v>
      </c>
      <c r="F35">
        <v>0</v>
      </c>
      <c r="G35">
        <f t="shared" si="0"/>
        <v>80</v>
      </c>
      <c r="H35" s="1">
        <v>42889</v>
      </c>
      <c r="J35">
        <v>80</v>
      </c>
      <c r="K35" t="str">
        <f t="shared" si="1"/>
        <v>金额相符</v>
      </c>
      <c r="L35" t="s">
        <v>53</v>
      </c>
    </row>
    <row r="36" spans="1:14">
      <c r="A36" s="3" t="s">
        <v>59</v>
      </c>
      <c r="F36">
        <v>2</v>
      </c>
      <c r="G36">
        <f t="shared" si="0"/>
        <v>600</v>
      </c>
      <c r="H36" s="1"/>
    </row>
    <row r="37" spans="1:14">
      <c r="A37" s="3" t="s">
        <v>58</v>
      </c>
      <c r="B37">
        <v>2</v>
      </c>
      <c r="D37">
        <v>2</v>
      </c>
      <c r="F37">
        <v>0</v>
      </c>
      <c r="G37">
        <f t="shared" si="0"/>
        <v>160</v>
      </c>
      <c r="H37" s="1"/>
    </row>
    <row r="38" spans="1:14">
      <c r="A38" s="3" t="s">
        <v>57</v>
      </c>
      <c r="B38">
        <v>5</v>
      </c>
      <c r="C38">
        <v>0</v>
      </c>
      <c r="D38">
        <v>0</v>
      </c>
      <c r="E38">
        <v>0</v>
      </c>
      <c r="F38">
        <v>0</v>
      </c>
      <c r="G38">
        <f t="shared" si="0"/>
        <v>100</v>
      </c>
    </row>
    <row r="39" spans="1:14">
      <c r="B39">
        <f>SUM(B2:B38)</f>
        <v>1265</v>
      </c>
      <c r="C39">
        <f t="shared" ref="C39:E39" si="2">SUM(C2:C38)</f>
        <v>139</v>
      </c>
      <c r="D39">
        <f t="shared" si="2"/>
        <v>4</v>
      </c>
      <c r="E39">
        <f t="shared" si="2"/>
        <v>1</v>
      </c>
      <c r="G39">
        <f>SUM(G2:G38)</f>
        <v>31800</v>
      </c>
    </row>
    <row r="43" spans="1:14">
      <c r="H43" s="2">
        <v>0.03</v>
      </c>
      <c r="I43" s="2"/>
      <c r="J43" s="2">
        <v>0.15</v>
      </c>
      <c r="K43" s="2">
        <v>0.1</v>
      </c>
      <c r="L43" s="2"/>
      <c r="M43" s="2"/>
      <c r="N43" s="2">
        <v>0.05</v>
      </c>
    </row>
    <row r="44" spans="1:14">
      <c r="H44">
        <f>G39*3%</f>
        <v>954</v>
      </c>
      <c r="J44">
        <f>G39*J43</f>
        <v>4770</v>
      </c>
      <c r="K44">
        <f>G39*K43</f>
        <v>3180</v>
      </c>
      <c r="N44">
        <f>G39*N43</f>
        <v>1590</v>
      </c>
    </row>
    <row r="46" spans="1:14">
      <c r="H46" s="2">
        <v>0.02</v>
      </c>
      <c r="I46" s="2"/>
      <c r="J46" s="2">
        <v>0.01</v>
      </c>
    </row>
    <row r="47" spans="1:14">
      <c r="H47">
        <f>G39*H46</f>
        <v>636</v>
      </c>
      <c r="J47">
        <f>G39*J46</f>
        <v>318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2017-06-25T06:42:46Z</dcterms:created>
  <dcterms:modified xsi:type="dcterms:W3CDTF">2017-06-27T08:30:07Z</dcterms:modified>
</cp:coreProperties>
</file>