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Sheet1!$A$1:$O$42</definedName>
  </definedNames>
  <calcPr calcId="152511"/>
</workbook>
</file>

<file path=xl/calcChain.xml><?xml version="1.0" encoding="utf-8"?>
<calcChain xmlns="http://schemas.openxmlformats.org/spreadsheetml/2006/main">
  <c r="F3" i="2" l="1"/>
  <c r="H3" i="1" l="1"/>
  <c r="J3" i="1" s="1"/>
  <c r="K3" i="1"/>
  <c r="L3" i="1"/>
  <c r="M3" i="1"/>
  <c r="H4" i="1"/>
  <c r="J4" i="1" s="1"/>
  <c r="K4" i="1"/>
  <c r="L4" i="1"/>
  <c r="M4" i="1"/>
  <c r="J5" i="1"/>
  <c r="K5" i="1"/>
  <c r="L5" i="1"/>
  <c r="M5" i="1"/>
  <c r="H6" i="1"/>
  <c r="J6" i="1" s="1"/>
  <c r="K6" i="1"/>
  <c r="L6" i="1"/>
  <c r="M6" i="1"/>
  <c r="H7" i="1"/>
  <c r="J7" i="1" s="1"/>
  <c r="K7" i="1"/>
  <c r="L7" i="1"/>
  <c r="M7" i="1"/>
  <c r="H8" i="1"/>
  <c r="J8" i="1"/>
  <c r="K8" i="1"/>
  <c r="L8" i="1"/>
  <c r="M8" i="1"/>
  <c r="H9" i="1"/>
  <c r="J9" i="1" s="1"/>
  <c r="K9" i="1"/>
  <c r="L9" i="1"/>
  <c r="M9" i="1"/>
  <c r="H10" i="1"/>
  <c r="J10" i="1" s="1"/>
  <c r="K10" i="1"/>
  <c r="L10" i="1"/>
  <c r="M10" i="1"/>
  <c r="H11" i="1"/>
  <c r="J11" i="1" s="1"/>
  <c r="K11" i="1"/>
  <c r="L11" i="1"/>
  <c r="M11" i="1"/>
  <c r="H12" i="1"/>
  <c r="J12" i="1" s="1"/>
  <c r="K12" i="1"/>
  <c r="L12" i="1"/>
  <c r="M12" i="1"/>
  <c r="H13" i="1"/>
  <c r="J13" i="1" s="1"/>
  <c r="K13" i="1"/>
  <c r="L13" i="1"/>
  <c r="M13" i="1"/>
  <c r="H14" i="1"/>
  <c r="J14" i="1" s="1"/>
  <c r="K14" i="1"/>
  <c r="L14" i="1"/>
  <c r="M14" i="1"/>
  <c r="H15" i="1"/>
  <c r="J15" i="1" s="1"/>
  <c r="K15" i="1"/>
  <c r="L15" i="1"/>
  <c r="M15" i="1"/>
  <c r="H16" i="1"/>
  <c r="J16" i="1"/>
  <c r="K16" i="1"/>
  <c r="L16" i="1"/>
  <c r="M16" i="1"/>
  <c r="H17" i="1"/>
  <c r="J17" i="1" s="1"/>
  <c r="K17" i="1"/>
  <c r="L17" i="1"/>
  <c r="M17" i="1"/>
  <c r="H18" i="1"/>
  <c r="J18" i="1" s="1"/>
  <c r="K18" i="1"/>
  <c r="L18" i="1"/>
  <c r="M18" i="1"/>
  <c r="H19" i="1"/>
  <c r="J19" i="1" s="1"/>
  <c r="K19" i="1"/>
  <c r="L19" i="1"/>
  <c r="M19" i="1"/>
  <c r="H20" i="1"/>
  <c r="J20" i="1" s="1"/>
  <c r="K20" i="1"/>
  <c r="L20" i="1"/>
  <c r="M20" i="1"/>
  <c r="H21" i="1"/>
  <c r="J21" i="1" s="1"/>
  <c r="K21" i="1"/>
  <c r="L21" i="1"/>
  <c r="M21" i="1"/>
  <c r="H22" i="1"/>
  <c r="J22" i="1" s="1"/>
  <c r="K22" i="1"/>
  <c r="L22" i="1"/>
  <c r="M22" i="1"/>
  <c r="H23" i="1"/>
  <c r="J23" i="1" s="1"/>
  <c r="K23" i="1"/>
  <c r="L23" i="1"/>
  <c r="M23" i="1"/>
  <c r="H24" i="1"/>
  <c r="J24" i="1"/>
  <c r="K24" i="1"/>
  <c r="L24" i="1"/>
  <c r="M24" i="1"/>
  <c r="H25" i="1"/>
  <c r="J25" i="1" s="1"/>
  <c r="K25" i="1"/>
  <c r="L25" i="1"/>
  <c r="M25" i="1"/>
  <c r="H26" i="1"/>
  <c r="J26" i="1" s="1"/>
  <c r="K26" i="1"/>
  <c r="L26" i="1"/>
  <c r="M26" i="1"/>
  <c r="H27" i="1"/>
  <c r="J27" i="1" s="1"/>
  <c r="K27" i="1"/>
  <c r="L27" i="1"/>
  <c r="M27" i="1"/>
  <c r="H28" i="1"/>
  <c r="J28" i="1" s="1"/>
  <c r="K28" i="1"/>
  <c r="L28" i="1"/>
  <c r="M28" i="1"/>
  <c r="H29" i="1"/>
  <c r="J29" i="1" s="1"/>
  <c r="K29" i="1"/>
  <c r="L29" i="1"/>
  <c r="M29" i="1"/>
  <c r="H30" i="1"/>
  <c r="K30" i="1"/>
  <c r="L30" i="1"/>
  <c r="M30" i="1"/>
  <c r="H31" i="1"/>
  <c r="J31" i="1" s="1"/>
  <c r="K31" i="1"/>
  <c r="L31" i="1"/>
  <c r="M31" i="1"/>
  <c r="H32" i="1"/>
  <c r="J32" i="1" s="1"/>
  <c r="K32" i="1"/>
  <c r="L32" i="1"/>
  <c r="M32" i="1"/>
  <c r="H33" i="1"/>
  <c r="J33" i="1"/>
  <c r="K33" i="1"/>
  <c r="L33" i="1"/>
  <c r="M33" i="1"/>
  <c r="H34" i="1"/>
  <c r="J34" i="1" s="1"/>
  <c r="K34" i="1"/>
  <c r="L34" i="1"/>
  <c r="M34" i="1"/>
  <c r="H35" i="1"/>
  <c r="J35" i="1" s="1"/>
  <c r="K35" i="1"/>
  <c r="L35" i="1"/>
  <c r="M35" i="1"/>
  <c r="H36" i="1"/>
  <c r="J36" i="1" s="1"/>
  <c r="K36" i="1"/>
  <c r="L36" i="1"/>
  <c r="M36" i="1"/>
  <c r="J37" i="1"/>
  <c r="K37" i="1"/>
  <c r="J38" i="1"/>
  <c r="K38" i="1"/>
  <c r="H39" i="1"/>
  <c r="J39" i="1" s="1"/>
  <c r="K39" i="1"/>
  <c r="H40" i="1"/>
  <c r="J40" i="1" s="1"/>
  <c r="K40" i="1"/>
  <c r="I41" i="1"/>
  <c r="J41" i="1" l="1"/>
  <c r="N41" i="1" s="1"/>
  <c r="C41" i="1"/>
  <c r="N39" i="1" l="1"/>
  <c r="N40" i="1"/>
  <c r="D41" i="1"/>
  <c r="E41" i="1"/>
  <c r="F41" i="1"/>
  <c r="G41" i="1"/>
  <c r="M41" i="1"/>
  <c r="H41" i="1" l="1"/>
  <c r="K41" i="1"/>
  <c r="L41" i="1"/>
  <c r="O41" i="1" l="1"/>
</calcChain>
</file>

<file path=xl/sharedStrings.xml><?xml version="1.0" encoding="utf-8"?>
<sst xmlns="http://schemas.openxmlformats.org/spreadsheetml/2006/main" count="74" uniqueCount="67">
  <si>
    <t>序号</t>
    <phoneticPr fontId="1" type="noConversion"/>
  </si>
  <si>
    <t>部门</t>
    <phoneticPr fontId="3" type="noConversion"/>
  </si>
  <si>
    <t>提成总额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</si>
  <si>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</si>
  <si>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</si>
  <si>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</si>
  <si>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</si>
  <si>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</si>
  <si>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</si>
  <si>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</si>
  <si>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</si>
  <si>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</si>
  <si>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</si>
  <si>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</si>
  <si>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</si>
  <si>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</si>
  <si>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</si>
  <si>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</si>
  <si>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</si>
  <si>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</si>
  <si>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</si>
  <si>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海员</t>
    <phoneticPr fontId="1" type="noConversion"/>
  </si>
  <si>
    <t>华苑</t>
    <phoneticPr fontId="1" type="noConversion"/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</si>
  <si>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</si>
  <si>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</si>
  <si>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</si>
  <si>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</si>
  <si>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</si>
  <si>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</si>
  <si>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</si>
  <si>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</si>
  <si>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</si>
  <si>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</si>
  <si>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</si>
  <si>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</si>
  <si>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</si>
  <si>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</si>
  <si>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</si>
  <si>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</si>
  <si>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</si>
  <si>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</si>
  <si>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</si>
  <si>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</si>
  <si>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</si>
  <si>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</si>
  <si>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六月份保险销售提成表</t>
    <phoneticPr fontId="1" type="noConversion"/>
  </si>
  <si>
    <t>增值部邹玉志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</si>
  <si>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</si>
  <si>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</si>
  <si>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</si>
  <si>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提成30%</t>
    <phoneticPr fontId="3" type="noConversion"/>
  </si>
  <si>
    <t>总金额</t>
    <phoneticPr fontId="1" type="noConversion"/>
  </si>
  <si>
    <t>合计金额</t>
    <phoneticPr fontId="1" type="noConversion"/>
  </si>
  <si>
    <t>门店销售金额</t>
    <phoneticPr fontId="1" type="noConversion"/>
  </si>
  <si>
    <t>张家湾</t>
  </si>
  <si>
    <t>江夏</t>
  </si>
  <si>
    <t>备注</t>
    <phoneticPr fontId="3" type="noConversion"/>
  </si>
  <si>
    <t>其中6份20、2份40</t>
    <phoneticPr fontId="3" type="noConversion"/>
  </si>
  <si>
    <t>1份20个1份40</t>
    <phoneticPr fontId="3" type="noConversion"/>
  </si>
  <si>
    <t>20元1个、40元2个、60元1个、1份300</t>
    <phoneticPr fontId="3" type="noConversion"/>
  </si>
  <si>
    <t>20元的12个，40元的2个，300元的1个</t>
    <phoneticPr fontId="3" type="noConversion"/>
  </si>
  <si>
    <t>14个20元、2个40元、2个60元</t>
    <phoneticPr fontId="3" type="noConversion"/>
  </si>
  <si>
    <t>20元的9个、40元的1个任文、胡丹、冯琳、刘霄共2个20元的</t>
    <phoneticPr fontId="3" type="noConversion"/>
  </si>
  <si>
    <t>60元2份，40元1份，20元4份</t>
    <phoneticPr fontId="3" type="noConversion"/>
  </si>
  <si>
    <t>经手人：</t>
    <phoneticPr fontId="1" type="noConversion"/>
  </si>
  <si>
    <t>销售数量300元</t>
    <phoneticPr fontId="3" type="noConversion"/>
  </si>
  <si>
    <t>十二月信达财险保险销售付款表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</si>
</sst>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selection activeCell="A42" sqref="A42:M42"/>
    </sheetView>
  </sheetViews>
  <sheetFormatPr defaultRowHeight="13.5" x14ac:dyDescent="0.15"/>
  <cols>
    <col min="1" max="1" width="10.25" customWidth="1"/>
    <col min="2" max="2" width="14.125" customWidth="1"/>
    <col min="3" max="3" width="9.25" customWidth="1"/>
    <col min="4" max="4" width="8.75" customWidth="1"/>
    <col min="5" max="5" width="9.5" customWidth="1"/>
    <col min="6" max="7" width="9.125" customWidth="1"/>
    <col min="8" max="8" width="13" customWidth="1"/>
    <col min="9" max="9" width="13.625" customWidth="1"/>
    <col min="10" max="10" width="11.75" customWidth="1"/>
    <col min="11" max="11" width="10.5" customWidth="1"/>
    <col min="12" max="12" width="13.125" customWidth="1"/>
    <col min="13" max="13" width="12.875" customWidth="1"/>
    <col min="14" max="14" width="10.75" customWidth="1"/>
    <col min="15" max="15" width="15.25" customWidth="1"/>
    <col min="16" max="16" width="45.875" style="1" customWidth="1"/>
    <col min="19" max="19" width="10.5" bestFit="1" customWidth="1"/>
  </cols>
  <sheetData>
    <row r="1" spans="1:16" ht="27" customHeight="1" x14ac:dyDescent="0.15">
      <c r="A1" s="23" t="s">
        <v>45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6" s="3" customFormat="1" ht="37.5" customHeight="1" x14ac:dyDescent="0.15">
      <c r="A2" s="15" t="s">
        <v>0</v>
      </c>
      <c r="B2" s="15" t="s">
        <v>1</v>
      </c>
      <c r="C2" s="16" t="s">
        <v>32</v>
      </c>
      <c r="D2" s="16" t="s">
        <v>17</v>
      </c>
      <c r="E2" s="16" t="s">
        <v>18</v>
      </c>
      <c r="F2" s="16" t="s">
        <v>19</v>
      </c>
      <c r="G2" s="16" t="s">
        <v>20</v>
      </c>
      <c r="H2" s="16" t="s">
        <v>52</v>
      </c>
      <c r="I2" s="16" t="s">
        <v>53</v>
      </c>
      <c r="J2" s="16" t="s">
        <v>51</v>
      </c>
      <c r="K2" s="16" t="s">
        <v>50</v>
      </c>
      <c r="L2" s="16" t="s">
        <v>48</v>
      </c>
      <c r="M2" s="16" t="s">
        <v>49</v>
      </c>
      <c r="N2" s="16" t="s">
        <v>16</v>
      </c>
      <c r="O2" s="16" t="s">
        <v>2</v>
      </c>
      <c r="P2" s="16" t="s">
        <v>56</v>
      </c>
    </row>
    <row r="3" spans="1:16" s="3" customFormat="1" ht="14.1" customHeight="1" x14ac:dyDescent="0.15">
      <c r="A3" s="4">
        <v>1</v>
      </c>
      <c r="B3" s="4">
        <v>101</v>
      </c>
      <c r="C3">
        <v>3</v>
      </c>
      <c r="D3">
        <v>0</v>
      </c>
      <c r="E3" s="4">
        <v>0</v>
      </c>
      <c r="F3" s="4">
        <v>0</v>
      </c>
      <c r="G3" s="4">
        <v>0</v>
      </c>
      <c r="H3" s="4">
        <f>C3*20+D3*40+E3*60+F3*100+G3*300</f>
        <v>60</v>
      </c>
      <c r="I3" s="4">
        <v>260</v>
      </c>
      <c r="J3" s="19">
        <f>SUM(H3+I3)</f>
        <v>320</v>
      </c>
      <c r="K3" s="5">
        <f>I3*0.3</f>
        <v>78</v>
      </c>
      <c r="L3" s="5">
        <f>(C3*20+D3*40+E3*60+F3*100+G3*300)*0.15</f>
        <v>9</v>
      </c>
      <c r="M3" s="5">
        <f>(C3*20+D3*40+E3*60+F3*100+G3*300)*0.15</f>
        <v>9</v>
      </c>
      <c r="N3" s="4"/>
      <c r="O3" s="4"/>
      <c r="P3" s="21" t="s">
        <v>62</v>
      </c>
    </row>
    <row r="4" spans="1:16" s="3" customFormat="1" ht="14.1" customHeight="1" x14ac:dyDescent="0.15">
      <c r="A4" s="4">
        <v>2</v>
      </c>
      <c r="B4" s="4" t="s">
        <v>4</v>
      </c>
      <c r="C4" s="4">
        <v>9</v>
      </c>
      <c r="D4" s="4">
        <v>0</v>
      </c>
      <c r="E4" s="4">
        <v>0</v>
      </c>
      <c r="F4" s="4">
        <v>0</v>
      </c>
      <c r="G4" s="4">
        <v>0</v>
      </c>
      <c r="H4" s="4">
        <f t="shared" ref="H4:H41" si="0">C4*20+D4*40+E4*60+F4*100+G4*300</f>
        <v>180</v>
      </c>
      <c r="I4" s="4"/>
      <c r="J4" s="19">
        <f t="shared" ref="J4:J40" si="1">SUM(H4+I4)</f>
        <v>180</v>
      </c>
      <c r="K4" s="5">
        <f t="shared" ref="K4:K8" si="2">I4*0.3</f>
        <v>0</v>
      </c>
      <c r="L4" s="5">
        <f t="shared" ref="L4:L36" si="3">(C4*20+D4*40+E4*60+F4*100+G4*300)*0.15</f>
        <v>27</v>
      </c>
      <c r="M4" s="5">
        <f t="shared" ref="M4:M36" si="4">(C4*20+D4*40+E4*60+F4*100+G4*300)*0.15</f>
        <v>27</v>
      </c>
      <c r="N4" s="6"/>
      <c r="O4" s="4"/>
      <c r="P4" s="4"/>
    </row>
    <row r="5" spans="1:16" s="3" customFormat="1" ht="14.1" customHeight="1" x14ac:dyDescent="0.15">
      <c r="A5" s="4">
        <v>3</v>
      </c>
      <c r="B5" s="20" t="s">
        <v>5</v>
      </c>
      <c r="C5" s="4">
        <v>23</v>
      </c>
      <c r="D5" s="4">
        <v>0</v>
      </c>
      <c r="E5" s="4">
        <v>0</v>
      </c>
      <c r="F5" s="4">
        <v>0</v>
      </c>
      <c r="G5" s="4">
        <v>0</v>
      </c>
      <c r="H5" s="20">
        <v>460</v>
      </c>
      <c r="I5" s="4"/>
      <c r="J5" s="19">
        <f t="shared" si="1"/>
        <v>460</v>
      </c>
      <c r="K5" s="5">
        <f t="shared" si="2"/>
        <v>0</v>
      </c>
      <c r="L5" s="5">
        <f t="shared" si="3"/>
        <v>69</v>
      </c>
      <c r="M5" s="5">
        <f t="shared" si="4"/>
        <v>69</v>
      </c>
      <c r="N5" s="6"/>
      <c r="O5" s="4"/>
      <c r="P5" s="4"/>
    </row>
    <row r="6" spans="1:16" s="3" customFormat="1" ht="14.1" customHeight="1" x14ac:dyDescent="0.15">
      <c r="A6" s="4">
        <v>4</v>
      </c>
      <c r="B6" s="4" t="s">
        <v>33</v>
      </c>
      <c r="C6" s="4">
        <v>31</v>
      </c>
      <c r="D6" s="4">
        <v>0</v>
      </c>
      <c r="E6" s="4">
        <v>0</v>
      </c>
      <c r="F6" s="4">
        <v>0</v>
      </c>
      <c r="G6" s="4">
        <v>0</v>
      </c>
      <c r="H6" s="4">
        <f t="shared" si="0"/>
        <v>620</v>
      </c>
      <c r="I6" s="4"/>
      <c r="J6" s="19">
        <f t="shared" si="1"/>
        <v>620</v>
      </c>
      <c r="K6" s="5">
        <f t="shared" si="2"/>
        <v>0</v>
      </c>
      <c r="L6" s="5">
        <f t="shared" si="3"/>
        <v>93</v>
      </c>
      <c r="M6" s="5">
        <f t="shared" si="4"/>
        <v>93</v>
      </c>
      <c r="N6" s="6"/>
      <c r="O6" s="4"/>
      <c r="P6" s="4"/>
    </row>
    <row r="7" spans="1:16" s="3" customFormat="1" ht="14.1" customHeight="1" x14ac:dyDescent="0.15">
      <c r="A7" s="4">
        <v>5</v>
      </c>
      <c r="B7" s="4" t="s">
        <v>6</v>
      </c>
      <c r="C7" s="4">
        <v>5</v>
      </c>
      <c r="D7" s="4">
        <v>0</v>
      </c>
      <c r="E7" s="4">
        <v>0</v>
      </c>
      <c r="F7" s="4">
        <v>0</v>
      </c>
      <c r="G7" s="4">
        <v>0</v>
      </c>
      <c r="H7" s="4">
        <f t="shared" si="0"/>
        <v>100</v>
      </c>
      <c r="I7" s="4"/>
      <c r="J7" s="19">
        <f t="shared" si="1"/>
        <v>100</v>
      </c>
      <c r="K7" s="5">
        <f t="shared" si="2"/>
        <v>0</v>
      </c>
      <c r="L7" s="5">
        <f t="shared" si="3"/>
        <v>15</v>
      </c>
      <c r="M7" s="5">
        <f t="shared" si="4"/>
        <v>15</v>
      </c>
      <c r="N7" s="4"/>
      <c r="O7" s="4"/>
      <c r="P7" s="4"/>
    </row>
    <row r="8" spans="1:16" s="3" customFormat="1" ht="14.1" customHeight="1" x14ac:dyDescent="0.15">
      <c r="A8" s="4">
        <v>6</v>
      </c>
      <c r="B8" s="4" t="s">
        <v>34</v>
      </c>
      <c r="C8" s="4">
        <v>17</v>
      </c>
      <c r="D8" s="4">
        <v>1</v>
      </c>
      <c r="E8" s="4">
        <v>0</v>
      </c>
      <c r="F8" s="4">
        <v>0</v>
      </c>
      <c r="G8" s="4">
        <v>0</v>
      </c>
      <c r="H8" s="4">
        <f t="shared" si="0"/>
        <v>380</v>
      </c>
      <c r="I8" s="4">
        <v>240</v>
      </c>
      <c r="J8" s="19">
        <f t="shared" si="1"/>
        <v>620</v>
      </c>
      <c r="K8" s="5">
        <f t="shared" si="2"/>
        <v>72</v>
      </c>
      <c r="L8" s="5">
        <f t="shared" si="3"/>
        <v>57</v>
      </c>
      <c r="M8" s="5">
        <f t="shared" si="4"/>
        <v>57</v>
      </c>
      <c r="N8" s="4"/>
      <c r="O8" s="4"/>
      <c r="P8" s="4" t="s">
        <v>63</v>
      </c>
    </row>
    <row r="9" spans="1:16" s="3" customFormat="1" ht="14.1" customHeight="1" x14ac:dyDescent="0.15">
      <c r="A9" s="4">
        <v>7</v>
      </c>
      <c r="B9" s="4" t="s">
        <v>35</v>
      </c>
      <c r="C9" s="4">
        <v>57</v>
      </c>
      <c r="D9" s="4">
        <v>0</v>
      </c>
      <c r="E9" s="4">
        <v>0</v>
      </c>
      <c r="F9" s="4">
        <v>0</v>
      </c>
      <c r="G9" s="4">
        <v>0</v>
      </c>
      <c r="H9" s="4">
        <f t="shared" si="0"/>
        <v>1140</v>
      </c>
      <c r="I9" s="4"/>
      <c r="J9" s="19">
        <f t="shared" si="1"/>
        <v>1140</v>
      </c>
      <c r="K9" s="5">
        <f t="shared" ref="K9:K40" si="5">I9*0.3</f>
        <v>0</v>
      </c>
      <c r="L9" s="5">
        <f t="shared" si="3"/>
        <v>171</v>
      </c>
      <c r="M9" s="5">
        <f t="shared" si="4"/>
        <v>171</v>
      </c>
      <c r="N9" s="4"/>
      <c r="O9" s="4"/>
      <c r="P9" s="4"/>
    </row>
    <row r="10" spans="1:16" s="3" customFormat="1" ht="14.1" customHeight="1" x14ac:dyDescent="0.15">
      <c r="A10" s="4">
        <v>8</v>
      </c>
      <c r="B10" s="4" t="s">
        <v>36</v>
      </c>
      <c r="C10" s="4">
        <v>9</v>
      </c>
      <c r="D10" s="4">
        <v>0</v>
      </c>
      <c r="E10" s="4">
        <v>0</v>
      </c>
      <c r="F10" s="4">
        <v>0</v>
      </c>
      <c r="G10" s="4">
        <v>0</v>
      </c>
      <c r="H10" s="4">
        <f t="shared" si="0"/>
        <v>180</v>
      </c>
      <c r="I10" s="4"/>
      <c r="J10" s="19">
        <f t="shared" si="1"/>
        <v>180</v>
      </c>
      <c r="K10" s="5">
        <f t="shared" si="5"/>
        <v>0</v>
      </c>
      <c r="L10" s="5">
        <f t="shared" si="3"/>
        <v>27</v>
      </c>
      <c r="M10" s="5">
        <f t="shared" si="4"/>
        <v>27</v>
      </c>
      <c r="N10" s="4"/>
      <c r="O10" s="4"/>
      <c r="P10" s="4"/>
    </row>
    <row r="11" spans="1:16" s="3" customFormat="1" ht="14.1" customHeight="1" x14ac:dyDescent="0.15">
      <c r="A11" s="4">
        <v>9</v>
      </c>
      <c r="B11" s="4" t="s">
        <v>37</v>
      </c>
      <c r="C11" s="4">
        <v>5</v>
      </c>
      <c r="D11" s="4">
        <v>0</v>
      </c>
      <c r="E11" s="4">
        <v>0</v>
      </c>
      <c r="F11" s="4">
        <v>0</v>
      </c>
      <c r="G11" s="4">
        <v>0</v>
      </c>
      <c r="H11" s="4">
        <f t="shared" si="0"/>
        <v>100</v>
      </c>
      <c r="I11" s="4"/>
      <c r="J11" s="19">
        <f t="shared" si="1"/>
        <v>100</v>
      </c>
      <c r="K11" s="5">
        <f t="shared" si="5"/>
        <v>0</v>
      </c>
      <c r="L11" s="5">
        <f t="shared" si="3"/>
        <v>15</v>
      </c>
      <c r="M11" s="5">
        <f t="shared" si="4"/>
        <v>15</v>
      </c>
      <c r="N11" s="6"/>
      <c r="O11" s="4"/>
      <c r="P11" s="4"/>
    </row>
    <row r="12" spans="1:16" s="3" customFormat="1" ht="14.1" customHeight="1" x14ac:dyDescent="0.15">
      <c r="A12" s="4">
        <v>10</v>
      </c>
      <c r="B12" s="4" t="s">
        <v>38</v>
      </c>
      <c r="C12" s="4">
        <v>7</v>
      </c>
      <c r="D12" s="4">
        <v>0</v>
      </c>
      <c r="E12" s="4">
        <v>0</v>
      </c>
      <c r="F12" s="4">
        <v>0</v>
      </c>
      <c r="G12" s="4">
        <v>0</v>
      </c>
      <c r="H12" s="4">
        <f t="shared" si="0"/>
        <v>140</v>
      </c>
      <c r="I12" s="4"/>
      <c r="J12" s="19">
        <f t="shared" si="1"/>
        <v>140</v>
      </c>
      <c r="K12" s="5">
        <f t="shared" si="5"/>
        <v>0</v>
      </c>
      <c r="L12" s="5">
        <f t="shared" si="3"/>
        <v>21</v>
      </c>
      <c r="M12" s="5">
        <f t="shared" si="4"/>
        <v>21</v>
      </c>
      <c r="N12" s="6"/>
      <c r="O12" s="4"/>
      <c r="P12" s="4"/>
    </row>
    <row r="13" spans="1:16" s="3" customFormat="1" ht="14.1" customHeight="1" x14ac:dyDescent="0.15">
      <c r="A13" s="4">
        <v>11</v>
      </c>
      <c r="B13" s="4" t="s">
        <v>7</v>
      </c>
      <c r="C13" s="4">
        <v>8</v>
      </c>
      <c r="D13" s="4">
        <v>0</v>
      </c>
      <c r="E13" s="4">
        <v>0</v>
      </c>
      <c r="F13" s="4">
        <v>0</v>
      </c>
      <c r="G13" s="4">
        <v>0</v>
      </c>
      <c r="H13" s="4">
        <f t="shared" si="0"/>
        <v>160</v>
      </c>
      <c r="I13" s="4"/>
      <c r="J13" s="19">
        <f t="shared" si="1"/>
        <v>160</v>
      </c>
      <c r="K13" s="5">
        <f t="shared" si="5"/>
        <v>0</v>
      </c>
      <c r="L13" s="5">
        <f t="shared" si="3"/>
        <v>24</v>
      </c>
      <c r="M13" s="5">
        <f t="shared" si="4"/>
        <v>24</v>
      </c>
      <c r="N13" s="6"/>
      <c r="O13" s="4"/>
      <c r="P13" s="4"/>
    </row>
    <row r="14" spans="1:16" s="3" customFormat="1" ht="14.1" customHeight="1" x14ac:dyDescent="0.15">
      <c r="A14" s="4">
        <v>12</v>
      </c>
      <c r="B14" s="4" t="s">
        <v>39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f t="shared" si="0"/>
        <v>0</v>
      </c>
      <c r="I14" s="4"/>
      <c r="J14" s="17">
        <f t="shared" si="1"/>
        <v>0</v>
      </c>
      <c r="K14" s="5">
        <f t="shared" si="5"/>
        <v>0</v>
      </c>
      <c r="L14" s="5">
        <f t="shared" si="3"/>
        <v>0</v>
      </c>
      <c r="M14" s="5">
        <f t="shared" si="4"/>
        <v>0</v>
      </c>
      <c r="N14" s="6"/>
      <c r="O14" s="4"/>
      <c r="P14" s="4"/>
    </row>
    <row r="15" spans="1:16" s="3" customFormat="1" ht="14.1" customHeight="1" x14ac:dyDescent="0.15">
      <c r="A15" s="4">
        <v>13</v>
      </c>
      <c r="B15" s="4" t="s">
        <v>8</v>
      </c>
      <c r="C15" s="4">
        <v>12</v>
      </c>
      <c r="D15" s="4">
        <v>0</v>
      </c>
      <c r="E15" s="4">
        <v>0</v>
      </c>
      <c r="F15" s="4">
        <v>0</v>
      </c>
      <c r="G15" s="4">
        <v>0</v>
      </c>
      <c r="H15" s="4">
        <f t="shared" si="0"/>
        <v>240</v>
      </c>
      <c r="I15" s="4"/>
      <c r="J15" s="19">
        <f t="shared" si="1"/>
        <v>240</v>
      </c>
      <c r="K15" s="5">
        <f t="shared" si="5"/>
        <v>0</v>
      </c>
      <c r="L15" s="5">
        <f t="shared" si="3"/>
        <v>36</v>
      </c>
      <c r="M15" s="5">
        <f t="shared" si="4"/>
        <v>36</v>
      </c>
      <c r="N15" s="6"/>
      <c r="O15" s="4"/>
      <c r="P15" s="4"/>
    </row>
    <row r="16" spans="1:16" s="3" customFormat="1" ht="14.1" customHeight="1" x14ac:dyDescent="0.15">
      <c r="A16" s="4">
        <v>14</v>
      </c>
      <c r="B16" s="4" t="s">
        <v>21</v>
      </c>
      <c r="C16" s="4">
        <v>41</v>
      </c>
      <c r="D16" s="4">
        <v>1</v>
      </c>
      <c r="E16" s="4">
        <v>0</v>
      </c>
      <c r="F16" s="4">
        <v>0</v>
      </c>
      <c r="G16" s="4">
        <v>0</v>
      </c>
      <c r="H16" s="4">
        <f t="shared" si="0"/>
        <v>860</v>
      </c>
      <c r="I16" s="4"/>
      <c r="J16" s="19">
        <f t="shared" si="1"/>
        <v>860</v>
      </c>
      <c r="K16" s="5">
        <f t="shared" si="5"/>
        <v>0</v>
      </c>
      <c r="L16" s="5">
        <f t="shared" si="3"/>
        <v>129</v>
      </c>
      <c r="M16" s="5">
        <f t="shared" si="4"/>
        <v>129</v>
      </c>
      <c r="N16" s="6"/>
      <c r="O16" s="4"/>
      <c r="P16" s="4"/>
    </row>
    <row r="17" spans="1:16" s="3" customFormat="1" ht="14.1" customHeight="1" x14ac:dyDescent="0.15">
      <c r="A17" s="4">
        <v>15</v>
      </c>
      <c r="B17" s="4" t="s">
        <v>22</v>
      </c>
      <c r="C17" s="4">
        <v>9</v>
      </c>
      <c r="D17" s="4">
        <v>0</v>
      </c>
      <c r="E17" s="4">
        <v>0</v>
      </c>
      <c r="F17" s="4">
        <v>0</v>
      </c>
      <c r="G17" s="4">
        <v>0</v>
      </c>
      <c r="H17" s="4">
        <f t="shared" si="0"/>
        <v>180</v>
      </c>
      <c r="I17" s="4"/>
      <c r="J17" s="19">
        <f t="shared" si="1"/>
        <v>180</v>
      </c>
      <c r="K17" s="5">
        <f t="shared" si="5"/>
        <v>0</v>
      </c>
      <c r="L17" s="5">
        <f t="shared" si="3"/>
        <v>27</v>
      </c>
      <c r="M17" s="5">
        <f t="shared" si="4"/>
        <v>27</v>
      </c>
      <c r="N17" s="6"/>
      <c r="O17" s="4"/>
      <c r="P17" s="4"/>
    </row>
    <row r="18" spans="1:16" s="3" customFormat="1" ht="14.1" customHeight="1" x14ac:dyDescent="0.15">
      <c r="A18" s="4">
        <v>16</v>
      </c>
      <c r="B18" s="4" t="s">
        <v>9</v>
      </c>
      <c r="C18" s="4">
        <v>74</v>
      </c>
      <c r="D18" s="4">
        <v>7</v>
      </c>
      <c r="E18" s="4">
        <v>0</v>
      </c>
      <c r="F18" s="4">
        <v>0</v>
      </c>
      <c r="G18" s="4">
        <v>0</v>
      </c>
      <c r="H18" s="4">
        <f t="shared" si="0"/>
        <v>1760</v>
      </c>
      <c r="I18" s="4"/>
      <c r="J18" s="19">
        <f t="shared" si="1"/>
        <v>1760</v>
      </c>
      <c r="K18" s="5">
        <f t="shared" si="5"/>
        <v>0</v>
      </c>
      <c r="L18" s="5">
        <f t="shared" si="3"/>
        <v>264</v>
      </c>
      <c r="M18" s="5">
        <f t="shared" si="4"/>
        <v>264</v>
      </c>
      <c r="N18" s="6"/>
      <c r="O18" s="4"/>
      <c r="P18" s="4"/>
    </row>
    <row r="19" spans="1:16" s="3" customFormat="1" ht="14.1" customHeight="1" x14ac:dyDescent="0.15">
      <c r="A19" s="4">
        <v>17</v>
      </c>
      <c r="B19" s="4" t="s">
        <v>40</v>
      </c>
      <c r="C19" s="4">
        <v>20</v>
      </c>
      <c r="D19" s="4">
        <v>0</v>
      </c>
      <c r="E19" s="4">
        <v>0</v>
      </c>
      <c r="F19" s="4">
        <v>0</v>
      </c>
      <c r="G19" s="4">
        <v>0</v>
      </c>
      <c r="H19" s="4">
        <f t="shared" si="0"/>
        <v>400</v>
      </c>
      <c r="I19" s="4"/>
      <c r="J19" s="19">
        <f t="shared" si="1"/>
        <v>400</v>
      </c>
      <c r="K19" s="5">
        <f t="shared" si="5"/>
        <v>0</v>
      </c>
      <c r="L19" s="5">
        <f t="shared" si="3"/>
        <v>60</v>
      </c>
      <c r="M19" s="5">
        <f t="shared" si="4"/>
        <v>60</v>
      </c>
      <c r="N19" s="6"/>
      <c r="O19" s="4"/>
      <c r="P19" s="4"/>
    </row>
    <row r="20" spans="1:16" s="3" customFormat="1" ht="14.1" customHeight="1" x14ac:dyDescent="0.15">
      <c r="A20" s="4">
        <v>18</v>
      </c>
      <c r="B20" s="4" t="s">
        <v>41</v>
      </c>
      <c r="C20" s="4">
        <v>30</v>
      </c>
      <c r="D20" s="4">
        <v>1</v>
      </c>
      <c r="E20" s="4">
        <v>0</v>
      </c>
      <c r="F20" s="4">
        <v>0</v>
      </c>
      <c r="G20" s="4">
        <v>0</v>
      </c>
      <c r="H20" s="4">
        <f t="shared" si="0"/>
        <v>640</v>
      </c>
      <c r="I20" s="4">
        <v>200</v>
      </c>
      <c r="J20" s="19">
        <f t="shared" si="1"/>
        <v>840</v>
      </c>
      <c r="K20" s="5">
        <f t="shared" si="5"/>
        <v>60</v>
      </c>
      <c r="L20" s="5">
        <f t="shared" si="3"/>
        <v>96</v>
      </c>
      <c r="M20" s="5">
        <f t="shared" si="4"/>
        <v>96</v>
      </c>
      <c r="N20" s="6"/>
      <c r="O20" s="4"/>
      <c r="P20" s="4" t="s">
        <v>57</v>
      </c>
    </row>
    <row r="21" spans="1:16" s="3" customFormat="1" ht="14.1" customHeight="1" x14ac:dyDescent="0.15">
      <c r="A21" s="4">
        <v>19</v>
      </c>
      <c r="B21" s="4" t="s">
        <v>10</v>
      </c>
      <c r="C21" s="4">
        <v>12</v>
      </c>
      <c r="D21" s="4">
        <v>0</v>
      </c>
      <c r="E21" s="4">
        <v>0</v>
      </c>
      <c r="F21" s="4">
        <v>0</v>
      </c>
      <c r="G21" s="4">
        <v>0</v>
      </c>
      <c r="H21" s="4">
        <f t="shared" si="0"/>
        <v>240</v>
      </c>
      <c r="I21" s="4"/>
      <c r="J21" s="19">
        <f t="shared" si="1"/>
        <v>240</v>
      </c>
      <c r="K21" s="5">
        <f t="shared" si="5"/>
        <v>0</v>
      </c>
      <c r="L21" s="5">
        <f t="shared" si="3"/>
        <v>36</v>
      </c>
      <c r="M21" s="5">
        <f t="shared" si="4"/>
        <v>36</v>
      </c>
      <c r="N21" s="6"/>
      <c r="O21" s="4"/>
      <c r="P21" s="4"/>
    </row>
    <row r="22" spans="1:16" s="3" customFormat="1" ht="14.1" customHeight="1" x14ac:dyDescent="0.15">
      <c r="A22" s="4">
        <v>20</v>
      </c>
      <c r="B22" s="4" t="s">
        <v>3</v>
      </c>
      <c r="C22" s="4">
        <v>11</v>
      </c>
      <c r="D22" s="4">
        <v>0</v>
      </c>
      <c r="E22" s="4">
        <v>0</v>
      </c>
      <c r="F22" s="4">
        <v>0</v>
      </c>
      <c r="G22" s="4">
        <v>0</v>
      </c>
      <c r="H22" s="4">
        <f t="shared" si="0"/>
        <v>220</v>
      </c>
      <c r="I22" s="4"/>
      <c r="J22" s="19">
        <f t="shared" si="1"/>
        <v>220</v>
      </c>
      <c r="K22" s="5">
        <f t="shared" si="5"/>
        <v>0</v>
      </c>
      <c r="L22" s="5">
        <f t="shared" si="3"/>
        <v>33</v>
      </c>
      <c r="M22" s="5">
        <f t="shared" si="4"/>
        <v>33</v>
      </c>
      <c r="N22" s="6"/>
      <c r="O22" s="4"/>
      <c r="P22" s="4"/>
    </row>
    <row r="23" spans="1:16" s="3" customFormat="1" ht="14.1" customHeight="1" x14ac:dyDescent="0.15">
      <c r="A23" s="4">
        <v>21</v>
      </c>
      <c r="B23" s="4" t="s">
        <v>11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f t="shared" si="0"/>
        <v>0</v>
      </c>
      <c r="I23" s="4"/>
      <c r="J23" s="17">
        <f t="shared" si="1"/>
        <v>0</v>
      </c>
      <c r="K23" s="5">
        <f t="shared" si="5"/>
        <v>0</v>
      </c>
      <c r="L23" s="5">
        <f t="shared" si="3"/>
        <v>0</v>
      </c>
      <c r="M23" s="5">
        <f t="shared" si="4"/>
        <v>0</v>
      </c>
      <c r="N23" s="6"/>
      <c r="O23" s="4"/>
      <c r="P23" s="4"/>
    </row>
    <row r="24" spans="1:16" s="3" customFormat="1" ht="14.1" customHeight="1" x14ac:dyDescent="0.15">
      <c r="A24" s="4">
        <v>22</v>
      </c>
      <c r="B24" s="4" t="s">
        <v>12</v>
      </c>
      <c r="C24" s="4">
        <v>9</v>
      </c>
      <c r="D24" s="4">
        <v>1</v>
      </c>
      <c r="E24" s="4">
        <v>0</v>
      </c>
      <c r="F24" s="4">
        <v>0</v>
      </c>
      <c r="G24" s="4">
        <v>0</v>
      </c>
      <c r="H24" s="4">
        <f t="shared" si="0"/>
        <v>220</v>
      </c>
      <c r="I24" s="4">
        <v>60</v>
      </c>
      <c r="J24" s="19">
        <f t="shared" si="1"/>
        <v>280</v>
      </c>
      <c r="K24" s="5">
        <f t="shared" si="5"/>
        <v>18</v>
      </c>
      <c r="L24" s="5">
        <f t="shared" si="3"/>
        <v>33</v>
      </c>
      <c r="M24" s="5">
        <f t="shared" si="4"/>
        <v>33</v>
      </c>
      <c r="N24" s="6"/>
      <c r="O24" s="4"/>
      <c r="P24" s="4" t="s">
        <v>58</v>
      </c>
    </row>
    <row r="25" spans="1:16" s="3" customFormat="1" ht="14.1" customHeight="1" x14ac:dyDescent="0.15">
      <c r="A25" s="4">
        <v>23</v>
      </c>
      <c r="B25" s="4" t="s">
        <v>42</v>
      </c>
      <c r="C25" s="4">
        <v>25</v>
      </c>
      <c r="D25" s="4">
        <v>0</v>
      </c>
      <c r="E25" s="4">
        <v>0</v>
      </c>
      <c r="F25" s="4">
        <v>0</v>
      </c>
      <c r="G25" s="4">
        <v>0</v>
      </c>
      <c r="H25" s="4">
        <f t="shared" si="0"/>
        <v>500</v>
      </c>
      <c r="I25" s="4"/>
      <c r="J25" s="19">
        <f t="shared" si="1"/>
        <v>500</v>
      </c>
      <c r="K25" s="5">
        <f t="shared" si="5"/>
        <v>0</v>
      </c>
      <c r="L25" s="5">
        <f t="shared" si="3"/>
        <v>75</v>
      </c>
      <c r="M25" s="5">
        <f t="shared" si="4"/>
        <v>75</v>
      </c>
      <c r="N25" s="6"/>
      <c r="O25" s="4"/>
      <c r="P25" s="4"/>
    </row>
    <row r="26" spans="1:16" s="3" customFormat="1" ht="14.1" customHeight="1" x14ac:dyDescent="0.15">
      <c r="A26" s="4">
        <v>24</v>
      </c>
      <c r="B26" s="4" t="s">
        <v>13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f t="shared" si="0"/>
        <v>20</v>
      </c>
      <c r="I26" s="4"/>
      <c r="J26" s="19">
        <f t="shared" si="1"/>
        <v>20</v>
      </c>
      <c r="K26" s="5">
        <f t="shared" si="5"/>
        <v>0</v>
      </c>
      <c r="L26" s="5">
        <f t="shared" si="3"/>
        <v>3</v>
      </c>
      <c r="M26" s="5">
        <f t="shared" si="4"/>
        <v>3</v>
      </c>
      <c r="N26" s="6"/>
      <c r="O26" s="4"/>
      <c r="P26" s="4"/>
    </row>
    <row r="27" spans="1:16" s="3" customFormat="1" ht="14.1" customHeight="1" x14ac:dyDescent="0.15">
      <c r="A27" s="4">
        <v>25</v>
      </c>
      <c r="B27" s="4" t="s">
        <v>23</v>
      </c>
      <c r="C27" s="4">
        <v>7</v>
      </c>
      <c r="D27" s="4">
        <v>1</v>
      </c>
      <c r="E27" s="4">
        <v>0</v>
      </c>
      <c r="F27" s="4">
        <v>0</v>
      </c>
      <c r="G27" s="4">
        <v>0</v>
      </c>
      <c r="H27" s="4">
        <f t="shared" si="0"/>
        <v>180</v>
      </c>
      <c r="I27" s="4">
        <v>480</v>
      </c>
      <c r="J27" s="19">
        <f t="shared" si="1"/>
        <v>660</v>
      </c>
      <c r="K27" s="5">
        <f t="shared" si="5"/>
        <v>144</v>
      </c>
      <c r="L27" s="5">
        <f t="shared" si="3"/>
        <v>27</v>
      </c>
      <c r="M27" s="5">
        <f t="shared" si="4"/>
        <v>27</v>
      </c>
      <c r="N27" s="6"/>
      <c r="O27" s="4"/>
      <c r="P27" s="4" t="s">
        <v>61</v>
      </c>
    </row>
    <row r="28" spans="1:16" s="3" customFormat="1" ht="14.1" customHeight="1" x14ac:dyDescent="0.15">
      <c r="A28" s="4">
        <v>26</v>
      </c>
      <c r="B28" s="4" t="s">
        <v>24</v>
      </c>
      <c r="C28" s="4">
        <v>17</v>
      </c>
      <c r="D28" s="4">
        <v>0</v>
      </c>
      <c r="E28" s="4">
        <v>0</v>
      </c>
      <c r="F28" s="4">
        <v>0</v>
      </c>
      <c r="G28" s="4">
        <v>0</v>
      </c>
      <c r="H28" s="4">
        <f t="shared" si="0"/>
        <v>340</v>
      </c>
      <c r="I28" s="4"/>
      <c r="J28" s="19">
        <f t="shared" si="1"/>
        <v>340</v>
      </c>
      <c r="K28" s="5">
        <f t="shared" si="5"/>
        <v>0</v>
      </c>
      <c r="L28" s="5">
        <f t="shared" si="3"/>
        <v>51</v>
      </c>
      <c r="M28" s="5">
        <f t="shared" si="4"/>
        <v>51</v>
      </c>
      <c r="N28" s="6"/>
      <c r="O28" s="4"/>
      <c r="P28" s="4"/>
    </row>
    <row r="29" spans="1:16" s="3" customFormat="1" ht="14.1" customHeight="1" x14ac:dyDescent="0.15">
      <c r="A29" s="4">
        <v>27</v>
      </c>
      <c r="B29" s="4" t="s">
        <v>25</v>
      </c>
      <c r="C29" s="4">
        <v>21</v>
      </c>
      <c r="D29" s="4">
        <v>0</v>
      </c>
      <c r="E29" s="4">
        <v>0</v>
      </c>
      <c r="F29" s="4">
        <v>0</v>
      </c>
      <c r="G29" s="4">
        <v>0</v>
      </c>
      <c r="H29" s="4">
        <f t="shared" si="0"/>
        <v>420</v>
      </c>
      <c r="I29" s="4"/>
      <c r="J29" s="19">
        <f t="shared" si="1"/>
        <v>420</v>
      </c>
      <c r="K29" s="5">
        <f t="shared" si="5"/>
        <v>0</v>
      </c>
      <c r="L29" s="5">
        <f t="shared" si="3"/>
        <v>63</v>
      </c>
      <c r="M29" s="5">
        <f t="shared" si="4"/>
        <v>63</v>
      </c>
      <c r="N29" s="6"/>
      <c r="O29" s="4"/>
      <c r="P29" s="4"/>
    </row>
    <row r="30" spans="1:16" s="3" customFormat="1" ht="14.1" customHeight="1" x14ac:dyDescent="0.15">
      <c r="A30" s="4">
        <v>28</v>
      </c>
      <c r="B30" s="20" t="s">
        <v>26</v>
      </c>
      <c r="C30" s="20">
        <v>76</v>
      </c>
      <c r="D30" s="20">
        <v>0</v>
      </c>
      <c r="E30" s="20">
        <v>0</v>
      </c>
      <c r="F30" s="20">
        <v>0</v>
      </c>
      <c r="G30" s="20">
        <v>0</v>
      </c>
      <c r="H30" s="4">
        <f t="shared" si="0"/>
        <v>1520</v>
      </c>
      <c r="I30" s="4"/>
      <c r="J30" s="19">
        <v>1520</v>
      </c>
      <c r="K30" s="5">
        <f t="shared" si="5"/>
        <v>0</v>
      </c>
      <c r="L30" s="5">
        <f t="shared" si="3"/>
        <v>228</v>
      </c>
      <c r="M30" s="5">
        <f t="shared" si="4"/>
        <v>228</v>
      </c>
      <c r="N30" s="6"/>
      <c r="O30" s="4"/>
      <c r="P30" s="4"/>
    </row>
    <row r="31" spans="1:16" s="3" customFormat="1" ht="14.1" customHeight="1" x14ac:dyDescent="0.15">
      <c r="A31" s="4">
        <v>29</v>
      </c>
      <c r="B31" s="4" t="s">
        <v>27</v>
      </c>
      <c r="C31" s="4">
        <v>13</v>
      </c>
      <c r="D31" s="4">
        <v>0</v>
      </c>
      <c r="E31" s="4">
        <v>0</v>
      </c>
      <c r="F31" s="4">
        <v>0</v>
      </c>
      <c r="G31" s="4">
        <v>0</v>
      </c>
      <c r="H31" s="20">
        <f t="shared" si="0"/>
        <v>260</v>
      </c>
      <c r="I31" s="20">
        <v>460</v>
      </c>
      <c r="J31" s="19">
        <f t="shared" si="1"/>
        <v>720</v>
      </c>
      <c r="K31" s="5">
        <f t="shared" si="5"/>
        <v>138</v>
      </c>
      <c r="L31" s="5">
        <f t="shared" si="3"/>
        <v>39</v>
      </c>
      <c r="M31" s="5">
        <f t="shared" si="4"/>
        <v>39</v>
      </c>
      <c r="N31" s="6"/>
      <c r="O31" s="4"/>
      <c r="P31" s="4" t="s">
        <v>59</v>
      </c>
    </row>
    <row r="32" spans="1:16" s="3" customFormat="1" ht="14.1" customHeight="1" x14ac:dyDescent="0.15">
      <c r="A32" s="4">
        <v>30</v>
      </c>
      <c r="B32" s="4" t="s">
        <v>28</v>
      </c>
      <c r="C32" s="4">
        <v>20</v>
      </c>
      <c r="D32" s="4">
        <v>0</v>
      </c>
      <c r="E32" s="4">
        <v>0</v>
      </c>
      <c r="F32" s="4">
        <v>0</v>
      </c>
      <c r="G32" s="4">
        <v>0</v>
      </c>
      <c r="H32" s="4">
        <f t="shared" si="0"/>
        <v>400</v>
      </c>
      <c r="I32" s="4"/>
      <c r="J32" s="19">
        <f t="shared" si="1"/>
        <v>400</v>
      </c>
      <c r="K32" s="5">
        <f t="shared" si="5"/>
        <v>0</v>
      </c>
      <c r="L32" s="5">
        <f t="shared" si="3"/>
        <v>60</v>
      </c>
      <c r="M32" s="5">
        <f t="shared" si="4"/>
        <v>60</v>
      </c>
      <c r="N32" s="6"/>
      <c r="O32" s="4"/>
      <c r="P32" s="4"/>
    </row>
    <row r="33" spans="1:19" s="3" customFormat="1" ht="14.1" customHeight="1" x14ac:dyDescent="0.15">
      <c r="A33" s="4">
        <v>31</v>
      </c>
      <c r="B33" s="4" t="s">
        <v>29</v>
      </c>
      <c r="C33" s="4">
        <v>29</v>
      </c>
      <c r="D33" s="4">
        <v>0</v>
      </c>
      <c r="E33" s="4">
        <v>0</v>
      </c>
      <c r="F33" s="4">
        <v>0</v>
      </c>
      <c r="G33" s="4">
        <v>0</v>
      </c>
      <c r="H33" s="4">
        <f t="shared" si="0"/>
        <v>580</v>
      </c>
      <c r="I33" s="4">
        <v>620</v>
      </c>
      <c r="J33" s="19">
        <f t="shared" si="1"/>
        <v>1200</v>
      </c>
      <c r="K33" s="5">
        <f t="shared" si="5"/>
        <v>186</v>
      </c>
      <c r="L33" s="5">
        <f t="shared" si="3"/>
        <v>87</v>
      </c>
      <c r="M33" s="5">
        <f t="shared" si="4"/>
        <v>87</v>
      </c>
      <c r="N33" s="6"/>
      <c r="O33" s="4"/>
      <c r="P33" s="4" t="s">
        <v>60</v>
      </c>
    </row>
    <row r="34" spans="1:19" s="3" customFormat="1" ht="14.1" customHeight="1" x14ac:dyDescent="0.15">
      <c r="A34" s="4">
        <v>32</v>
      </c>
      <c r="B34" s="4" t="s">
        <v>30</v>
      </c>
      <c r="C34" s="4">
        <v>23</v>
      </c>
      <c r="D34" s="4">
        <v>0</v>
      </c>
      <c r="E34" s="4">
        <v>0</v>
      </c>
      <c r="F34" s="4">
        <v>0</v>
      </c>
      <c r="G34" s="4">
        <v>0</v>
      </c>
      <c r="H34" s="4">
        <f t="shared" si="0"/>
        <v>460</v>
      </c>
      <c r="I34" s="4"/>
      <c r="J34" s="19">
        <f t="shared" si="1"/>
        <v>460</v>
      </c>
      <c r="K34" s="5">
        <f t="shared" si="5"/>
        <v>0</v>
      </c>
      <c r="L34" s="5">
        <f t="shared" si="3"/>
        <v>69</v>
      </c>
      <c r="M34" s="5">
        <f t="shared" si="4"/>
        <v>69</v>
      </c>
      <c r="N34" s="6"/>
      <c r="O34" s="4"/>
      <c r="P34" s="4"/>
    </row>
    <row r="35" spans="1:19" s="3" customFormat="1" ht="14.1" customHeight="1" x14ac:dyDescent="0.15">
      <c r="A35" s="4">
        <v>33</v>
      </c>
      <c r="B35" s="4" t="s">
        <v>14</v>
      </c>
      <c r="C35" s="4">
        <v>6</v>
      </c>
      <c r="D35" s="4">
        <v>0</v>
      </c>
      <c r="E35" s="4">
        <v>0</v>
      </c>
      <c r="F35" s="4">
        <v>0</v>
      </c>
      <c r="G35" s="4">
        <v>0</v>
      </c>
      <c r="H35" s="4">
        <f t="shared" si="0"/>
        <v>120</v>
      </c>
      <c r="I35" s="4"/>
      <c r="J35" s="19">
        <f t="shared" si="1"/>
        <v>120</v>
      </c>
      <c r="K35" s="5">
        <f t="shared" si="5"/>
        <v>0</v>
      </c>
      <c r="L35" s="5">
        <f t="shared" si="3"/>
        <v>18</v>
      </c>
      <c r="M35" s="5">
        <f t="shared" si="4"/>
        <v>18</v>
      </c>
      <c r="N35" s="6"/>
      <c r="O35" s="4"/>
      <c r="P35" s="4"/>
    </row>
    <row r="36" spans="1:19" s="3" customFormat="1" ht="14.1" customHeight="1" x14ac:dyDescent="0.15">
      <c r="A36" s="4">
        <v>34</v>
      </c>
      <c r="B36" s="4" t="s">
        <v>15</v>
      </c>
      <c r="C36" s="4">
        <v>2</v>
      </c>
      <c r="D36" s="4">
        <v>0</v>
      </c>
      <c r="E36" s="4">
        <v>0</v>
      </c>
      <c r="F36" s="4">
        <v>0</v>
      </c>
      <c r="G36" s="4">
        <v>0</v>
      </c>
      <c r="H36" s="4">
        <f t="shared" si="0"/>
        <v>40</v>
      </c>
      <c r="I36" s="4"/>
      <c r="J36" s="19">
        <f t="shared" si="1"/>
        <v>40</v>
      </c>
      <c r="K36" s="5">
        <f t="shared" si="5"/>
        <v>0</v>
      </c>
      <c r="L36" s="5">
        <f t="shared" si="3"/>
        <v>6</v>
      </c>
      <c r="M36" s="5">
        <f t="shared" si="4"/>
        <v>6</v>
      </c>
      <c r="N36" s="6"/>
      <c r="O36" s="6"/>
      <c r="P36" s="4"/>
    </row>
    <row r="37" spans="1:19" s="3" customFormat="1" ht="14.1" customHeight="1" x14ac:dyDescent="0.15">
      <c r="A37" s="4">
        <v>35</v>
      </c>
      <c r="B37" s="4" t="s">
        <v>54</v>
      </c>
      <c r="C37" s="4">
        <v>1</v>
      </c>
      <c r="D37" s="4">
        <v>0</v>
      </c>
      <c r="E37" s="4">
        <v>0</v>
      </c>
      <c r="F37" s="4">
        <v>0</v>
      </c>
      <c r="G37" s="4">
        <v>0</v>
      </c>
      <c r="H37" s="4">
        <v>20</v>
      </c>
      <c r="I37" s="4"/>
      <c r="J37" s="19">
        <f t="shared" si="1"/>
        <v>20</v>
      </c>
      <c r="K37" s="5">
        <f t="shared" si="5"/>
        <v>0</v>
      </c>
      <c r="L37" s="5"/>
      <c r="M37" s="5"/>
      <c r="N37" s="6"/>
      <c r="P37" s="4"/>
    </row>
    <row r="38" spans="1:19" s="3" customFormat="1" ht="14.1" customHeight="1" x14ac:dyDescent="0.15">
      <c r="A38" s="4">
        <v>36</v>
      </c>
      <c r="B38" s="4" t="s">
        <v>55</v>
      </c>
      <c r="C38" s="4">
        <v>3</v>
      </c>
      <c r="D38" s="4">
        <v>0</v>
      </c>
      <c r="E38" s="4">
        <v>0</v>
      </c>
      <c r="F38" s="4">
        <v>0</v>
      </c>
      <c r="G38" s="4">
        <v>0</v>
      </c>
      <c r="H38" s="4">
        <v>60</v>
      </c>
      <c r="I38" s="4"/>
      <c r="J38" s="19">
        <f t="shared" si="1"/>
        <v>60</v>
      </c>
      <c r="K38" s="5">
        <f t="shared" si="5"/>
        <v>0</v>
      </c>
      <c r="L38" s="5"/>
      <c r="M38" s="5"/>
      <c r="N38" s="6"/>
      <c r="O38" s="6"/>
      <c r="P38" s="4"/>
    </row>
    <row r="39" spans="1:19" s="3" customFormat="1" ht="14.1" customHeight="1" x14ac:dyDescent="0.15">
      <c r="A39" s="4">
        <v>37</v>
      </c>
      <c r="B39" s="8" t="s">
        <v>47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f t="shared" si="0"/>
        <v>0</v>
      </c>
      <c r="I39" s="4"/>
      <c r="J39" s="17">
        <f t="shared" si="1"/>
        <v>0</v>
      </c>
      <c r="K39" s="5">
        <f t="shared" si="5"/>
        <v>0</v>
      </c>
      <c r="L39" s="5"/>
      <c r="M39" s="5"/>
      <c r="N39" s="6">
        <f>N41*0.7</f>
        <v>325.91999999999996</v>
      </c>
      <c r="O39" s="6"/>
      <c r="P39" s="4"/>
    </row>
    <row r="40" spans="1:19" s="3" customFormat="1" ht="14.1" customHeight="1" x14ac:dyDescent="0.15">
      <c r="A40" s="14">
        <v>38</v>
      </c>
      <c r="B40" s="8" t="s">
        <v>46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f t="shared" si="0"/>
        <v>0</v>
      </c>
      <c r="I40" s="4"/>
      <c r="J40" s="17">
        <f t="shared" si="1"/>
        <v>0</v>
      </c>
      <c r="K40" s="5">
        <f t="shared" si="5"/>
        <v>0</v>
      </c>
      <c r="L40" s="5"/>
      <c r="M40" s="5"/>
      <c r="N40" s="6">
        <f>N41*0.3</f>
        <v>139.67999999999998</v>
      </c>
      <c r="O40" s="6"/>
      <c r="P40" s="4"/>
    </row>
    <row r="41" spans="1:19" s="3" customFormat="1" ht="14.1" customHeight="1" x14ac:dyDescent="0.15">
      <c r="A41" s="25" t="s">
        <v>31</v>
      </c>
      <c r="B41" s="26"/>
      <c r="C41" s="9">
        <f>SUM(C3:C40)</f>
        <v>636</v>
      </c>
      <c r="D41" s="9">
        <f t="shared" ref="D41:G41" si="6">SUM(D3:D39)</f>
        <v>12</v>
      </c>
      <c r="E41" s="9">
        <f t="shared" si="6"/>
        <v>0</v>
      </c>
      <c r="F41" s="9">
        <f t="shared" si="6"/>
        <v>0</v>
      </c>
      <c r="G41" s="9">
        <f t="shared" si="6"/>
        <v>0</v>
      </c>
      <c r="H41" s="6">
        <f t="shared" si="0"/>
        <v>13200</v>
      </c>
      <c r="I41" s="6">
        <f>SUM(I3:I40)</f>
        <v>2320</v>
      </c>
      <c r="J41" s="6">
        <f>SUM(J3:J40)</f>
        <v>15520</v>
      </c>
      <c r="K41" s="10">
        <f>SUM(K1:K39)</f>
        <v>696</v>
      </c>
      <c r="L41" s="10">
        <f>SUM(L3:L36)</f>
        <v>1968</v>
      </c>
      <c r="M41" s="10">
        <f>SUM(M3:M36)</f>
        <v>1968</v>
      </c>
      <c r="N41" s="6">
        <f>J41*0.03</f>
        <v>465.59999999999997</v>
      </c>
      <c r="O41" s="11">
        <f>SUM(K41:N41)</f>
        <v>5097.6000000000004</v>
      </c>
      <c r="P41" s="4"/>
    </row>
    <row r="42" spans="1:19" s="3" customFormat="1" ht="30" customHeight="1" x14ac:dyDescent="0.15">
      <c r="A42" s="27" t="s">
        <v>43</v>
      </c>
      <c r="B42" s="28"/>
      <c r="C42" s="13"/>
      <c r="D42" s="13"/>
      <c r="E42" s="13"/>
      <c r="F42" s="13"/>
      <c r="G42" s="13"/>
      <c r="H42" s="13"/>
      <c r="I42" s="13"/>
      <c r="J42" s="13"/>
      <c r="K42" s="13"/>
      <c r="L42" s="13" t="s">
        <v>44</v>
      </c>
      <c r="M42" s="7"/>
      <c r="N42" s="7"/>
      <c r="O42" s="7"/>
      <c r="P42" s="18"/>
    </row>
    <row r="43" spans="1:19" x14ac:dyDescent="0.1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9" x14ac:dyDescent="0.1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9" x14ac:dyDescent="0.15">
      <c r="S45" s="12"/>
    </row>
  </sheetData>
  <mergeCells count="3">
    <mergeCell ref="A1:O1"/>
    <mergeCell ref="A41:B41"/>
    <mergeCell ref="A42:B42"/>
  </mergeCells>
  <phoneticPr fontId="3" type="noConversion"/>
  <printOptions horizontalCentered="1" verticalCentered="1"/>
  <pageMargins left="0.6692913385826772" right="0.6692913385826772" top="0.51181102362204722" bottom="0.51181102362204722" header="0.31496062992125984" footer="0.31496062992125984"/>
  <pageSetup paperSize="9" scale="8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F3" sqref="F3"/>
    </sheetView>
  </sheetViews>
  <sheetFormatPr defaultRowHeight="13.5" x14ac:dyDescent="0.15"/>
  <cols>
    <col min="1" max="1" width="13" customWidth="1"/>
    <col min="2" max="2" width="14" customWidth="1"/>
    <col min="3" max="3" width="12.875" customWidth="1"/>
    <col min="6" max="6" width="10.5" customWidth="1"/>
  </cols>
  <sheetData>
    <row r="1" spans="1:13" ht="30.75" customHeight="1" x14ac:dyDescent="0.15">
      <c r="A1" s="23" t="s">
        <v>66</v>
      </c>
      <c r="B1" s="23"/>
      <c r="C1" s="23"/>
      <c r="D1" s="23"/>
      <c r="E1" s="23"/>
      <c r="F1" s="23"/>
    </row>
    <row r="2" spans="1:13" ht="28.5" x14ac:dyDescent="0.15">
      <c r="A2" s="16" t="s">
        <v>32</v>
      </c>
      <c r="B2" s="16" t="s">
        <v>17</v>
      </c>
      <c r="C2" s="16" t="s">
        <v>18</v>
      </c>
      <c r="D2" s="16" t="s">
        <v>19</v>
      </c>
      <c r="E2" s="16" t="s">
        <v>65</v>
      </c>
      <c r="F2" s="16" t="s">
        <v>51</v>
      </c>
    </row>
    <row r="3" spans="1:13" ht="51" customHeight="1" x14ac:dyDescent="0.15">
      <c r="A3" s="22">
        <v>540</v>
      </c>
      <c r="B3" s="22">
        <v>3</v>
      </c>
      <c r="C3" s="22">
        <v>1</v>
      </c>
      <c r="D3" s="22">
        <v>0</v>
      </c>
      <c r="E3" s="22">
        <v>0</v>
      </c>
      <c r="F3" s="22">
        <f>SUM(A3*20+B3*40+C3*60+D3*100+E3*300)</f>
        <v>10980</v>
      </c>
    </row>
    <row r="4" spans="1:13" ht="20.25" x14ac:dyDescent="0.15">
      <c r="A4" s="27" t="s">
        <v>43</v>
      </c>
      <c r="B4" s="29"/>
      <c r="C4" s="27" t="s">
        <v>64</v>
      </c>
      <c r="D4" s="29"/>
      <c r="E4" s="27" t="s">
        <v>44</v>
      </c>
      <c r="F4" s="27"/>
      <c r="G4" s="13"/>
      <c r="H4" s="13"/>
      <c r="I4" s="13"/>
      <c r="J4" s="13"/>
      <c r="K4" s="13"/>
      <c r="L4" s="13"/>
      <c r="M4" s="7"/>
    </row>
    <row r="5" spans="1:13" x14ac:dyDescent="0.15">
      <c r="A5" s="30"/>
      <c r="B5" s="30"/>
      <c r="C5" s="30"/>
      <c r="D5" s="30"/>
      <c r="E5" s="30"/>
      <c r="F5" s="30"/>
    </row>
  </sheetData>
  <mergeCells count="6">
    <mergeCell ref="A1:F1"/>
    <mergeCell ref="A4:B5"/>
    <mergeCell ref="C4:C5"/>
    <mergeCell ref="E4:E5"/>
    <mergeCell ref="D4:D5"/>
    <mergeCell ref="F4:F5"/>
  </mergeCells>
  <phoneticPr fontId="1" type="noConversion"/>
  <printOptions horizontalCentered="1"/>
  <pageMargins left="0.70866141732283472" right="0.70866141732283472" top="1.1811023622047245" bottom="0.74803149606299213" header="0.31496062992125984" footer="0.31496062992125984"/>
  <pageSetup paperSize="9" scale="108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2017-12-17T11:36:23Z</dcterms:modified>
</cp:coreProperties>
</file>