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Sheet1!$A$1:$P$43</definedName>
  </definedNames>
  <calcPr calcId="124519"/>
</workbook>
</file>

<file path=xl/calcChain.xml><?xml version="1.0" encoding="utf-8"?>
<calcChain xmlns="http://schemas.openxmlformats.org/spreadsheetml/2006/main">
  <c r="L42" i="1"/>
  <c r="M39"/>
  <c r="N39"/>
  <c r="I39"/>
  <c r="I24"/>
  <c r="I35"/>
  <c r="G42" l="1"/>
  <c r="H42"/>
  <c r="F42"/>
  <c r="E42"/>
  <c r="I40"/>
  <c r="I3"/>
  <c r="K3" s="1"/>
  <c r="I4"/>
  <c r="I5"/>
  <c r="I6"/>
  <c r="I7"/>
  <c r="I8"/>
  <c r="I9"/>
  <c r="I10"/>
  <c r="I11"/>
  <c r="I12"/>
  <c r="K12" s="1"/>
  <c r="I13"/>
  <c r="I14"/>
  <c r="I15"/>
  <c r="I16"/>
  <c r="I17"/>
  <c r="I18"/>
  <c r="K18" s="1"/>
  <c r="I19"/>
  <c r="I20"/>
  <c r="I21"/>
  <c r="I22"/>
  <c r="I23"/>
  <c r="I25"/>
  <c r="I26"/>
  <c r="I27"/>
  <c r="K27" s="1"/>
  <c r="I28"/>
  <c r="I29"/>
  <c r="I30"/>
  <c r="I31"/>
  <c r="K31" s="1"/>
  <c r="I32"/>
  <c r="I33"/>
  <c r="I34"/>
  <c r="I36"/>
  <c r="I37"/>
  <c r="I38"/>
  <c r="K38" s="1"/>
  <c r="I41"/>
  <c r="K6"/>
  <c r="K24"/>
  <c r="K5"/>
  <c r="K7"/>
  <c r="K9"/>
  <c r="K11"/>
  <c r="K15"/>
  <c r="K17"/>
  <c r="K19"/>
  <c r="K21"/>
  <c r="K23"/>
  <c r="K33"/>
  <c r="K35"/>
  <c r="K37"/>
  <c r="K40"/>
  <c r="N37"/>
  <c r="N38"/>
  <c r="N40"/>
  <c r="N41"/>
  <c r="M37"/>
  <c r="M38"/>
  <c r="M40"/>
  <c r="M41"/>
  <c r="J42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40"/>
  <c r="L41"/>
  <c r="L4"/>
  <c r="L5"/>
  <c r="L6"/>
  <c r="L7"/>
  <c r="L8"/>
  <c r="L3"/>
  <c r="L9"/>
  <c r="L10"/>
  <c r="L11"/>
  <c r="L12"/>
  <c r="L13"/>
  <c r="L14"/>
  <c r="L15"/>
  <c r="L16"/>
  <c r="L17"/>
  <c r="L18"/>
  <c r="L19"/>
  <c r="L20"/>
  <c r="K4"/>
  <c r="K8"/>
  <c r="K10"/>
  <c r="K13"/>
  <c r="K14"/>
  <c r="K16"/>
  <c r="K20"/>
  <c r="K22"/>
  <c r="K25"/>
  <c r="K26"/>
  <c r="K28"/>
  <c r="K29"/>
  <c r="K32"/>
  <c r="K34"/>
  <c r="K36"/>
  <c r="K41"/>
  <c r="M3"/>
  <c r="I42" l="1"/>
  <c r="K30"/>
  <c r="K42"/>
  <c r="O42" s="1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D42"/>
  <c r="M42" l="1"/>
  <c r="N42"/>
  <c r="O40" l="1"/>
  <c r="O41" l="1"/>
  <c r="P42"/>
</calcChain>
</file>

<file path=xl/sharedStrings.xml><?xml version="1.0" encoding="utf-8"?>
<sst xmlns="http://schemas.openxmlformats.org/spreadsheetml/2006/main" count="77" uniqueCount="77">
  <si>
    <t>序号</t>
    <phoneticPr fontId="1" type="noConversion"/>
  </si>
  <si>
    <t>部门</t>
    <phoneticPr fontId="3" type="noConversion"/>
  </si>
  <si>
    <t>提成总额</t>
    <phoneticPr fontId="3" type="noConversion"/>
  </si>
  <si>
    <t>十里</t>
    <phoneticPr fontId="1" type="noConversion"/>
  </si>
  <si>
    <t>古田</t>
    <phoneticPr fontId="1" type="noConversion"/>
  </si>
  <si>
    <t>关山</t>
    <phoneticPr fontId="1" type="noConversion"/>
  </si>
  <si>
    <t>黄鹤楼</t>
    <phoneticPr fontId="1" type="noConversion"/>
  </si>
  <si>
    <t>复兴村</t>
    <phoneticPr fontId="1" type="noConversion"/>
  </si>
  <si>
    <t>广埠屯</t>
    <phoneticPr fontId="1" type="noConversion"/>
  </si>
  <si>
    <t>惠济</t>
    <phoneticPr fontId="1" type="noConversion"/>
  </si>
  <si>
    <t>七里</t>
    <phoneticPr fontId="1" type="noConversion"/>
  </si>
  <si>
    <t>简易</t>
    <phoneticPr fontId="1" type="noConversion"/>
  </si>
  <si>
    <t>石牌岭</t>
    <phoneticPr fontId="1" type="noConversion"/>
  </si>
  <si>
    <t>幸福村</t>
  </si>
  <si>
    <t>北湖</t>
    <phoneticPr fontId="1" type="noConversion"/>
  </si>
  <si>
    <t>革新</t>
    <phoneticPr fontId="1" type="noConversion"/>
  </si>
  <si>
    <t>增值部提成3%</t>
    <phoneticPr fontId="3" type="noConversion"/>
  </si>
  <si>
    <t>销售数量40元</t>
    <phoneticPr fontId="3" type="noConversion"/>
  </si>
  <si>
    <t>销售数量60元</t>
    <phoneticPr fontId="3" type="noConversion"/>
  </si>
  <si>
    <t>销售数量100元</t>
    <phoneticPr fontId="3" type="noConversion"/>
  </si>
  <si>
    <t>销售数量300元</t>
    <phoneticPr fontId="3" type="noConversion"/>
  </si>
  <si>
    <t>海员</t>
    <phoneticPr fontId="1" type="noConversion"/>
  </si>
  <si>
    <t>华苑</t>
    <phoneticPr fontId="1" type="noConversion"/>
  </si>
  <si>
    <t>仁寿</t>
    <phoneticPr fontId="1" type="noConversion"/>
  </si>
  <si>
    <t>邮科</t>
    <phoneticPr fontId="1" type="noConversion"/>
  </si>
  <si>
    <t>渣家安静</t>
    <phoneticPr fontId="1" type="noConversion"/>
  </si>
  <si>
    <t>中北</t>
    <phoneticPr fontId="1" type="noConversion"/>
  </si>
  <si>
    <t>洲头</t>
    <phoneticPr fontId="1" type="noConversion"/>
  </si>
  <si>
    <t xml:space="preserve">武船 </t>
    <phoneticPr fontId="1" type="noConversion"/>
  </si>
  <si>
    <t>龙江</t>
    <phoneticPr fontId="1" type="noConversion"/>
  </si>
  <si>
    <t>总计：</t>
    <phoneticPr fontId="3" type="noConversion"/>
  </si>
  <si>
    <t>销售数量20元</t>
    <phoneticPr fontId="3" type="noConversion"/>
  </si>
  <si>
    <t>汉中</t>
    <phoneticPr fontId="1" type="noConversion"/>
  </si>
  <si>
    <t>晒湖</t>
    <phoneticPr fontId="1" type="noConversion"/>
  </si>
  <si>
    <t>双柏</t>
    <phoneticPr fontId="1" type="noConversion"/>
  </si>
  <si>
    <t>八古墩</t>
    <phoneticPr fontId="1" type="noConversion"/>
  </si>
  <si>
    <t>堤角</t>
    <phoneticPr fontId="1" type="noConversion"/>
  </si>
  <si>
    <t>东亭</t>
    <phoneticPr fontId="1" type="noConversion"/>
  </si>
  <si>
    <t>古驿道</t>
    <phoneticPr fontId="1" type="noConversion"/>
  </si>
  <si>
    <t>连城</t>
    <phoneticPr fontId="1" type="noConversion"/>
  </si>
  <si>
    <t>农讲所</t>
    <phoneticPr fontId="1" type="noConversion"/>
  </si>
  <si>
    <t>武车</t>
    <phoneticPr fontId="1" type="noConversion"/>
  </si>
  <si>
    <t>制表：张波</t>
    <phoneticPr fontId="1" type="noConversion"/>
  </si>
  <si>
    <t>审批：</t>
    <phoneticPr fontId="1" type="noConversion"/>
  </si>
  <si>
    <t>增值部张波</t>
    <phoneticPr fontId="3" type="noConversion"/>
  </si>
  <si>
    <t>客服15%</t>
    <phoneticPr fontId="3" type="noConversion"/>
  </si>
  <si>
    <t>门店提成12%+3%</t>
    <phoneticPr fontId="3" type="noConversion"/>
  </si>
  <si>
    <t>提成30%</t>
    <phoneticPr fontId="3" type="noConversion"/>
  </si>
  <si>
    <t>总金额</t>
    <phoneticPr fontId="1" type="noConversion"/>
  </si>
  <si>
    <t>合计金额</t>
    <phoneticPr fontId="1" type="noConversion"/>
  </si>
  <si>
    <t>门店销售金额</t>
    <phoneticPr fontId="1" type="noConversion"/>
  </si>
  <si>
    <t>张家湾</t>
  </si>
  <si>
    <t>江夏</t>
  </si>
  <si>
    <t>备注</t>
    <phoneticPr fontId="3" type="noConversion"/>
  </si>
  <si>
    <t>何泽星20元11份</t>
    <phoneticPr fontId="3" type="noConversion"/>
  </si>
  <si>
    <t>陈菲20元1 付继文20元1</t>
    <phoneticPr fontId="3" type="noConversion"/>
  </si>
  <si>
    <t>黄琦20元1个</t>
    <phoneticPr fontId="3" type="noConversion"/>
  </si>
  <si>
    <t>八月份保险销售提成表</t>
    <phoneticPr fontId="1" type="noConversion"/>
  </si>
  <si>
    <t>门店20元35个</t>
    <phoneticPr fontId="3" type="noConversion"/>
  </si>
  <si>
    <t>100元1个</t>
    <phoneticPr fontId="3" type="noConversion"/>
  </si>
  <si>
    <t>3000元保险1份</t>
    <phoneticPr fontId="3" type="noConversion"/>
  </si>
  <si>
    <t>增值部邹玉志</t>
    <phoneticPr fontId="3" type="noConversion"/>
  </si>
  <si>
    <t>市场发展部</t>
    <phoneticPr fontId="3" type="noConversion"/>
  </si>
  <si>
    <t>增值业务部</t>
    <phoneticPr fontId="3" type="noConversion"/>
  </si>
  <si>
    <t>赵宋武/彭莉、丁三伙/彭莉</t>
    <phoneticPr fontId="3" type="noConversion"/>
  </si>
  <si>
    <t>欧阳中元</t>
  </si>
  <si>
    <t>已对未查到进行单</t>
    <phoneticPr fontId="3" type="noConversion"/>
  </si>
  <si>
    <t>已对</t>
    <phoneticPr fontId="3" type="noConversion"/>
  </si>
  <si>
    <t>未对</t>
    <phoneticPr fontId="3" type="noConversion"/>
  </si>
  <si>
    <t>杨园</t>
    <phoneticPr fontId="1" type="noConversion"/>
  </si>
  <si>
    <t>梅沙20元3个，40元1个</t>
    <phoneticPr fontId="3" type="noConversion"/>
  </si>
  <si>
    <t>20元杨攸敏1个，何作莲2个，60元王琪2 个</t>
    <phoneticPr fontId="3" type="noConversion"/>
  </si>
  <si>
    <t>门店朱莉40元1个</t>
    <phoneticPr fontId="3" type="noConversion"/>
  </si>
  <si>
    <t>门店20元8个,40元4个，60元4个</t>
    <phoneticPr fontId="3" type="noConversion"/>
  </si>
  <si>
    <t>财务部</t>
    <phoneticPr fontId="3" type="noConversion"/>
  </si>
  <si>
    <t>那赫男</t>
    <phoneticPr fontId="3" type="noConversion"/>
  </si>
  <si>
    <t>补前一个月漏发的提成</t>
    <phoneticPr fontId="3" type="noConversion"/>
  </si>
</sst>
</file>

<file path=xl/styles.xml><?xml version="1.0" encoding="utf-8"?>
<styleSheet xmlns="http://schemas.openxmlformats.org/spreadsheetml/2006/main">
  <numFmts count="4">
    <numFmt numFmtId="7" formatCode="&quot;¥&quot;#,##0.00;&quot;¥&quot;\-#,##0.00"/>
    <numFmt numFmtId="176" formatCode="0.00_ "/>
    <numFmt numFmtId="177" formatCode="#,##0.00_);[Red]\(#,##0.00\)"/>
    <numFmt numFmtId="178" formatCode="&quot;¥&quot;#,##0.00_);[Red]\(&quot;¥&quot;#,##0.00\)"/>
  </numFmts>
  <fonts count="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b/>
      <sz val="16"/>
      <color theme="1"/>
      <name val="宋体"/>
      <family val="3"/>
      <charset val="134"/>
      <scheme val="minor"/>
    </font>
    <font>
      <b/>
      <sz val="20"/>
      <color theme="1"/>
      <name val="宋体"/>
      <family val="3"/>
      <charset val="134"/>
      <scheme val="minor"/>
    </font>
    <font>
      <sz val="12"/>
      <name val="宋体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gradientFill degree="90">
        <stop position="0">
          <color rgb="FFFFC000"/>
        </stop>
        <stop position="1">
          <color theme="0"/>
        </stop>
      </gradientFill>
    </fill>
    <fill>
      <gradientFill degree="90">
        <stop position="0">
          <color rgb="FF92D050"/>
        </stop>
        <stop position="1">
          <color theme="0"/>
        </stop>
      </gradientFill>
    </fill>
    <fill>
      <gradientFill degree="90">
        <stop position="0">
          <color rgb="FFFF0000"/>
        </stop>
        <stop position="1">
          <color rgb="FFFFFF00"/>
        </stop>
      </gradientFill>
    </fill>
    <fill>
      <patternFill patternType="solid">
        <fgColor rgb="FF92D05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4" fillId="0" borderId="0" xfId="0" applyFont="1">
      <alignment vertical="center"/>
    </xf>
    <xf numFmtId="0" fontId="5" fillId="0" borderId="1" xfId="0" applyFont="1" applyBorder="1" applyAlignment="1">
      <alignment horizontal="center" vertical="center"/>
    </xf>
    <xf numFmtId="177" fontId="5" fillId="0" borderId="1" xfId="0" applyNumberFormat="1" applyFont="1" applyBorder="1" applyAlignment="1">
      <alignment horizontal="center" vertical="center"/>
    </xf>
    <xf numFmtId="7" fontId="5" fillId="0" borderId="1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177" fontId="0" fillId="0" borderId="0" xfId="0" applyNumberFormat="1">
      <alignment vertical="center"/>
    </xf>
    <xf numFmtId="0" fontId="6" fillId="0" borderId="0" xfId="0" applyFont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176" fontId="5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76" fontId="5" fillId="3" borderId="1" xfId="0" applyNumberFormat="1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176" fontId="5" fillId="5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7" fontId="5" fillId="8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0" fontId="5" fillId="0" borderId="1" xfId="0" applyNumberFormat="1" applyFont="1" applyBorder="1" applyAlignment="1">
      <alignment horizontal="center" vertical="center"/>
    </xf>
    <xf numFmtId="176" fontId="5" fillId="10" borderId="1" xfId="0" applyNumberFormat="1" applyFont="1" applyFill="1" applyBorder="1" applyAlignment="1">
      <alignment horizontal="center" vertical="center"/>
    </xf>
    <xf numFmtId="176" fontId="5" fillId="12" borderId="1" xfId="0" applyNumberFormat="1" applyFont="1" applyFill="1" applyBorder="1" applyAlignment="1">
      <alignment horizontal="center" vertical="center"/>
    </xf>
    <xf numFmtId="0" fontId="4" fillId="12" borderId="0" xfId="0" applyFont="1" applyFill="1">
      <alignment vertical="center"/>
    </xf>
    <xf numFmtId="0" fontId="4" fillId="10" borderId="0" xfId="0" applyFont="1" applyFill="1">
      <alignment vertical="center"/>
    </xf>
    <xf numFmtId="0" fontId="4" fillId="3" borderId="0" xfId="0" applyFont="1" applyFill="1">
      <alignment vertical="center"/>
    </xf>
    <xf numFmtId="0" fontId="5" fillId="13" borderId="3" xfId="0" applyFont="1" applyFill="1" applyBorder="1" applyAlignment="1">
      <alignment horizontal="center" vertical="center"/>
    </xf>
    <xf numFmtId="0" fontId="5" fillId="11" borderId="8" xfId="0" applyFont="1" applyFill="1" applyBorder="1" applyAlignment="1">
      <alignment horizontal="center" vertical="center"/>
    </xf>
    <xf numFmtId="0" fontId="5" fillId="9" borderId="2" xfId="0" applyFont="1" applyFill="1" applyBorder="1" applyAlignment="1">
      <alignment horizontal="center" vertical="center"/>
    </xf>
    <xf numFmtId="0" fontId="5" fillId="9" borderId="6" xfId="0" applyFont="1" applyFill="1" applyBorder="1" applyAlignment="1">
      <alignment horizontal="center" vertical="center"/>
    </xf>
    <xf numFmtId="0" fontId="5" fillId="9" borderId="3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5" fillId="11" borderId="7" xfId="0" applyFont="1" applyFill="1" applyBorder="1" applyAlignment="1">
      <alignment horizontal="center" vertical="center"/>
    </xf>
    <xf numFmtId="0" fontId="5" fillId="11" borderId="8" xfId="0" applyFont="1" applyFill="1" applyBorder="1" applyAlignment="1">
      <alignment horizontal="center" vertical="center"/>
    </xf>
    <xf numFmtId="0" fontId="5" fillId="11" borderId="9" xfId="0" applyFont="1" applyFill="1" applyBorder="1" applyAlignment="1">
      <alignment horizontal="center" vertical="center"/>
    </xf>
    <xf numFmtId="0" fontId="5" fillId="10" borderId="7" xfId="0" applyFont="1" applyFill="1" applyBorder="1" applyAlignment="1">
      <alignment horizontal="center" vertical="center"/>
    </xf>
    <xf numFmtId="0" fontId="5" fillId="10" borderId="9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46"/>
  <sheetViews>
    <sheetView tabSelected="1" topLeftCell="A10" workbookViewId="0">
      <selection activeCell="Q46" sqref="Q46"/>
    </sheetView>
  </sheetViews>
  <sheetFormatPr defaultRowHeight="13.5"/>
  <cols>
    <col min="1" max="1" width="5.875" customWidth="1"/>
    <col min="2" max="2" width="10.25" customWidth="1"/>
    <col min="3" max="3" width="14.125" customWidth="1"/>
    <col min="4" max="4" width="9.25" customWidth="1"/>
    <col min="5" max="5" width="8.75" customWidth="1"/>
    <col min="6" max="6" width="9.5" customWidth="1"/>
    <col min="7" max="8" width="9.125" customWidth="1"/>
    <col min="9" max="9" width="11.375" customWidth="1"/>
    <col min="10" max="10" width="13.625" customWidth="1"/>
    <col min="11" max="11" width="11.75" customWidth="1"/>
    <col min="12" max="12" width="10.875" customWidth="1"/>
    <col min="13" max="13" width="9.375" customWidth="1"/>
    <col min="14" max="14" width="10.25" customWidth="1"/>
    <col min="15" max="15" width="8.75" customWidth="1"/>
    <col min="16" max="16" width="11.625" customWidth="1"/>
    <col min="17" max="17" width="39.375" style="1" customWidth="1"/>
    <col min="19" max="19" width="14.625" customWidth="1"/>
    <col min="20" max="20" width="10.5" bestFit="1" customWidth="1"/>
  </cols>
  <sheetData>
    <row r="1" spans="1:19" ht="27" customHeight="1">
      <c r="A1" s="38" t="s">
        <v>57</v>
      </c>
      <c r="B1" s="38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40"/>
    </row>
    <row r="2" spans="1:19" s="3" customFormat="1" ht="37.5" customHeight="1">
      <c r="A2" s="11" t="s">
        <v>0</v>
      </c>
      <c r="B2" s="41" t="s">
        <v>1</v>
      </c>
      <c r="C2" s="42"/>
      <c r="D2" s="12" t="s">
        <v>31</v>
      </c>
      <c r="E2" s="12" t="s">
        <v>17</v>
      </c>
      <c r="F2" s="12" t="s">
        <v>18</v>
      </c>
      <c r="G2" s="12" t="s">
        <v>19</v>
      </c>
      <c r="H2" s="12" t="s">
        <v>20</v>
      </c>
      <c r="I2" s="12" t="s">
        <v>49</v>
      </c>
      <c r="J2" s="12" t="s">
        <v>50</v>
      </c>
      <c r="K2" s="12" t="s">
        <v>48</v>
      </c>
      <c r="L2" s="12" t="s">
        <v>47</v>
      </c>
      <c r="M2" s="12" t="s">
        <v>45</v>
      </c>
      <c r="N2" s="12" t="s">
        <v>46</v>
      </c>
      <c r="O2" s="12" t="s">
        <v>16</v>
      </c>
      <c r="P2" s="12" t="s">
        <v>2</v>
      </c>
      <c r="Q2" s="12" t="s">
        <v>53</v>
      </c>
    </row>
    <row r="3" spans="1:19" s="3" customFormat="1" ht="14.1" customHeight="1">
      <c r="A3" s="20">
        <v>1</v>
      </c>
      <c r="B3" s="43" t="s">
        <v>62</v>
      </c>
      <c r="C3" s="19">
        <v>101</v>
      </c>
      <c r="D3" s="1">
        <v>0</v>
      </c>
      <c r="E3" s="1">
        <v>0</v>
      </c>
      <c r="F3" s="4">
        <v>0</v>
      </c>
      <c r="G3" s="4">
        <v>0</v>
      </c>
      <c r="H3" s="4">
        <v>0</v>
      </c>
      <c r="I3" s="21">
        <f t="shared" ref="I3:I41" si="0">D3*20+E3*40+F3*60+G3*100+H3*300</f>
        <v>0</v>
      </c>
      <c r="J3" s="4">
        <v>100</v>
      </c>
      <c r="K3" s="26">
        <f>SUM(I3+J3)</f>
        <v>100</v>
      </c>
      <c r="L3" s="5">
        <f>J3*0.3</f>
        <v>30</v>
      </c>
      <c r="M3" s="5">
        <f>(D3*20+E3*40+F3*60+G3*100+H3*300)*0.15</f>
        <v>0</v>
      </c>
      <c r="N3" s="5">
        <f>(D3*20+E3*40+F3*60+G3*100+H3*300)*0.15</f>
        <v>0</v>
      </c>
      <c r="O3" s="4"/>
      <c r="P3" s="4"/>
      <c r="Q3" s="17" t="s">
        <v>70</v>
      </c>
    </row>
    <row r="4" spans="1:19" s="3" customFormat="1" ht="14.1" customHeight="1">
      <c r="A4" s="20">
        <v>2</v>
      </c>
      <c r="B4" s="44"/>
      <c r="C4" s="19" t="s">
        <v>4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21">
        <f t="shared" si="0"/>
        <v>0</v>
      </c>
      <c r="J4" s="4"/>
      <c r="K4" s="15">
        <f t="shared" ref="K4:K41" si="1">SUM(I4+J4)</f>
        <v>0</v>
      </c>
      <c r="L4" s="5">
        <f t="shared" ref="L4:L8" si="2">J4*0.3</f>
        <v>0</v>
      </c>
      <c r="M4" s="5">
        <f t="shared" ref="M4:M41" si="3">(D4*20+E4*40+F4*60+G4*100+H4*300)*0.15</f>
        <v>0</v>
      </c>
      <c r="N4" s="5">
        <f t="shared" ref="N4:N41" si="4">(D4*20+E4*40+F4*60+G4*100+H4*300)*0.15</f>
        <v>0</v>
      </c>
      <c r="O4" s="6"/>
      <c r="P4" s="4"/>
      <c r="Q4" s="4"/>
    </row>
    <row r="5" spans="1:19" s="3" customFormat="1" ht="14.1" customHeight="1">
      <c r="A5" s="20">
        <v>3</v>
      </c>
      <c r="B5" s="44"/>
      <c r="C5" s="19" t="s">
        <v>5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21">
        <f t="shared" si="0"/>
        <v>0</v>
      </c>
      <c r="J5" s="4"/>
      <c r="K5" s="15">
        <f t="shared" si="1"/>
        <v>0</v>
      </c>
      <c r="L5" s="5">
        <f t="shared" si="2"/>
        <v>0</v>
      </c>
      <c r="M5" s="5">
        <f t="shared" si="3"/>
        <v>0</v>
      </c>
      <c r="N5" s="5">
        <f t="shared" si="4"/>
        <v>0</v>
      </c>
      <c r="O5" s="6"/>
      <c r="P5" s="4"/>
      <c r="Q5" s="4"/>
    </row>
    <row r="6" spans="1:19" s="3" customFormat="1" ht="14.1" customHeight="1">
      <c r="A6" s="20">
        <v>4</v>
      </c>
      <c r="B6" s="44"/>
      <c r="C6" s="19" t="s">
        <v>32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21">
        <f t="shared" si="0"/>
        <v>0</v>
      </c>
      <c r="J6" s="4">
        <v>20</v>
      </c>
      <c r="K6" s="27">
        <f t="shared" si="1"/>
        <v>20</v>
      </c>
      <c r="L6" s="5">
        <f t="shared" si="2"/>
        <v>6</v>
      </c>
      <c r="M6" s="5">
        <f t="shared" si="3"/>
        <v>0</v>
      </c>
      <c r="N6" s="5">
        <f t="shared" si="4"/>
        <v>0</v>
      </c>
      <c r="O6" s="6"/>
      <c r="P6" s="4"/>
      <c r="Q6" s="4" t="s">
        <v>65</v>
      </c>
      <c r="R6" s="28"/>
      <c r="S6" s="3" t="s">
        <v>66</v>
      </c>
    </row>
    <row r="7" spans="1:19" s="3" customFormat="1" ht="14.1" customHeight="1">
      <c r="A7" s="20">
        <v>5</v>
      </c>
      <c r="B7" s="44"/>
      <c r="C7" s="19" t="s">
        <v>6</v>
      </c>
      <c r="D7" s="4">
        <v>28</v>
      </c>
      <c r="E7" s="4">
        <v>4</v>
      </c>
      <c r="F7" s="4">
        <v>0</v>
      </c>
      <c r="G7" s="4">
        <v>0</v>
      </c>
      <c r="H7" s="4">
        <v>0</v>
      </c>
      <c r="I7" s="21">
        <f t="shared" si="0"/>
        <v>720</v>
      </c>
      <c r="J7" s="4">
        <v>100</v>
      </c>
      <c r="K7" s="26">
        <f t="shared" si="1"/>
        <v>820</v>
      </c>
      <c r="L7" s="5">
        <f t="shared" si="2"/>
        <v>30</v>
      </c>
      <c r="M7" s="5">
        <f t="shared" si="3"/>
        <v>108</v>
      </c>
      <c r="N7" s="5">
        <f t="shared" si="4"/>
        <v>108</v>
      </c>
      <c r="O7" s="4"/>
      <c r="P7" s="4"/>
      <c r="Q7" s="4" t="s">
        <v>59</v>
      </c>
      <c r="R7" s="29"/>
      <c r="S7" s="3" t="s">
        <v>67</v>
      </c>
    </row>
    <row r="8" spans="1:19" s="3" customFormat="1" ht="14.1" customHeight="1">
      <c r="A8" s="20">
        <v>6</v>
      </c>
      <c r="B8" s="44"/>
      <c r="C8" s="19" t="s">
        <v>33</v>
      </c>
      <c r="D8" s="4">
        <v>5</v>
      </c>
      <c r="E8" s="4">
        <v>0</v>
      </c>
      <c r="F8" s="4">
        <v>0</v>
      </c>
      <c r="G8" s="4">
        <v>0</v>
      </c>
      <c r="H8" s="4">
        <v>0</v>
      </c>
      <c r="I8" s="21">
        <f t="shared" si="0"/>
        <v>100</v>
      </c>
      <c r="J8" s="4">
        <v>560</v>
      </c>
      <c r="K8" s="26">
        <f t="shared" si="1"/>
        <v>660</v>
      </c>
      <c r="L8" s="5">
        <f t="shared" si="2"/>
        <v>168</v>
      </c>
      <c r="M8" s="5">
        <f t="shared" si="3"/>
        <v>15</v>
      </c>
      <c r="N8" s="5">
        <f t="shared" si="4"/>
        <v>15</v>
      </c>
      <c r="O8" s="4"/>
      <c r="P8" s="4"/>
      <c r="Q8" s="4" t="s">
        <v>73</v>
      </c>
      <c r="R8" s="30"/>
      <c r="S8" s="3" t="s">
        <v>68</v>
      </c>
    </row>
    <row r="9" spans="1:19" s="3" customFormat="1" ht="14.1" customHeight="1">
      <c r="A9" s="20">
        <v>7</v>
      </c>
      <c r="B9" s="44"/>
      <c r="C9" s="19" t="s">
        <v>34</v>
      </c>
      <c r="D9" s="4">
        <v>1</v>
      </c>
      <c r="E9" s="4">
        <v>0</v>
      </c>
      <c r="F9" s="4">
        <v>0</v>
      </c>
      <c r="G9" s="4">
        <v>0</v>
      </c>
      <c r="H9" s="4">
        <v>0</v>
      </c>
      <c r="I9" s="21">
        <f t="shared" si="0"/>
        <v>20</v>
      </c>
      <c r="J9" s="4">
        <v>700</v>
      </c>
      <c r="K9" s="26">
        <f t="shared" si="1"/>
        <v>720</v>
      </c>
      <c r="L9" s="5">
        <f t="shared" ref="L9:L41" si="5">J9*0.3</f>
        <v>210</v>
      </c>
      <c r="M9" s="5">
        <f t="shared" si="3"/>
        <v>3</v>
      </c>
      <c r="N9" s="5">
        <f t="shared" si="4"/>
        <v>3</v>
      </c>
      <c r="O9" s="4"/>
      <c r="P9" s="4"/>
      <c r="Q9" s="4" t="s">
        <v>58</v>
      </c>
    </row>
    <row r="10" spans="1:19" s="3" customFormat="1" ht="14.1" customHeight="1">
      <c r="A10" s="20">
        <v>8</v>
      </c>
      <c r="B10" s="44"/>
      <c r="C10" s="19" t="s">
        <v>35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21">
        <f t="shared" si="0"/>
        <v>0</v>
      </c>
      <c r="J10" s="4">
        <v>40</v>
      </c>
      <c r="K10" s="26">
        <f t="shared" si="1"/>
        <v>40</v>
      </c>
      <c r="L10" s="5">
        <f t="shared" si="5"/>
        <v>12</v>
      </c>
      <c r="M10" s="5">
        <f t="shared" si="3"/>
        <v>0</v>
      </c>
      <c r="N10" s="5">
        <f t="shared" si="4"/>
        <v>0</v>
      </c>
      <c r="O10" s="4"/>
      <c r="P10" s="4"/>
      <c r="Q10" s="4" t="s">
        <v>64</v>
      </c>
    </row>
    <row r="11" spans="1:19" s="3" customFormat="1" ht="14.1" customHeight="1">
      <c r="A11" s="20">
        <v>9</v>
      </c>
      <c r="B11" s="44"/>
      <c r="C11" s="19" t="s">
        <v>36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21">
        <f t="shared" si="0"/>
        <v>0</v>
      </c>
      <c r="J11" s="4"/>
      <c r="K11" s="15">
        <f t="shared" si="1"/>
        <v>0</v>
      </c>
      <c r="L11" s="5">
        <f t="shared" si="5"/>
        <v>0</v>
      </c>
      <c r="M11" s="5">
        <f t="shared" si="3"/>
        <v>0</v>
      </c>
      <c r="N11" s="5">
        <f t="shared" si="4"/>
        <v>0</v>
      </c>
      <c r="O11" s="6"/>
      <c r="P11" s="4"/>
      <c r="Q11" s="4"/>
    </row>
    <row r="12" spans="1:19" s="3" customFormat="1" ht="14.1" customHeight="1">
      <c r="A12" s="20">
        <v>10</v>
      </c>
      <c r="B12" s="44"/>
      <c r="C12" s="19" t="s">
        <v>37</v>
      </c>
      <c r="D12" s="4">
        <v>1</v>
      </c>
      <c r="E12" s="4">
        <v>0</v>
      </c>
      <c r="F12" s="4">
        <v>0</v>
      </c>
      <c r="G12" s="4">
        <v>0</v>
      </c>
      <c r="H12" s="4">
        <v>0</v>
      </c>
      <c r="I12" s="21">
        <f t="shared" si="0"/>
        <v>20</v>
      </c>
      <c r="J12" s="4">
        <v>20</v>
      </c>
      <c r="K12" s="18">
        <f t="shared" si="1"/>
        <v>40</v>
      </c>
      <c r="L12" s="5">
        <f t="shared" si="5"/>
        <v>6</v>
      </c>
      <c r="M12" s="5">
        <f t="shared" si="3"/>
        <v>3</v>
      </c>
      <c r="N12" s="5">
        <f t="shared" si="4"/>
        <v>3</v>
      </c>
      <c r="O12" s="6"/>
      <c r="P12" s="4"/>
      <c r="Q12" s="4" t="s">
        <v>56</v>
      </c>
    </row>
    <row r="13" spans="1:19" s="3" customFormat="1" ht="14.1" customHeight="1">
      <c r="A13" s="20">
        <v>11</v>
      </c>
      <c r="B13" s="44"/>
      <c r="C13" s="19" t="s">
        <v>7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21">
        <f t="shared" si="0"/>
        <v>0</v>
      </c>
      <c r="J13" s="4"/>
      <c r="K13" s="15">
        <f t="shared" si="1"/>
        <v>0</v>
      </c>
      <c r="L13" s="5">
        <f t="shared" si="5"/>
        <v>0</v>
      </c>
      <c r="M13" s="5">
        <f t="shared" si="3"/>
        <v>0</v>
      </c>
      <c r="N13" s="5">
        <f t="shared" si="4"/>
        <v>0</v>
      </c>
      <c r="O13" s="6"/>
      <c r="P13" s="4"/>
      <c r="Q13" s="4"/>
    </row>
    <row r="14" spans="1:19" s="3" customFormat="1" ht="14.1" customHeight="1">
      <c r="A14" s="20">
        <v>12</v>
      </c>
      <c r="B14" s="44"/>
      <c r="C14" s="19" t="s">
        <v>38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21">
        <f t="shared" si="0"/>
        <v>0</v>
      </c>
      <c r="J14" s="4"/>
      <c r="K14" s="13">
        <f t="shared" si="1"/>
        <v>0</v>
      </c>
      <c r="L14" s="5">
        <f t="shared" si="5"/>
        <v>0</v>
      </c>
      <c r="M14" s="5">
        <f t="shared" si="3"/>
        <v>0</v>
      </c>
      <c r="N14" s="5">
        <f t="shared" si="4"/>
        <v>0</v>
      </c>
      <c r="O14" s="6"/>
      <c r="P14" s="4"/>
      <c r="Q14" s="4"/>
    </row>
    <row r="15" spans="1:19" s="3" customFormat="1" ht="14.1" customHeight="1">
      <c r="A15" s="20">
        <v>13</v>
      </c>
      <c r="B15" s="44"/>
      <c r="C15" s="19" t="s">
        <v>8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21">
        <f t="shared" si="0"/>
        <v>0</v>
      </c>
      <c r="J15" s="4"/>
      <c r="K15" s="18">
        <f t="shared" si="1"/>
        <v>0</v>
      </c>
      <c r="L15" s="5">
        <f t="shared" si="5"/>
        <v>0</v>
      </c>
      <c r="M15" s="5">
        <f t="shared" si="3"/>
        <v>0</v>
      </c>
      <c r="N15" s="5">
        <f t="shared" si="4"/>
        <v>0</v>
      </c>
      <c r="O15" s="6"/>
      <c r="P15" s="4"/>
      <c r="Q15" s="4"/>
    </row>
    <row r="16" spans="1:19" s="3" customFormat="1" ht="14.1" customHeight="1">
      <c r="A16" s="20">
        <v>14</v>
      </c>
      <c r="B16" s="44"/>
      <c r="C16" s="19" t="s">
        <v>21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21">
        <f t="shared" si="0"/>
        <v>0</v>
      </c>
      <c r="J16" s="4"/>
      <c r="K16" s="15">
        <f t="shared" si="1"/>
        <v>0</v>
      </c>
      <c r="L16" s="5">
        <f t="shared" si="5"/>
        <v>0</v>
      </c>
      <c r="M16" s="5">
        <f t="shared" si="3"/>
        <v>0</v>
      </c>
      <c r="N16" s="5">
        <f t="shared" si="4"/>
        <v>0</v>
      </c>
      <c r="O16" s="6"/>
      <c r="P16" s="4"/>
      <c r="Q16" s="4"/>
    </row>
    <row r="17" spans="1:17" s="3" customFormat="1" ht="14.1" customHeight="1">
      <c r="A17" s="20">
        <v>15</v>
      </c>
      <c r="B17" s="44"/>
      <c r="C17" s="19" t="s">
        <v>22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21">
        <f t="shared" si="0"/>
        <v>0</v>
      </c>
      <c r="J17" s="4"/>
      <c r="K17" s="15">
        <f t="shared" si="1"/>
        <v>0</v>
      </c>
      <c r="L17" s="5">
        <f t="shared" si="5"/>
        <v>0</v>
      </c>
      <c r="M17" s="5">
        <f t="shared" si="3"/>
        <v>0</v>
      </c>
      <c r="N17" s="5">
        <f t="shared" si="4"/>
        <v>0</v>
      </c>
      <c r="O17" s="6"/>
      <c r="P17" s="4"/>
      <c r="Q17" s="4"/>
    </row>
    <row r="18" spans="1:17" s="3" customFormat="1" ht="14.1" customHeight="1">
      <c r="A18" s="20">
        <v>16</v>
      </c>
      <c r="B18" s="44"/>
      <c r="C18" s="19" t="s">
        <v>9</v>
      </c>
      <c r="D18" s="4">
        <v>8</v>
      </c>
      <c r="E18" s="4">
        <v>0</v>
      </c>
      <c r="F18" s="4">
        <v>0</v>
      </c>
      <c r="G18" s="4">
        <v>0</v>
      </c>
      <c r="H18" s="4">
        <v>0</v>
      </c>
      <c r="I18" s="21">
        <f t="shared" si="0"/>
        <v>160</v>
      </c>
      <c r="J18" s="4">
        <v>220</v>
      </c>
      <c r="K18" s="26">
        <f t="shared" si="1"/>
        <v>380</v>
      </c>
      <c r="L18" s="5">
        <f t="shared" si="5"/>
        <v>66</v>
      </c>
      <c r="M18" s="5">
        <f t="shared" si="3"/>
        <v>24</v>
      </c>
      <c r="N18" s="5">
        <f t="shared" si="4"/>
        <v>24</v>
      </c>
      <c r="O18" s="6"/>
      <c r="P18" s="4"/>
      <c r="Q18" s="4" t="s">
        <v>54</v>
      </c>
    </row>
    <row r="19" spans="1:17" s="3" customFormat="1" ht="14.1" customHeight="1">
      <c r="A19" s="20">
        <v>17</v>
      </c>
      <c r="B19" s="44"/>
      <c r="C19" s="19" t="s">
        <v>39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21">
        <f t="shared" si="0"/>
        <v>0</v>
      </c>
      <c r="J19" s="4"/>
      <c r="K19" s="15">
        <f t="shared" si="1"/>
        <v>0</v>
      </c>
      <c r="L19" s="5">
        <f t="shared" si="5"/>
        <v>0</v>
      </c>
      <c r="M19" s="5">
        <f t="shared" si="3"/>
        <v>0</v>
      </c>
      <c r="N19" s="5">
        <f t="shared" si="4"/>
        <v>0</v>
      </c>
      <c r="O19" s="6"/>
      <c r="P19" s="4"/>
      <c r="Q19" s="4"/>
    </row>
    <row r="20" spans="1:17" s="3" customFormat="1" ht="14.1" customHeight="1">
      <c r="A20" s="20">
        <v>18</v>
      </c>
      <c r="B20" s="44"/>
      <c r="C20" s="19" t="s">
        <v>40</v>
      </c>
      <c r="D20" s="4">
        <v>1</v>
      </c>
      <c r="E20" s="4">
        <v>0</v>
      </c>
      <c r="F20" s="4">
        <v>0</v>
      </c>
      <c r="G20" s="4">
        <v>0</v>
      </c>
      <c r="H20" s="4">
        <v>0</v>
      </c>
      <c r="I20" s="21">
        <f t="shared" si="0"/>
        <v>20</v>
      </c>
      <c r="J20" s="4"/>
      <c r="K20" s="26">
        <f t="shared" si="1"/>
        <v>20</v>
      </c>
      <c r="L20" s="5">
        <f t="shared" si="5"/>
        <v>0</v>
      </c>
      <c r="M20" s="5">
        <f t="shared" si="3"/>
        <v>3</v>
      </c>
      <c r="N20" s="5">
        <f t="shared" si="4"/>
        <v>3</v>
      </c>
      <c r="O20" s="6"/>
      <c r="P20" s="4"/>
      <c r="Q20" s="4"/>
    </row>
    <row r="21" spans="1:17" s="3" customFormat="1" ht="14.1" customHeight="1">
      <c r="A21" s="20">
        <v>19</v>
      </c>
      <c r="B21" s="44"/>
      <c r="C21" s="19" t="s">
        <v>10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21">
        <f t="shared" si="0"/>
        <v>0</v>
      </c>
      <c r="J21" s="4"/>
      <c r="K21" s="15">
        <f t="shared" si="1"/>
        <v>0</v>
      </c>
      <c r="L21" s="5">
        <f t="shared" si="5"/>
        <v>0</v>
      </c>
      <c r="M21" s="5">
        <f t="shared" si="3"/>
        <v>0</v>
      </c>
      <c r="N21" s="5">
        <f t="shared" si="4"/>
        <v>0</v>
      </c>
      <c r="O21" s="6"/>
      <c r="P21" s="4"/>
      <c r="Q21" s="4"/>
    </row>
    <row r="22" spans="1:17" s="3" customFormat="1" ht="14.1" customHeight="1">
      <c r="A22" s="20">
        <v>20</v>
      </c>
      <c r="B22" s="44"/>
      <c r="C22" s="19" t="s">
        <v>3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21">
        <f t="shared" si="0"/>
        <v>0</v>
      </c>
      <c r="J22" s="4"/>
      <c r="K22" s="15">
        <f t="shared" si="1"/>
        <v>0</v>
      </c>
      <c r="L22" s="5">
        <f t="shared" si="5"/>
        <v>0</v>
      </c>
      <c r="M22" s="5">
        <f t="shared" si="3"/>
        <v>0</v>
      </c>
      <c r="N22" s="5">
        <f t="shared" si="4"/>
        <v>0</v>
      </c>
      <c r="O22" s="6"/>
      <c r="P22" s="4"/>
      <c r="Q22" s="4"/>
    </row>
    <row r="23" spans="1:17" s="3" customFormat="1" ht="14.1" customHeight="1">
      <c r="A23" s="20">
        <v>21</v>
      </c>
      <c r="B23" s="44"/>
      <c r="C23" s="19" t="s">
        <v>11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21">
        <f t="shared" si="0"/>
        <v>0</v>
      </c>
      <c r="J23" s="4"/>
      <c r="K23" s="13">
        <f t="shared" si="1"/>
        <v>0</v>
      </c>
      <c r="L23" s="5">
        <f t="shared" si="5"/>
        <v>0</v>
      </c>
      <c r="M23" s="5">
        <f t="shared" si="3"/>
        <v>0</v>
      </c>
      <c r="N23" s="5">
        <f t="shared" si="4"/>
        <v>0</v>
      </c>
      <c r="O23" s="6"/>
      <c r="P23" s="4"/>
      <c r="Q23" s="4"/>
    </row>
    <row r="24" spans="1:17" s="3" customFormat="1" ht="14.1" customHeight="1">
      <c r="A24" s="20">
        <v>22</v>
      </c>
      <c r="B24" s="44"/>
      <c r="C24" s="19" t="s">
        <v>12</v>
      </c>
      <c r="D24" s="4">
        <v>2</v>
      </c>
      <c r="E24" s="4">
        <v>0</v>
      </c>
      <c r="F24" s="4">
        <v>0</v>
      </c>
      <c r="G24" s="4">
        <v>0</v>
      </c>
      <c r="H24" s="4">
        <v>0</v>
      </c>
      <c r="I24" s="21">
        <f t="shared" si="0"/>
        <v>40</v>
      </c>
      <c r="J24" s="4">
        <v>40</v>
      </c>
      <c r="K24" s="26">
        <f t="shared" si="1"/>
        <v>80</v>
      </c>
      <c r="L24" s="5">
        <f t="shared" si="5"/>
        <v>12</v>
      </c>
      <c r="M24" s="5">
        <f t="shared" si="3"/>
        <v>6</v>
      </c>
      <c r="N24" s="5">
        <f t="shared" si="4"/>
        <v>6</v>
      </c>
      <c r="O24" s="6"/>
      <c r="P24" s="4"/>
      <c r="Q24" s="4" t="s">
        <v>72</v>
      </c>
    </row>
    <row r="25" spans="1:17" s="3" customFormat="1" ht="14.1" customHeight="1">
      <c r="A25" s="20">
        <v>23</v>
      </c>
      <c r="B25" s="44"/>
      <c r="C25" s="19" t="s">
        <v>41</v>
      </c>
      <c r="D25" s="4">
        <v>1</v>
      </c>
      <c r="E25" s="4">
        <v>1</v>
      </c>
      <c r="F25" s="4">
        <v>0</v>
      </c>
      <c r="G25" s="4">
        <v>0</v>
      </c>
      <c r="H25" s="4">
        <v>0</v>
      </c>
      <c r="I25" s="21">
        <f t="shared" si="0"/>
        <v>60</v>
      </c>
      <c r="J25" s="4"/>
      <c r="K25" s="18">
        <f t="shared" si="1"/>
        <v>60</v>
      </c>
      <c r="L25" s="5">
        <f t="shared" si="5"/>
        <v>0</v>
      </c>
      <c r="M25" s="5">
        <f t="shared" si="3"/>
        <v>9</v>
      </c>
      <c r="N25" s="5">
        <f t="shared" si="4"/>
        <v>9</v>
      </c>
      <c r="O25" s="6"/>
      <c r="P25" s="4"/>
      <c r="Q25" s="4"/>
    </row>
    <row r="26" spans="1:17" s="3" customFormat="1" ht="14.1" customHeight="1">
      <c r="A26" s="20">
        <v>24</v>
      </c>
      <c r="B26" s="44"/>
      <c r="C26" s="19" t="s">
        <v>13</v>
      </c>
      <c r="D26" s="4">
        <v>1</v>
      </c>
      <c r="E26" s="4">
        <v>0</v>
      </c>
      <c r="F26" s="4">
        <v>0</v>
      </c>
      <c r="G26" s="4">
        <v>0</v>
      </c>
      <c r="H26" s="4">
        <v>0</v>
      </c>
      <c r="I26" s="21">
        <f t="shared" si="0"/>
        <v>20</v>
      </c>
      <c r="J26" s="4"/>
      <c r="K26" s="26">
        <f t="shared" si="1"/>
        <v>20</v>
      </c>
      <c r="L26" s="5">
        <f t="shared" si="5"/>
        <v>0</v>
      </c>
      <c r="M26" s="5">
        <f t="shared" si="3"/>
        <v>3</v>
      </c>
      <c r="N26" s="5">
        <f t="shared" si="4"/>
        <v>3</v>
      </c>
      <c r="O26" s="6"/>
      <c r="P26" s="4"/>
      <c r="Q26" s="4"/>
    </row>
    <row r="27" spans="1:17" s="3" customFormat="1" ht="14.1" customHeight="1">
      <c r="A27" s="20">
        <v>25</v>
      </c>
      <c r="B27" s="44"/>
      <c r="C27" s="19" t="s">
        <v>69</v>
      </c>
      <c r="D27" s="4">
        <v>0</v>
      </c>
      <c r="E27" s="4">
        <v>0</v>
      </c>
      <c r="F27" s="4">
        <v>0</v>
      </c>
      <c r="G27" s="4">
        <v>0</v>
      </c>
      <c r="H27" s="4">
        <v>0</v>
      </c>
      <c r="I27" s="21">
        <f t="shared" si="0"/>
        <v>0</v>
      </c>
      <c r="J27" s="4">
        <v>180</v>
      </c>
      <c r="K27" s="26">
        <f t="shared" si="1"/>
        <v>180</v>
      </c>
      <c r="L27" s="5">
        <f t="shared" si="5"/>
        <v>54</v>
      </c>
      <c r="M27" s="5">
        <f t="shared" si="3"/>
        <v>0</v>
      </c>
      <c r="N27" s="5">
        <f t="shared" si="4"/>
        <v>0</v>
      </c>
      <c r="O27" s="6"/>
      <c r="P27" s="4"/>
      <c r="Q27" s="4" t="s">
        <v>71</v>
      </c>
    </row>
    <row r="28" spans="1:17" s="3" customFormat="1" ht="14.1" customHeight="1">
      <c r="A28" s="20">
        <v>26</v>
      </c>
      <c r="B28" s="44"/>
      <c r="C28" s="19" t="s">
        <v>23</v>
      </c>
      <c r="D28" s="4">
        <v>0</v>
      </c>
      <c r="E28" s="4">
        <v>0</v>
      </c>
      <c r="F28" s="4">
        <v>0</v>
      </c>
      <c r="G28" s="4">
        <v>0</v>
      </c>
      <c r="H28" s="4">
        <v>0</v>
      </c>
      <c r="I28" s="21">
        <f t="shared" si="0"/>
        <v>0</v>
      </c>
      <c r="J28" s="4"/>
      <c r="K28" s="15">
        <f t="shared" si="1"/>
        <v>0</v>
      </c>
      <c r="L28" s="5">
        <f t="shared" si="5"/>
        <v>0</v>
      </c>
      <c r="M28" s="5">
        <f t="shared" si="3"/>
        <v>0</v>
      </c>
      <c r="N28" s="5">
        <f t="shared" si="4"/>
        <v>0</v>
      </c>
      <c r="O28" s="6"/>
      <c r="P28" s="4"/>
      <c r="Q28" s="4"/>
    </row>
    <row r="29" spans="1:17" s="3" customFormat="1" ht="14.1" customHeight="1">
      <c r="A29" s="20">
        <v>27</v>
      </c>
      <c r="B29" s="44"/>
      <c r="C29" s="19" t="s">
        <v>24</v>
      </c>
      <c r="D29" s="4">
        <v>0</v>
      </c>
      <c r="E29" s="4">
        <v>0</v>
      </c>
      <c r="F29" s="4">
        <v>0</v>
      </c>
      <c r="G29" s="4">
        <v>0</v>
      </c>
      <c r="H29" s="4">
        <v>0</v>
      </c>
      <c r="I29" s="21">
        <f t="shared" si="0"/>
        <v>0</v>
      </c>
      <c r="J29" s="4"/>
      <c r="K29" s="15">
        <f t="shared" si="1"/>
        <v>0</v>
      </c>
      <c r="L29" s="5">
        <f t="shared" si="5"/>
        <v>0</v>
      </c>
      <c r="M29" s="5">
        <f t="shared" si="3"/>
        <v>0</v>
      </c>
      <c r="N29" s="5">
        <f t="shared" si="4"/>
        <v>0</v>
      </c>
      <c r="O29" s="6"/>
      <c r="P29" s="4"/>
      <c r="Q29" s="4"/>
    </row>
    <row r="30" spans="1:17" s="3" customFormat="1" ht="14.1" customHeight="1">
      <c r="A30" s="20">
        <v>28</v>
      </c>
      <c r="B30" s="44"/>
      <c r="C30" s="19" t="s">
        <v>25</v>
      </c>
      <c r="D30" s="4">
        <v>7</v>
      </c>
      <c r="E30" s="4">
        <v>0</v>
      </c>
      <c r="F30" s="4">
        <v>0</v>
      </c>
      <c r="G30" s="4">
        <v>0</v>
      </c>
      <c r="H30" s="4">
        <v>0</v>
      </c>
      <c r="I30" s="21">
        <f t="shared" si="0"/>
        <v>140</v>
      </c>
      <c r="J30" s="4"/>
      <c r="K30" s="18">
        <f t="shared" si="1"/>
        <v>140</v>
      </c>
      <c r="L30" s="5">
        <f t="shared" si="5"/>
        <v>0</v>
      </c>
      <c r="M30" s="5">
        <f t="shared" si="3"/>
        <v>21</v>
      </c>
      <c r="N30" s="5">
        <f t="shared" si="4"/>
        <v>21</v>
      </c>
      <c r="O30" s="6"/>
      <c r="P30" s="4"/>
      <c r="Q30" s="4"/>
    </row>
    <row r="31" spans="1:17" s="3" customFormat="1" ht="14.1" customHeight="1">
      <c r="A31" s="20">
        <v>29</v>
      </c>
      <c r="B31" s="44"/>
      <c r="C31" s="19" t="s">
        <v>26</v>
      </c>
      <c r="D31" s="4">
        <v>1</v>
      </c>
      <c r="E31" s="4">
        <v>0</v>
      </c>
      <c r="F31" s="4">
        <v>0</v>
      </c>
      <c r="G31" s="4">
        <v>0</v>
      </c>
      <c r="H31" s="4">
        <v>0</v>
      </c>
      <c r="I31" s="21">
        <f t="shared" si="0"/>
        <v>20</v>
      </c>
      <c r="J31" s="16"/>
      <c r="K31" s="18">
        <f t="shared" si="1"/>
        <v>20</v>
      </c>
      <c r="L31" s="5">
        <f t="shared" si="5"/>
        <v>0</v>
      </c>
      <c r="M31" s="5">
        <f t="shared" si="3"/>
        <v>3</v>
      </c>
      <c r="N31" s="5">
        <f t="shared" si="4"/>
        <v>3</v>
      </c>
      <c r="O31" s="6"/>
      <c r="P31" s="4"/>
      <c r="Q31" s="4"/>
    </row>
    <row r="32" spans="1:17" s="3" customFormat="1" ht="14.1" customHeight="1">
      <c r="A32" s="20">
        <v>30</v>
      </c>
      <c r="B32" s="44"/>
      <c r="C32" s="19" t="s">
        <v>27</v>
      </c>
      <c r="D32" s="4">
        <v>0</v>
      </c>
      <c r="E32" s="4">
        <v>0</v>
      </c>
      <c r="F32" s="4">
        <v>0</v>
      </c>
      <c r="G32" s="4">
        <v>0</v>
      </c>
      <c r="H32" s="4">
        <v>0</v>
      </c>
      <c r="I32" s="21">
        <f t="shared" si="0"/>
        <v>0</v>
      </c>
      <c r="J32" s="4"/>
      <c r="K32" s="15">
        <f t="shared" si="1"/>
        <v>0</v>
      </c>
      <c r="L32" s="5">
        <f t="shared" si="5"/>
        <v>0</v>
      </c>
      <c r="M32" s="5">
        <f t="shared" si="3"/>
        <v>0</v>
      </c>
      <c r="N32" s="5">
        <f t="shared" si="4"/>
        <v>0</v>
      </c>
      <c r="O32" s="6"/>
      <c r="P32" s="4"/>
      <c r="Q32" s="4"/>
    </row>
    <row r="33" spans="1:20" s="3" customFormat="1" ht="14.1" customHeight="1">
      <c r="A33" s="20">
        <v>31</v>
      </c>
      <c r="B33" s="44"/>
      <c r="C33" s="19" t="s">
        <v>28</v>
      </c>
      <c r="D33" s="4">
        <v>0</v>
      </c>
      <c r="E33" s="4">
        <v>0</v>
      </c>
      <c r="F33" s="4">
        <v>0</v>
      </c>
      <c r="G33" s="4">
        <v>0</v>
      </c>
      <c r="H33" s="4">
        <v>0</v>
      </c>
      <c r="I33" s="21">
        <f t="shared" si="0"/>
        <v>0</v>
      </c>
      <c r="J33" s="4">
        <v>40</v>
      </c>
      <c r="K33" s="26">
        <f t="shared" si="1"/>
        <v>40</v>
      </c>
      <c r="L33" s="5">
        <f t="shared" si="5"/>
        <v>12</v>
      </c>
      <c r="M33" s="5">
        <f t="shared" si="3"/>
        <v>0</v>
      </c>
      <c r="N33" s="5">
        <f t="shared" si="4"/>
        <v>0</v>
      </c>
      <c r="O33" s="6"/>
      <c r="P33" s="4"/>
      <c r="Q33" s="4" t="s">
        <v>55</v>
      </c>
    </row>
    <row r="34" spans="1:20" s="3" customFormat="1" ht="14.1" customHeight="1">
      <c r="A34" s="20">
        <v>32</v>
      </c>
      <c r="B34" s="44"/>
      <c r="C34" s="19" t="s">
        <v>29</v>
      </c>
      <c r="D34" s="4">
        <v>0</v>
      </c>
      <c r="E34" s="4">
        <v>0</v>
      </c>
      <c r="F34" s="4">
        <v>0</v>
      </c>
      <c r="G34" s="4">
        <v>0</v>
      </c>
      <c r="H34" s="4">
        <v>0</v>
      </c>
      <c r="I34" s="21">
        <f t="shared" si="0"/>
        <v>0</v>
      </c>
      <c r="J34" s="4"/>
      <c r="K34" s="15">
        <f t="shared" si="1"/>
        <v>0</v>
      </c>
      <c r="L34" s="5">
        <f t="shared" si="5"/>
        <v>0</v>
      </c>
      <c r="M34" s="5">
        <f t="shared" si="3"/>
        <v>0</v>
      </c>
      <c r="N34" s="5">
        <f t="shared" si="4"/>
        <v>0</v>
      </c>
      <c r="O34" s="6"/>
      <c r="P34" s="4"/>
      <c r="Q34" s="4"/>
    </row>
    <row r="35" spans="1:20" s="3" customFormat="1" ht="14.1" customHeight="1">
      <c r="A35" s="20">
        <v>33</v>
      </c>
      <c r="B35" s="44"/>
      <c r="C35" s="19" t="s">
        <v>14</v>
      </c>
      <c r="D35" s="4">
        <v>0</v>
      </c>
      <c r="E35" s="4">
        <v>0</v>
      </c>
      <c r="F35" s="4">
        <v>0</v>
      </c>
      <c r="G35" s="4">
        <v>0</v>
      </c>
      <c r="H35" s="4">
        <v>0</v>
      </c>
      <c r="I35" s="21">
        <f t="shared" si="0"/>
        <v>0</v>
      </c>
      <c r="J35" s="4"/>
      <c r="K35" s="15">
        <f t="shared" si="1"/>
        <v>0</v>
      </c>
      <c r="L35" s="5">
        <f t="shared" si="5"/>
        <v>0</v>
      </c>
      <c r="M35" s="5">
        <f t="shared" si="3"/>
        <v>0</v>
      </c>
      <c r="N35" s="5">
        <f t="shared" si="4"/>
        <v>0</v>
      </c>
      <c r="O35" s="6"/>
      <c r="P35" s="4"/>
      <c r="Q35" s="4"/>
    </row>
    <row r="36" spans="1:20" s="3" customFormat="1" ht="14.1" customHeight="1">
      <c r="A36" s="20">
        <v>34</v>
      </c>
      <c r="B36" s="44"/>
      <c r="C36" s="19" t="s">
        <v>15</v>
      </c>
      <c r="D36" s="4">
        <v>0</v>
      </c>
      <c r="E36" s="4">
        <v>0</v>
      </c>
      <c r="F36" s="4">
        <v>0</v>
      </c>
      <c r="G36" s="4">
        <v>0</v>
      </c>
      <c r="H36" s="4">
        <v>0</v>
      </c>
      <c r="I36" s="21">
        <f t="shared" si="0"/>
        <v>0</v>
      </c>
      <c r="J36" s="4"/>
      <c r="K36" s="15">
        <f t="shared" si="1"/>
        <v>0</v>
      </c>
      <c r="L36" s="5">
        <f t="shared" si="5"/>
        <v>0</v>
      </c>
      <c r="M36" s="5">
        <f t="shared" si="3"/>
        <v>0</v>
      </c>
      <c r="N36" s="5">
        <f t="shared" si="4"/>
        <v>0</v>
      </c>
      <c r="O36" s="6"/>
      <c r="P36" s="6"/>
      <c r="Q36" s="4"/>
    </row>
    <row r="37" spans="1:20" s="3" customFormat="1" ht="14.1" customHeight="1">
      <c r="A37" s="20">
        <v>35</v>
      </c>
      <c r="B37" s="44"/>
      <c r="C37" s="19" t="s">
        <v>51</v>
      </c>
      <c r="D37" s="4">
        <v>0</v>
      </c>
      <c r="E37" s="4">
        <v>0</v>
      </c>
      <c r="F37" s="4">
        <v>0</v>
      </c>
      <c r="G37" s="4">
        <v>0</v>
      </c>
      <c r="H37" s="4">
        <v>0</v>
      </c>
      <c r="I37" s="21">
        <f t="shared" si="0"/>
        <v>0</v>
      </c>
      <c r="J37" s="4"/>
      <c r="K37" s="15">
        <f t="shared" si="1"/>
        <v>0</v>
      </c>
      <c r="L37" s="5">
        <f t="shared" si="5"/>
        <v>0</v>
      </c>
      <c r="M37" s="5">
        <f t="shared" si="3"/>
        <v>0</v>
      </c>
      <c r="N37" s="5">
        <f t="shared" si="4"/>
        <v>0</v>
      </c>
      <c r="O37" s="6"/>
      <c r="Q37" s="4"/>
    </row>
    <row r="38" spans="1:20" s="3" customFormat="1" ht="14.1" customHeight="1">
      <c r="A38" s="20">
        <v>36</v>
      </c>
      <c r="B38" s="45"/>
      <c r="C38" s="19" t="s">
        <v>52</v>
      </c>
      <c r="D38" s="4">
        <v>0</v>
      </c>
      <c r="E38" s="4">
        <v>0</v>
      </c>
      <c r="F38" s="4">
        <v>0</v>
      </c>
      <c r="G38" s="4">
        <v>0</v>
      </c>
      <c r="H38" s="4">
        <v>0</v>
      </c>
      <c r="I38" s="21">
        <f t="shared" si="0"/>
        <v>0</v>
      </c>
      <c r="J38" s="4"/>
      <c r="K38" s="15">
        <f t="shared" si="1"/>
        <v>0</v>
      </c>
      <c r="L38" s="5">
        <f t="shared" si="5"/>
        <v>0</v>
      </c>
      <c r="M38" s="5">
        <f t="shared" si="3"/>
        <v>0</v>
      </c>
      <c r="N38" s="5">
        <f t="shared" si="4"/>
        <v>0</v>
      </c>
      <c r="O38" s="6"/>
      <c r="P38" s="6"/>
      <c r="Q38" s="4"/>
    </row>
    <row r="39" spans="1:20" s="3" customFormat="1" ht="14.1" customHeight="1">
      <c r="A39" s="20">
        <v>37</v>
      </c>
      <c r="B39" s="32" t="s">
        <v>74</v>
      </c>
      <c r="C39" s="48" t="s">
        <v>75</v>
      </c>
      <c r="D39" s="4">
        <v>0</v>
      </c>
      <c r="E39" s="4">
        <v>0</v>
      </c>
      <c r="F39" s="4">
        <v>0</v>
      </c>
      <c r="G39" s="4">
        <v>0</v>
      </c>
      <c r="H39" s="4">
        <v>0</v>
      </c>
      <c r="I39" s="21">
        <f t="shared" ref="I39" si="6">D39*20+E39*40+F39*60+G39*100+H39*300</f>
        <v>0</v>
      </c>
      <c r="J39" s="4"/>
      <c r="K39" s="15"/>
      <c r="L39" s="5">
        <v>18</v>
      </c>
      <c r="M39" s="5">
        <f t="shared" ref="M39" si="7">(D39*20+E39*40+F39*60+G39*100+H39*300)*0.15</f>
        <v>0</v>
      </c>
      <c r="N39" s="5">
        <f t="shared" ref="N39" si="8">(D39*20+E39*40+F39*60+G39*100+H39*300)*0.15</f>
        <v>0</v>
      </c>
      <c r="O39" s="6"/>
      <c r="P39" s="6"/>
      <c r="Q39" s="4" t="s">
        <v>76</v>
      </c>
    </row>
    <row r="40" spans="1:20" s="3" customFormat="1" ht="14.1" customHeight="1">
      <c r="A40" s="20">
        <v>38</v>
      </c>
      <c r="B40" s="46" t="s">
        <v>63</v>
      </c>
      <c r="C40" s="31" t="s">
        <v>44</v>
      </c>
      <c r="D40" s="4">
        <v>0</v>
      </c>
      <c r="E40" s="4">
        <v>0</v>
      </c>
      <c r="F40" s="4">
        <v>0</v>
      </c>
      <c r="G40" s="4">
        <v>0</v>
      </c>
      <c r="H40" s="4">
        <v>0</v>
      </c>
      <c r="I40" s="21">
        <f t="shared" si="0"/>
        <v>0</v>
      </c>
      <c r="J40" s="4">
        <v>3000</v>
      </c>
      <c r="K40" s="26">
        <f>SUM(I40+J40)</f>
        <v>3000</v>
      </c>
      <c r="L40" s="5">
        <f>J40*0.3</f>
        <v>900</v>
      </c>
      <c r="M40" s="5">
        <f t="shared" si="3"/>
        <v>0</v>
      </c>
      <c r="N40" s="5">
        <f t="shared" si="4"/>
        <v>0</v>
      </c>
      <c r="O40" s="6">
        <f>O42*0.7</f>
        <v>133.13999999999999</v>
      </c>
      <c r="P40" s="6"/>
      <c r="Q40" s="4" t="s">
        <v>60</v>
      </c>
    </row>
    <row r="41" spans="1:20" s="3" customFormat="1" ht="14.1" customHeight="1">
      <c r="A41" s="20">
        <v>39</v>
      </c>
      <c r="B41" s="47"/>
      <c r="C41" s="31" t="s">
        <v>61</v>
      </c>
      <c r="D41" s="4">
        <v>0</v>
      </c>
      <c r="E41" s="4">
        <v>0</v>
      </c>
      <c r="F41" s="4">
        <v>0</v>
      </c>
      <c r="G41" s="4">
        <v>0</v>
      </c>
      <c r="H41" s="4">
        <v>0</v>
      </c>
      <c r="I41" s="21">
        <f t="shared" si="0"/>
        <v>0</v>
      </c>
      <c r="J41" s="4"/>
      <c r="K41" s="13">
        <f t="shared" si="1"/>
        <v>0</v>
      </c>
      <c r="L41" s="5">
        <f t="shared" si="5"/>
        <v>0</v>
      </c>
      <c r="M41" s="5">
        <f t="shared" si="3"/>
        <v>0</v>
      </c>
      <c r="N41" s="5">
        <f t="shared" si="4"/>
        <v>0</v>
      </c>
      <c r="O41" s="6">
        <f>O42*0.3</f>
        <v>57.059999999999995</v>
      </c>
      <c r="P41" s="6"/>
      <c r="Q41" s="4"/>
    </row>
    <row r="42" spans="1:20" s="3" customFormat="1" ht="14.1" customHeight="1">
      <c r="A42" s="33" t="s">
        <v>30</v>
      </c>
      <c r="B42" s="34"/>
      <c r="C42" s="35"/>
      <c r="D42" s="8">
        <f>SUM(D3:D41)</f>
        <v>56</v>
      </c>
      <c r="E42" s="25">
        <f>SUM(E3:E41)</f>
        <v>5</v>
      </c>
      <c r="F42" s="25">
        <f>SUM(F3:F41)</f>
        <v>0</v>
      </c>
      <c r="G42" s="25">
        <f>SUM(G3:G41)</f>
        <v>0</v>
      </c>
      <c r="H42" s="25">
        <f>SUM(H3:H41)</f>
        <v>0</v>
      </c>
      <c r="I42" s="23">
        <f>SUM(I3:I41)</f>
        <v>1320</v>
      </c>
      <c r="J42" s="23">
        <f>SUM(J3:J41)</f>
        <v>5020</v>
      </c>
      <c r="K42" s="23">
        <f>SUM(K3:K41)</f>
        <v>6340</v>
      </c>
      <c r="L42" s="24">
        <f>SUM(L1:L41)</f>
        <v>1524</v>
      </c>
      <c r="M42" s="24">
        <f>SUM(M3:M38)</f>
        <v>198</v>
      </c>
      <c r="N42" s="24">
        <f>SUM(N3:N38)</f>
        <v>198</v>
      </c>
      <c r="O42" s="23">
        <f>K42*0.03</f>
        <v>190.2</v>
      </c>
      <c r="P42" s="22">
        <f>SUM(L42:O42)</f>
        <v>2110.1999999999998</v>
      </c>
      <c r="Q42" s="4"/>
    </row>
    <row r="43" spans="1:20" s="3" customFormat="1" ht="30" customHeight="1">
      <c r="A43" s="36" t="s">
        <v>42</v>
      </c>
      <c r="B43" s="36"/>
      <c r="C43" s="37"/>
      <c r="D43" s="10"/>
      <c r="E43" s="10"/>
      <c r="F43" s="10"/>
      <c r="G43" s="10"/>
      <c r="H43" s="10"/>
      <c r="I43" s="10"/>
      <c r="J43" s="10"/>
      <c r="K43" s="10"/>
      <c r="L43" s="10"/>
      <c r="M43" s="10" t="s">
        <v>43</v>
      </c>
      <c r="N43" s="7"/>
      <c r="O43" s="7"/>
      <c r="P43" s="7"/>
      <c r="Q43" s="14"/>
    </row>
    <row r="44" spans="1:20">
      <c r="A44" s="1"/>
      <c r="B44" s="1"/>
      <c r="C44" s="2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</row>
    <row r="45" spans="1:20">
      <c r="A45" s="1"/>
      <c r="B45" s="1"/>
      <c r="C45" s="2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</row>
    <row r="46" spans="1:20">
      <c r="T46" s="9"/>
    </row>
  </sheetData>
  <mergeCells count="6">
    <mergeCell ref="A42:C42"/>
    <mergeCell ref="A43:C43"/>
    <mergeCell ref="A1:Q1"/>
    <mergeCell ref="B2:C2"/>
    <mergeCell ref="B3:B38"/>
    <mergeCell ref="B40:B41"/>
  </mergeCells>
  <phoneticPr fontId="3" type="noConversion"/>
  <printOptions horizontalCentered="1" verticalCentered="1"/>
  <pageMargins left="7.874015748031496E-2" right="7.874015748031496E-2" top="0.31496062992125984" bottom="0.31496062992125984" header="0.31496062992125984" footer="0.31496062992125984"/>
  <pageSetup paperSize="9" scale="67" fitToWidth="2" orientation="landscape" horizontalDpi="4294967293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2017-09-20T01:09:12Z</dcterms:modified>
</cp:coreProperties>
</file>