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24519"/>
</workbook>
</file>

<file path=xl/calcChain.xml><?xml version="1.0" encoding="utf-8"?>
<calcChain xmlns="http://schemas.openxmlformats.org/spreadsheetml/2006/main">
  <c r="V35" i="1"/>
  <c r="V33"/>
  <c r="V31"/>
  <c r="V29"/>
  <c r="K41"/>
  <c r="L41"/>
  <c r="M41"/>
  <c r="N41"/>
  <c r="J41"/>
  <c r="P4" l="1"/>
  <c r="P6"/>
  <c r="P9"/>
  <c r="P11"/>
  <c r="P12"/>
  <c r="P13"/>
  <c r="P14"/>
  <c r="P15"/>
  <c r="P19"/>
  <c r="P22"/>
  <c r="P23"/>
  <c r="P25"/>
  <c r="P27"/>
  <c r="P28"/>
  <c r="P29"/>
  <c r="P30"/>
  <c r="P31"/>
  <c r="P32"/>
  <c r="P33"/>
  <c r="P34"/>
  <c r="P35"/>
  <c r="P36"/>
  <c r="P37"/>
  <c r="P38"/>
  <c r="P40"/>
  <c r="P3"/>
  <c r="Q4"/>
  <c r="Q5"/>
  <c r="Q6"/>
  <c r="Q7"/>
  <c r="Q9"/>
  <c r="Q10"/>
  <c r="Q11"/>
  <c r="Q12"/>
  <c r="Q13"/>
  <c r="Q14"/>
  <c r="Q15"/>
  <c r="Q16"/>
  <c r="Q17"/>
  <c r="Q18"/>
  <c r="Q19"/>
  <c r="Q22"/>
  <c r="Q23"/>
  <c r="Q24"/>
  <c r="Q25"/>
  <c r="Q27"/>
  <c r="Q28"/>
  <c r="Q29"/>
  <c r="Q30"/>
  <c r="Q31"/>
  <c r="Q32"/>
  <c r="Q33"/>
  <c r="Q34"/>
  <c r="Q35"/>
  <c r="Q36"/>
  <c r="Q37"/>
  <c r="Q38"/>
  <c r="Q40"/>
  <c r="Q3"/>
  <c r="O4"/>
  <c r="O5"/>
  <c r="O6"/>
  <c r="O7"/>
  <c r="O8"/>
  <c r="O9"/>
  <c r="O10"/>
  <c r="O11"/>
  <c r="O12"/>
  <c r="O13"/>
  <c r="O14"/>
  <c r="O15"/>
  <c r="O16"/>
  <c r="O17"/>
  <c r="O18"/>
  <c r="O19"/>
  <c r="O20"/>
  <c r="O21"/>
  <c r="Q21" s="1"/>
  <c r="O22"/>
  <c r="O23"/>
  <c r="O24"/>
  <c r="O25"/>
  <c r="O26"/>
  <c r="P26" s="1"/>
  <c r="O27"/>
  <c r="O28"/>
  <c r="O29"/>
  <c r="O30"/>
  <c r="O31"/>
  <c r="O32"/>
  <c r="O33"/>
  <c r="O34"/>
  <c r="O35"/>
  <c r="O36"/>
  <c r="O37"/>
  <c r="O38"/>
  <c r="O39"/>
  <c r="O40"/>
  <c r="O3"/>
  <c r="I24"/>
  <c r="P24" s="1"/>
  <c r="I35"/>
  <c r="P21" l="1"/>
  <c r="O41"/>
  <c r="Q8"/>
  <c r="Q20"/>
  <c r="Q26"/>
  <c r="G41"/>
  <c r="H41"/>
  <c r="F41"/>
  <c r="E41"/>
  <c r="I39"/>
  <c r="P39" s="1"/>
  <c r="I3"/>
  <c r="I4"/>
  <c r="I5"/>
  <c r="I6"/>
  <c r="I7"/>
  <c r="P7" s="1"/>
  <c r="I8"/>
  <c r="P8" s="1"/>
  <c r="I9"/>
  <c r="I10"/>
  <c r="P10" s="1"/>
  <c r="I11"/>
  <c r="I12"/>
  <c r="I13"/>
  <c r="I14"/>
  <c r="I15"/>
  <c r="I16"/>
  <c r="P16" s="1"/>
  <c r="I17"/>
  <c r="P17" s="1"/>
  <c r="I18"/>
  <c r="P18" s="1"/>
  <c r="I19"/>
  <c r="I20"/>
  <c r="P20" s="1"/>
  <c r="I21"/>
  <c r="I22"/>
  <c r="I23"/>
  <c r="I25"/>
  <c r="I26"/>
  <c r="I27"/>
  <c r="I28"/>
  <c r="I29"/>
  <c r="I30"/>
  <c r="I31"/>
  <c r="I32"/>
  <c r="I33"/>
  <c r="I34"/>
  <c r="I36"/>
  <c r="I37"/>
  <c r="I38"/>
  <c r="I40"/>
  <c r="S37"/>
  <c r="S38"/>
  <c r="S39"/>
  <c r="S40"/>
  <c r="R37"/>
  <c r="R38"/>
  <c r="R39"/>
  <c r="R40"/>
  <c r="R3"/>
  <c r="I41" l="1"/>
  <c r="P5"/>
  <c r="P41"/>
  <c r="T41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D41"/>
  <c r="V41" s="1"/>
  <c r="T39" l="1"/>
  <c r="T40"/>
  <c r="R41"/>
  <c r="S41"/>
  <c r="Q41" l="1"/>
  <c r="U41" l="1"/>
</calcChain>
</file>

<file path=xl/sharedStrings.xml><?xml version="1.0" encoding="utf-8"?>
<sst xmlns="http://schemas.openxmlformats.org/spreadsheetml/2006/main" count="76" uniqueCount="76">
  <si>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</si>
  <si>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</si>
  <si>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</si>
  <si>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</si>
  <si>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</si>
  <si>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</si>
  <si>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</si>
  <si>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</si>
  <si>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</si>
  <si>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</si>
  <si>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</si>
  <si>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</si>
  <si>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</si>
  <si>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</si>
  <si>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</si>
  <si>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</si>
  <si>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</si>
  <si>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</si>
  <si>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</si>
  <si>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</si>
  <si>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</si>
  <si>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</si>
  <si>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</si>
  <si>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</si>
  <si>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</si>
  <si>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</si>
  <si>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</si>
  <si>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</si>
  <si>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</si>
  <si>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</si>
  <si>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</si>
  <si>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</si>
  <si>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</si>
  <si>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</si>
  <si>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</si>
  <si>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</si>
  <si>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</si>
  <si>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</si>
  <si>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</si>
  <si>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</si>
  <si>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</si>
  <si>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</si>
  <si>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</si>
  <si>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</si>
  <si>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</si>
  <si>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</si>
  <si>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</si>
  <si>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张家湾</t>
  </si>
  <si>
    <t>江夏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</si>
  <si>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</si>
  <si>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</si>
  <si>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</si>
  <si>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</si>
  <si>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</si>
  <si>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</si>
  <si>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</si>
  <si>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</si>
  <si>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九月份保险销售提成表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</si>
  <si>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</si>
  <si>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</si>
  <si>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</si>
  <si>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</si>
  <si>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</si>
  <si>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</si>
  <si>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丁三伙/金莹</t>
    <phoneticPr fontId="3" type="noConversion"/>
  </si>
  <si>
    <t>李伟</t>
    <phoneticPr fontId="3" type="noConversion"/>
  </si>
  <si>
    <t>李君</t>
    <phoneticPr fontId="3" type="noConversion"/>
  </si>
  <si>
    <t>保险销售份数</t>
    <phoneticPr fontId="3" type="noConversion"/>
  </si>
  <si>
    <t>客服销售金额</t>
    <phoneticPr fontId="1" type="noConversion"/>
  </si>
  <si>
    <t>提成总额</t>
    <phoneticPr fontId="3" type="noConversion"/>
  </si>
  <si>
    <t>戴宏明</t>
  </si>
  <si>
    <t>门店销售金额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</si>
  <si>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</si>
  <si>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</si>
  <si>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</si>
  <si>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300元销售数量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</si>
</sst>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00B05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10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1" borderId="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5" fillId="15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NumberFormat="1" applyFont="1" applyFill="1" applyBorder="1" applyAlignment="1">
      <alignment horizontal="center" vertical="center"/>
    </xf>
    <xf numFmtId="177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8" borderId="1" xfId="0" applyNumberFormat="1" applyFont="1" applyFill="1" applyBorder="1" applyAlignment="1">
      <alignment horizontal="center" vertical="center"/>
    </xf>
    <xf numFmtId="0" fontId="4" fillId="18" borderId="0" xfId="0" applyFont="1" applyFill="1">
      <alignment vertical="center"/>
    </xf>
    <xf numFmtId="0" fontId="5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7" fontId="5" fillId="21" borderId="1" xfId="0" applyNumberFormat="1" applyFont="1" applyFill="1" applyBorder="1" applyAlignment="1">
      <alignment horizontal="center" vertical="center"/>
    </xf>
    <xf numFmtId="7" fontId="5" fillId="22" borderId="1" xfId="0" applyNumberFormat="1" applyFont="1" applyFill="1" applyBorder="1" applyAlignment="1">
      <alignment horizontal="center" vertical="center"/>
    </xf>
    <xf numFmtId="7" fontId="5" fillId="2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CCFF"/>
      <color rgb="FFFE7C72"/>
      <color rgb="FF6699FF"/>
      <color rgb="FFFFEDB3"/>
      <color rgb="FFCCFF66"/>
      <color rgb="FFDCF9BF"/>
      <color rgb="FF99FFCC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"/>
  <sheetViews>
    <sheetView tabSelected="1" topLeftCell="C4" workbookViewId="0">
      <selection activeCell="V36" sqref="V36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7" width="9.125" customWidth="1"/>
    <col min="8" max="8" width="12.25" customWidth="1"/>
    <col min="9" max="9" width="13" customWidth="1"/>
    <col min="10" max="10" width="8.875" customWidth="1"/>
    <col min="11" max="11" width="9.75" customWidth="1"/>
    <col min="12" max="13" width="9.25" customWidth="1"/>
    <col min="14" max="14" width="9.375" customWidth="1"/>
    <col min="15" max="15" width="12.75" customWidth="1"/>
    <col min="16" max="16" width="12.375" customWidth="1"/>
    <col min="17" max="17" width="12.875" customWidth="1"/>
    <col min="18" max="18" width="11.25" customWidth="1"/>
    <col min="19" max="19" width="13" customWidth="1"/>
    <col min="20" max="20" width="11" customWidth="1"/>
    <col min="21" max="21" width="21.25" customWidth="1"/>
    <col min="22" max="22" width="13.875" style="1" customWidth="1"/>
    <col min="24" max="24" width="14.625" customWidth="1"/>
    <col min="25" max="25" width="10.5" bestFit="1" customWidth="1"/>
  </cols>
  <sheetData>
    <row r="1" spans="1:24" ht="27" customHeight="1">
      <c r="A1" s="46" t="s">
        <v>57</v>
      </c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spans="1:24" s="3" customFormat="1" ht="37.5" customHeight="1">
      <c r="A2" s="7" t="s">
        <v>0</v>
      </c>
      <c r="B2" s="49" t="s">
        <v>1</v>
      </c>
      <c r="C2" s="50"/>
      <c r="D2" s="8" t="s">
        <v>29</v>
      </c>
      <c r="E2" s="8" t="s">
        <v>16</v>
      </c>
      <c r="F2" s="8" t="s">
        <v>17</v>
      </c>
      <c r="G2" s="8" t="s">
        <v>18</v>
      </c>
      <c r="H2" s="8" t="s">
        <v>58</v>
      </c>
      <c r="I2" s="36" t="s">
        <v>68</v>
      </c>
      <c r="J2" s="8" t="s">
        <v>59</v>
      </c>
      <c r="K2" s="8" t="s">
        <v>60</v>
      </c>
      <c r="L2" s="8" t="s">
        <v>61</v>
      </c>
      <c r="M2" s="8" t="s">
        <v>62</v>
      </c>
      <c r="N2" s="8" t="s">
        <v>63</v>
      </c>
      <c r="O2" s="40" t="s">
        <v>71</v>
      </c>
      <c r="P2" s="8" t="s">
        <v>46</v>
      </c>
      <c r="Q2" s="8" t="s">
        <v>45</v>
      </c>
      <c r="R2" s="8" t="s">
        <v>43</v>
      </c>
      <c r="S2" s="8" t="s">
        <v>44</v>
      </c>
      <c r="T2" s="8" t="s">
        <v>15</v>
      </c>
      <c r="U2" s="36" t="s">
        <v>69</v>
      </c>
      <c r="V2" s="8" t="s">
        <v>49</v>
      </c>
    </row>
    <row r="3" spans="1:24" s="3" customFormat="1" ht="14.1" customHeight="1">
      <c r="A3" s="11">
        <v>1</v>
      </c>
      <c r="B3" s="51" t="s">
        <v>51</v>
      </c>
      <c r="C3" s="10">
        <v>101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20">
        <f t="shared" ref="I3:I40" si="0">D3*20+E3*40+F3*60+G3*100+H3*300</f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3">
        <f t="shared" ref="O3" si="1">J3*20+K3*40+L3*60+M3*100+N3*300</f>
        <v>0</v>
      </c>
      <c r="P3" s="25">
        <f>SUM(I3,O3)</f>
        <v>0</v>
      </c>
      <c r="Q3" s="28">
        <f>(O3*0.3)</f>
        <v>0</v>
      </c>
      <c r="R3" s="28">
        <f>(D3*20+E3*40+F3*60+G3*100+H3*300)*0.15</f>
        <v>0</v>
      </c>
      <c r="S3" s="28">
        <f>(D3*20+E3*40+F3*60+G3*100+H3*300)*0.15</f>
        <v>0</v>
      </c>
      <c r="T3" s="29"/>
      <c r="U3" s="29"/>
      <c r="V3" s="32"/>
    </row>
    <row r="4" spans="1:24" s="3" customFormat="1" ht="14.1" customHeight="1">
      <c r="A4" s="11">
        <v>2</v>
      </c>
      <c r="B4" s="52"/>
      <c r="C4" s="10" t="s">
        <v>3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20">
        <f t="shared" si="0"/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3">
        <f t="shared" ref="O4:O40" si="2">J4*20+K4*40+L4*60+M4*100+N4*300</f>
        <v>0</v>
      </c>
      <c r="P4" s="25">
        <f t="shared" ref="P4:P40" si="3">SUM(I4,O4)</f>
        <v>0</v>
      </c>
      <c r="Q4" s="28">
        <f t="shared" ref="Q4:Q40" si="4">(O4*0.3)</f>
        <v>0</v>
      </c>
      <c r="R4" s="28">
        <f t="shared" ref="R4:R40" si="5">(D4*20+E4*40+F4*60+G4*100+H4*300)*0.15</f>
        <v>0</v>
      </c>
      <c r="S4" s="28">
        <f t="shared" ref="S4:S40" si="6">(D4*20+E4*40+F4*60+G4*100+H4*300)*0.15</f>
        <v>0</v>
      </c>
      <c r="T4" s="30"/>
      <c r="U4" s="29"/>
      <c r="V4" s="33"/>
    </row>
    <row r="5" spans="1:24" s="3" customFormat="1" ht="14.1" customHeight="1">
      <c r="A5" s="11">
        <v>3</v>
      </c>
      <c r="B5" s="52"/>
      <c r="C5" s="10" t="s">
        <v>4</v>
      </c>
      <c r="D5" s="19">
        <v>1</v>
      </c>
      <c r="E5" s="19">
        <v>1</v>
      </c>
      <c r="F5" s="19">
        <v>0</v>
      </c>
      <c r="G5" s="19">
        <v>0</v>
      </c>
      <c r="H5" s="19">
        <v>0</v>
      </c>
      <c r="I5" s="24">
        <f t="shared" si="0"/>
        <v>60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3">
        <f t="shared" si="2"/>
        <v>0</v>
      </c>
      <c r="P5" s="25">
        <f t="shared" si="3"/>
        <v>60</v>
      </c>
      <c r="Q5" s="28">
        <f t="shared" si="4"/>
        <v>0</v>
      </c>
      <c r="R5" s="28">
        <f t="shared" si="5"/>
        <v>9</v>
      </c>
      <c r="S5" s="28">
        <f t="shared" si="6"/>
        <v>9</v>
      </c>
      <c r="T5" s="30"/>
      <c r="U5" s="29"/>
      <c r="V5" s="33"/>
    </row>
    <row r="6" spans="1:24" s="3" customFormat="1" ht="14.1" customHeight="1">
      <c r="A6" s="11">
        <v>4</v>
      </c>
      <c r="B6" s="52"/>
      <c r="C6" s="10" t="s">
        <v>30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20">
        <f t="shared" si="0"/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3">
        <f t="shared" si="2"/>
        <v>0</v>
      </c>
      <c r="P6" s="25">
        <f t="shared" si="3"/>
        <v>0</v>
      </c>
      <c r="Q6" s="28">
        <f t="shared" si="4"/>
        <v>0</v>
      </c>
      <c r="R6" s="28">
        <f t="shared" si="5"/>
        <v>0</v>
      </c>
      <c r="S6" s="28">
        <f t="shared" si="6"/>
        <v>0</v>
      </c>
      <c r="T6" s="30"/>
      <c r="U6" s="29"/>
      <c r="V6" s="33"/>
      <c r="W6" s="15"/>
      <c r="X6" s="3" t="s">
        <v>53</v>
      </c>
    </row>
    <row r="7" spans="1:24" s="3" customFormat="1" ht="14.1" customHeight="1">
      <c r="A7" s="11">
        <v>5</v>
      </c>
      <c r="B7" s="52"/>
      <c r="C7" s="10" t="s">
        <v>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0">
        <f t="shared" si="0"/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3">
        <f t="shared" si="2"/>
        <v>0</v>
      </c>
      <c r="P7" s="25">
        <f t="shared" si="3"/>
        <v>0</v>
      </c>
      <c r="Q7" s="28">
        <f t="shared" si="4"/>
        <v>0</v>
      </c>
      <c r="R7" s="28">
        <f t="shared" si="5"/>
        <v>0</v>
      </c>
      <c r="S7" s="28">
        <f t="shared" si="6"/>
        <v>0</v>
      </c>
      <c r="T7" s="29"/>
      <c r="U7" s="29"/>
      <c r="V7" s="33"/>
      <c r="W7" s="16"/>
      <c r="X7" s="3" t="s">
        <v>54</v>
      </c>
    </row>
    <row r="8" spans="1:24" s="3" customFormat="1" ht="14.1" customHeight="1">
      <c r="A8" s="11">
        <v>6</v>
      </c>
      <c r="B8" s="52"/>
      <c r="C8" s="10" t="s">
        <v>31</v>
      </c>
      <c r="D8" s="19">
        <v>0</v>
      </c>
      <c r="E8" s="19">
        <v>1</v>
      </c>
      <c r="F8" s="19">
        <v>0</v>
      </c>
      <c r="G8" s="19">
        <v>0</v>
      </c>
      <c r="H8" s="19">
        <v>0</v>
      </c>
      <c r="I8" s="24">
        <f t="shared" si="0"/>
        <v>40</v>
      </c>
      <c r="J8" s="22">
        <v>1</v>
      </c>
      <c r="K8" s="22">
        <v>0</v>
      </c>
      <c r="L8" s="22">
        <v>0</v>
      </c>
      <c r="M8" s="22">
        <v>0</v>
      </c>
      <c r="N8" s="22">
        <v>0</v>
      </c>
      <c r="O8" s="24">
        <f t="shared" si="2"/>
        <v>20</v>
      </c>
      <c r="P8" s="25">
        <f t="shared" si="3"/>
        <v>60</v>
      </c>
      <c r="Q8" s="28">
        <f t="shared" si="4"/>
        <v>6</v>
      </c>
      <c r="R8" s="28">
        <f t="shared" si="5"/>
        <v>6</v>
      </c>
      <c r="S8" s="28">
        <f t="shared" si="6"/>
        <v>6</v>
      </c>
      <c r="T8" s="29"/>
      <c r="U8" s="29"/>
      <c r="V8" s="33" t="s">
        <v>65</v>
      </c>
      <c r="W8" s="17"/>
      <c r="X8" s="3" t="s">
        <v>55</v>
      </c>
    </row>
    <row r="9" spans="1:24" s="3" customFormat="1" ht="14.1" customHeight="1">
      <c r="A9" s="11">
        <v>7</v>
      </c>
      <c r="B9" s="52"/>
      <c r="C9" s="10" t="s">
        <v>32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20">
        <f t="shared" si="0"/>
        <v>0</v>
      </c>
      <c r="J9" s="22">
        <v>2</v>
      </c>
      <c r="K9" s="22">
        <v>0</v>
      </c>
      <c r="L9" s="22">
        <v>0</v>
      </c>
      <c r="M9" s="22">
        <v>0</v>
      </c>
      <c r="N9" s="22">
        <v>0</v>
      </c>
      <c r="O9" s="24">
        <f t="shared" si="2"/>
        <v>40</v>
      </c>
      <c r="P9" s="25">
        <f t="shared" si="3"/>
        <v>40</v>
      </c>
      <c r="Q9" s="28">
        <f t="shared" si="4"/>
        <v>12</v>
      </c>
      <c r="R9" s="28">
        <f t="shared" si="5"/>
        <v>0</v>
      </c>
      <c r="S9" s="28">
        <f t="shared" si="6"/>
        <v>0</v>
      </c>
      <c r="T9" s="29"/>
      <c r="U9" s="29"/>
      <c r="V9" s="33" t="s">
        <v>70</v>
      </c>
    </row>
    <row r="10" spans="1:24" s="3" customFormat="1" ht="14.1" customHeight="1">
      <c r="A10" s="11">
        <v>8</v>
      </c>
      <c r="B10" s="52"/>
      <c r="C10" s="10" t="s">
        <v>33</v>
      </c>
      <c r="D10" s="19">
        <v>1</v>
      </c>
      <c r="E10" s="19">
        <v>0</v>
      </c>
      <c r="F10" s="19">
        <v>0</v>
      </c>
      <c r="G10" s="19">
        <v>0</v>
      </c>
      <c r="H10" s="19">
        <v>0</v>
      </c>
      <c r="I10" s="24">
        <f t="shared" si="0"/>
        <v>20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3">
        <f t="shared" si="2"/>
        <v>0</v>
      </c>
      <c r="P10" s="25">
        <f t="shared" si="3"/>
        <v>20</v>
      </c>
      <c r="Q10" s="28">
        <f t="shared" si="4"/>
        <v>0</v>
      </c>
      <c r="R10" s="28">
        <f t="shared" si="5"/>
        <v>3</v>
      </c>
      <c r="S10" s="28">
        <f t="shared" si="6"/>
        <v>3</v>
      </c>
      <c r="T10" s="29"/>
      <c r="U10" s="29"/>
      <c r="V10" s="33" t="s">
        <v>64</v>
      </c>
    </row>
    <row r="11" spans="1:24" s="3" customFormat="1" ht="14.1" customHeight="1">
      <c r="A11" s="11">
        <v>9</v>
      </c>
      <c r="B11" s="52"/>
      <c r="C11" s="10" t="s">
        <v>34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20">
        <f t="shared" si="0"/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3">
        <f t="shared" si="2"/>
        <v>0</v>
      </c>
      <c r="P11" s="25">
        <f t="shared" si="3"/>
        <v>0</v>
      </c>
      <c r="Q11" s="28">
        <f t="shared" si="4"/>
        <v>0</v>
      </c>
      <c r="R11" s="28">
        <f t="shared" si="5"/>
        <v>0</v>
      </c>
      <c r="S11" s="28">
        <f t="shared" si="6"/>
        <v>0</v>
      </c>
      <c r="T11" s="30"/>
      <c r="U11" s="29"/>
      <c r="V11" s="33"/>
    </row>
    <row r="12" spans="1:24" s="3" customFormat="1" ht="14.1" customHeight="1">
      <c r="A12" s="11">
        <v>10</v>
      </c>
      <c r="B12" s="52"/>
      <c r="C12" s="10" t="s">
        <v>35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20">
        <f t="shared" si="0"/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3">
        <f t="shared" si="2"/>
        <v>0</v>
      </c>
      <c r="P12" s="25">
        <f t="shared" si="3"/>
        <v>0</v>
      </c>
      <c r="Q12" s="28">
        <f t="shared" si="4"/>
        <v>0</v>
      </c>
      <c r="R12" s="28">
        <f t="shared" si="5"/>
        <v>0</v>
      </c>
      <c r="S12" s="28">
        <f t="shared" si="6"/>
        <v>0</v>
      </c>
      <c r="T12" s="30"/>
      <c r="U12" s="29"/>
      <c r="V12" s="33"/>
    </row>
    <row r="13" spans="1:24" s="3" customFormat="1" ht="14.1" customHeight="1">
      <c r="A13" s="11">
        <v>11</v>
      </c>
      <c r="B13" s="52"/>
      <c r="C13" s="10" t="s">
        <v>6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20">
        <f t="shared" si="0"/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3">
        <f t="shared" si="2"/>
        <v>0</v>
      </c>
      <c r="P13" s="25">
        <f t="shared" si="3"/>
        <v>0</v>
      </c>
      <c r="Q13" s="28">
        <f t="shared" si="4"/>
        <v>0</v>
      </c>
      <c r="R13" s="28">
        <f t="shared" si="5"/>
        <v>0</v>
      </c>
      <c r="S13" s="28">
        <f t="shared" si="6"/>
        <v>0</v>
      </c>
      <c r="T13" s="30"/>
      <c r="U13" s="29"/>
      <c r="V13" s="33"/>
    </row>
    <row r="14" spans="1:24" s="3" customFormat="1" ht="14.1" customHeight="1">
      <c r="A14" s="11">
        <v>12</v>
      </c>
      <c r="B14" s="52"/>
      <c r="C14" s="10" t="s">
        <v>36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20">
        <f t="shared" si="0"/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3">
        <f t="shared" si="2"/>
        <v>0</v>
      </c>
      <c r="P14" s="25">
        <f t="shared" si="3"/>
        <v>0</v>
      </c>
      <c r="Q14" s="28">
        <f t="shared" si="4"/>
        <v>0</v>
      </c>
      <c r="R14" s="28">
        <f t="shared" si="5"/>
        <v>0</v>
      </c>
      <c r="S14" s="28">
        <f t="shared" si="6"/>
        <v>0</v>
      </c>
      <c r="T14" s="30"/>
      <c r="U14" s="29"/>
      <c r="V14" s="33"/>
    </row>
    <row r="15" spans="1:24" s="3" customFormat="1" ht="14.1" customHeight="1">
      <c r="A15" s="11">
        <v>13</v>
      </c>
      <c r="B15" s="52"/>
      <c r="C15" s="10" t="s">
        <v>7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20">
        <f t="shared" si="0"/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3">
        <f t="shared" si="2"/>
        <v>0</v>
      </c>
      <c r="P15" s="25">
        <f t="shared" si="3"/>
        <v>0</v>
      </c>
      <c r="Q15" s="28">
        <f t="shared" si="4"/>
        <v>0</v>
      </c>
      <c r="R15" s="28">
        <f t="shared" si="5"/>
        <v>0</v>
      </c>
      <c r="S15" s="28">
        <f t="shared" si="6"/>
        <v>0</v>
      </c>
      <c r="T15" s="30"/>
      <c r="U15" s="29"/>
      <c r="V15" s="33"/>
    </row>
    <row r="16" spans="1:24" s="3" customFormat="1" ht="14.1" customHeight="1">
      <c r="A16" s="11">
        <v>14</v>
      </c>
      <c r="B16" s="52"/>
      <c r="C16" s="10" t="s">
        <v>19</v>
      </c>
      <c r="D16" s="19">
        <v>6</v>
      </c>
      <c r="E16" s="19">
        <v>1</v>
      </c>
      <c r="F16" s="19">
        <v>0</v>
      </c>
      <c r="G16" s="19">
        <v>0</v>
      </c>
      <c r="H16" s="19">
        <v>0</v>
      </c>
      <c r="I16" s="24">
        <f t="shared" si="0"/>
        <v>160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3">
        <f t="shared" si="2"/>
        <v>0</v>
      </c>
      <c r="P16" s="25">
        <f t="shared" si="3"/>
        <v>160</v>
      </c>
      <c r="Q16" s="28">
        <f t="shared" si="4"/>
        <v>0</v>
      </c>
      <c r="R16" s="28">
        <f t="shared" si="5"/>
        <v>24</v>
      </c>
      <c r="S16" s="28">
        <f t="shared" si="6"/>
        <v>24</v>
      </c>
      <c r="T16" s="30"/>
      <c r="U16" s="29"/>
      <c r="V16" s="33"/>
    </row>
    <row r="17" spans="1:22" s="3" customFormat="1" ht="14.1" customHeight="1">
      <c r="A17" s="11">
        <v>15</v>
      </c>
      <c r="B17" s="52"/>
      <c r="C17" s="10" t="s">
        <v>20</v>
      </c>
      <c r="D17" s="19">
        <v>1</v>
      </c>
      <c r="E17" s="19">
        <v>0</v>
      </c>
      <c r="F17" s="19">
        <v>0</v>
      </c>
      <c r="G17" s="19">
        <v>0</v>
      </c>
      <c r="H17" s="19">
        <v>0</v>
      </c>
      <c r="I17" s="24">
        <f t="shared" si="0"/>
        <v>20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3">
        <f t="shared" si="2"/>
        <v>0</v>
      </c>
      <c r="P17" s="25">
        <f t="shared" si="3"/>
        <v>20</v>
      </c>
      <c r="Q17" s="28">
        <f t="shared" si="4"/>
        <v>0</v>
      </c>
      <c r="R17" s="28">
        <f t="shared" si="5"/>
        <v>3</v>
      </c>
      <c r="S17" s="28">
        <f t="shared" si="6"/>
        <v>3</v>
      </c>
      <c r="T17" s="30"/>
      <c r="U17" s="29"/>
      <c r="V17" s="33"/>
    </row>
    <row r="18" spans="1:22" s="3" customFormat="1" ht="14.1" customHeight="1">
      <c r="A18" s="11">
        <v>16</v>
      </c>
      <c r="B18" s="52"/>
      <c r="C18" s="10" t="s">
        <v>8</v>
      </c>
      <c r="D18" s="19">
        <v>1</v>
      </c>
      <c r="E18" s="19">
        <v>0</v>
      </c>
      <c r="F18" s="19">
        <v>0</v>
      </c>
      <c r="G18" s="19">
        <v>0</v>
      </c>
      <c r="H18" s="19">
        <v>0</v>
      </c>
      <c r="I18" s="24">
        <f t="shared" si="0"/>
        <v>20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3">
        <f t="shared" si="2"/>
        <v>0</v>
      </c>
      <c r="P18" s="25">
        <f t="shared" si="3"/>
        <v>20</v>
      </c>
      <c r="Q18" s="28">
        <f t="shared" si="4"/>
        <v>0</v>
      </c>
      <c r="R18" s="28">
        <f t="shared" si="5"/>
        <v>3</v>
      </c>
      <c r="S18" s="28">
        <f t="shared" si="6"/>
        <v>3</v>
      </c>
      <c r="T18" s="30"/>
      <c r="U18" s="29"/>
      <c r="V18" s="33"/>
    </row>
    <row r="19" spans="1:22" s="3" customFormat="1" ht="14.1" customHeight="1">
      <c r="A19" s="11">
        <v>17</v>
      </c>
      <c r="B19" s="52"/>
      <c r="C19" s="10" t="s">
        <v>37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20">
        <f t="shared" si="0"/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3">
        <f t="shared" si="2"/>
        <v>0</v>
      </c>
      <c r="P19" s="25">
        <f t="shared" si="3"/>
        <v>0</v>
      </c>
      <c r="Q19" s="28">
        <f t="shared" si="4"/>
        <v>0</v>
      </c>
      <c r="R19" s="28">
        <f t="shared" si="5"/>
        <v>0</v>
      </c>
      <c r="S19" s="28">
        <f t="shared" si="6"/>
        <v>0</v>
      </c>
      <c r="T19" s="30"/>
      <c r="U19" s="29"/>
      <c r="V19" s="33"/>
    </row>
    <row r="20" spans="1:22" s="3" customFormat="1" ht="14.1" customHeight="1">
      <c r="A20" s="11">
        <v>18</v>
      </c>
      <c r="B20" s="52"/>
      <c r="C20" s="10" t="s">
        <v>38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24">
        <f t="shared" si="0"/>
        <v>0</v>
      </c>
      <c r="J20" s="22">
        <v>1</v>
      </c>
      <c r="K20" s="22">
        <v>0</v>
      </c>
      <c r="L20" s="22">
        <v>0</v>
      </c>
      <c r="M20" s="22">
        <v>0</v>
      </c>
      <c r="N20" s="22">
        <v>0</v>
      </c>
      <c r="O20" s="24">
        <f t="shared" si="2"/>
        <v>20</v>
      </c>
      <c r="P20" s="25">
        <f t="shared" si="3"/>
        <v>20</v>
      </c>
      <c r="Q20" s="28">
        <f t="shared" si="4"/>
        <v>6</v>
      </c>
      <c r="R20" s="28">
        <f t="shared" si="5"/>
        <v>0</v>
      </c>
      <c r="S20" s="28">
        <f t="shared" si="6"/>
        <v>0</v>
      </c>
      <c r="T20" s="30"/>
      <c r="U20" s="29"/>
      <c r="V20" s="33"/>
    </row>
    <row r="21" spans="1:22" s="3" customFormat="1" ht="14.1" customHeight="1">
      <c r="A21" s="11">
        <v>19</v>
      </c>
      <c r="B21" s="52"/>
      <c r="C21" s="10" t="s">
        <v>9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20">
        <f t="shared" si="0"/>
        <v>0</v>
      </c>
      <c r="J21" s="22">
        <v>1</v>
      </c>
      <c r="K21" s="22">
        <v>0</v>
      </c>
      <c r="L21" s="22">
        <v>0</v>
      </c>
      <c r="M21" s="22">
        <v>0</v>
      </c>
      <c r="N21" s="22">
        <v>0</v>
      </c>
      <c r="O21" s="24">
        <f t="shared" si="2"/>
        <v>20</v>
      </c>
      <c r="P21" s="25">
        <f t="shared" si="3"/>
        <v>20</v>
      </c>
      <c r="Q21" s="28">
        <f t="shared" si="4"/>
        <v>6</v>
      </c>
      <c r="R21" s="28">
        <f t="shared" si="5"/>
        <v>0</v>
      </c>
      <c r="S21" s="28">
        <f t="shared" si="6"/>
        <v>0</v>
      </c>
      <c r="T21" s="30"/>
      <c r="U21" s="29"/>
      <c r="V21" s="33" t="s">
        <v>66</v>
      </c>
    </row>
    <row r="22" spans="1:22" s="3" customFormat="1" ht="14.1" customHeight="1">
      <c r="A22" s="11">
        <v>20</v>
      </c>
      <c r="B22" s="52"/>
      <c r="C22" s="10" t="s">
        <v>2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20">
        <f t="shared" si="0"/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3">
        <f t="shared" si="2"/>
        <v>0</v>
      </c>
      <c r="P22" s="25">
        <f t="shared" si="3"/>
        <v>0</v>
      </c>
      <c r="Q22" s="28">
        <f t="shared" si="4"/>
        <v>0</v>
      </c>
      <c r="R22" s="28">
        <f t="shared" si="5"/>
        <v>0</v>
      </c>
      <c r="S22" s="28">
        <f t="shared" si="6"/>
        <v>0</v>
      </c>
      <c r="T22" s="30"/>
      <c r="U22" s="29"/>
      <c r="V22" s="33"/>
    </row>
    <row r="23" spans="1:22" s="3" customFormat="1" ht="14.1" customHeight="1">
      <c r="A23" s="11">
        <v>21</v>
      </c>
      <c r="B23" s="52"/>
      <c r="C23" s="10" t="s">
        <v>10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20">
        <f t="shared" si="0"/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3">
        <f t="shared" si="2"/>
        <v>0</v>
      </c>
      <c r="P23" s="25">
        <f t="shared" si="3"/>
        <v>0</v>
      </c>
      <c r="Q23" s="28">
        <f t="shared" si="4"/>
        <v>0</v>
      </c>
      <c r="R23" s="28">
        <f t="shared" si="5"/>
        <v>0</v>
      </c>
      <c r="S23" s="28">
        <f t="shared" si="6"/>
        <v>0</v>
      </c>
      <c r="T23" s="30"/>
      <c r="U23" s="29"/>
      <c r="V23" s="33"/>
    </row>
    <row r="24" spans="1:22" s="3" customFormat="1" ht="14.1" customHeight="1">
      <c r="A24" s="11">
        <v>22</v>
      </c>
      <c r="B24" s="52"/>
      <c r="C24" s="10" t="s">
        <v>11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24">
        <f t="shared" si="0"/>
        <v>20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3">
        <f t="shared" si="2"/>
        <v>0</v>
      </c>
      <c r="P24" s="25">
        <f t="shared" si="3"/>
        <v>20</v>
      </c>
      <c r="Q24" s="28">
        <f t="shared" si="4"/>
        <v>0</v>
      </c>
      <c r="R24" s="28">
        <f t="shared" si="5"/>
        <v>3</v>
      </c>
      <c r="S24" s="28">
        <f t="shared" si="6"/>
        <v>3</v>
      </c>
      <c r="T24" s="30"/>
      <c r="U24" s="29"/>
      <c r="V24" s="33"/>
    </row>
    <row r="25" spans="1:22" s="3" customFormat="1" ht="14.1" customHeight="1">
      <c r="A25" s="11">
        <v>23</v>
      </c>
      <c r="B25" s="52"/>
      <c r="C25" s="10" t="s">
        <v>39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20">
        <f t="shared" si="0"/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3">
        <f t="shared" si="2"/>
        <v>0</v>
      </c>
      <c r="P25" s="25">
        <f t="shared" si="3"/>
        <v>0</v>
      </c>
      <c r="Q25" s="28">
        <f t="shared" si="4"/>
        <v>0</v>
      </c>
      <c r="R25" s="28">
        <f t="shared" si="5"/>
        <v>0</v>
      </c>
      <c r="S25" s="28">
        <f t="shared" si="6"/>
        <v>0</v>
      </c>
      <c r="T25" s="30"/>
      <c r="U25" s="29"/>
      <c r="V25" s="33"/>
    </row>
    <row r="26" spans="1:22" s="3" customFormat="1" ht="14.1" customHeight="1">
      <c r="A26" s="11">
        <v>24</v>
      </c>
      <c r="B26" s="52"/>
      <c r="C26" s="10" t="s">
        <v>12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20">
        <f t="shared" si="0"/>
        <v>0</v>
      </c>
      <c r="J26" s="22">
        <v>0</v>
      </c>
      <c r="K26" s="22">
        <v>0</v>
      </c>
      <c r="L26" s="22">
        <v>0</v>
      </c>
      <c r="M26" s="22">
        <v>0</v>
      </c>
      <c r="N26" s="22">
        <v>35</v>
      </c>
      <c r="O26" s="24">
        <f t="shared" si="2"/>
        <v>10500</v>
      </c>
      <c r="P26" s="25">
        <f t="shared" si="3"/>
        <v>10500</v>
      </c>
      <c r="Q26" s="28">
        <f t="shared" si="4"/>
        <v>3150</v>
      </c>
      <c r="R26" s="28">
        <f t="shared" si="5"/>
        <v>0</v>
      </c>
      <c r="S26" s="28">
        <f t="shared" si="6"/>
        <v>0</v>
      </c>
      <c r="T26" s="30"/>
      <c r="U26" s="29"/>
      <c r="V26" s="33"/>
    </row>
    <row r="27" spans="1:22" s="3" customFormat="1" ht="14.1" customHeight="1">
      <c r="A27" s="11">
        <v>25</v>
      </c>
      <c r="B27" s="52"/>
      <c r="C27" s="10" t="s">
        <v>56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20">
        <f t="shared" si="0"/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3">
        <f t="shared" si="2"/>
        <v>0</v>
      </c>
      <c r="P27" s="25">
        <f t="shared" si="3"/>
        <v>0</v>
      </c>
      <c r="Q27" s="28">
        <f t="shared" si="4"/>
        <v>0</v>
      </c>
      <c r="R27" s="28">
        <f t="shared" si="5"/>
        <v>0</v>
      </c>
      <c r="S27" s="28">
        <f t="shared" si="6"/>
        <v>0</v>
      </c>
      <c r="T27" s="30"/>
      <c r="U27" s="29"/>
      <c r="V27" s="33"/>
    </row>
    <row r="28" spans="1:22" s="3" customFormat="1" ht="14.1" customHeight="1">
      <c r="A28" s="11">
        <v>26</v>
      </c>
      <c r="B28" s="52"/>
      <c r="C28" s="10" t="s">
        <v>21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20">
        <f t="shared" si="0"/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3">
        <f t="shared" si="2"/>
        <v>0</v>
      </c>
      <c r="P28" s="25">
        <f t="shared" si="3"/>
        <v>0</v>
      </c>
      <c r="Q28" s="28">
        <f t="shared" si="4"/>
        <v>0</v>
      </c>
      <c r="R28" s="28">
        <f t="shared" si="5"/>
        <v>0</v>
      </c>
      <c r="S28" s="28">
        <f t="shared" si="6"/>
        <v>0</v>
      </c>
      <c r="T28" s="30"/>
      <c r="U28" s="29"/>
      <c r="V28" s="33" t="s">
        <v>72</v>
      </c>
    </row>
    <row r="29" spans="1:22" s="3" customFormat="1" ht="14.1" customHeight="1">
      <c r="A29" s="11">
        <v>27</v>
      </c>
      <c r="B29" s="52"/>
      <c r="C29" s="10" t="s">
        <v>22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20">
        <f t="shared" si="0"/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3">
        <f t="shared" si="2"/>
        <v>0</v>
      </c>
      <c r="P29" s="25">
        <f t="shared" si="3"/>
        <v>0</v>
      </c>
      <c r="Q29" s="28">
        <f t="shared" si="4"/>
        <v>0</v>
      </c>
      <c r="R29" s="28">
        <f t="shared" si="5"/>
        <v>0</v>
      </c>
      <c r="S29" s="28">
        <f t="shared" si="6"/>
        <v>0</v>
      </c>
      <c r="T29" s="30"/>
      <c r="U29" s="29"/>
      <c r="V29" s="33">
        <f>D41+J41</f>
        <v>568</v>
      </c>
    </row>
    <row r="30" spans="1:22" s="3" customFormat="1" ht="14.1" customHeight="1">
      <c r="A30" s="11">
        <v>28</v>
      </c>
      <c r="B30" s="52"/>
      <c r="C30" s="10" t="s">
        <v>23</v>
      </c>
      <c r="D30" s="19">
        <v>2</v>
      </c>
      <c r="E30" s="19">
        <v>0</v>
      </c>
      <c r="F30" s="19">
        <v>0</v>
      </c>
      <c r="G30" s="19">
        <v>0</v>
      </c>
      <c r="H30" s="19">
        <v>0</v>
      </c>
      <c r="I30" s="24">
        <f t="shared" si="0"/>
        <v>40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3">
        <f t="shared" si="2"/>
        <v>0</v>
      </c>
      <c r="P30" s="25">
        <f t="shared" si="3"/>
        <v>40</v>
      </c>
      <c r="Q30" s="28">
        <f t="shared" si="4"/>
        <v>0</v>
      </c>
      <c r="R30" s="28">
        <f t="shared" si="5"/>
        <v>6</v>
      </c>
      <c r="S30" s="28">
        <f t="shared" si="6"/>
        <v>6</v>
      </c>
      <c r="T30" s="30"/>
      <c r="U30" s="29"/>
      <c r="V30" s="33" t="s">
        <v>73</v>
      </c>
    </row>
    <row r="31" spans="1:22" s="3" customFormat="1" ht="14.1" customHeight="1">
      <c r="A31" s="11">
        <v>29</v>
      </c>
      <c r="B31" s="52"/>
      <c r="C31" s="10" t="s">
        <v>24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20">
        <f t="shared" si="0"/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3">
        <f t="shared" si="2"/>
        <v>0</v>
      </c>
      <c r="P31" s="25">
        <f t="shared" si="3"/>
        <v>0</v>
      </c>
      <c r="Q31" s="28">
        <f t="shared" si="4"/>
        <v>0</v>
      </c>
      <c r="R31" s="28">
        <f t="shared" si="5"/>
        <v>0</v>
      </c>
      <c r="S31" s="28">
        <f t="shared" si="6"/>
        <v>0</v>
      </c>
      <c r="T31" s="30"/>
      <c r="U31" s="29"/>
      <c r="V31" s="33">
        <f>E41+K41</f>
        <v>3</v>
      </c>
    </row>
    <row r="32" spans="1:22" s="3" customFormat="1" ht="14.1" customHeight="1">
      <c r="A32" s="11">
        <v>30</v>
      </c>
      <c r="B32" s="52"/>
      <c r="C32" s="10" t="s">
        <v>25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20">
        <f t="shared" si="0"/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3">
        <f t="shared" si="2"/>
        <v>0</v>
      </c>
      <c r="P32" s="25">
        <f t="shared" si="3"/>
        <v>0</v>
      </c>
      <c r="Q32" s="28">
        <f t="shared" si="4"/>
        <v>0</v>
      </c>
      <c r="R32" s="28">
        <f t="shared" si="5"/>
        <v>0</v>
      </c>
      <c r="S32" s="28">
        <f t="shared" si="6"/>
        <v>0</v>
      </c>
      <c r="T32" s="30"/>
      <c r="U32" s="29"/>
      <c r="V32" s="33" t="s">
        <v>74</v>
      </c>
    </row>
    <row r="33" spans="1:25" s="3" customFormat="1" ht="14.1" customHeight="1">
      <c r="A33" s="11">
        <v>31</v>
      </c>
      <c r="B33" s="52"/>
      <c r="C33" s="10" t="s">
        <v>26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20">
        <f t="shared" si="0"/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3">
        <f t="shared" si="2"/>
        <v>0</v>
      </c>
      <c r="P33" s="25">
        <f t="shared" si="3"/>
        <v>0</v>
      </c>
      <c r="Q33" s="28">
        <f t="shared" si="4"/>
        <v>0</v>
      </c>
      <c r="R33" s="28">
        <f t="shared" si="5"/>
        <v>0</v>
      </c>
      <c r="S33" s="28">
        <f t="shared" si="6"/>
        <v>0</v>
      </c>
      <c r="T33" s="30"/>
      <c r="U33" s="29"/>
      <c r="V33" s="33">
        <f>F41+L41</f>
        <v>0</v>
      </c>
    </row>
    <row r="34" spans="1:25" s="3" customFormat="1" ht="14.1" customHeight="1">
      <c r="A34" s="11">
        <v>32</v>
      </c>
      <c r="B34" s="52"/>
      <c r="C34" s="10" t="s">
        <v>27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20">
        <f t="shared" si="0"/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3">
        <f t="shared" si="2"/>
        <v>0</v>
      </c>
      <c r="P34" s="25">
        <f t="shared" si="3"/>
        <v>0</v>
      </c>
      <c r="Q34" s="28">
        <f t="shared" si="4"/>
        <v>0</v>
      </c>
      <c r="R34" s="28">
        <f t="shared" si="5"/>
        <v>0</v>
      </c>
      <c r="S34" s="28">
        <f t="shared" si="6"/>
        <v>0</v>
      </c>
      <c r="T34" s="30"/>
      <c r="U34" s="29"/>
      <c r="V34" s="33" t="s">
        <v>75</v>
      </c>
    </row>
    <row r="35" spans="1:25" s="3" customFormat="1" ht="14.1" customHeight="1">
      <c r="A35" s="11">
        <v>33</v>
      </c>
      <c r="B35" s="52"/>
      <c r="C35" s="10" t="s">
        <v>13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20">
        <f t="shared" si="0"/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3">
        <f t="shared" si="2"/>
        <v>0</v>
      </c>
      <c r="P35" s="25">
        <f t="shared" si="3"/>
        <v>0</v>
      </c>
      <c r="Q35" s="28">
        <f t="shared" si="4"/>
        <v>0</v>
      </c>
      <c r="R35" s="28">
        <f t="shared" si="5"/>
        <v>0</v>
      </c>
      <c r="S35" s="28">
        <f t="shared" si="6"/>
        <v>0</v>
      </c>
      <c r="T35" s="30"/>
      <c r="U35" s="29"/>
      <c r="V35" s="33">
        <f>B41+N41</f>
        <v>35</v>
      </c>
    </row>
    <row r="36" spans="1:25" s="3" customFormat="1" ht="14.1" customHeight="1">
      <c r="A36" s="11">
        <v>34</v>
      </c>
      <c r="B36" s="52"/>
      <c r="C36" s="10" t="s">
        <v>14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20">
        <f t="shared" si="0"/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3">
        <f t="shared" si="2"/>
        <v>0</v>
      </c>
      <c r="P36" s="25">
        <f t="shared" si="3"/>
        <v>0</v>
      </c>
      <c r="Q36" s="28">
        <f t="shared" si="4"/>
        <v>0</v>
      </c>
      <c r="R36" s="28">
        <f t="shared" si="5"/>
        <v>0</v>
      </c>
      <c r="S36" s="28">
        <f t="shared" si="6"/>
        <v>0</v>
      </c>
      <c r="T36" s="30"/>
      <c r="U36" s="30"/>
      <c r="V36" s="33"/>
    </row>
    <row r="37" spans="1:25" s="3" customFormat="1" ht="14.1" customHeight="1">
      <c r="A37" s="11">
        <v>35</v>
      </c>
      <c r="B37" s="52"/>
      <c r="C37" s="10" t="s">
        <v>47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20">
        <f t="shared" si="0"/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3">
        <f t="shared" si="2"/>
        <v>0</v>
      </c>
      <c r="P37" s="25">
        <f t="shared" si="3"/>
        <v>0</v>
      </c>
      <c r="Q37" s="28">
        <f t="shared" si="4"/>
        <v>0</v>
      </c>
      <c r="R37" s="28">
        <f t="shared" si="5"/>
        <v>0</v>
      </c>
      <c r="S37" s="28">
        <f t="shared" si="6"/>
        <v>0</v>
      </c>
      <c r="T37" s="30"/>
      <c r="U37" s="31"/>
      <c r="V37" s="33"/>
    </row>
    <row r="38" spans="1:25" s="3" customFormat="1" ht="14.1" customHeight="1">
      <c r="A38" s="11">
        <v>36</v>
      </c>
      <c r="B38" s="53"/>
      <c r="C38" s="10" t="s">
        <v>48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20">
        <f t="shared" si="0"/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3">
        <f t="shared" si="2"/>
        <v>0</v>
      </c>
      <c r="P38" s="25">
        <f t="shared" si="3"/>
        <v>0</v>
      </c>
      <c r="Q38" s="28">
        <f t="shared" si="4"/>
        <v>0</v>
      </c>
      <c r="R38" s="28">
        <f t="shared" si="5"/>
        <v>0</v>
      </c>
      <c r="S38" s="28">
        <f t="shared" si="6"/>
        <v>0</v>
      </c>
      <c r="T38" s="30"/>
      <c r="U38" s="30"/>
      <c r="V38" s="33"/>
    </row>
    <row r="39" spans="1:25" s="3" customFormat="1" ht="14.1" customHeight="1">
      <c r="A39" s="11">
        <v>37</v>
      </c>
      <c r="B39" s="54" t="s">
        <v>52</v>
      </c>
      <c r="C39" s="18" t="s">
        <v>42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20">
        <f t="shared" si="0"/>
        <v>0</v>
      </c>
      <c r="J39" s="22">
        <v>550</v>
      </c>
      <c r="K39" s="22">
        <v>0</v>
      </c>
      <c r="L39" s="22">
        <v>0</v>
      </c>
      <c r="M39" s="22">
        <v>0</v>
      </c>
      <c r="N39" s="22">
        <v>0</v>
      </c>
      <c r="O39" s="23">
        <f t="shared" si="2"/>
        <v>11000</v>
      </c>
      <c r="P39" s="25">
        <f t="shared" si="3"/>
        <v>11000</v>
      </c>
      <c r="Q39" s="28">
        <v>0</v>
      </c>
      <c r="R39" s="28">
        <f t="shared" si="5"/>
        <v>0</v>
      </c>
      <c r="S39" s="28">
        <f t="shared" si="6"/>
        <v>0</v>
      </c>
      <c r="T39" s="30">
        <f>T41*0.7</f>
        <v>461.57999999999993</v>
      </c>
      <c r="U39" s="30"/>
      <c r="V39" s="33"/>
    </row>
    <row r="40" spans="1:25" s="3" customFormat="1" ht="14.1" customHeight="1">
      <c r="A40" s="11">
        <v>38</v>
      </c>
      <c r="B40" s="55"/>
      <c r="C40" s="18" t="s">
        <v>50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20">
        <f t="shared" si="0"/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3">
        <f t="shared" si="2"/>
        <v>0</v>
      </c>
      <c r="P40" s="25">
        <f t="shared" si="3"/>
        <v>0</v>
      </c>
      <c r="Q40" s="28">
        <f t="shared" si="4"/>
        <v>0</v>
      </c>
      <c r="R40" s="28">
        <f t="shared" si="5"/>
        <v>0</v>
      </c>
      <c r="S40" s="28">
        <f t="shared" si="6"/>
        <v>0</v>
      </c>
      <c r="T40" s="30">
        <f>T41*0.3</f>
        <v>197.82</v>
      </c>
      <c r="U40" s="30"/>
      <c r="V40" s="21" t="s">
        <v>67</v>
      </c>
    </row>
    <row r="41" spans="1:25" s="3" customFormat="1" ht="14.1" customHeight="1">
      <c r="A41" s="41" t="s">
        <v>28</v>
      </c>
      <c r="B41" s="42"/>
      <c r="C41" s="43"/>
      <c r="D41" s="26">
        <f>SUM(D3:D40)</f>
        <v>13</v>
      </c>
      <c r="E41" s="27">
        <f>SUM(E3:E40)</f>
        <v>3</v>
      </c>
      <c r="F41" s="27">
        <f>SUM(F3:F40)</f>
        <v>0</v>
      </c>
      <c r="G41" s="27">
        <f t="shared" ref="G41:H41" si="7">SUM(G3:G40)</f>
        <v>0</v>
      </c>
      <c r="H41" s="27">
        <f t="shared" si="7"/>
        <v>0</v>
      </c>
      <c r="I41" s="39">
        <f>SUM(I3:I40)</f>
        <v>380</v>
      </c>
      <c r="J41" s="34">
        <f>SUM(J3:J40)</f>
        <v>555</v>
      </c>
      <c r="K41" s="34">
        <f t="shared" ref="K41:N41" si="8">SUM(K3:K40)</f>
        <v>0</v>
      </c>
      <c r="L41" s="34">
        <f t="shared" si="8"/>
        <v>0</v>
      </c>
      <c r="M41" s="34">
        <f t="shared" si="8"/>
        <v>0</v>
      </c>
      <c r="N41" s="34">
        <f t="shared" si="8"/>
        <v>35</v>
      </c>
      <c r="O41" s="38">
        <f>SUM(O3:O40)</f>
        <v>21600</v>
      </c>
      <c r="P41" s="37">
        <f>SUM(P3:P40)</f>
        <v>21980</v>
      </c>
      <c r="Q41" s="14">
        <f>SUM(Q1:Q39)</f>
        <v>3180</v>
      </c>
      <c r="R41" s="14">
        <f>SUM(R3:R38)</f>
        <v>57</v>
      </c>
      <c r="S41" s="14">
        <f>SUM(S3:S38)</f>
        <v>57</v>
      </c>
      <c r="T41" s="13">
        <f>P41*0.03</f>
        <v>659.4</v>
      </c>
      <c r="U41" s="12">
        <f>SUM(Q41:T41)</f>
        <v>3953.4</v>
      </c>
      <c r="V41" s="35">
        <f>SUM(D41:H41)+SUM(J41:N41)</f>
        <v>606</v>
      </c>
    </row>
    <row r="42" spans="1:25" s="3" customFormat="1" ht="30" customHeight="1">
      <c r="A42" s="44" t="s">
        <v>40</v>
      </c>
      <c r="B42" s="44"/>
      <c r="C42" s="4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 t="s">
        <v>41</v>
      </c>
      <c r="S42" s="4"/>
      <c r="T42" s="4"/>
      <c r="U42" s="4"/>
      <c r="V42" s="9"/>
    </row>
    <row r="43" spans="1: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5">
      <c r="Y45" s="5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19685039370078741" bottom="0.31496062992125984" header="0.31496062992125984" footer="0.31496062992125984"/>
  <pageSetup paperSize="9" scale="45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2017-11-28T08:58:07Z</dcterms:modified>
</cp:coreProperties>
</file>