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Sheet1!$A$1:$U$42</definedName>
  </definedNames>
  <calcPr calcId="124519"/>
</workbook>
</file>

<file path=xl/calcChain.xml><?xml version="1.0" encoding="utf-8"?>
<calcChain xmlns="http://schemas.openxmlformats.org/spreadsheetml/2006/main">
  <c r="I5" i="1"/>
  <c r="K41" l="1"/>
  <c r="V37" s="1"/>
  <c r="L41"/>
  <c r="M41"/>
  <c r="N41"/>
  <c r="J41"/>
  <c r="Q27" l="1"/>
  <c r="Q31"/>
  <c r="Q35"/>
  <c r="O4"/>
  <c r="Q4" s="1"/>
  <c r="O5"/>
  <c r="Q5" s="1"/>
  <c r="O6"/>
  <c r="Q6" s="1"/>
  <c r="O7"/>
  <c r="Q7" s="1"/>
  <c r="O8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O21"/>
  <c r="Q21" s="1"/>
  <c r="O22"/>
  <c r="Q22" s="1"/>
  <c r="O23"/>
  <c r="Q23" s="1"/>
  <c r="O24"/>
  <c r="Q24" s="1"/>
  <c r="O25"/>
  <c r="Q25" s="1"/>
  <c r="O26"/>
  <c r="O27"/>
  <c r="O28"/>
  <c r="Q28" s="1"/>
  <c r="O29"/>
  <c r="Q29" s="1"/>
  <c r="O30"/>
  <c r="Q30" s="1"/>
  <c r="O31"/>
  <c r="O32"/>
  <c r="Q32" s="1"/>
  <c r="O33"/>
  <c r="Q33" s="1"/>
  <c r="O34"/>
  <c r="Q34" s="1"/>
  <c r="O35"/>
  <c r="O36"/>
  <c r="Q36" s="1"/>
  <c r="O37"/>
  <c r="Q37" s="1"/>
  <c r="O38"/>
  <c r="Q38" s="1"/>
  <c r="O39"/>
  <c r="Q39" s="1"/>
  <c r="O40"/>
  <c r="Q40" s="1"/>
  <c r="O3"/>
  <c r="Q3" s="1"/>
  <c r="I24"/>
  <c r="P24" s="1"/>
  <c r="I35"/>
  <c r="P35" s="1"/>
  <c r="O41" l="1"/>
  <c r="Q8"/>
  <c r="Q20"/>
  <c r="Q26"/>
  <c r="G41"/>
  <c r="V31" s="1"/>
  <c r="H41"/>
  <c r="V33" s="1"/>
  <c r="F41"/>
  <c r="V39" s="1"/>
  <c r="E41"/>
  <c r="I39"/>
  <c r="P39" s="1"/>
  <c r="I3"/>
  <c r="P3" s="1"/>
  <c r="I4"/>
  <c r="P4" s="1"/>
  <c r="I6"/>
  <c r="P6" s="1"/>
  <c r="I7"/>
  <c r="P7" s="1"/>
  <c r="I8"/>
  <c r="P8" s="1"/>
  <c r="I9"/>
  <c r="P9" s="1"/>
  <c r="I10"/>
  <c r="P10" s="1"/>
  <c r="I11"/>
  <c r="P11" s="1"/>
  <c r="I12"/>
  <c r="P12" s="1"/>
  <c r="I13"/>
  <c r="P13" s="1"/>
  <c r="I14"/>
  <c r="P14" s="1"/>
  <c r="I15"/>
  <c r="P15" s="1"/>
  <c r="I16"/>
  <c r="P16" s="1"/>
  <c r="I17"/>
  <c r="P17" s="1"/>
  <c r="I18"/>
  <c r="P18" s="1"/>
  <c r="I19"/>
  <c r="P19" s="1"/>
  <c r="I20"/>
  <c r="P20" s="1"/>
  <c r="I21"/>
  <c r="P21" s="1"/>
  <c r="I22"/>
  <c r="P22" s="1"/>
  <c r="I23"/>
  <c r="P23" s="1"/>
  <c r="I25"/>
  <c r="P25" s="1"/>
  <c r="I26"/>
  <c r="P26" s="1"/>
  <c r="I27"/>
  <c r="P27" s="1"/>
  <c r="I28"/>
  <c r="P28" s="1"/>
  <c r="I29"/>
  <c r="P29" s="1"/>
  <c r="I30"/>
  <c r="P30" s="1"/>
  <c r="I31"/>
  <c r="P31" s="1"/>
  <c r="I32"/>
  <c r="P32" s="1"/>
  <c r="I33"/>
  <c r="P33" s="1"/>
  <c r="I34"/>
  <c r="P34" s="1"/>
  <c r="I36"/>
  <c r="P36" s="1"/>
  <c r="I37"/>
  <c r="P37" s="1"/>
  <c r="I38"/>
  <c r="P38" s="1"/>
  <c r="I40"/>
  <c r="P40" s="1"/>
  <c r="S37"/>
  <c r="S38"/>
  <c r="S39"/>
  <c r="S40"/>
  <c r="R37"/>
  <c r="R38"/>
  <c r="R39"/>
  <c r="R40"/>
  <c r="R3"/>
  <c r="I41" l="1"/>
  <c r="P5"/>
  <c r="P41" s="1"/>
  <c r="T41" s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D41"/>
  <c r="V41" l="1"/>
  <c r="V35"/>
  <c r="T39"/>
  <c r="T40"/>
  <c r="R41"/>
  <c r="S41"/>
  <c r="Q41" l="1"/>
  <c r="U41" l="1"/>
</calcChain>
</file>

<file path=xl/sharedStrings.xml><?xml version="1.0" encoding="utf-8"?>
<sst xmlns="http://schemas.openxmlformats.org/spreadsheetml/2006/main" count="73" uniqueCount="73">
  <si>
    <t>序号</t>
    <phoneticPr fontId="1" type="noConversion"/>
  </si>
  <si>
    <t>部门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</si>
  <si>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</si>
  <si>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</si>
  <si>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</si>
  <si>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</si>
  <si>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</si>
  <si>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</si>
  <si>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</si>
  <si>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</si>
  <si>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</si>
  <si>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</si>
  <si>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</si>
  <si>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</si>
  <si>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</si>
  <si>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</si>
  <si>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</si>
  <si>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</si>
  <si>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</si>
  <si>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海员</t>
    <phoneticPr fontId="1" type="noConversion"/>
  </si>
  <si>
    <t>华苑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</si>
  <si>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</si>
  <si>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</si>
  <si>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</si>
  <si>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</si>
  <si>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</si>
  <si>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</si>
  <si>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</si>
  <si>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</si>
  <si>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</si>
  <si>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</si>
  <si>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</si>
  <si>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</si>
  <si>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</si>
  <si>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</si>
  <si>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</si>
  <si>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</si>
  <si>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</si>
  <si>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</si>
  <si>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</si>
  <si>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</si>
  <si>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</si>
  <si>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</si>
  <si>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</si>
  <si>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</si>
  <si>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总金额</t>
    <phoneticPr fontId="1" type="noConversion"/>
  </si>
  <si>
    <t>张家湾</t>
  </si>
  <si>
    <t>备注</t>
    <phoneticPr fontId="3" type="noConversion"/>
  </si>
  <si>
    <t>增值部邹玉志</t>
    <phoneticPr fontId="3" type="noConversion"/>
  </si>
  <si>
    <t>市场发展部</t>
    <phoneticPr fontId="3" type="noConversion"/>
  </si>
  <si>
    <t>增值业务部</t>
    <phoneticPr fontId="3" type="noConversion"/>
  </si>
  <si>
    <t>已对未查到进行单</t>
    <phoneticPr fontId="3" type="noConversion"/>
  </si>
  <si>
    <t>已对</t>
    <phoneticPr fontId="3" type="noConversion"/>
  </si>
  <si>
    <t>未对</t>
    <phoneticPr fontId="3" type="noConversion"/>
  </si>
  <si>
    <t>杨园</t>
    <phoneticPr fontId="1" type="noConversion"/>
  </si>
  <si>
    <t>销售数量300元(客服）</t>
    <phoneticPr fontId="3" type="noConversion"/>
  </si>
  <si>
    <t>销售数量20元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</si>
  <si>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</si>
  <si>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</si>
  <si>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</si>
  <si>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</si>
  <si>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保险销售份数</t>
    <phoneticPr fontId="3" type="noConversion"/>
  </si>
  <si>
    <t>客服销售金额</t>
    <phoneticPr fontId="1" type="noConversion"/>
  </si>
  <si>
    <t>门店销售金额</t>
    <phoneticPr fontId="1" type="noConversion"/>
  </si>
  <si>
    <t>提成总额</t>
    <phoneticPr fontId="1" type="noConversion"/>
  </si>
  <si>
    <t>门店单独销售提成30%</t>
    <phoneticPr fontId="3" type="noConversion"/>
  </si>
  <si>
    <t>20元销售数量</t>
    <phoneticPr fontId="3" type="noConversion"/>
  </si>
  <si>
    <t>40元销售数量</t>
    <phoneticPr fontId="3" type="noConversion"/>
  </si>
  <si>
    <t>60元销售数量</t>
    <phoneticPr fontId="3" type="noConversion"/>
  </si>
  <si>
    <t>300元销售数量</t>
    <phoneticPr fontId="3" type="noConversion"/>
  </si>
  <si>
    <t>100元销售数量</t>
    <phoneticPr fontId="3" type="noConversion"/>
  </si>
  <si>
    <t>汉南</t>
    <phoneticPr fontId="3" type="noConversion"/>
  </si>
  <si>
    <t>十一月份保险销售提成表</t>
    <phoneticPr fontId="1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</si>
</sst>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gradientFill degree="90">
        <stop position="0">
          <color rgb="FFFFC000"/>
        </stop>
        <stop position="1">
          <color theme="0"/>
        </stop>
      </gradientFill>
    </fill>
    <fill>
      <gradientFill degree="90">
        <stop position="0">
          <color rgb="FF92D050"/>
        </stop>
        <stop position="1">
          <color theme="0"/>
        </stop>
      </gradientFill>
    </fill>
    <fill>
      <gradientFill degree="90">
        <stop position="0">
          <color rgb="FFFF0000"/>
        </stop>
        <stop position="1">
          <color rgb="FFFFFF00"/>
        </stop>
      </gradient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DCF9BF"/>
        <bgColor indexed="64"/>
      </patternFill>
    </fill>
    <fill>
      <gradientFill degree="270">
        <stop position="0">
          <color theme="0"/>
        </stop>
        <stop position="1">
          <color rgb="FFFFC000"/>
        </stop>
      </gradientFill>
    </fill>
    <fill>
      <patternFill patternType="solid">
        <fgColor rgb="FFCCFF66"/>
        <bgColor indexed="64"/>
      </patternFill>
    </fill>
    <fill>
      <patternFill patternType="solid">
        <fgColor theme="0" tint="-4.9989318521683403E-2"/>
        <bgColor indexed="64"/>
      </patternFill>
    </fill>
    <fill>
      <gradientFill degree="90">
        <stop position="0">
          <color theme="0"/>
        </stop>
        <stop position="0.5">
          <color rgb="FFCCCCFF"/>
        </stop>
        <stop position="1">
          <color theme="0"/>
        </stop>
      </gradientFill>
    </fill>
    <fill>
      <gradientFill degree="90">
        <stop position="0">
          <color rgb="FFFE7C72"/>
        </stop>
        <stop position="0.5">
          <color theme="0"/>
        </stop>
        <stop position="1">
          <color rgb="FFFE7C72"/>
        </stop>
      </gradientFill>
    </fill>
    <fill>
      <gradientFill degree="90">
        <stop position="0">
          <color rgb="FF6699FF"/>
        </stop>
        <stop position="0.5">
          <color theme="0"/>
        </stop>
        <stop position="1">
          <color rgb="FF6699FF"/>
        </stop>
      </gradientFill>
    </fill>
    <fill>
      <gradientFill degree="90">
        <stop position="0">
          <color rgb="FFFFC000"/>
        </stop>
        <stop position="0.5">
          <color theme="0"/>
        </stop>
        <stop position="1">
          <color rgb="FFFFC000"/>
        </stop>
      </gradientFill>
    </fill>
    <fill>
      <gradientFill degree="90">
        <stop position="0">
          <color rgb="FFFFFF00"/>
        </stop>
        <stop position="0.5">
          <color rgb="FFFFC000"/>
        </stop>
        <stop position="1">
          <color rgb="FFFFFF00"/>
        </stop>
      </gradientFill>
    </fill>
    <fill>
      <gradientFill type="path" left="0.5" right="0.5" top="0.5" bottom="0.5">
        <stop position="0">
          <color rgb="FFFFFF00"/>
        </stop>
        <stop position="1">
          <color rgb="FF92D050"/>
        </stop>
      </gradient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7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0" fontId="4" fillId="10" borderId="0" xfId="0" applyFont="1" applyFill="1">
      <alignment vertical="center"/>
    </xf>
    <xf numFmtId="0" fontId="4" fillId="9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11" borderId="3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76" fontId="5" fillId="15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7" borderId="1" xfId="0" applyNumberFormat="1" applyFont="1" applyFill="1" applyBorder="1" applyAlignment="1">
      <alignment horizontal="center" vertical="center"/>
    </xf>
    <xf numFmtId="177" fontId="5" fillId="18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center" vertical="center"/>
    </xf>
    <xf numFmtId="7" fontId="5" fillId="18" borderId="1" xfId="0" applyNumberFormat="1" applyFont="1" applyFill="1" applyBorder="1" applyAlignment="1">
      <alignment horizontal="center" vertical="center"/>
    </xf>
    <xf numFmtId="0" fontId="4" fillId="18" borderId="0" xfId="0" applyFont="1" applyFill="1">
      <alignment vertical="center"/>
    </xf>
    <xf numFmtId="0" fontId="5" fillId="19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/>
    </xf>
    <xf numFmtId="0" fontId="5" fillId="7" borderId="1" xfId="0" applyNumberFormat="1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7" fontId="5" fillId="21" borderId="1" xfId="0" applyNumberFormat="1" applyFont="1" applyFill="1" applyBorder="1" applyAlignment="1">
      <alignment horizontal="center" vertical="center"/>
    </xf>
    <xf numFmtId="7" fontId="5" fillId="22" borderId="1" xfId="0" applyNumberFormat="1" applyFont="1" applyFill="1" applyBorder="1" applyAlignment="1">
      <alignment horizontal="center" vertical="center"/>
    </xf>
    <xf numFmtId="7" fontId="5" fillId="23" borderId="1" xfId="0" applyNumberFormat="1" applyFont="1" applyFill="1" applyBorder="1" applyAlignment="1">
      <alignment horizontal="center" vertical="center"/>
    </xf>
    <xf numFmtId="0" fontId="5" fillId="24" borderId="1" xfId="0" applyFont="1" applyFill="1" applyBorder="1" applyAlignment="1">
      <alignment horizontal="center" vertical="center"/>
    </xf>
    <xf numFmtId="0" fontId="5" fillId="25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16" borderId="7" xfId="0" applyFont="1" applyFill="1" applyBorder="1" applyAlignment="1">
      <alignment horizontal="center" vertical="center"/>
    </xf>
    <xf numFmtId="0" fontId="5" fillId="16" borderId="8" xfId="0" applyFont="1" applyFill="1" applyBorder="1" applyAlignment="1">
      <alignment horizontal="center" vertical="center"/>
    </xf>
    <xf numFmtId="0" fontId="5" fillId="16" borderId="9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A8F7A"/>
      <color rgb="FFF86A4E"/>
      <color rgb="FFCCCCFF"/>
      <color rgb="FFFE7C72"/>
      <color rgb="FF6699FF"/>
      <color rgb="FFFFEDB3"/>
      <color rgb="FFCCFF66"/>
      <color rgb="FFDCF9BF"/>
      <color rgb="FF99FFCC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5"/>
  <sheetViews>
    <sheetView tabSelected="1" topLeftCell="C7" workbookViewId="0">
      <selection activeCell="O14" sqref="O14"/>
    </sheetView>
  </sheetViews>
  <sheetFormatPr defaultRowHeight="13.5"/>
  <cols>
    <col min="1" max="2" width="10.25" customWidth="1"/>
    <col min="3" max="3" width="14.125" customWidth="1"/>
    <col min="4" max="4" width="9.25" customWidth="1"/>
    <col min="5" max="5" width="8.75" customWidth="1"/>
    <col min="6" max="6" width="9.5" customWidth="1"/>
    <col min="7" max="7" width="9.125" customWidth="1"/>
    <col min="8" max="8" width="12.25" customWidth="1"/>
    <col min="9" max="9" width="13" customWidth="1"/>
    <col min="10" max="10" width="8.875" customWidth="1"/>
    <col min="11" max="11" width="9.75" customWidth="1"/>
    <col min="12" max="13" width="9.25" customWidth="1"/>
    <col min="14" max="14" width="9.375" customWidth="1"/>
    <col min="15" max="15" width="12.75" customWidth="1"/>
    <col min="16" max="16" width="12.375" customWidth="1"/>
    <col min="17" max="17" width="12.875" customWidth="1"/>
    <col min="18" max="18" width="11.25" customWidth="1"/>
    <col min="19" max="19" width="13" customWidth="1"/>
    <col min="20" max="20" width="11" customWidth="1"/>
    <col min="21" max="21" width="12.875" customWidth="1"/>
    <col min="22" max="22" width="13.875" style="1" customWidth="1"/>
    <col min="24" max="24" width="14.625" customWidth="1"/>
    <col min="25" max="25" width="10.5" bestFit="1" customWidth="1"/>
  </cols>
  <sheetData>
    <row r="1" spans="1:24" ht="27" customHeight="1">
      <c r="A1" s="45" t="s">
        <v>72</v>
      </c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7"/>
    </row>
    <row r="2" spans="1:24" s="3" customFormat="1" ht="37.5" customHeight="1">
      <c r="A2" s="38" t="s">
        <v>0</v>
      </c>
      <c r="B2" s="48" t="s">
        <v>1</v>
      </c>
      <c r="C2" s="49"/>
      <c r="D2" s="7" t="s">
        <v>29</v>
      </c>
      <c r="E2" s="7" t="s">
        <v>16</v>
      </c>
      <c r="F2" s="7" t="s">
        <v>17</v>
      </c>
      <c r="G2" s="7" t="s">
        <v>18</v>
      </c>
      <c r="H2" s="7" t="s">
        <v>55</v>
      </c>
      <c r="I2" s="38" t="s">
        <v>62</v>
      </c>
      <c r="J2" s="7" t="s">
        <v>56</v>
      </c>
      <c r="K2" s="7" t="s">
        <v>57</v>
      </c>
      <c r="L2" s="7" t="s">
        <v>58</v>
      </c>
      <c r="M2" s="7" t="s">
        <v>59</v>
      </c>
      <c r="N2" s="7" t="s">
        <v>60</v>
      </c>
      <c r="O2" s="38" t="s">
        <v>63</v>
      </c>
      <c r="P2" s="39" t="s">
        <v>45</v>
      </c>
      <c r="Q2" s="7" t="s">
        <v>65</v>
      </c>
      <c r="R2" s="7" t="s">
        <v>43</v>
      </c>
      <c r="S2" s="7" t="s">
        <v>44</v>
      </c>
      <c r="T2" s="7" t="s">
        <v>15</v>
      </c>
      <c r="U2" s="38" t="s">
        <v>64</v>
      </c>
      <c r="V2" s="7" t="s">
        <v>47</v>
      </c>
    </row>
    <row r="3" spans="1:24" s="3" customFormat="1" ht="14.1" customHeight="1">
      <c r="A3" s="10">
        <v>1</v>
      </c>
      <c r="B3" s="50" t="s">
        <v>49</v>
      </c>
      <c r="C3" s="9">
        <v>101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9">
        <f t="shared" ref="I3:I40" si="0">D3*20+E3*40+F3*60+G3*100+H3*300</f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2">
        <f t="shared" ref="O3" si="1">J3*20+K3*40+L3*60+M3*100+N3*300</f>
        <v>0</v>
      </c>
      <c r="P3" s="24">
        <f>SUM(I3,O3)</f>
        <v>0</v>
      </c>
      <c r="Q3" s="27">
        <f>(O3*0.3)</f>
        <v>0</v>
      </c>
      <c r="R3" s="27">
        <f>(D3*20+E3*40+F3*60+G3*100+H3*300)*0.15</f>
        <v>0</v>
      </c>
      <c r="S3" s="27">
        <f>(D3*20+E3*40+F3*60+G3*100+H3*300)*0.15</f>
        <v>0</v>
      </c>
      <c r="T3" s="28"/>
      <c r="U3" s="28"/>
      <c r="V3" s="31"/>
    </row>
    <row r="4" spans="1:24" s="3" customFormat="1" ht="14.1" customHeight="1">
      <c r="A4" s="10">
        <v>2</v>
      </c>
      <c r="B4" s="51"/>
      <c r="C4" s="9" t="s">
        <v>3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9">
        <f t="shared" si="0"/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2">
        <f t="shared" ref="O4:O40" si="2">J4*20+K4*40+L4*60+M4*100+N4*300</f>
        <v>0</v>
      </c>
      <c r="P4" s="24">
        <f t="shared" ref="P4:P40" si="3">SUM(I4,O4)</f>
        <v>0</v>
      </c>
      <c r="Q4" s="27">
        <f t="shared" ref="Q4:Q40" si="4">(O4*0.3)</f>
        <v>0</v>
      </c>
      <c r="R4" s="27">
        <f t="shared" ref="R4:R40" si="5">(D4*20+E4*40+F4*60+G4*100+H4*300)*0.15</f>
        <v>0</v>
      </c>
      <c r="S4" s="27">
        <f t="shared" ref="S4:S40" si="6">(D4*20+E4*40+F4*60+G4*100+H4*300)*0.15</f>
        <v>0</v>
      </c>
      <c r="T4" s="29"/>
      <c r="U4" s="28"/>
      <c r="V4" s="32"/>
    </row>
    <row r="5" spans="1:24" s="3" customFormat="1" ht="14.1" customHeight="1">
      <c r="A5" s="10">
        <v>3</v>
      </c>
      <c r="B5" s="51"/>
      <c r="C5" s="9" t="s">
        <v>4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9">
        <f t="shared" si="0"/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2">
        <f t="shared" si="2"/>
        <v>0</v>
      </c>
      <c r="P5" s="24">
        <f t="shared" si="3"/>
        <v>0</v>
      </c>
      <c r="Q5" s="27">
        <f t="shared" si="4"/>
        <v>0</v>
      </c>
      <c r="R5" s="27">
        <f t="shared" si="5"/>
        <v>0</v>
      </c>
      <c r="S5" s="27">
        <f t="shared" si="6"/>
        <v>0</v>
      </c>
      <c r="T5" s="29"/>
      <c r="U5" s="28"/>
      <c r="V5" s="32"/>
    </row>
    <row r="6" spans="1:24" s="3" customFormat="1" ht="14.1" customHeight="1">
      <c r="A6" s="10">
        <v>4</v>
      </c>
      <c r="B6" s="51"/>
      <c r="C6" s="9" t="s">
        <v>30</v>
      </c>
      <c r="D6" s="18">
        <v>1</v>
      </c>
      <c r="E6" s="18">
        <v>0</v>
      </c>
      <c r="F6" s="18">
        <v>0</v>
      </c>
      <c r="G6" s="18">
        <v>0</v>
      </c>
      <c r="H6" s="18">
        <v>0</v>
      </c>
      <c r="I6" s="23">
        <f t="shared" si="0"/>
        <v>20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2">
        <f t="shared" si="2"/>
        <v>0</v>
      </c>
      <c r="P6" s="24">
        <f t="shared" si="3"/>
        <v>20</v>
      </c>
      <c r="Q6" s="27">
        <f t="shared" si="4"/>
        <v>0</v>
      </c>
      <c r="R6" s="27">
        <f t="shared" si="5"/>
        <v>3</v>
      </c>
      <c r="S6" s="27">
        <f t="shared" si="6"/>
        <v>3</v>
      </c>
      <c r="T6" s="29"/>
      <c r="U6" s="28"/>
      <c r="V6" s="32"/>
      <c r="W6" s="14"/>
      <c r="X6" s="3" t="s">
        <v>51</v>
      </c>
    </row>
    <row r="7" spans="1:24" s="3" customFormat="1" ht="14.1" customHeight="1">
      <c r="A7" s="10">
        <v>5</v>
      </c>
      <c r="B7" s="51"/>
      <c r="C7" s="9" t="s">
        <v>5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9">
        <f t="shared" si="0"/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2">
        <f t="shared" si="2"/>
        <v>0</v>
      </c>
      <c r="P7" s="24">
        <f t="shared" si="3"/>
        <v>0</v>
      </c>
      <c r="Q7" s="27">
        <f t="shared" si="4"/>
        <v>0</v>
      </c>
      <c r="R7" s="27">
        <f t="shared" si="5"/>
        <v>0</v>
      </c>
      <c r="S7" s="27">
        <f t="shared" si="6"/>
        <v>0</v>
      </c>
      <c r="T7" s="28"/>
      <c r="U7" s="28"/>
      <c r="V7" s="32"/>
      <c r="W7" s="15"/>
      <c r="X7" s="3" t="s">
        <v>52</v>
      </c>
    </row>
    <row r="8" spans="1:24" s="3" customFormat="1" ht="14.1" customHeight="1">
      <c r="A8" s="10">
        <v>6</v>
      </c>
      <c r="B8" s="51"/>
      <c r="C8" s="9" t="s">
        <v>31</v>
      </c>
      <c r="D8" s="18">
        <v>1</v>
      </c>
      <c r="E8" s="18">
        <v>0</v>
      </c>
      <c r="F8" s="18">
        <v>0</v>
      </c>
      <c r="G8" s="18">
        <v>0</v>
      </c>
      <c r="H8" s="18">
        <v>0</v>
      </c>
      <c r="I8" s="19">
        <f t="shared" si="0"/>
        <v>20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2">
        <f t="shared" si="2"/>
        <v>0</v>
      </c>
      <c r="P8" s="24">
        <f t="shared" si="3"/>
        <v>20</v>
      </c>
      <c r="Q8" s="27">
        <f t="shared" si="4"/>
        <v>0</v>
      </c>
      <c r="R8" s="27">
        <f t="shared" si="5"/>
        <v>3</v>
      </c>
      <c r="S8" s="27">
        <f t="shared" si="6"/>
        <v>3</v>
      </c>
      <c r="T8" s="28"/>
      <c r="U8" s="28"/>
      <c r="V8" s="32"/>
      <c r="W8" s="16"/>
      <c r="X8" s="3" t="s">
        <v>53</v>
      </c>
    </row>
    <row r="9" spans="1:24" s="3" customFormat="1" ht="14.1" customHeight="1">
      <c r="A9" s="10">
        <v>7</v>
      </c>
      <c r="B9" s="51"/>
      <c r="C9" s="9" t="s">
        <v>32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9">
        <f t="shared" si="0"/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2">
        <f t="shared" si="2"/>
        <v>0</v>
      </c>
      <c r="P9" s="24">
        <f t="shared" si="3"/>
        <v>0</v>
      </c>
      <c r="Q9" s="27">
        <f t="shared" si="4"/>
        <v>0</v>
      </c>
      <c r="R9" s="27">
        <f t="shared" si="5"/>
        <v>0</v>
      </c>
      <c r="S9" s="27">
        <f t="shared" si="6"/>
        <v>0</v>
      </c>
      <c r="T9" s="28"/>
      <c r="U9" s="28"/>
      <c r="V9" s="32"/>
    </row>
    <row r="10" spans="1:24" s="3" customFormat="1" ht="14.1" customHeight="1">
      <c r="A10" s="10">
        <v>8</v>
      </c>
      <c r="B10" s="51"/>
      <c r="C10" s="9" t="s">
        <v>33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9">
        <f t="shared" si="0"/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2">
        <f t="shared" si="2"/>
        <v>0</v>
      </c>
      <c r="P10" s="24">
        <f t="shared" si="3"/>
        <v>0</v>
      </c>
      <c r="Q10" s="27">
        <f t="shared" si="4"/>
        <v>0</v>
      </c>
      <c r="R10" s="27">
        <f t="shared" si="5"/>
        <v>0</v>
      </c>
      <c r="S10" s="27">
        <f t="shared" si="6"/>
        <v>0</v>
      </c>
      <c r="T10" s="28"/>
      <c r="U10" s="28"/>
      <c r="V10" s="32"/>
    </row>
    <row r="11" spans="1:24" s="3" customFormat="1" ht="14.1" customHeight="1">
      <c r="A11" s="10">
        <v>9</v>
      </c>
      <c r="B11" s="51"/>
      <c r="C11" s="9" t="s">
        <v>34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9">
        <f t="shared" si="0"/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2">
        <f t="shared" si="2"/>
        <v>0</v>
      </c>
      <c r="P11" s="24">
        <f t="shared" si="3"/>
        <v>0</v>
      </c>
      <c r="Q11" s="27">
        <f t="shared" si="4"/>
        <v>0</v>
      </c>
      <c r="R11" s="27">
        <f t="shared" si="5"/>
        <v>0</v>
      </c>
      <c r="S11" s="27">
        <f t="shared" si="6"/>
        <v>0</v>
      </c>
      <c r="T11" s="29"/>
      <c r="U11" s="28"/>
      <c r="V11" s="32"/>
    </row>
    <row r="12" spans="1:24" s="3" customFormat="1" ht="14.1" customHeight="1">
      <c r="A12" s="10">
        <v>10</v>
      </c>
      <c r="B12" s="51"/>
      <c r="C12" s="9" t="s">
        <v>35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9">
        <f t="shared" si="0"/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2">
        <f t="shared" si="2"/>
        <v>0</v>
      </c>
      <c r="P12" s="24">
        <f t="shared" si="3"/>
        <v>0</v>
      </c>
      <c r="Q12" s="27">
        <f t="shared" si="4"/>
        <v>0</v>
      </c>
      <c r="R12" s="27">
        <f t="shared" si="5"/>
        <v>0</v>
      </c>
      <c r="S12" s="27">
        <f t="shared" si="6"/>
        <v>0</v>
      </c>
      <c r="T12" s="29"/>
      <c r="U12" s="28"/>
      <c r="V12" s="32"/>
    </row>
    <row r="13" spans="1:24" s="3" customFormat="1" ht="14.1" customHeight="1">
      <c r="A13" s="10">
        <v>11</v>
      </c>
      <c r="B13" s="51"/>
      <c r="C13" s="9" t="s">
        <v>6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9">
        <f t="shared" si="0"/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2">
        <f t="shared" si="2"/>
        <v>0</v>
      </c>
      <c r="P13" s="24">
        <f t="shared" si="3"/>
        <v>0</v>
      </c>
      <c r="Q13" s="27">
        <f t="shared" si="4"/>
        <v>0</v>
      </c>
      <c r="R13" s="27">
        <f t="shared" si="5"/>
        <v>0</v>
      </c>
      <c r="S13" s="27">
        <f t="shared" si="6"/>
        <v>0</v>
      </c>
      <c r="T13" s="29"/>
      <c r="U13" s="28"/>
      <c r="V13" s="32"/>
    </row>
    <row r="14" spans="1:24" s="3" customFormat="1" ht="14.1" customHeight="1">
      <c r="A14" s="10">
        <v>12</v>
      </c>
      <c r="B14" s="51"/>
      <c r="C14" s="9" t="s">
        <v>36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9">
        <f t="shared" si="0"/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2">
        <f t="shared" si="2"/>
        <v>0</v>
      </c>
      <c r="P14" s="24">
        <f t="shared" si="3"/>
        <v>0</v>
      </c>
      <c r="Q14" s="27">
        <f t="shared" si="4"/>
        <v>0</v>
      </c>
      <c r="R14" s="27">
        <f t="shared" si="5"/>
        <v>0</v>
      </c>
      <c r="S14" s="27">
        <f t="shared" si="6"/>
        <v>0</v>
      </c>
      <c r="T14" s="29"/>
      <c r="U14" s="28"/>
      <c r="V14" s="32"/>
    </row>
    <row r="15" spans="1:24" s="3" customFormat="1" ht="14.1" customHeight="1">
      <c r="A15" s="10">
        <v>13</v>
      </c>
      <c r="B15" s="51"/>
      <c r="C15" s="9" t="s">
        <v>7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9">
        <f t="shared" si="0"/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2">
        <f t="shared" si="2"/>
        <v>0</v>
      </c>
      <c r="P15" s="24">
        <f t="shared" si="3"/>
        <v>0</v>
      </c>
      <c r="Q15" s="27">
        <f t="shared" si="4"/>
        <v>0</v>
      </c>
      <c r="R15" s="27">
        <f t="shared" si="5"/>
        <v>0</v>
      </c>
      <c r="S15" s="27">
        <f t="shared" si="6"/>
        <v>0</v>
      </c>
      <c r="T15" s="29"/>
      <c r="U15" s="28"/>
      <c r="V15" s="32"/>
    </row>
    <row r="16" spans="1:24" s="3" customFormat="1" ht="14.1" customHeight="1">
      <c r="A16" s="10">
        <v>14</v>
      </c>
      <c r="B16" s="51"/>
      <c r="C16" s="9" t="s">
        <v>19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9">
        <f t="shared" si="0"/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2">
        <f t="shared" si="2"/>
        <v>0</v>
      </c>
      <c r="P16" s="24">
        <f t="shared" si="3"/>
        <v>0</v>
      </c>
      <c r="Q16" s="27">
        <f t="shared" si="4"/>
        <v>0</v>
      </c>
      <c r="R16" s="27">
        <f t="shared" si="5"/>
        <v>0</v>
      </c>
      <c r="S16" s="27">
        <f t="shared" si="6"/>
        <v>0</v>
      </c>
      <c r="T16" s="29"/>
      <c r="U16" s="28"/>
      <c r="V16" s="32"/>
    </row>
    <row r="17" spans="1:22" s="3" customFormat="1" ht="14.1" customHeight="1">
      <c r="A17" s="10">
        <v>15</v>
      </c>
      <c r="B17" s="51"/>
      <c r="C17" s="9" t="s">
        <v>20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9">
        <f t="shared" si="0"/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2">
        <f t="shared" si="2"/>
        <v>0</v>
      </c>
      <c r="P17" s="24">
        <f t="shared" si="3"/>
        <v>0</v>
      </c>
      <c r="Q17" s="27">
        <f t="shared" si="4"/>
        <v>0</v>
      </c>
      <c r="R17" s="27">
        <f t="shared" si="5"/>
        <v>0</v>
      </c>
      <c r="S17" s="27">
        <f t="shared" si="6"/>
        <v>0</v>
      </c>
      <c r="T17" s="29"/>
      <c r="U17" s="28"/>
      <c r="V17" s="32"/>
    </row>
    <row r="18" spans="1:22" s="3" customFormat="1" ht="14.1" customHeight="1">
      <c r="A18" s="10">
        <v>16</v>
      </c>
      <c r="B18" s="51"/>
      <c r="C18" s="9" t="s">
        <v>8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9">
        <f t="shared" si="0"/>
        <v>0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2">
        <f t="shared" si="2"/>
        <v>0</v>
      </c>
      <c r="P18" s="24">
        <f t="shared" si="3"/>
        <v>0</v>
      </c>
      <c r="Q18" s="27">
        <f t="shared" si="4"/>
        <v>0</v>
      </c>
      <c r="R18" s="27">
        <f t="shared" si="5"/>
        <v>0</v>
      </c>
      <c r="S18" s="27">
        <f t="shared" si="6"/>
        <v>0</v>
      </c>
      <c r="T18" s="29"/>
      <c r="U18" s="28"/>
      <c r="V18" s="32"/>
    </row>
    <row r="19" spans="1:22" s="3" customFormat="1" ht="14.1" customHeight="1">
      <c r="A19" s="10">
        <v>17</v>
      </c>
      <c r="B19" s="51"/>
      <c r="C19" s="9" t="s">
        <v>37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9">
        <f t="shared" si="0"/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2">
        <f t="shared" si="2"/>
        <v>0</v>
      </c>
      <c r="P19" s="24">
        <f t="shared" si="3"/>
        <v>0</v>
      </c>
      <c r="Q19" s="27">
        <f t="shared" si="4"/>
        <v>0</v>
      </c>
      <c r="R19" s="27">
        <f t="shared" si="5"/>
        <v>0</v>
      </c>
      <c r="S19" s="27">
        <f t="shared" si="6"/>
        <v>0</v>
      </c>
      <c r="T19" s="29"/>
      <c r="U19" s="28"/>
      <c r="V19" s="32"/>
    </row>
    <row r="20" spans="1:22" s="3" customFormat="1" ht="14.1" customHeight="1">
      <c r="A20" s="10">
        <v>18</v>
      </c>
      <c r="B20" s="51"/>
      <c r="C20" s="9" t="s">
        <v>38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f t="shared" si="0"/>
        <v>0</v>
      </c>
      <c r="J20" s="21">
        <v>1</v>
      </c>
      <c r="K20" s="21">
        <v>0</v>
      </c>
      <c r="L20" s="21">
        <v>0</v>
      </c>
      <c r="M20" s="21">
        <v>0</v>
      </c>
      <c r="N20" s="21">
        <v>1</v>
      </c>
      <c r="O20" s="23">
        <f t="shared" si="2"/>
        <v>320</v>
      </c>
      <c r="P20" s="24">
        <f t="shared" si="3"/>
        <v>320</v>
      </c>
      <c r="Q20" s="27">
        <f t="shared" si="4"/>
        <v>96</v>
      </c>
      <c r="R20" s="27">
        <f t="shared" si="5"/>
        <v>0</v>
      </c>
      <c r="S20" s="27">
        <f t="shared" si="6"/>
        <v>0</v>
      </c>
      <c r="T20" s="29"/>
      <c r="U20" s="28"/>
      <c r="V20" s="32"/>
    </row>
    <row r="21" spans="1:22" s="3" customFormat="1" ht="14.1" customHeight="1">
      <c r="A21" s="10">
        <v>19</v>
      </c>
      <c r="B21" s="51"/>
      <c r="C21" s="9" t="s">
        <v>9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9">
        <f t="shared" si="0"/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2">
        <f t="shared" si="2"/>
        <v>0</v>
      </c>
      <c r="P21" s="24">
        <f t="shared" si="3"/>
        <v>0</v>
      </c>
      <c r="Q21" s="27">
        <f t="shared" si="4"/>
        <v>0</v>
      </c>
      <c r="R21" s="27">
        <f t="shared" si="5"/>
        <v>0</v>
      </c>
      <c r="S21" s="27">
        <f t="shared" si="6"/>
        <v>0</v>
      </c>
      <c r="T21" s="29"/>
      <c r="U21" s="28"/>
      <c r="V21" s="32"/>
    </row>
    <row r="22" spans="1:22" s="3" customFormat="1" ht="14.1" customHeight="1">
      <c r="A22" s="10">
        <v>20</v>
      </c>
      <c r="B22" s="51"/>
      <c r="C22" s="9" t="s">
        <v>2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9">
        <f t="shared" si="0"/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2">
        <f t="shared" si="2"/>
        <v>0</v>
      </c>
      <c r="P22" s="24">
        <f t="shared" si="3"/>
        <v>0</v>
      </c>
      <c r="Q22" s="27">
        <f t="shared" si="4"/>
        <v>0</v>
      </c>
      <c r="R22" s="27">
        <f t="shared" si="5"/>
        <v>0</v>
      </c>
      <c r="S22" s="27">
        <f t="shared" si="6"/>
        <v>0</v>
      </c>
      <c r="T22" s="29"/>
      <c r="U22" s="28"/>
      <c r="V22" s="32"/>
    </row>
    <row r="23" spans="1:22" s="3" customFormat="1" ht="14.1" customHeight="1">
      <c r="A23" s="10">
        <v>21</v>
      </c>
      <c r="B23" s="51"/>
      <c r="C23" s="9" t="s">
        <v>10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9">
        <f t="shared" si="0"/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2">
        <f t="shared" si="2"/>
        <v>0</v>
      </c>
      <c r="P23" s="24">
        <f t="shared" si="3"/>
        <v>0</v>
      </c>
      <c r="Q23" s="27">
        <f t="shared" si="4"/>
        <v>0</v>
      </c>
      <c r="R23" s="27">
        <f t="shared" si="5"/>
        <v>0</v>
      </c>
      <c r="S23" s="27">
        <f t="shared" si="6"/>
        <v>0</v>
      </c>
      <c r="T23" s="29"/>
      <c r="U23" s="28"/>
      <c r="V23" s="32"/>
    </row>
    <row r="24" spans="1:22" s="3" customFormat="1" ht="14.1" customHeight="1">
      <c r="A24" s="10">
        <v>22</v>
      </c>
      <c r="B24" s="51"/>
      <c r="C24" s="9" t="s">
        <v>11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f t="shared" si="0"/>
        <v>0</v>
      </c>
      <c r="J24" s="21">
        <v>0</v>
      </c>
      <c r="K24" s="21">
        <v>0</v>
      </c>
      <c r="L24" s="21">
        <v>0</v>
      </c>
      <c r="M24" s="21">
        <v>0</v>
      </c>
      <c r="N24" s="21">
        <v>0</v>
      </c>
      <c r="O24" s="22">
        <f t="shared" si="2"/>
        <v>0</v>
      </c>
      <c r="P24" s="24">
        <f t="shared" si="3"/>
        <v>0</v>
      </c>
      <c r="Q24" s="27">
        <f t="shared" si="4"/>
        <v>0</v>
      </c>
      <c r="R24" s="27">
        <f t="shared" si="5"/>
        <v>0</v>
      </c>
      <c r="S24" s="27">
        <f t="shared" si="6"/>
        <v>0</v>
      </c>
      <c r="T24" s="29"/>
      <c r="U24" s="28"/>
      <c r="V24" s="32"/>
    </row>
    <row r="25" spans="1:22" s="3" customFormat="1" ht="14.1" customHeight="1">
      <c r="A25" s="10">
        <v>23</v>
      </c>
      <c r="B25" s="51"/>
      <c r="C25" s="9" t="s">
        <v>39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9">
        <f t="shared" si="0"/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2">
        <f t="shared" si="2"/>
        <v>0</v>
      </c>
      <c r="P25" s="24">
        <f t="shared" si="3"/>
        <v>0</v>
      </c>
      <c r="Q25" s="27">
        <f t="shared" si="4"/>
        <v>0</v>
      </c>
      <c r="R25" s="27">
        <f t="shared" si="5"/>
        <v>0</v>
      </c>
      <c r="S25" s="27">
        <f t="shared" si="6"/>
        <v>0</v>
      </c>
      <c r="T25" s="29"/>
      <c r="U25" s="28"/>
      <c r="V25" s="32"/>
    </row>
    <row r="26" spans="1:22" s="3" customFormat="1" ht="14.1" customHeight="1">
      <c r="A26" s="10">
        <v>24</v>
      </c>
      <c r="B26" s="51"/>
      <c r="C26" s="9" t="s">
        <v>12</v>
      </c>
      <c r="D26" s="18">
        <v>0</v>
      </c>
      <c r="E26" s="18">
        <v>0</v>
      </c>
      <c r="F26" s="18">
        <v>0</v>
      </c>
      <c r="G26" s="18">
        <v>0</v>
      </c>
      <c r="H26" s="18">
        <v>0</v>
      </c>
      <c r="I26" s="19">
        <f t="shared" si="0"/>
        <v>0</v>
      </c>
      <c r="J26" s="21">
        <v>0</v>
      </c>
      <c r="K26" s="21">
        <v>0</v>
      </c>
      <c r="L26" s="21">
        <v>0</v>
      </c>
      <c r="M26" s="21">
        <v>0</v>
      </c>
      <c r="N26" s="21">
        <v>0</v>
      </c>
      <c r="O26" s="22">
        <f t="shared" si="2"/>
        <v>0</v>
      </c>
      <c r="P26" s="24">
        <f t="shared" si="3"/>
        <v>0</v>
      </c>
      <c r="Q26" s="27">
        <f t="shared" si="4"/>
        <v>0</v>
      </c>
      <c r="R26" s="27">
        <f t="shared" si="5"/>
        <v>0</v>
      </c>
      <c r="S26" s="27">
        <f t="shared" si="6"/>
        <v>0</v>
      </c>
      <c r="T26" s="29"/>
      <c r="U26" s="28"/>
      <c r="V26" s="32"/>
    </row>
    <row r="27" spans="1:22" s="3" customFormat="1" ht="14.1" customHeight="1">
      <c r="A27" s="10">
        <v>25</v>
      </c>
      <c r="B27" s="51"/>
      <c r="C27" s="9" t="s">
        <v>54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9">
        <f t="shared" si="0"/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2">
        <f t="shared" si="2"/>
        <v>0</v>
      </c>
      <c r="P27" s="24">
        <f t="shared" si="3"/>
        <v>0</v>
      </c>
      <c r="Q27" s="27">
        <f t="shared" si="4"/>
        <v>0</v>
      </c>
      <c r="R27" s="27">
        <f t="shared" si="5"/>
        <v>0</v>
      </c>
      <c r="S27" s="27">
        <f t="shared" si="6"/>
        <v>0</v>
      </c>
      <c r="T27" s="29"/>
      <c r="U27" s="28"/>
      <c r="V27" s="32"/>
    </row>
    <row r="28" spans="1:22" s="3" customFormat="1" ht="14.1" customHeight="1">
      <c r="A28" s="10">
        <v>26</v>
      </c>
      <c r="B28" s="51"/>
      <c r="C28" s="9" t="s">
        <v>21</v>
      </c>
      <c r="D28" s="18">
        <v>0</v>
      </c>
      <c r="E28" s="18">
        <v>0</v>
      </c>
      <c r="F28" s="18">
        <v>0</v>
      </c>
      <c r="G28" s="18">
        <v>0</v>
      </c>
      <c r="H28" s="18">
        <v>0</v>
      </c>
      <c r="I28" s="19">
        <f t="shared" si="0"/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2">
        <f t="shared" si="2"/>
        <v>0</v>
      </c>
      <c r="P28" s="24">
        <f t="shared" si="3"/>
        <v>0</v>
      </c>
      <c r="Q28" s="27">
        <f t="shared" si="4"/>
        <v>0</v>
      </c>
      <c r="R28" s="27">
        <f t="shared" si="5"/>
        <v>0</v>
      </c>
      <c r="S28" s="27">
        <f t="shared" si="6"/>
        <v>0</v>
      </c>
      <c r="T28" s="29"/>
      <c r="U28" s="28"/>
      <c r="V28" s="32"/>
    </row>
    <row r="29" spans="1:22" s="3" customFormat="1" ht="14.1" customHeight="1">
      <c r="A29" s="10">
        <v>27</v>
      </c>
      <c r="B29" s="51"/>
      <c r="C29" s="9" t="s">
        <v>22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9">
        <f t="shared" si="0"/>
        <v>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2">
        <f t="shared" si="2"/>
        <v>0</v>
      </c>
      <c r="P29" s="24">
        <f t="shared" si="3"/>
        <v>0</v>
      </c>
      <c r="Q29" s="27">
        <f t="shared" si="4"/>
        <v>0</v>
      </c>
      <c r="R29" s="27">
        <f t="shared" si="5"/>
        <v>0</v>
      </c>
      <c r="S29" s="27">
        <f t="shared" si="6"/>
        <v>0</v>
      </c>
      <c r="T29" s="29"/>
      <c r="U29" s="28"/>
      <c r="V29" s="32"/>
    </row>
    <row r="30" spans="1:22" s="3" customFormat="1" ht="14.1" customHeight="1">
      <c r="A30" s="10">
        <v>28</v>
      </c>
      <c r="B30" s="51"/>
      <c r="C30" s="9" t="s">
        <v>23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9">
        <f t="shared" si="0"/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2">
        <f t="shared" si="2"/>
        <v>0</v>
      </c>
      <c r="P30" s="24">
        <f t="shared" si="3"/>
        <v>0</v>
      </c>
      <c r="Q30" s="27">
        <f t="shared" si="4"/>
        <v>0</v>
      </c>
      <c r="R30" s="27">
        <f t="shared" si="5"/>
        <v>0</v>
      </c>
      <c r="S30" s="27">
        <f t="shared" si="6"/>
        <v>0</v>
      </c>
      <c r="T30" s="29"/>
      <c r="U30" s="28"/>
      <c r="V30" s="32" t="s">
        <v>70</v>
      </c>
    </row>
    <row r="31" spans="1:22" s="3" customFormat="1" ht="14.1" customHeight="1">
      <c r="A31" s="10">
        <v>29</v>
      </c>
      <c r="B31" s="51"/>
      <c r="C31" s="9" t="s">
        <v>24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9">
        <f t="shared" si="0"/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2">
        <f t="shared" si="2"/>
        <v>0</v>
      </c>
      <c r="P31" s="24">
        <f t="shared" si="3"/>
        <v>0</v>
      </c>
      <c r="Q31" s="27">
        <f t="shared" si="4"/>
        <v>0</v>
      </c>
      <c r="R31" s="27">
        <f t="shared" si="5"/>
        <v>0</v>
      </c>
      <c r="S31" s="27">
        <f t="shared" si="6"/>
        <v>0</v>
      </c>
      <c r="T31" s="29"/>
      <c r="U31" s="28"/>
      <c r="V31" s="32">
        <f>G41+M41</f>
        <v>0</v>
      </c>
    </row>
    <row r="32" spans="1:22" s="3" customFormat="1" ht="14.1" customHeight="1">
      <c r="A32" s="10">
        <v>30</v>
      </c>
      <c r="B32" s="51"/>
      <c r="C32" s="9" t="s">
        <v>25</v>
      </c>
      <c r="D32" s="18">
        <v>0</v>
      </c>
      <c r="E32" s="18">
        <v>0</v>
      </c>
      <c r="F32" s="18">
        <v>0</v>
      </c>
      <c r="G32" s="18">
        <v>0</v>
      </c>
      <c r="H32" s="18">
        <v>0</v>
      </c>
      <c r="I32" s="19">
        <f t="shared" si="0"/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2">
        <f t="shared" si="2"/>
        <v>0</v>
      </c>
      <c r="P32" s="24">
        <f t="shared" si="3"/>
        <v>0</v>
      </c>
      <c r="Q32" s="27">
        <f t="shared" si="4"/>
        <v>0</v>
      </c>
      <c r="R32" s="27">
        <f t="shared" si="5"/>
        <v>0</v>
      </c>
      <c r="S32" s="27">
        <f t="shared" si="6"/>
        <v>0</v>
      </c>
      <c r="T32" s="29"/>
      <c r="U32" s="28"/>
      <c r="V32" s="32" t="s">
        <v>69</v>
      </c>
    </row>
    <row r="33" spans="1:25" s="3" customFormat="1" ht="14.1" customHeight="1">
      <c r="A33" s="10">
        <v>31</v>
      </c>
      <c r="B33" s="51"/>
      <c r="C33" s="9" t="s">
        <v>26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9">
        <f t="shared" si="0"/>
        <v>0</v>
      </c>
      <c r="J33" s="21">
        <v>0</v>
      </c>
      <c r="K33" s="21">
        <v>0</v>
      </c>
      <c r="L33" s="21">
        <v>0</v>
      </c>
      <c r="M33" s="21">
        <v>0</v>
      </c>
      <c r="N33" s="21">
        <v>0</v>
      </c>
      <c r="O33" s="22">
        <f t="shared" si="2"/>
        <v>0</v>
      </c>
      <c r="P33" s="24">
        <f t="shared" si="3"/>
        <v>0</v>
      </c>
      <c r="Q33" s="27">
        <f t="shared" si="4"/>
        <v>0</v>
      </c>
      <c r="R33" s="27">
        <f t="shared" si="5"/>
        <v>0</v>
      </c>
      <c r="S33" s="27">
        <f t="shared" si="6"/>
        <v>0</v>
      </c>
      <c r="T33" s="29"/>
      <c r="U33" s="28"/>
      <c r="V33" s="32">
        <f>H41+N41</f>
        <v>1</v>
      </c>
    </row>
    <row r="34" spans="1:25" s="3" customFormat="1" ht="14.1" customHeight="1">
      <c r="A34" s="10">
        <v>32</v>
      </c>
      <c r="B34" s="51"/>
      <c r="C34" s="9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9">
        <f t="shared" si="0"/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2">
        <f t="shared" si="2"/>
        <v>0</v>
      </c>
      <c r="P34" s="24">
        <f t="shared" si="3"/>
        <v>0</v>
      </c>
      <c r="Q34" s="27">
        <f t="shared" si="4"/>
        <v>0</v>
      </c>
      <c r="R34" s="27">
        <f t="shared" si="5"/>
        <v>0</v>
      </c>
      <c r="S34" s="27">
        <f t="shared" si="6"/>
        <v>0</v>
      </c>
      <c r="T34" s="29"/>
      <c r="U34" s="28"/>
      <c r="V34" s="32" t="s">
        <v>66</v>
      </c>
    </row>
    <row r="35" spans="1:25" s="3" customFormat="1" ht="14.1" customHeight="1">
      <c r="A35" s="10">
        <v>33</v>
      </c>
      <c r="B35" s="51"/>
      <c r="C35" s="9" t="s">
        <v>13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9">
        <f t="shared" si="0"/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2">
        <f t="shared" si="2"/>
        <v>0</v>
      </c>
      <c r="P35" s="24">
        <f t="shared" si="3"/>
        <v>0</v>
      </c>
      <c r="Q35" s="27">
        <f t="shared" si="4"/>
        <v>0</v>
      </c>
      <c r="R35" s="27">
        <f t="shared" si="5"/>
        <v>0</v>
      </c>
      <c r="S35" s="27">
        <f t="shared" si="6"/>
        <v>0</v>
      </c>
      <c r="T35" s="29"/>
      <c r="U35" s="28"/>
      <c r="V35" s="32">
        <f>D41+J41</f>
        <v>523</v>
      </c>
    </row>
    <row r="36" spans="1:25" s="3" customFormat="1" ht="14.1" customHeight="1">
      <c r="A36" s="10">
        <v>34</v>
      </c>
      <c r="B36" s="51"/>
      <c r="C36" s="9" t="s">
        <v>14</v>
      </c>
      <c r="D36" s="18">
        <v>0</v>
      </c>
      <c r="E36" s="18">
        <v>0</v>
      </c>
      <c r="F36" s="18">
        <v>0</v>
      </c>
      <c r="G36" s="18">
        <v>0</v>
      </c>
      <c r="H36" s="18">
        <v>0</v>
      </c>
      <c r="I36" s="19">
        <f t="shared" si="0"/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2">
        <f t="shared" si="2"/>
        <v>0</v>
      </c>
      <c r="P36" s="24">
        <f t="shared" si="3"/>
        <v>0</v>
      </c>
      <c r="Q36" s="27">
        <f t="shared" si="4"/>
        <v>0</v>
      </c>
      <c r="R36" s="27">
        <f t="shared" si="5"/>
        <v>0</v>
      </c>
      <c r="S36" s="27">
        <f t="shared" si="6"/>
        <v>0</v>
      </c>
      <c r="T36" s="29"/>
      <c r="U36" s="29"/>
      <c r="V36" s="32" t="s">
        <v>67</v>
      </c>
    </row>
    <row r="37" spans="1:25" s="3" customFormat="1" ht="14.1" customHeight="1">
      <c r="A37" s="10">
        <v>35</v>
      </c>
      <c r="B37" s="51"/>
      <c r="C37" s="9" t="s">
        <v>46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9">
        <f t="shared" si="0"/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2">
        <f t="shared" si="2"/>
        <v>0</v>
      </c>
      <c r="P37" s="24">
        <f t="shared" si="3"/>
        <v>0</v>
      </c>
      <c r="Q37" s="27">
        <f t="shared" si="4"/>
        <v>0</v>
      </c>
      <c r="R37" s="27">
        <f t="shared" si="5"/>
        <v>0</v>
      </c>
      <c r="S37" s="27">
        <f t="shared" si="6"/>
        <v>0</v>
      </c>
      <c r="T37" s="29"/>
      <c r="U37" s="30"/>
      <c r="V37" s="32">
        <f>E41+K41</f>
        <v>1</v>
      </c>
    </row>
    <row r="38" spans="1:25" s="3" customFormat="1" ht="14.1" customHeight="1">
      <c r="A38" s="10">
        <v>36</v>
      </c>
      <c r="B38" s="52"/>
      <c r="C38" s="9" t="s">
        <v>71</v>
      </c>
      <c r="D38" s="18">
        <v>0</v>
      </c>
      <c r="E38" s="18">
        <v>0</v>
      </c>
      <c r="F38" s="18">
        <v>0</v>
      </c>
      <c r="G38" s="18">
        <v>0</v>
      </c>
      <c r="H38" s="18">
        <v>0</v>
      </c>
      <c r="I38" s="19">
        <f t="shared" si="0"/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2">
        <f t="shared" si="2"/>
        <v>0</v>
      </c>
      <c r="P38" s="24">
        <f t="shared" si="3"/>
        <v>0</v>
      </c>
      <c r="Q38" s="27">
        <f t="shared" si="4"/>
        <v>0</v>
      </c>
      <c r="R38" s="27">
        <f t="shared" si="5"/>
        <v>0</v>
      </c>
      <c r="S38" s="27">
        <f t="shared" si="6"/>
        <v>0</v>
      </c>
      <c r="T38" s="29"/>
      <c r="U38" s="29"/>
      <c r="V38" s="32" t="s">
        <v>68</v>
      </c>
    </row>
    <row r="39" spans="1:25" s="3" customFormat="1" ht="14.1" customHeight="1">
      <c r="A39" s="10">
        <v>37</v>
      </c>
      <c r="B39" s="53" t="s">
        <v>50</v>
      </c>
      <c r="C39" s="17" t="s">
        <v>42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9">
        <f t="shared" si="0"/>
        <v>0</v>
      </c>
      <c r="J39" s="21">
        <v>260</v>
      </c>
      <c r="K39" s="21">
        <v>1</v>
      </c>
      <c r="L39" s="21">
        <v>1</v>
      </c>
      <c r="M39" s="21">
        <v>0</v>
      </c>
      <c r="N39" s="21">
        <v>0</v>
      </c>
      <c r="O39" s="22">
        <f t="shared" si="2"/>
        <v>5300</v>
      </c>
      <c r="P39" s="24">
        <f t="shared" si="3"/>
        <v>5300</v>
      </c>
      <c r="Q39" s="27">
        <f t="shared" si="4"/>
        <v>1590</v>
      </c>
      <c r="R39" s="27">
        <f t="shared" si="5"/>
        <v>0</v>
      </c>
      <c r="S39" s="27">
        <f t="shared" si="6"/>
        <v>0</v>
      </c>
      <c r="T39" s="29">
        <f>T41*0.7</f>
        <v>228.06</v>
      </c>
      <c r="U39" s="29"/>
      <c r="V39" s="32">
        <f>F41+L41</f>
        <v>1</v>
      </c>
    </row>
    <row r="40" spans="1:25" s="3" customFormat="1" ht="14.1" customHeight="1">
      <c r="A40" s="10">
        <v>38</v>
      </c>
      <c r="B40" s="54"/>
      <c r="C40" s="17" t="s">
        <v>48</v>
      </c>
      <c r="D40" s="18">
        <v>0</v>
      </c>
      <c r="E40" s="18">
        <v>0</v>
      </c>
      <c r="F40" s="18">
        <v>0</v>
      </c>
      <c r="G40" s="18">
        <v>0</v>
      </c>
      <c r="H40" s="18">
        <v>0</v>
      </c>
      <c r="I40" s="19">
        <f t="shared" si="0"/>
        <v>0</v>
      </c>
      <c r="J40" s="21">
        <v>260</v>
      </c>
      <c r="K40" s="21">
        <v>0</v>
      </c>
      <c r="L40" s="21">
        <v>0</v>
      </c>
      <c r="M40" s="21">
        <v>0</v>
      </c>
      <c r="N40" s="21">
        <v>0</v>
      </c>
      <c r="O40" s="22">
        <f t="shared" si="2"/>
        <v>5200</v>
      </c>
      <c r="P40" s="24">
        <f t="shared" si="3"/>
        <v>5200</v>
      </c>
      <c r="Q40" s="27">
        <f t="shared" si="4"/>
        <v>1560</v>
      </c>
      <c r="R40" s="27">
        <f t="shared" si="5"/>
        <v>0</v>
      </c>
      <c r="S40" s="27">
        <f t="shared" si="6"/>
        <v>0</v>
      </c>
      <c r="T40" s="29">
        <f>T41*0.3</f>
        <v>97.74</v>
      </c>
      <c r="U40" s="29"/>
      <c r="V40" s="20" t="s">
        <v>61</v>
      </c>
    </row>
    <row r="41" spans="1:25" s="3" customFormat="1" ht="14.1" customHeight="1">
      <c r="A41" s="40" t="s">
        <v>28</v>
      </c>
      <c r="B41" s="41"/>
      <c r="C41" s="42"/>
      <c r="D41" s="25">
        <f>SUM(D3:D40)</f>
        <v>2</v>
      </c>
      <c r="E41" s="26">
        <f>SUM(E3:E40)</f>
        <v>0</v>
      </c>
      <c r="F41" s="26">
        <f>SUM(F3:F40)</f>
        <v>0</v>
      </c>
      <c r="G41" s="26">
        <f t="shared" ref="G41:H41" si="7">SUM(G3:G40)</f>
        <v>0</v>
      </c>
      <c r="H41" s="26">
        <f t="shared" si="7"/>
        <v>0</v>
      </c>
      <c r="I41" s="37">
        <f>SUM(I3:I40)</f>
        <v>40</v>
      </c>
      <c r="J41" s="33">
        <f>SUM(J3:J40)</f>
        <v>521</v>
      </c>
      <c r="K41" s="33">
        <f t="shared" ref="K41:N41" si="8">SUM(K3:K40)</f>
        <v>1</v>
      </c>
      <c r="L41" s="33">
        <f t="shared" si="8"/>
        <v>1</v>
      </c>
      <c r="M41" s="33">
        <f t="shared" si="8"/>
        <v>0</v>
      </c>
      <c r="N41" s="33">
        <f t="shared" si="8"/>
        <v>1</v>
      </c>
      <c r="O41" s="36">
        <f>SUM(O3:O40)</f>
        <v>10820</v>
      </c>
      <c r="P41" s="35">
        <f>SUM(P3:P40)</f>
        <v>10860</v>
      </c>
      <c r="Q41" s="13">
        <f>SUM(Q1:Q39)</f>
        <v>1686</v>
      </c>
      <c r="R41" s="13">
        <f>SUM(R3:R38)</f>
        <v>6</v>
      </c>
      <c r="S41" s="13">
        <f>SUM(S3:S38)</f>
        <v>6</v>
      </c>
      <c r="T41" s="12">
        <f>P41*0.03</f>
        <v>325.8</v>
      </c>
      <c r="U41" s="11">
        <f>SUM(Q41:T41)</f>
        <v>2023.8</v>
      </c>
      <c r="V41" s="34">
        <f>SUM(D41:H41)+SUM(J41:N41)</f>
        <v>526</v>
      </c>
    </row>
    <row r="42" spans="1:25" s="3" customFormat="1" ht="30" customHeight="1">
      <c r="A42" s="43" t="s">
        <v>40</v>
      </c>
      <c r="B42" s="43"/>
      <c r="C42" s="4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 t="s">
        <v>41</v>
      </c>
      <c r="P42" s="6"/>
      <c r="Q42" s="6"/>
      <c r="S42" s="4"/>
      <c r="T42" s="4"/>
      <c r="U42" s="4"/>
      <c r="V42" s="8"/>
    </row>
    <row r="43" spans="1:25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5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5">
      <c r="Y45" s="5"/>
    </row>
  </sheetData>
  <mergeCells count="6">
    <mergeCell ref="A41:C41"/>
    <mergeCell ref="A42:C42"/>
    <mergeCell ref="A1:V1"/>
    <mergeCell ref="B2:C2"/>
    <mergeCell ref="B3:B38"/>
    <mergeCell ref="B39:B40"/>
  </mergeCells>
  <phoneticPr fontId="3" type="noConversion"/>
  <printOptions horizontalCentered="1" verticalCentered="1"/>
  <pageMargins left="0.6692913385826772" right="0.6692913385826772" top="0.19685039370078741" bottom="0.31496062992125984" header="0.31496062992125984" footer="0.31496062992125984"/>
  <pageSetup paperSize="9" scale="80" fitToWidth="4" orientation="landscape" horizontalDpi="4294967292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2017-11-27T03:32:53Z</dcterms:modified>
</cp:coreProperties>
</file>