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E03F819B-64D2-4453-8118-1FC347992A53}" xr6:coauthVersionLast="31" xr6:coauthVersionMax="31" xr10:uidLastSave="{00000000-0000-0000-0000-000000000000}"/>
  <bookViews>
    <workbookView xWindow="480" yWindow="120" windowWidth="15600" windowHeight="8055" firstSheet="3" activeTab="8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ch" sheetId="4" r:id="rId10"/>
    <sheet name="Sheet2" sheetId="13" r:id="rId11"/>
    <sheet name="汇总明线" sheetId="7" r:id="rId12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8" hidden="1">'4-9'!$A$1:$U$25</definedName>
  </definedNames>
  <calcPr calcId="162913"/>
  <pivotCaches>
    <pivotCache cacheId="2" r:id="rId13"/>
  </pivotCaches>
</workbook>
</file>

<file path=xl/calcChain.xml><?xml version="1.0" encoding="utf-8"?>
<calcChain xmlns="http://schemas.openxmlformats.org/spreadsheetml/2006/main">
  <c r="M25" i="14" l="1"/>
  <c r="N25" i="14"/>
  <c r="Q25" i="14"/>
  <c r="T25" i="14"/>
  <c r="U25" i="14"/>
  <c r="M24" i="14"/>
  <c r="N24" i="14"/>
  <c r="Q24" i="14"/>
  <c r="T24" i="14"/>
  <c r="U24" i="14"/>
  <c r="M23" i="14"/>
  <c r="N23" i="14"/>
  <c r="Q23" i="14"/>
  <c r="T23" i="14"/>
  <c r="U23" i="14"/>
  <c r="M22" i="14"/>
  <c r="N22" i="14"/>
  <c r="Q22" i="14"/>
  <c r="T22" i="14"/>
  <c r="U22" i="14"/>
  <c r="M21" i="14"/>
  <c r="N21" i="14"/>
  <c r="Q21" i="14"/>
  <c r="T21" i="14"/>
  <c r="U21" i="14"/>
  <c r="U20" i="14"/>
  <c r="T20" i="14"/>
  <c r="Q20" i="14"/>
  <c r="N20" i="14"/>
  <c r="M20" i="14"/>
  <c r="T17" i="14"/>
  <c r="T18" i="14"/>
  <c r="T19" i="14"/>
  <c r="T16" i="14"/>
  <c r="N16" i="14"/>
  <c r="N17" i="14"/>
  <c r="N18" i="14"/>
  <c r="N19" i="14"/>
  <c r="M16" i="14"/>
  <c r="M17" i="14"/>
  <c r="M18" i="14"/>
  <c r="M19" i="14"/>
  <c r="M15" i="14"/>
  <c r="N15" i="14"/>
  <c r="Q15" i="14"/>
  <c r="T15" i="14"/>
  <c r="U15" i="14"/>
  <c r="M14" i="14"/>
  <c r="N14" i="14"/>
  <c r="Q14" i="14"/>
  <c r="T14" i="14"/>
  <c r="U14" i="14"/>
  <c r="M5" i="14" l="1"/>
  <c r="N5" i="14"/>
  <c r="Q5" i="14"/>
  <c r="T5" i="14"/>
  <c r="U5" i="14"/>
  <c r="U11" i="14"/>
  <c r="U12" i="14"/>
  <c r="U13" i="14"/>
  <c r="T11" i="14"/>
  <c r="T12" i="14"/>
  <c r="T13" i="14"/>
  <c r="Q11" i="14"/>
  <c r="Q12" i="14"/>
  <c r="Q13" i="14"/>
  <c r="M11" i="14"/>
  <c r="N11" i="14"/>
  <c r="M12" i="14"/>
  <c r="N12" i="14"/>
  <c r="M13" i="14"/>
  <c r="N13" i="14"/>
  <c r="U10" i="14"/>
  <c r="T10" i="14"/>
  <c r="Q10" i="14"/>
  <c r="N10" i="14"/>
  <c r="M10" i="14"/>
  <c r="T26" i="14"/>
  <c r="N26" i="14"/>
  <c r="M26" i="14"/>
  <c r="T8" i="14"/>
  <c r="T9" i="14"/>
  <c r="T7" i="14"/>
  <c r="N7" i="14"/>
  <c r="N8" i="14"/>
  <c r="N9" i="14"/>
  <c r="M7" i="14"/>
  <c r="M8" i="14"/>
  <c r="M9" i="14"/>
  <c r="T6" i="14"/>
  <c r="N6" i="14"/>
  <c r="M6" i="14"/>
  <c r="M4" i="14"/>
  <c r="N4" i="14"/>
  <c r="Q4" i="14"/>
  <c r="T4" i="14"/>
  <c r="U4" i="14"/>
  <c r="T3" i="14"/>
  <c r="N3" i="14"/>
  <c r="M3" i="14"/>
  <c r="T2" i="14"/>
  <c r="N2" i="14"/>
  <c r="M2" i="14"/>
  <c r="U19" i="14"/>
  <c r="Q19" i="14"/>
  <c r="U18" i="14"/>
  <c r="Q18" i="14"/>
  <c r="U17" i="14"/>
  <c r="Q17" i="14"/>
  <c r="U16" i="14"/>
  <c r="Q16" i="14"/>
  <c r="U26" i="14"/>
  <c r="Q26" i="14"/>
  <c r="U9" i="14"/>
  <c r="Q9" i="14"/>
  <c r="U8" i="14"/>
  <c r="Q8" i="14"/>
  <c r="U7" i="14"/>
  <c r="Q7" i="14"/>
  <c r="U6" i="14"/>
  <c r="Q6" i="14"/>
  <c r="U3" i="14"/>
  <c r="Q3" i="14"/>
  <c r="U2" i="14"/>
  <c r="Q2" i="14"/>
  <c r="T25" i="12" l="1"/>
  <c r="N25" i="12"/>
  <c r="M25" i="12"/>
  <c r="U17" i="12"/>
  <c r="T17" i="12"/>
  <c r="Q17" i="12"/>
  <c r="N17" i="12"/>
  <c r="M17" i="12"/>
  <c r="U16" i="12"/>
  <c r="T16" i="12"/>
  <c r="Q16" i="12"/>
  <c r="N16" i="12"/>
  <c r="M16" i="12"/>
  <c r="U15" i="12"/>
  <c r="T15" i="12"/>
  <c r="Q15" i="12"/>
  <c r="N15" i="12"/>
  <c r="M15" i="12"/>
  <c r="T20" i="12"/>
  <c r="T21" i="12"/>
  <c r="T22" i="12"/>
  <c r="T23" i="12"/>
  <c r="T24" i="12"/>
  <c r="T19" i="12"/>
  <c r="T18" i="12"/>
  <c r="N19" i="12"/>
  <c r="N20" i="12"/>
  <c r="N21" i="12"/>
  <c r="N22" i="12"/>
  <c r="N23" i="12"/>
  <c r="N24" i="12"/>
  <c r="N18" i="12"/>
  <c r="M18" i="12"/>
  <c r="M19" i="12"/>
  <c r="M20" i="12"/>
  <c r="M21" i="12"/>
  <c r="M22" i="12"/>
  <c r="M23" i="12"/>
  <c r="M24" i="12"/>
  <c r="U14" i="12"/>
  <c r="T14" i="12"/>
  <c r="Q14" i="12"/>
  <c r="N14" i="12"/>
  <c r="M14" i="12"/>
  <c r="U13" i="12"/>
  <c r="T13" i="12"/>
  <c r="Q13" i="12"/>
  <c r="N13" i="12"/>
  <c r="M13" i="12"/>
  <c r="U12" i="12"/>
  <c r="T12" i="12"/>
  <c r="Q12" i="12"/>
  <c r="N12" i="12"/>
  <c r="M12" i="12"/>
  <c r="U11" i="12"/>
  <c r="T11" i="12"/>
  <c r="Q11" i="12"/>
  <c r="N11" i="12"/>
  <c r="M11" i="12"/>
  <c r="M5" i="12" l="1"/>
  <c r="N5" i="12"/>
  <c r="Q5" i="12"/>
  <c r="T5" i="12"/>
  <c r="U5" i="12"/>
  <c r="U6" i="12" l="1"/>
  <c r="T6" i="12"/>
  <c r="Q6" i="12"/>
  <c r="N6" i="12"/>
  <c r="M6" i="12"/>
  <c r="M10" i="12"/>
  <c r="N10" i="12"/>
  <c r="Q10" i="12"/>
  <c r="T10" i="12"/>
  <c r="U10" i="12"/>
  <c r="M9" i="12"/>
  <c r="N9" i="12"/>
  <c r="Q9" i="12"/>
  <c r="T9" i="12"/>
  <c r="U9" i="12"/>
  <c r="M8" i="12"/>
  <c r="N8" i="12"/>
  <c r="Q8" i="12"/>
  <c r="T8" i="12"/>
  <c r="U8" i="12"/>
  <c r="T7" i="12"/>
  <c r="N7" i="12"/>
  <c r="M7" i="12"/>
  <c r="T4" i="12"/>
  <c r="N4" i="12"/>
  <c r="M4" i="12"/>
  <c r="M3" i="12" l="1"/>
  <c r="N3" i="12"/>
  <c r="Q3" i="12"/>
  <c r="T3" i="12"/>
  <c r="U3" i="12"/>
  <c r="T2" i="12"/>
  <c r="N2" i="12"/>
  <c r="M2" i="12"/>
  <c r="U39" i="12"/>
  <c r="Q39" i="12"/>
  <c r="U38" i="12"/>
  <c r="Q38" i="12"/>
  <c r="U37" i="12"/>
  <c r="Q37" i="12"/>
  <c r="U36" i="12"/>
  <c r="Q36" i="12"/>
  <c r="U35" i="12"/>
  <c r="Q35" i="12"/>
  <c r="U34" i="12"/>
  <c r="Q34" i="12"/>
  <c r="U33" i="12"/>
  <c r="Q33" i="12"/>
  <c r="U32" i="12"/>
  <c r="Q32" i="12"/>
  <c r="U31" i="12"/>
  <c r="Q31" i="12"/>
  <c r="U30" i="12"/>
  <c r="Q30" i="12"/>
  <c r="U29" i="12"/>
  <c r="Q29" i="12"/>
  <c r="U28" i="12"/>
  <c r="Q28" i="12"/>
  <c r="U27" i="12"/>
  <c r="Q27" i="12"/>
  <c r="U26" i="12"/>
  <c r="Q26" i="12"/>
  <c r="U25" i="12"/>
  <c r="Q25" i="12"/>
  <c r="U24" i="12"/>
  <c r="Q24" i="12"/>
  <c r="U23" i="12"/>
  <c r="Q23" i="12"/>
  <c r="U22" i="12"/>
  <c r="Q22" i="12"/>
  <c r="U21" i="12"/>
  <c r="Q21" i="12"/>
  <c r="U20" i="12"/>
  <c r="Q20" i="12"/>
  <c r="U19" i="12"/>
  <c r="Q19" i="12"/>
  <c r="U18" i="12"/>
  <c r="Q18" i="12"/>
  <c r="U7" i="12"/>
  <c r="Q7" i="12"/>
  <c r="U4" i="12"/>
  <c r="Q4" i="12"/>
  <c r="U2" i="12"/>
  <c r="Q2" i="12"/>
  <c r="S243" i="7"/>
  <c r="R243" i="7"/>
  <c r="O243" i="7"/>
  <c r="L243" i="7"/>
  <c r="K243" i="7"/>
  <c r="S242" i="7"/>
  <c r="R242" i="7"/>
  <c r="O242" i="7"/>
  <c r="L242" i="7"/>
  <c r="K242" i="7"/>
  <c r="S241" i="7"/>
  <c r="R241" i="7"/>
  <c r="O241" i="7"/>
  <c r="L241" i="7"/>
  <c r="K241" i="7"/>
  <c r="S240" i="7"/>
  <c r="R240" i="7"/>
  <c r="O240" i="7"/>
  <c r="L240" i="7"/>
  <c r="K240" i="7"/>
  <c r="S239" i="7"/>
  <c r="R239" i="7"/>
  <c r="O239" i="7"/>
  <c r="L239" i="7"/>
  <c r="K239" i="7"/>
  <c r="S238" i="7"/>
  <c r="R238" i="7"/>
  <c r="O238" i="7"/>
  <c r="L238" i="7"/>
  <c r="K238" i="7"/>
  <c r="S237" i="7"/>
  <c r="R237" i="7"/>
  <c r="O237" i="7"/>
  <c r="L237" i="7"/>
  <c r="K237" i="7"/>
  <c r="S236" i="7"/>
  <c r="R236" i="7"/>
  <c r="O236" i="7"/>
  <c r="L236" i="7"/>
  <c r="K236" i="7"/>
  <c r="S235" i="7"/>
  <c r="R235" i="7"/>
  <c r="O235" i="7"/>
  <c r="L235" i="7"/>
  <c r="K235" i="7"/>
  <c r="S234" i="7"/>
  <c r="R234" i="7"/>
  <c r="O234" i="7"/>
  <c r="L234" i="7"/>
  <c r="K234" i="7"/>
  <c r="S233" i="7"/>
  <c r="R233" i="7"/>
  <c r="O233" i="7"/>
  <c r="L233" i="7"/>
  <c r="K233" i="7"/>
  <c r="S232" i="7"/>
  <c r="R232" i="7"/>
  <c r="O232" i="7"/>
  <c r="L232" i="7"/>
  <c r="K232" i="7"/>
  <c r="S231" i="7"/>
  <c r="R231" i="7"/>
  <c r="O231" i="7"/>
  <c r="L231" i="7"/>
  <c r="K231" i="7"/>
  <c r="S230" i="7"/>
  <c r="R230" i="7"/>
  <c r="O230" i="7"/>
  <c r="L230" i="7"/>
  <c r="K230" i="7"/>
  <c r="S229" i="7"/>
  <c r="R229" i="7"/>
  <c r="O229" i="7"/>
  <c r="L229" i="7"/>
  <c r="K229" i="7"/>
  <c r="S228" i="7"/>
  <c r="R228" i="7"/>
  <c r="O228" i="7"/>
  <c r="L228" i="7"/>
  <c r="K228" i="7"/>
  <c r="S227" i="7"/>
  <c r="R227" i="7"/>
  <c r="O227" i="7"/>
  <c r="L227" i="7"/>
  <c r="K227" i="7"/>
  <c r="S226" i="7"/>
  <c r="R226" i="7"/>
  <c r="O226" i="7"/>
  <c r="L226" i="7"/>
  <c r="K226" i="7"/>
  <c r="S225" i="7"/>
  <c r="R225" i="7"/>
  <c r="O225" i="7"/>
  <c r="L225" i="7"/>
  <c r="K225" i="7"/>
  <c r="S224" i="7"/>
  <c r="R224" i="7"/>
  <c r="O224" i="7"/>
  <c r="L224" i="7"/>
  <c r="K224" i="7"/>
  <c r="S223" i="7"/>
  <c r="R223" i="7"/>
  <c r="O223" i="7"/>
  <c r="L223" i="7"/>
  <c r="K223" i="7"/>
  <c r="S222" i="7"/>
  <c r="R222" i="7"/>
  <c r="O222" i="7"/>
  <c r="L222" i="7"/>
  <c r="K222" i="7"/>
  <c r="S221" i="7"/>
  <c r="R221" i="7"/>
  <c r="O221" i="7"/>
  <c r="L221" i="7"/>
  <c r="K221" i="7"/>
  <c r="S220" i="7"/>
  <c r="R220" i="7"/>
  <c r="O220" i="7"/>
  <c r="L220" i="7"/>
  <c r="K220" i="7"/>
  <c r="U25" i="11"/>
  <c r="T25" i="11"/>
  <c r="Q25" i="11"/>
  <c r="N25" i="11"/>
  <c r="M25" i="11"/>
  <c r="U24" i="11"/>
  <c r="T24" i="11"/>
  <c r="Q24" i="11"/>
  <c r="N24" i="11"/>
  <c r="M24" i="11"/>
  <c r="U23" i="11"/>
  <c r="T23" i="11"/>
  <c r="Q23" i="11"/>
  <c r="N23" i="11"/>
  <c r="M23" i="11"/>
  <c r="U22" i="11"/>
  <c r="T22" i="11"/>
  <c r="Q22" i="11"/>
  <c r="N22" i="11"/>
  <c r="M22" i="11"/>
  <c r="U21" i="11"/>
  <c r="T21" i="11"/>
  <c r="Q21" i="11"/>
  <c r="N21" i="11"/>
  <c r="M21" i="11"/>
  <c r="M20" i="11"/>
  <c r="N20" i="11"/>
  <c r="Q20" i="11"/>
  <c r="T20" i="11"/>
  <c r="U20" i="11"/>
  <c r="M19" i="11"/>
  <c r="N19" i="11"/>
  <c r="Q19" i="11"/>
  <c r="T19" i="11"/>
  <c r="U19" i="11"/>
  <c r="M18" i="11"/>
  <c r="N18" i="11"/>
  <c r="Q18" i="11"/>
  <c r="T18" i="11"/>
  <c r="U18" i="11"/>
  <c r="M17" i="11"/>
  <c r="N17" i="11"/>
  <c r="Q17" i="11"/>
  <c r="T17" i="11"/>
  <c r="U17" i="11"/>
  <c r="T16" i="11"/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Q4" i="11"/>
  <c r="Q6" i="11"/>
  <c r="Q7" i="11"/>
  <c r="Q8" i="11"/>
  <c r="Q9" i="11"/>
  <c r="Q10" i="11"/>
  <c r="Q1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2" i="11"/>
  <c r="M2" i="11"/>
  <c r="Q2" i="11"/>
  <c r="U2" i="11"/>
  <c r="S219" i="7" l="1"/>
  <c r="R219" i="7"/>
  <c r="O219" i="7"/>
  <c r="L219" i="7"/>
  <c r="K219" i="7"/>
  <c r="S218" i="7"/>
  <c r="R218" i="7"/>
  <c r="O218" i="7"/>
  <c r="L218" i="7"/>
  <c r="K218" i="7"/>
  <c r="S217" i="7"/>
  <c r="R217" i="7"/>
  <c r="O217" i="7"/>
  <c r="L217" i="7"/>
  <c r="K217" i="7"/>
  <c r="S216" i="7"/>
  <c r="R216" i="7"/>
  <c r="O216" i="7"/>
  <c r="L216" i="7"/>
  <c r="K216" i="7"/>
  <c r="S215" i="7"/>
  <c r="R215" i="7"/>
  <c r="O215" i="7"/>
  <c r="L215" i="7"/>
  <c r="K215" i="7"/>
  <c r="S214" i="7"/>
  <c r="R214" i="7"/>
  <c r="O214" i="7"/>
  <c r="L214" i="7"/>
  <c r="K214" i="7"/>
  <c r="S213" i="7"/>
  <c r="R213" i="7"/>
  <c r="O213" i="7"/>
  <c r="L213" i="7"/>
  <c r="K213" i="7"/>
  <c r="S212" i="7"/>
  <c r="R212" i="7"/>
  <c r="O212" i="7"/>
  <c r="L212" i="7"/>
  <c r="K212" i="7"/>
  <c r="S211" i="7"/>
  <c r="R211" i="7"/>
  <c r="O211" i="7"/>
  <c r="L211" i="7"/>
  <c r="K211" i="7"/>
  <c r="S210" i="7"/>
  <c r="R210" i="7"/>
  <c r="O210" i="7"/>
  <c r="L210" i="7"/>
  <c r="K210" i="7"/>
  <c r="S209" i="7"/>
  <c r="R209" i="7"/>
  <c r="O209" i="7"/>
  <c r="L209" i="7"/>
  <c r="K209" i="7"/>
  <c r="S208" i="7"/>
  <c r="R208" i="7"/>
  <c r="O208" i="7"/>
  <c r="L208" i="7"/>
  <c r="K208" i="7"/>
  <c r="S207" i="7"/>
  <c r="R207" i="7"/>
  <c r="O207" i="7"/>
  <c r="L207" i="7"/>
  <c r="K207" i="7"/>
  <c r="S206" i="7"/>
  <c r="R206" i="7"/>
  <c r="O206" i="7"/>
  <c r="L206" i="7"/>
  <c r="K206" i="7"/>
  <c r="S205" i="7"/>
  <c r="R205" i="7"/>
  <c r="O205" i="7"/>
  <c r="L205" i="7"/>
  <c r="K205" i="7"/>
  <c r="S204" i="7"/>
  <c r="R204" i="7"/>
  <c r="O204" i="7"/>
  <c r="L204" i="7"/>
  <c r="K204" i="7"/>
  <c r="S203" i="7"/>
  <c r="R203" i="7"/>
  <c r="O203" i="7"/>
  <c r="L203" i="7"/>
  <c r="K203" i="7"/>
  <c r="S202" i="7"/>
  <c r="R202" i="7"/>
  <c r="O202" i="7"/>
  <c r="L202" i="7"/>
  <c r="K202" i="7"/>
  <c r="S201" i="7"/>
  <c r="R201" i="7"/>
  <c r="O201" i="7"/>
  <c r="L201" i="7"/>
  <c r="K201" i="7"/>
  <c r="S200" i="7"/>
  <c r="R200" i="7"/>
  <c r="O200" i="7"/>
  <c r="L200" i="7"/>
  <c r="K200" i="7"/>
  <c r="S199" i="7"/>
  <c r="R199" i="7"/>
  <c r="O199" i="7"/>
  <c r="L199" i="7"/>
  <c r="K199" i="7"/>
  <c r="S198" i="7"/>
  <c r="R198" i="7"/>
  <c r="O198" i="7"/>
  <c r="L198" i="7"/>
  <c r="K198" i="7"/>
  <c r="S197" i="7"/>
  <c r="R197" i="7"/>
  <c r="O197" i="7"/>
  <c r="L197" i="7"/>
  <c r="K197" i="7"/>
  <c r="S196" i="7"/>
  <c r="R196" i="7"/>
  <c r="O196" i="7"/>
  <c r="L196" i="7"/>
  <c r="K196" i="7"/>
  <c r="S195" i="7"/>
  <c r="R195" i="7"/>
  <c r="O195" i="7"/>
  <c r="L195" i="7"/>
  <c r="K195" i="7"/>
  <c r="S194" i="7"/>
  <c r="R194" i="7"/>
  <c r="O194" i="7"/>
  <c r="L194" i="7"/>
  <c r="K194" i="7"/>
  <c r="S193" i="7"/>
  <c r="R193" i="7"/>
  <c r="O193" i="7"/>
  <c r="L193" i="7"/>
  <c r="K193" i="7"/>
  <c r="S192" i="7"/>
  <c r="R192" i="7"/>
  <c r="O192" i="7"/>
  <c r="L192" i="7"/>
  <c r="K192" i="7"/>
  <c r="S191" i="7"/>
  <c r="R191" i="7"/>
  <c r="O191" i="7"/>
  <c r="L191" i="7"/>
  <c r="K191" i="7"/>
  <c r="S190" i="7"/>
  <c r="R190" i="7"/>
  <c r="O190" i="7"/>
  <c r="L190" i="7"/>
  <c r="K190" i="7"/>
  <c r="S189" i="7"/>
  <c r="R189" i="7"/>
  <c r="O189" i="7"/>
  <c r="L189" i="7"/>
  <c r="K189" i="7"/>
  <c r="S188" i="7"/>
  <c r="R188" i="7"/>
  <c r="O188" i="7"/>
  <c r="L188" i="7"/>
  <c r="K188" i="7"/>
  <c r="S187" i="7"/>
  <c r="R187" i="7"/>
  <c r="O187" i="7"/>
  <c r="L187" i="7"/>
  <c r="K187" i="7"/>
  <c r="S186" i="7"/>
  <c r="R186" i="7"/>
  <c r="O186" i="7"/>
  <c r="L186" i="7"/>
  <c r="K186" i="7"/>
  <c r="S185" i="7"/>
  <c r="R185" i="7"/>
  <c r="O185" i="7"/>
  <c r="L185" i="7"/>
  <c r="K185" i="7"/>
  <c r="S184" i="7"/>
  <c r="R184" i="7"/>
  <c r="O184" i="7"/>
  <c r="L184" i="7"/>
  <c r="K184" i="7"/>
  <c r="S183" i="7"/>
  <c r="R183" i="7"/>
  <c r="O183" i="7"/>
  <c r="L183" i="7"/>
  <c r="K183" i="7"/>
  <c r="S182" i="7"/>
  <c r="R182" i="7"/>
  <c r="O182" i="7"/>
  <c r="L182" i="7"/>
  <c r="K182" i="7"/>
  <c r="S181" i="7"/>
  <c r="R181" i="7"/>
  <c r="O181" i="7"/>
  <c r="L181" i="7"/>
  <c r="K181" i="7"/>
  <c r="S180" i="7"/>
  <c r="R180" i="7"/>
  <c r="O180" i="7"/>
  <c r="L180" i="7"/>
  <c r="K180" i="7"/>
  <c r="S179" i="7"/>
  <c r="R179" i="7"/>
  <c r="O179" i="7"/>
  <c r="L179" i="7"/>
  <c r="K179" i="7"/>
  <c r="S178" i="7"/>
  <c r="R178" i="7"/>
  <c r="O178" i="7"/>
  <c r="L178" i="7"/>
  <c r="K178" i="7"/>
  <c r="S177" i="7"/>
  <c r="R177" i="7"/>
  <c r="O177" i="7"/>
  <c r="L177" i="7"/>
  <c r="K177" i="7"/>
  <c r="S176" i="7"/>
  <c r="R176" i="7"/>
  <c r="O176" i="7"/>
  <c r="L176" i="7"/>
  <c r="K176" i="7"/>
  <c r="S175" i="7"/>
  <c r="R175" i="7"/>
  <c r="O175" i="7"/>
  <c r="L175" i="7"/>
  <c r="K175" i="7"/>
  <c r="S174" i="7"/>
  <c r="R174" i="7"/>
  <c r="O174" i="7"/>
  <c r="L174" i="7"/>
  <c r="K174" i="7"/>
  <c r="S173" i="7"/>
  <c r="R173" i="7"/>
  <c r="O173" i="7"/>
  <c r="L173" i="7"/>
  <c r="K173" i="7"/>
  <c r="S172" i="7"/>
  <c r="R172" i="7"/>
  <c r="O172" i="7"/>
  <c r="L172" i="7"/>
  <c r="K172" i="7"/>
  <c r="S171" i="7"/>
  <c r="R171" i="7"/>
  <c r="O171" i="7"/>
  <c r="L171" i="7"/>
  <c r="K171" i="7"/>
  <c r="S170" i="7"/>
  <c r="R170" i="7"/>
  <c r="O170" i="7"/>
  <c r="L170" i="7"/>
  <c r="K170" i="7"/>
  <c r="S169" i="7"/>
  <c r="R169" i="7"/>
  <c r="O169" i="7"/>
  <c r="L169" i="7"/>
  <c r="K169" i="7"/>
  <c r="S168" i="7"/>
  <c r="R168" i="7"/>
  <c r="O168" i="7"/>
  <c r="L168" i="7"/>
  <c r="K168" i="7"/>
  <c r="S167" i="7"/>
  <c r="R167" i="7"/>
  <c r="O167" i="7"/>
  <c r="L167" i="7"/>
  <c r="K167" i="7"/>
  <c r="S166" i="7"/>
  <c r="R166" i="7"/>
  <c r="O166" i="7"/>
  <c r="L166" i="7"/>
  <c r="K166" i="7"/>
  <c r="S165" i="7"/>
  <c r="R165" i="7"/>
  <c r="O165" i="7"/>
  <c r="L165" i="7"/>
  <c r="K165" i="7"/>
  <c r="S164" i="7"/>
  <c r="R164" i="7"/>
  <c r="O164" i="7"/>
  <c r="L164" i="7"/>
  <c r="K164" i="7"/>
  <c r="S163" i="7"/>
  <c r="R163" i="7"/>
  <c r="O163" i="7"/>
  <c r="L163" i="7"/>
  <c r="K163" i="7"/>
  <c r="S162" i="7"/>
  <c r="R162" i="7"/>
  <c r="O162" i="7"/>
  <c r="L162" i="7"/>
  <c r="K162" i="7"/>
  <c r="S161" i="7"/>
  <c r="R161" i="7"/>
  <c r="O161" i="7"/>
  <c r="L161" i="7"/>
  <c r="K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O128" i="7"/>
  <c r="L128" i="7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L115" i="7"/>
  <c r="O115" i="7" s="1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L103" i="7"/>
  <c r="O103" i="7" s="1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<sst xmlns="http://schemas.openxmlformats.org/spreadsheetml/2006/main" count="5073" uniqueCount="1074">
  <si>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</si>
  <si>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</si>
  <si>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</si>
  <si>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</si>
  <si>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</si>
  <si>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</si>
  <si>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</si>
  <si>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</si>
  <si>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</si>
  <si>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</si>
  <si>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</si>
  <si>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</si>
  <si>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</si>
  <si>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</si>
  <si>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</si>
  <si>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</si>
  <si>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</si>
  <si>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</si>
  <si>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</si>
  <si>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</si>
  <si>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</si>
  <si>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</si>
  <si>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</si>
  <si>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</si>
  <si>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</si>
  <si>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</si>
  <si>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</si>
  <si>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</si>
  <si>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</si>
  <si>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</si>
  <si>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</si>
  <si>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</si>
  <si>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</si>
  <si>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</si>
  <si>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</si>
  <si>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</si>
  <si>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</si>
  <si>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</si>
  <si>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</si>
  <si>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</si>
  <si>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</si>
  <si>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</si>
  <si>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</si>
  <si>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</si>
  <si>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</si>
  <si>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</si>
  <si>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</si>
  <si>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</si>
  <si>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</si>
  <si>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</si>
  <si>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</si>
  <si>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</si>
  <si>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</si>
  <si>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</si>
  <si>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</si>
  <si>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</si>
  <si>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</si>
  <si>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</si>
  <si>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</si>
  <si>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</si>
  <si>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</si>
  <si>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</si>
  <si>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</si>
  <si>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</si>
  <si>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</si>
  <si>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</si>
  <si>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</si>
  <si>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</si>
  <si>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</si>
  <si>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</si>
  <si>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</si>
  <si>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</si>
  <si>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</si>
  <si>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</si>
  <si>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</si>
  <si>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</si>
  <si>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</si>
  <si>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</si>
  <si>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</si>
  <si>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</si>
  <si>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</si>
  <si>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</si>
  <si>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</si>
  <si>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</si>
  <si>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</si>
  <si>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</si>
  <si>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</si>
  <si>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</si>
  <si>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</si>
  <si>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</si>
  <si>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</si>
  <si>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</si>
  <si>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</si>
  <si>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</si>
  <si>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</si>
  <si>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</si>
  <si>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</si>
  <si>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</si>
  <si>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</si>
  <si>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</si>
  <si>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</si>
  <si>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</si>
  <si>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</si>
  <si>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</si>
  <si>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</si>
  <si>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</si>
  <si>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</si>
  <si>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</si>
  <si>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</si>
  <si>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</si>
  <si>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</si>
  <si>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</si>
  <si>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</si>
  <si>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</si>
  <si>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</si>
  <si>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</si>
  <si>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</si>
  <si>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</si>
  <si>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</si>
  <si>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</si>
  <si>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</si>
  <si>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</si>
  <si>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</si>
  <si>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</si>
  <si>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</si>
  <si>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</si>
  <si>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</si>
  <si>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</si>
  <si>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</si>
  <si>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</si>
  <si>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</si>
  <si>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</si>
  <si>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</si>
  <si>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</si>
  <si>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</si>
  <si>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</si>
  <si>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</si>
  <si>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</si>
  <si>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</si>
  <si>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</si>
  <si>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</si>
  <si>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</si>
  <si>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</si>
  <si>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</si>
  <si>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</si>
  <si>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</si>
  <si>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</si>
  <si>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</si>
  <si>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</si>
  <si>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</si>
  <si>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</si>
  <si>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</si>
  <si>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</si>
  <si>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</si>
  <si>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</si>
  <si>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</si>
  <si>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</si>
  <si>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</si>
  <si>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</si>
  <si>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</si>
  <si>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</si>
  <si>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</si>
  <si>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</si>
  <si>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</si>
  <si>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</si>
  <si>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</si>
  <si>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</si>
  <si>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</si>
  <si>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</si>
  <si>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</si>
  <si>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</si>
  <si>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</si>
  <si>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</si>
  <si>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</si>
  <si>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</si>
  <si>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</si>
  <si>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</si>
  <si>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</si>
  <si>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</si>
  <si>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</si>
  <si>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</si>
  <si>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</si>
  <si>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</si>
  <si>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</si>
  <si>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</si>
  <si>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</si>
  <si>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</si>
  <si>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</si>
  <si>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</si>
  <si>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</si>
  <si>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</si>
  <si>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</si>
  <si>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</si>
  <si>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</si>
  <si>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</si>
  <si>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</si>
  <si>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</si>
  <si>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</si>
  <si>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</si>
  <si>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</si>
  <si>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</si>
  <si>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</si>
  <si>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</si>
  <si>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</si>
  <si>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</si>
  <si>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</si>
  <si>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</si>
  <si>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</si>
  <si>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</si>
  <si>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</si>
  <si>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</si>
  <si>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</si>
  <si>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</si>
  <si>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</si>
  <si>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</si>
  <si>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</si>
  <si>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</si>
  <si>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</si>
  <si>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</si>
  <si>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</si>
  <si>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</si>
  <si>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</si>
  <si>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</si>
  <si>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</si>
  <si>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</si>
  <si>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</si>
  <si>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</si>
  <si>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</si>
  <si>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</si>
  <si>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</si>
  <si>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</si>
  <si>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</si>
  <si>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</si>
  <si>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</si>
  <si>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</si>
  <si>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</si>
  <si>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</si>
  <si>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</si>
  <si>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</si>
  <si>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</si>
  <si>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</si>
  <si>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</si>
  <si>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</si>
  <si>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</si>
  <si>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</si>
  <si>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</si>
  <si>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</si>
  <si>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</si>
  <si>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</si>
  <si>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</si>
  <si>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</si>
  <si>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</si>
  <si>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</si>
  <si>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</si>
  <si>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</si>
  <si>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</si>
  <si>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</si>
  <si>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</si>
  <si>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</si>
  <si>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</si>
  <si>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</si>
  <si>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</si>
  <si>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</si>
  <si>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</si>
  <si>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</si>
  <si>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</si>
  <si>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</si>
  <si>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</si>
  <si>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</si>
  <si>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</si>
  <si>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</si>
  <si>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</si>
  <si>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</si>
  <si>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</si>
  <si>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</si>
  <si>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</si>
  <si>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</si>
  <si>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</si>
  <si>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</si>
  <si>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</si>
  <si>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</si>
  <si>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</si>
  <si>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</si>
  <si>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</si>
  <si>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</si>
  <si>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</si>
  <si>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</si>
  <si>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</si>
  <si>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</si>
  <si>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</si>
  <si>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</si>
  <si>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</si>
  <si>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</si>
  <si>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</si>
  <si>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</si>
  <si>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</si>
  <si>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</si>
  <si>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</si>
  <si>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</si>
  <si>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</si>
  <si>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</si>
  <si>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</si>
  <si>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</si>
  <si>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</si>
  <si>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</si>
  <si>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</si>
  <si>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</si>
  <si>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</si>
  <si>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</si>
  <si>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</si>
  <si>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</si>
  <si>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</si>
  <si>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</si>
  <si>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</si>
  <si>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</si>
  <si>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</si>
  <si>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</si>
  <si>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</si>
  <si>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</si>
  <si>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</si>
  <si>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</si>
  <si>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</si>
  <si>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</si>
  <si>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</si>
  <si>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</si>
  <si>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</si>
  <si>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</si>
  <si>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</si>
  <si>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</si>
  <si>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</si>
  <si>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</si>
  <si>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</si>
  <si>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</si>
  <si>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</si>
  <si>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</si>
  <si>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</si>
  <si>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</si>
  <si>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</si>
  <si>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</si>
  <si>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</si>
  <si>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</si>
  <si>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</si>
  <si>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</si>
  <si>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</si>
  <si>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</si>
  <si>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</si>
  <si>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</si>
  <si>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</si>
  <si>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</si>
  <si>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</si>
  <si>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</si>
  <si>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</si>
  <si>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</si>
  <si>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</si>
  <si>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</si>
  <si>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</si>
  <si>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</si>
  <si>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</si>
  <si>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</si>
  <si>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</si>
  <si>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</si>
  <si>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</si>
  <si>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</si>
  <si>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</si>
  <si>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</si>
  <si>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</si>
  <si>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</si>
  <si>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</si>
  <si>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</si>
  <si>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</si>
  <si>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</si>
  <si>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</si>
  <si>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</si>
  <si>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</si>
  <si>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</si>
  <si>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</si>
  <si>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</si>
  <si>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</si>
  <si>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</si>
  <si>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</si>
  <si>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</si>
  <si>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</si>
  <si>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</si>
  <si>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</si>
  <si>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</si>
  <si>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</si>
  <si>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</si>
  <si>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</si>
  <si>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</si>
  <si>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</si>
  <si>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</si>
  <si>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</si>
  <si>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</si>
  <si>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</si>
  <si>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</si>
  <si>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</si>
  <si>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</si>
  <si>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</si>
  <si>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</si>
  <si>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</si>
  <si>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</si>
  <si>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</si>
  <si>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</si>
  <si>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</si>
  <si>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</si>
  <si>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</si>
  <si>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</si>
  <si>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</si>
  <si>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</si>
  <si>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</si>
  <si>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</si>
  <si>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</si>
  <si>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</si>
  <si>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</si>
  <si>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</si>
  <si>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</si>
  <si>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</si>
  <si>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</si>
  <si>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</si>
  <si>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</si>
  <si>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</si>
  <si>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</si>
  <si>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</si>
  <si>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</si>
  <si>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</si>
  <si>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</si>
  <si>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</si>
  <si>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</si>
  <si>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</si>
  <si>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</si>
  <si>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</si>
  <si>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</si>
  <si>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</si>
  <si>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</si>
  <si>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</si>
  <si>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</si>
  <si>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</si>
  <si>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</si>
  <si>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</si>
  <si>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</si>
  <si>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</si>
  <si>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</si>
  <si>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</si>
  <si>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</si>
  <si>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</si>
  <si>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</si>
  <si>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</si>
  <si>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</si>
  <si>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</si>
  <si>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</si>
  <si>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</si>
  <si>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</si>
  <si>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</si>
  <si>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</si>
  <si>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</si>
  <si>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</si>
  <si>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</si>
  <si>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</si>
  <si>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</si>
  <si>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</si>
  <si>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</si>
  <si>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</si>
  <si>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</si>
  <si>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</si>
  <si>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</si>
  <si>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</si>
  <si>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</si>
  <si>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</si>
  <si>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</si>
  <si>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</si>
  <si>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</si>
  <si>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</si>
  <si>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</si>
  <si>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</si>
  <si>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</si>
  <si>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</si>
  <si>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</si>
  <si>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</si>
  <si>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</si>
  <si>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</si>
  <si>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</si>
  <si>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</si>
  <si>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</si>
  <si>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</si>
  <si>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</si>
  <si>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</si>
  <si>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</si>
  <si>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</si>
  <si>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</si>
  <si>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</si>
  <si>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</si>
  <si>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</si>
  <si>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</si>
  <si>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</si>
  <si>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</si>
  <si>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</si>
  <si>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</si>
  <si>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</si>
  <si>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</si>
  <si>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</si>
  <si>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</si>
  <si>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</si>
  <si>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</si>
  <si>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</si>
  <si>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</si>
  <si>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</si>
  <si>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</si>
  <si>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</si>
  <si>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</si>
  <si>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</si>
  <si>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</si>
  <si>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</si>
  <si>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</si>
  <si>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</si>
  <si>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</si>
  <si>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</si>
  <si>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</si>
  <si>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</si>
  <si>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</si>
  <si>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</si>
  <si>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</si>
  <si>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</si>
  <si>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</si>
  <si>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</si>
  <si>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</si>
  <si>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</si>
  <si>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</si>
  <si>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</si>
  <si>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</si>
  <si>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</si>
  <si>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</si>
  <si>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</si>
  <si>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</si>
  <si>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</si>
  <si>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</si>
  <si>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</si>
  <si>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</si>
  <si>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</si>
  <si>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</si>
  <si>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</si>
  <si>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</si>
  <si>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</si>
  <si>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</si>
  <si>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</si>
  <si>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</si>
  <si>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</si>
  <si>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</si>
  <si>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</si>
  <si>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</si>
  <si>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</si>
  <si>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</si>
  <si>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</si>
  <si>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</si>
  <si>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</si>
  <si>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</si>
  <si>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</si>
  <si>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</si>
  <si>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</si>
  <si>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</si>
  <si>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</si>
  <si>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</si>
  <si>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</si>
  <si>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</si>
  <si>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</si>
  <si>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</si>
  <si>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</si>
  <si>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</si>
  <si>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</si>
  <si>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</si>
  <si>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</si>
  <si>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</si>
  <si>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</si>
  <si>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</si>
  <si>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</si>
  <si>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</si>
  <si>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</si>
  <si>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</si>
  <si>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</si>
  <si>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</si>
  <si>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</si>
  <si>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</si>
  <si>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</si>
  <si>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</si>
  <si>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</si>
  <si>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</si>
  <si>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</si>
  <si>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</si>
  <si>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</si>
  <si>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</si>
  <si>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</si>
  <si>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</si>
  <si>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</si>
  <si>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</si>
  <si>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</si>
  <si>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</si>
  <si>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</si>
  <si>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</si>
  <si>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</si>
  <si>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</si>
  <si>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</si>
  <si>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</si>
  <si>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</si>
  <si>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</si>
  <si>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</si>
  <si>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</si>
  <si>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</si>
  <si>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</si>
  <si>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</si>
  <si>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</si>
  <si>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</si>
  <si>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</si>
  <si>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</si>
  <si>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</si>
  <si>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</si>
  <si>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</si>
  <si>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</si>
  <si>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</si>
  <si>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</si>
  <si>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</si>
  <si>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</si>
  <si>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</si>
  <si>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</si>
  <si>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</si>
  <si>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</si>
  <si>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</si>
  <si>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</si>
  <si>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</si>
  <si>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</si>
  <si>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</si>
  <si>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</si>
  <si>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</si>
  <si>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</si>
  <si>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</si>
  <si>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</si>
  <si>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</si>
  <si>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</si>
  <si>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</si>
  <si>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</si>
  <si>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</si>
  <si>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</si>
  <si>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</si>
  <si>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</si>
  <si>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</si>
  <si>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</si>
  <si>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</si>
  <si>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</si>
  <si>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</si>
  <si>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</si>
  <si>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</si>
  <si>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</si>
  <si>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</si>
  <si>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</si>
  <si>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</si>
  <si>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</si>
  <si>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</si>
  <si>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</si>
  <si>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</si>
  <si>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</si>
  <si>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</si>
  <si>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</si>
  <si>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</si>
  <si>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</si>
  <si>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</si>
  <si>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</si>
  <si>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</si>
  <si>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</si>
  <si>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</si>
  <si>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</si>
  <si>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</si>
  <si>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</si>
  <si>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</si>
  <si>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</si>
  <si>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</si>
  <si>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</si>
  <si>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</si>
  <si>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</si>
  <si>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</si>
  <si>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</si>
  <si>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</si>
  <si>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</si>
  <si>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</si>
  <si>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</si>
  <si>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</si>
  <si>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</si>
  <si>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</si>
  <si>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</si>
  <si>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</si>
  <si>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</si>
  <si>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</si>
  <si>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</si>
  <si>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</si>
  <si>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</si>
  <si>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</si>
  <si>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</si>
  <si>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</si>
  <si>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</si>
  <si>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</si>
  <si>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</si>
  <si>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</si>
  <si>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</si>
  <si>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</si>
  <si>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</si>
  <si>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</si>
  <si>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</si>
  <si>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</si>
  <si>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</si>
  <si>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</si>
  <si>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</si>
  <si>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</si>
  <si>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</si>
  <si>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</si>
  <si>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</si>
  <si>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</si>
  <si>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</si>
  <si>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</si>
  <si>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</si>
  <si>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</si>
  <si>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</si>
  <si>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</si>
  <si>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</si>
  <si>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</si>
  <si>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</si>
  <si>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</si>
  <si>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</si>
  <si>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</si>
  <si>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</si>
  <si>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</si>
  <si>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</si>
  <si>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</si>
  <si>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</si>
  <si>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</si>
  <si>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</si>
  <si>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</si>
  <si>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</si>
  <si>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</si>
  <si>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</si>
  <si>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</si>
  <si>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</si>
  <si>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</si>
  <si>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</si>
  <si>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</si>
  <si>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</si>
  <si>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</si>
  <si>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</si>
  <si>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</si>
  <si>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</si>
  <si>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</si>
  <si>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</si>
  <si>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</si>
  <si>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</si>
  <si>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</si>
  <si>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</si>
  <si>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</si>
  <si>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</si>
  <si>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</si>
  <si>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</si>
  <si>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</si>
  <si>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</si>
  <si>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</si>
  <si>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</si>
  <si>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</si>
  <si>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</si>
  <si>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</si>
  <si>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</si>
  <si>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</si>
  <si>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</si>
  <si>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</si>
  <si>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</si>
  <si>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</si>
  <si>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</si>
  <si>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</si>
  <si>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</si>
  <si>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</si>
  <si>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</si>
  <si>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</si>
  <si>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</si>
  <si>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</si>
  <si>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</si>
  <si>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</si>
  <si>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</si>
  <si>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</si>
  <si>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</si>
  <si>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</si>
  <si>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</si>
  <si>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</si>
  <si>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</si>
  <si>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</si>
  <si>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</si>
  <si>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</si>
  <si>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</si>
  <si>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</si>
  <si>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</si>
  <si>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</si>
  <si>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</si>
  <si>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</si>
  <si>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</si>
  <si>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</si>
  <si>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</si>
  <si>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</si>
  <si>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</si>
  <si>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</si>
  <si>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</si>
  <si>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</si>
  <si>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</si>
  <si>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</si>
  <si>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</si>
  <si>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</si>
  <si>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</si>
  <si>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</si>
  <si>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</si>
  <si>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</si>
  <si>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</si>
  <si>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</si>
  <si>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</si>
  <si>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</si>
  <si>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</si>
  <si>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</si>
  <si>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</si>
  <si>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</si>
  <si>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</si>
  <si>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</si>
  <si>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</si>
  <si>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</si>
  <si>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</si>
  <si>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</si>
  <si>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</si>
  <si>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</si>
  <si>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</si>
  <si>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</si>
  <si>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</si>
  <si>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</si>
  <si>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</si>
  <si>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</si>
  <si>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</si>
  <si>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</si>
  <si>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</si>
  <si>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</si>
  <si>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</si>
  <si>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</si>
  <si>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</si>
  <si>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</si>
  <si>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</si>
  <si>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</si>
  <si>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</si>
  <si>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</si>
  <si>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</si>
  <si>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</si>
  <si>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</si>
  <si>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</si>
  <si>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</si>
  <si>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</si>
  <si>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</si>
  <si>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</si>
  <si>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</si>
  <si>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</si>
  <si>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</si>
  <si>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</si>
  <si>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</si>
  <si>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</si>
  <si>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</si>
  <si>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</si>
  <si>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</si>
  <si>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</si>
  <si>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</si>
  <si>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</si>
  <si>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</si>
  <si>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</si>
  <si>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</si>
  <si>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</si>
  <si>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</si>
  <si>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</si>
  <si>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</si>
  <si>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</si>
  <si>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</si>
  <si>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</si>
  <si>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</si>
  <si>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</si>
  <si>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</si>
  <si>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</si>
  <si>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</si>
  <si>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</si>
  <si>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</si>
  <si>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</si>
  <si>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</si>
  <si>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</si>
  <si>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</si>
  <si>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</si>
  <si>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</si>
  <si>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</si>
  <si>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</si>
  <si>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</si>
  <si>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</si>
  <si>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</si>
  <si>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</si>
  <si>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</si>
  <si>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</si>
  <si>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</si>
  <si>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</si>
  <si>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</si>
  <si>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</si>
  <si>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</si>
  <si>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</si>
  <si>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</si>
  <si>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</si>
  <si>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</si>
  <si>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</si>
  <si>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</si>
  <si>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</si>
  <si>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</si>
  <si>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</si>
  <si>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</si>
  <si>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</si>
  <si>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</si>
  <si>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</si>
  <si>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</si>
  <si>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</si>
  <si>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</si>
  <si>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</si>
  <si>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</si>
  <si>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</si>
  <si>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</si>
  <si>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</si>
  <si>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</si>
  <si>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</si>
  <si>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</si>
  <si>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</si>
  <si>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</si>
  <si>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</si>
  <si>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</si>
  <si>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</si>
  <si>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</si>
  <si>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</si>
  <si>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</si>
  <si>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</si>
  <si>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</si>
  <si>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</si>
  <si>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</si>
  <si>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</si>
  <si>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</si>
  <si>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</si>
  <si>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</si>
  <si>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</si>
  <si>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</si>
  <si>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</si>
  <si>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</si>
  <si>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</si>
  <si>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</si>
  <si>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</si>
  <si>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</si>
  <si>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</si>
  <si>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</si>
  <si>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</si>
  <si>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</si>
  <si>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</si>
  <si>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</si>
  <si>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</si>
  <si>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</si>
  <si>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</si>
  <si>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</si>
  <si>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</si>
  <si>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</si>
  <si>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</si>
  <si>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</si>
  <si>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</si>
  <si>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</si>
  <si>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</si>
  <si>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</si>
  <si>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</si>
  <si>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</si>
  <si>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</si>
  <si>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</si>
  <si>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</si>
  <si>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</si>
  <si>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</si>
  <si>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</si>
  <si>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</si>
  <si>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</si>
  <si>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</si>
  <si>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</si>
  <si>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</si>
  <si>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</si>
  <si>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</si>
  <si>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</si>
  <si>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</si>
  <si>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</si>
  <si>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</si>
  <si>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</si>
  <si>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</si>
  <si>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</si>
  <si>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</si>
  <si>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</si>
  <si>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</si>
  <si>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</si>
  <si>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</si>
  <si>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</si>
  <si>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</si>
  <si>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</si>
  <si>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</si>
  <si>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</si>
  <si>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</si>
  <si>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</si>
  <si>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</si>
  <si>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</si>
  <si>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</si>
  <si>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</si>
  <si>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</si>
  <si>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</si>
  <si>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</si>
  <si>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</si>
  <si>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</si>
  <si>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</si>
  <si>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</si>
  <si>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</si>
  <si>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</si>
  <si>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</si>
  <si>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</si>
  <si>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</si>
  <si>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</si>
  <si>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</si>
  <si>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</si>
  <si>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</si>
  <si>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</si>
  <si>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</si>
  <si>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</si>
  <si>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</si>
  <si>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</si>
  <si>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</si>
  <si>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</si>
  <si>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</si>
  <si>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</si>
  <si>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</si>
  <si>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</si>
  <si>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</si>
  <si>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</si>
  <si>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</si>
  <si>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</si>
  <si>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</si>
  <si>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</si>
  <si>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</si>
  <si>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</si>
  <si>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</si>
  <si>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</si>
  <si>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</si>
  <si>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19107</t>
    <phoneticPr fontId="3" type="noConversion"/>
  </si>
  <si>
    <t>0076952</t>
    <phoneticPr fontId="3" type="noConversion"/>
  </si>
  <si>
    <t>19108</t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</si>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</sst>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9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[4月摆渡报表.xlsx]Sheet2!数据透视表2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33784"/>
        <c:axId val="722741000"/>
      </c:barChart>
      <c:catAx>
        <c:axId val="7227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41000"/>
        <c:crosses val="autoZero"/>
        <c:auto val="1"/>
        <c:lblAlgn val="ctr"/>
        <c:lblOffset val="100"/>
        <c:noMultiLvlLbl val="0"/>
      </c:catAx>
      <c:valAx>
        <c:axId val="7227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98892939818" createdVersion="6" refreshedVersion="6" minRefreshableVersion="3" recordCount="242" xr:uid="{EC04B2A5-93F6-45AB-BCB8-B536FD2004B1}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79018-A2BF-43B3-84E1-C5B2C359714D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51" t="s">
        <v>147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90" priority="2"/>
  </conditionalFormatting>
  <conditionalFormatting sqref="I20:I24">
    <cfRule type="duplicateValues" dxfId="8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2"/>
  <sheetViews>
    <sheetView topLeftCell="A7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95AA-9CC2-4497-B3F5-6355BB629BC9}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str">
        <f>VLOOKUP(N70,ch!$A$1:$B$31,2,0)</f>
        <v>鄂ANH299</v>
      </c>
      <c r="M70" s="26" t="s">
        <v>165</v>
      </c>
      <c r="N70" s="29" t="s">
        <v>58</v>
      </c>
      <c r="O70" s="7" t="str">
        <f t="shared" si="9"/>
        <v>9.6米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str">
        <f>VLOOKUP(N103,ch!$A$1:$B$31,2,0)</f>
        <v>鄂ANH299</v>
      </c>
      <c r="M103" s="26" t="s">
        <v>165</v>
      </c>
      <c r="N103" s="29" t="s">
        <v>58</v>
      </c>
      <c r="O103" s="7" t="str">
        <f t="shared" si="15"/>
        <v>9.6米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str">
        <f>VLOOKUP(N108,ch!$A$1:$B$31,2,0)</f>
        <v>鄂ANH299</v>
      </c>
      <c r="M108" s="10"/>
      <c r="N108" s="29" t="s">
        <v>58</v>
      </c>
      <c r="O108" s="7" t="str">
        <f t="shared" si="15"/>
        <v>9.6米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str">
        <f>VLOOKUP(N109,ch!$A$1:$B$31,2,0)</f>
        <v>鄂ANH299</v>
      </c>
      <c r="M109" s="10"/>
      <c r="N109" s="29" t="s">
        <v>58</v>
      </c>
      <c r="O109" s="7" t="str">
        <f t="shared" si="15"/>
        <v>9.6米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str">
        <f>VLOOKUP(N124,ch!$A$1:$B$31,2,0)</f>
        <v>鄂ANH299</v>
      </c>
      <c r="M124" s="10"/>
      <c r="N124" s="29" t="s">
        <v>58</v>
      </c>
      <c r="O124" s="7" t="str">
        <f t="shared" si="19"/>
        <v>9.6米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str">
        <f>VLOOKUP(N135,ch!$A$1:$B$31,2,0)</f>
        <v>鄂ANH299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str">
        <f>VLOOKUP(N136,ch!$A$1:$B$31,2,0)</f>
        <v>鄂ANH299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str">
        <f>VLOOKUP(N147,ch!$A$1:$B$31,2,0)</f>
        <v>鄂ANH299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str">
        <f>VLOOKUP(N166,ch!$A$1:$B$32,2,0)</f>
        <v>鄂ANH299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str">
        <f>VLOOKUP(N168,ch!$A$1:$B$32,2,0)</f>
        <v>鄂ANH299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str">
        <f>VLOOKUP(N190,ch!$A$1:$B$32,2,0)</f>
        <v>鄂ANH299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28" priority="34"/>
  </conditionalFormatting>
  <conditionalFormatting sqref="I19:I23">
    <cfRule type="duplicateValues" dxfId="27" priority="33"/>
  </conditionalFormatting>
  <conditionalFormatting sqref="I123">
    <cfRule type="duplicateValues" dxfId="26" priority="30"/>
  </conditionalFormatting>
  <conditionalFormatting sqref="J123">
    <cfRule type="duplicateValues" dxfId="25" priority="29"/>
  </conditionalFormatting>
  <conditionalFormatting sqref="I108:I117 I124:I130">
    <cfRule type="duplicateValues" dxfId="24" priority="28"/>
  </conditionalFormatting>
  <conditionalFormatting sqref="J108:J117 J124:J130">
    <cfRule type="duplicateValues" dxfId="23" priority="27"/>
  </conditionalFormatting>
  <conditionalFormatting sqref="I108">
    <cfRule type="duplicateValues" dxfId="22" priority="25"/>
  </conditionalFormatting>
  <conditionalFormatting sqref="I143">
    <cfRule type="duplicateValues" dxfId="21" priority="20"/>
  </conditionalFormatting>
  <conditionalFormatting sqref="J143">
    <cfRule type="duplicateValues" dxfId="20" priority="19"/>
  </conditionalFormatting>
  <conditionalFormatting sqref="I134:I140 I144:I160">
    <cfRule type="duplicateValues" dxfId="19" priority="18"/>
  </conditionalFormatting>
  <conditionalFormatting sqref="J134:J140 J144:J160">
    <cfRule type="duplicateValues" dxfId="18" priority="17"/>
  </conditionalFormatting>
  <conditionalFormatting sqref="I141:I142 I131:I133">
    <cfRule type="duplicateValues" dxfId="17" priority="22"/>
  </conditionalFormatting>
  <conditionalFormatting sqref="J141:J142 J131:J133">
    <cfRule type="duplicateValues" dxfId="16" priority="23"/>
  </conditionalFormatting>
  <conditionalFormatting sqref="I131:I160">
    <cfRule type="duplicateValues" dxfId="15" priority="24"/>
  </conditionalFormatting>
  <conditionalFormatting sqref="I161:J189">
    <cfRule type="duplicateValues" dxfId="14" priority="14"/>
  </conditionalFormatting>
  <conditionalFormatting sqref="I197:J219">
    <cfRule type="duplicateValues" dxfId="13" priority="10"/>
  </conditionalFormatting>
  <conditionalFormatting sqref="I190:J196">
    <cfRule type="duplicateValues" dxfId="12" priority="12"/>
  </conditionalFormatting>
  <conditionalFormatting sqref="I35:J97">
    <cfRule type="duplicateValues" dxfId="11" priority="68"/>
  </conditionalFormatting>
  <conditionalFormatting sqref="I118:J122 I98:J107">
    <cfRule type="duplicateValues" dxfId="10" priority="72"/>
  </conditionalFormatting>
  <conditionalFormatting sqref="I134:J140 I145:J160">
    <cfRule type="duplicateValues" dxfId="9" priority="76"/>
  </conditionalFormatting>
  <conditionalFormatting sqref="J220:J243">
    <cfRule type="duplicateValues" dxfId="8" priority="6"/>
  </conditionalFormatting>
  <conditionalFormatting sqref="J239:J243">
    <cfRule type="duplicateValues" dxfId="7" priority="3"/>
  </conditionalFormatting>
  <conditionalFormatting sqref="I220:I243">
    <cfRule type="duplicateValues" dxfId="6" priority="112"/>
  </conditionalFormatting>
  <conditionalFormatting sqref="I239:I243">
    <cfRule type="duplicateValues" dxfId="5" priority="114"/>
  </conditionalFormatting>
  <conditionalFormatting sqref="I161:I189">
    <cfRule type="duplicateValues" dxfId="4" priority="135"/>
  </conditionalFormatting>
  <conditionalFormatting sqref="I197:I219">
    <cfRule type="duplicateValues" dxfId="3" priority="136"/>
  </conditionalFormatting>
  <conditionalFormatting sqref="I190:I196">
    <cfRule type="duplicateValues" dxfId="2" priority="137"/>
  </conditionalFormatting>
  <conditionalFormatting sqref="I220:J243">
    <cfRule type="duplicateValues" dxfId="1" priority="149"/>
  </conditionalFormatting>
  <conditionalFormatting sqref="I239:J243">
    <cfRule type="duplicateValues" dxfId="0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C1" workbookViewId="0">
      <selection activeCell="I41" sqref="I4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1" t="s">
        <v>147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8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F25" workbookViewId="0">
      <selection activeCell="I27" sqref="I2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1" t="s">
        <v>147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87" priority="10"/>
  </conditionalFormatting>
  <conditionalFormatting sqref="K28">
    <cfRule type="duplicateValues" dxfId="86" priority="8"/>
  </conditionalFormatting>
  <conditionalFormatting sqref="I13:I22 I29:I40">
    <cfRule type="duplicateValues" dxfId="85" priority="7"/>
  </conditionalFormatting>
  <conditionalFormatting sqref="K13:K22 K29:K40">
    <cfRule type="duplicateValues" dxfId="84" priority="5"/>
  </conditionalFormatting>
  <conditionalFormatting sqref="I13:I22 I29:I109">
    <cfRule type="duplicateValues" dxfId="83" priority="4"/>
  </conditionalFormatting>
  <conditionalFormatting sqref="I13">
    <cfRule type="duplicateValues" dxfId="82" priority="2"/>
  </conditionalFormatting>
  <conditionalFormatting sqref="I43:K1048576 I23:K27 I1:K12">
    <cfRule type="duplicateValues" dxfId="81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E10" workbookViewId="0">
      <selection activeCell="I30" sqref="I3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1" t="s">
        <v>147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80" priority="14"/>
  </conditionalFormatting>
  <conditionalFormatting sqref="I15">
    <cfRule type="duplicateValues" dxfId="79" priority="13"/>
  </conditionalFormatting>
  <conditionalFormatting sqref="K15">
    <cfRule type="duplicateValues" dxfId="78" priority="12"/>
  </conditionalFormatting>
  <conditionalFormatting sqref="I6:I11 J12 I16:I64">
    <cfRule type="duplicateValues" dxfId="77" priority="11"/>
  </conditionalFormatting>
  <conditionalFormatting sqref="K6:K12 K16:K64">
    <cfRule type="duplicateValues" dxfId="76" priority="10"/>
  </conditionalFormatting>
  <conditionalFormatting sqref="I13:I14 I3:I5">
    <cfRule type="duplicateValues" dxfId="75" priority="23"/>
  </conditionalFormatting>
  <conditionalFormatting sqref="K13:K14 K3:K5">
    <cfRule type="duplicateValues" dxfId="74" priority="27"/>
  </conditionalFormatting>
  <conditionalFormatting sqref="I3:I11 I13:I76 J12">
    <cfRule type="duplicateValues" dxfId="73" priority="28"/>
  </conditionalFormatting>
  <conditionalFormatting sqref="I12">
    <cfRule type="duplicateValues" dxfId="72" priority="2"/>
  </conditionalFormatting>
  <conditionalFormatting sqref="I12">
    <cfRule type="duplicateValues" dxfId="71" priority="1"/>
  </conditionalFormatting>
  <conditionalFormatting sqref="I12">
    <cfRule type="duplicateValues" dxfId="7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6"/>
  <sheetViews>
    <sheetView topLeftCell="F1" workbookViewId="0">
      <selection activeCell="J15" sqref="J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69" priority="20"/>
  </conditionalFormatting>
  <conditionalFormatting sqref="I2:J34">
    <cfRule type="duplicateValues" dxfId="68" priority="23"/>
  </conditionalFormatting>
  <conditionalFormatting sqref="L2:L34">
    <cfRule type="duplicateValues" dxfId="67" priority="24"/>
  </conditionalFormatting>
  <conditionalFormatting sqref="I2:J46">
    <cfRule type="duplicateValues" dxfId="6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9"/>
  <sheetViews>
    <sheetView topLeftCell="F1" workbookViewId="0">
      <selection activeCell="J13" sqref="J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str">
        <f>VLOOKUP(P2,ch!$A$1:$B$32,2,0)</f>
        <v>鄂ANH299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65" priority="12"/>
  </conditionalFormatting>
  <conditionalFormatting sqref="L2:L8">
    <cfRule type="duplicateValues" dxfId="64" priority="53"/>
  </conditionalFormatting>
  <conditionalFormatting sqref="I9:L89">
    <cfRule type="duplicateValues" dxfId="63" priority="54"/>
  </conditionalFormatting>
  <conditionalFormatting sqref="I9:J89">
    <cfRule type="duplicateValues" dxfId="62" priority="55"/>
  </conditionalFormatting>
  <conditionalFormatting sqref="I90:L1048576 I1:L8">
    <cfRule type="duplicateValues" dxfId="61" priority="56"/>
  </conditionalFormatting>
  <conditionalFormatting sqref="I2:J8">
    <cfRule type="duplicateValues" dxfId="60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1"/>
  <sheetViews>
    <sheetView topLeftCell="B13" workbookViewId="0">
      <selection activeCell="B13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59" priority="8"/>
  </conditionalFormatting>
  <conditionalFormatting sqref="L2:L61">
    <cfRule type="duplicateValues" dxfId="58" priority="74"/>
  </conditionalFormatting>
  <conditionalFormatting sqref="I2:L61">
    <cfRule type="duplicateValues" dxfId="57" priority="75"/>
  </conditionalFormatting>
  <conditionalFormatting sqref="I2:J61">
    <cfRule type="duplicateValues" dxfId="56" priority="76"/>
  </conditionalFormatting>
  <conditionalFormatting sqref="L21:L25">
    <cfRule type="duplicateValues" dxfId="55" priority="3"/>
  </conditionalFormatting>
  <conditionalFormatting sqref="I21:L25">
    <cfRule type="duplicateValues" dxfId="54" priority="2"/>
  </conditionalFormatting>
  <conditionalFormatting sqref="I21:J25">
    <cfRule type="duplicateValues" dxfId="5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3AC1-6441-4486-941C-770E8B709605}">
  <dimension ref="A1:BK42"/>
  <sheetViews>
    <sheetView topLeftCell="D7" workbookViewId="0">
      <selection activeCell="P26" sqref="P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/>
      <c r="P2" s="29" t="s">
        <v>198</v>
      </c>
      <c r="Q2" s="7" t="str">
        <f t="shared" ref="Q2:Q39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9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/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/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/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/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/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/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/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35" customFormat="1" ht="18.75">
      <c r="A10" s="8">
        <v>43198</v>
      </c>
      <c r="B10" s="10" t="s">
        <v>71</v>
      </c>
      <c r="C10" s="10">
        <v>2030</v>
      </c>
      <c r="D10" s="10">
        <v>2040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957</v>
      </c>
      <c r="K10" s="10"/>
      <c r="L10" s="19" t="s">
        <v>958</v>
      </c>
      <c r="M10" s="7" t="str">
        <f t="shared" ref="M10:M13" si="20">IF(A10&lt;&gt;"","武汉威伟机械","------")</f>
        <v>武汉威伟机械</v>
      </c>
      <c r="N10" s="26" t="str">
        <f>VLOOKUP(P10,ch!$A$1:$B$32,2,0)</f>
        <v>鄂AF1588</v>
      </c>
      <c r="O10" s="10"/>
      <c r="P10" s="29" t="s">
        <v>117</v>
      </c>
      <c r="Q10" s="7" t="str">
        <f t="shared" ref="Q10:Q13" si="21">IF(A10&lt;&gt;"","9.6米","--")</f>
        <v>9.6米</v>
      </c>
      <c r="R10" s="14">
        <v>14</v>
      </c>
      <c r="S10" s="14">
        <v>0</v>
      </c>
      <c r="T10" s="14">
        <f t="shared" ref="T10:T13" si="22">SUM(R10:S10)</f>
        <v>14</v>
      </c>
      <c r="U10" s="7" t="str">
        <f t="shared" ref="U10:U13" si="23">IF(A10&lt;&gt;"","分拣摆渡","----")</f>
        <v>分拣摆渡</v>
      </c>
    </row>
    <row r="11" spans="1:63" s="35" customFormat="1" ht="18.75">
      <c r="A11" s="8">
        <v>43198</v>
      </c>
      <c r="B11" s="10" t="s">
        <v>975</v>
      </c>
      <c r="C11" s="10">
        <v>1031</v>
      </c>
      <c r="D11" s="10">
        <v>1041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976</v>
      </c>
      <c r="K11" s="10"/>
      <c r="L11" s="19" t="s">
        <v>977</v>
      </c>
      <c r="M11" s="7" t="str">
        <f t="shared" si="20"/>
        <v>武汉威伟机械</v>
      </c>
      <c r="N11" s="26" t="str">
        <f>VLOOKUP(P11,ch!$A$1:$B$32,2,0)</f>
        <v>鄂AMT870</v>
      </c>
      <c r="O11" s="10"/>
      <c r="P11" s="29" t="s">
        <v>373</v>
      </c>
      <c r="Q11" s="7" t="str">
        <f t="shared" si="21"/>
        <v>9.6米</v>
      </c>
      <c r="R11" s="14">
        <v>14</v>
      </c>
      <c r="S11" s="14">
        <v>0</v>
      </c>
      <c r="T11" s="14">
        <f t="shared" si="22"/>
        <v>14</v>
      </c>
      <c r="U11" s="7" t="str">
        <f t="shared" si="23"/>
        <v>分拣摆渡</v>
      </c>
    </row>
    <row r="12" spans="1:63" s="35" customFormat="1" ht="18.75">
      <c r="A12" s="8">
        <v>43198</v>
      </c>
      <c r="B12" s="10" t="s">
        <v>89</v>
      </c>
      <c r="C12" s="10">
        <v>1918</v>
      </c>
      <c r="D12" s="10">
        <v>1928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981</v>
      </c>
      <c r="K12" s="10"/>
      <c r="L12" s="19" t="s">
        <v>978</v>
      </c>
      <c r="M12" s="7" t="str">
        <f t="shared" si="20"/>
        <v>武汉威伟机械</v>
      </c>
      <c r="N12" s="26" t="str">
        <f>VLOOKUP(P12,ch!$A$1:$B$32,2,0)</f>
        <v>鄂AMT870</v>
      </c>
      <c r="O12" s="10"/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71</v>
      </c>
      <c r="C13" s="10">
        <v>2140</v>
      </c>
      <c r="D13" s="10">
        <v>2150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982</v>
      </c>
      <c r="K13" s="10"/>
      <c r="L13" s="19" t="s">
        <v>979</v>
      </c>
      <c r="M13" s="7" t="str">
        <f t="shared" si="20"/>
        <v>武汉威伟机械</v>
      </c>
      <c r="N13" s="26" t="str">
        <f>VLOOKUP(P13,ch!$A$1:$B$32,2,0)</f>
        <v>鄂AMT870</v>
      </c>
      <c r="O13" s="10"/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2316</v>
      </c>
      <c r="D14" s="10">
        <v>2326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983</v>
      </c>
      <c r="K14" s="10"/>
      <c r="L14" s="19" t="s">
        <v>980</v>
      </c>
      <c r="M14" s="7" t="str">
        <f t="shared" ref="M14:M25" si="24">IF(A14&lt;&gt;"","武汉威伟机械","------")</f>
        <v>武汉威伟机械</v>
      </c>
      <c r="N14" s="26" t="str">
        <f>VLOOKUP(P14,ch!$A$1:$B$32,2,0)</f>
        <v>鄂AMT870</v>
      </c>
      <c r="O14" s="10"/>
      <c r="P14" s="29" t="s">
        <v>373</v>
      </c>
      <c r="Q14" s="7" t="str">
        <f t="shared" ref="Q14:Q16" si="25">IF(A14&lt;&gt;"","9.6米","--")</f>
        <v>9.6米</v>
      </c>
      <c r="R14" s="14">
        <v>14</v>
      </c>
      <c r="S14" s="14">
        <v>0</v>
      </c>
      <c r="T14" s="14">
        <f t="shared" ref="T14:T25" si="26">SUM(R14:S14)</f>
        <v>14</v>
      </c>
      <c r="U14" s="7" t="str">
        <f t="shared" ref="U14:U16" si="27">IF(A14&lt;&gt;"","分拣摆渡","----")</f>
        <v>分拣摆渡</v>
      </c>
    </row>
    <row r="15" spans="1:63" s="35" customFormat="1" ht="18.75">
      <c r="A15" s="8">
        <v>43198</v>
      </c>
      <c r="B15" s="10" t="s">
        <v>259</v>
      </c>
      <c r="C15" s="10">
        <v>1146</v>
      </c>
      <c r="D15" s="10">
        <v>1156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1006</v>
      </c>
      <c r="K15" s="10"/>
      <c r="L15" s="19" t="s">
        <v>1009</v>
      </c>
      <c r="M15" s="7" t="str">
        <f t="shared" si="24"/>
        <v>武汉威伟机械</v>
      </c>
      <c r="N15" s="26" t="str">
        <f>VLOOKUP(P15,ch!$A$1:$B$32,2,0)</f>
        <v>鄂AFX299</v>
      </c>
      <c r="O15" s="10"/>
      <c r="P15" s="29" t="s">
        <v>118</v>
      </c>
      <c r="Q15" s="7" t="str">
        <f t="shared" si="25"/>
        <v>9.6米</v>
      </c>
      <c r="R15" s="14">
        <v>9</v>
      </c>
      <c r="S15" s="14">
        <v>0</v>
      </c>
      <c r="T15" s="14">
        <f t="shared" si="26"/>
        <v>9</v>
      </c>
      <c r="U15" s="7" t="str">
        <f t="shared" si="27"/>
        <v>分拣摆渡</v>
      </c>
    </row>
    <row r="16" spans="1:63" s="35" customFormat="1" ht="18.75">
      <c r="A16" s="8">
        <v>43198</v>
      </c>
      <c r="B16" s="10" t="s">
        <v>89</v>
      </c>
      <c r="C16" s="10">
        <v>1455</v>
      </c>
      <c r="D16" s="10">
        <v>1505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1007</v>
      </c>
      <c r="K16" s="10"/>
      <c r="L16" s="19" t="s">
        <v>1010</v>
      </c>
      <c r="M16" s="7" t="str">
        <f t="shared" si="24"/>
        <v>武汉威伟机械</v>
      </c>
      <c r="N16" s="26" t="str">
        <f>VLOOKUP(P16,ch!$A$1:$B$32,2,0)</f>
        <v>鄂AFX299</v>
      </c>
      <c r="O16" s="10"/>
      <c r="P16" s="29" t="s">
        <v>118</v>
      </c>
      <c r="Q16" s="7" t="str">
        <f t="shared" si="25"/>
        <v>9.6米</v>
      </c>
      <c r="R16" s="14">
        <v>14</v>
      </c>
      <c r="S16" s="14">
        <v>0</v>
      </c>
      <c r="T16" s="14">
        <f t="shared" si="26"/>
        <v>14</v>
      </c>
      <c r="U16" s="7" t="str">
        <f t="shared" si="27"/>
        <v>分拣摆渡</v>
      </c>
    </row>
    <row r="17" spans="1:21" s="35" customFormat="1" ht="18.75">
      <c r="A17" s="8">
        <v>43198</v>
      </c>
      <c r="B17" s="10" t="s">
        <v>89</v>
      </c>
      <c r="C17" s="10">
        <v>1710</v>
      </c>
      <c r="D17" s="10">
        <v>1720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1008</v>
      </c>
      <c r="K17" s="10"/>
      <c r="L17" s="19" t="s">
        <v>1011</v>
      </c>
      <c r="M17" s="7" t="str">
        <f t="shared" ref="M17" si="28">IF(A17&lt;&gt;"","武汉威伟机械","------")</f>
        <v>武汉威伟机械</v>
      </c>
      <c r="N17" s="26" t="str">
        <f>VLOOKUP(P17,ch!$A$1:$B$32,2,0)</f>
        <v>鄂AFX299</v>
      </c>
      <c r="O17" s="10"/>
      <c r="P17" s="29" t="s">
        <v>118</v>
      </c>
      <c r="Q17" s="7" t="str">
        <f t="shared" ref="Q17" si="29">IF(A17&lt;&gt;"","9.6米","--")</f>
        <v>9.6米</v>
      </c>
      <c r="R17" s="14">
        <v>16</v>
      </c>
      <c r="S17" s="14">
        <v>0</v>
      </c>
      <c r="T17" s="14">
        <f t="shared" ref="T17" si="30">SUM(R17:S17)</f>
        <v>16</v>
      </c>
      <c r="U17" s="7" t="str">
        <f t="shared" ref="U17" si="31">IF(A17&lt;&gt;"","分拣摆渡","----")</f>
        <v>分拣摆渡</v>
      </c>
    </row>
    <row r="18" spans="1:21" s="35" customFormat="1" ht="18.75">
      <c r="A18" s="8">
        <v>43198</v>
      </c>
      <c r="B18" s="10" t="s">
        <v>984</v>
      </c>
      <c r="C18" s="10">
        <v>410</v>
      </c>
      <c r="D18" s="10">
        <v>1629</v>
      </c>
      <c r="E18" s="11" t="s">
        <v>989</v>
      </c>
      <c r="F18" s="11" t="s">
        <v>990</v>
      </c>
      <c r="G18" s="11" t="s">
        <v>31</v>
      </c>
      <c r="H18" s="11" t="s">
        <v>431</v>
      </c>
      <c r="I18" s="39"/>
      <c r="J18" s="39" t="s">
        <v>991</v>
      </c>
      <c r="K18" s="10"/>
      <c r="L18" s="19" t="s">
        <v>994</v>
      </c>
      <c r="M18" s="7" t="str">
        <f t="shared" si="24"/>
        <v>武汉威伟机械</v>
      </c>
      <c r="N18" s="26" t="str">
        <f>VLOOKUP(P18,ch!$A$1:$B$32,2,0)</f>
        <v>鄂ABY256</v>
      </c>
      <c r="O18" s="10"/>
      <c r="P18" s="29" t="s">
        <v>1005</v>
      </c>
      <c r="Q18" s="7" t="str">
        <f t="shared" si="1"/>
        <v>9.6米</v>
      </c>
      <c r="R18" s="14">
        <v>14</v>
      </c>
      <c r="S18" s="14">
        <v>0</v>
      </c>
      <c r="T18" s="14">
        <f t="shared" si="26"/>
        <v>14</v>
      </c>
      <c r="U18" s="7" t="str">
        <f t="shared" si="3"/>
        <v>分拣摆渡</v>
      </c>
    </row>
    <row r="19" spans="1:21" s="35" customFormat="1" ht="18.75">
      <c r="A19" s="8">
        <v>43198</v>
      </c>
      <c r="B19" s="10" t="s">
        <v>985</v>
      </c>
      <c r="C19" s="10">
        <v>1650</v>
      </c>
      <c r="D19" s="10">
        <v>1700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993</v>
      </c>
      <c r="K19" s="10"/>
      <c r="L19" s="19" t="s">
        <v>992</v>
      </c>
      <c r="M19" s="7" t="str">
        <f t="shared" si="24"/>
        <v>武汉威伟机械</v>
      </c>
      <c r="N19" s="26" t="str">
        <f>VLOOKUP(P19,ch!$A$1:$B$32,2,0)</f>
        <v>鄂ABY256</v>
      </c>
      <c r="O19" s="10"/>
      <c r="P19" s="29" t="s">
        <v>1005</v>
      </c>
      <c r="Q19" s="7" t="str">
        <f t="shared" si="1"/>
        <v>9.6米</v>
      </c>
      <c r="R19" s="14">
        <v>13</v>
      </c>
      <c r="S19" s="14">
        <v>0</v>
      </c>
      <c r="T19" s="14">
        <f t="shared" si="26"/>
        <v>13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1740</v>
      </c>
      <c r="D20" s="10">
        <v>1756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995</v>
      </c>
      <c r="K20" s="10"/>
      <c r="L20" s="19" t="s">
        <v>996</v>
      </c>
      <c r="M20" s="7" t="str">
        <f t="shared" si="24"/>
        <v>武汉威伟机械</v>
      </c>
      <c r="N20" s="26" t="str">
        <f>VLOOKUP(P20,ch!$A$1:$B$32,2,0)</f>
        <v>鄂ABY256</v>
      </c>
      <c r="O20" s="10"/>
      <c r="P20" s="29" t="s">
        <v>1005</v>
      </c>
      <c r="Q20" s="7" t="str">
        <f t="shared" si="1"/>
        <v>9.6米</v>
      </c>
      <c r="R20" s="14">
        <v>0</v>
      </c>
      <c r="S20" s="14">
        <v>10</v>
      </c>
      <c r="T20" s="14">
        <f t="shared" si="26"/>
        <v>10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986</v>
      </c>
      <c r="C21" s="10">
        <v>1910</v>
      </c>
      <c r="D21" s="10">
        <v>1936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997</v>
      </c>
      <c r="K21" s="10"/>
      <c r="L21" s="19" t="s">
        <v>1001</v>
      </c>
      <c r="M21" s="7" t="str">
        <f t="shared" si="24"/>
        <v>武汉威伟机械</v>
      </c>
      <c r="N21" s="26" t="str">
        <f>VLOOKUP(P21,ch!$A$1:$B$32,2,0)</f>
        <v>鄂ABY256</v>
      </c>
      <c r="O21" s="10"/>
      <c r="P21" s="29" t="s">
        <v>1005</v>
      </c>
      <c r="Q21" s="7" t="str">
        <f t="shared" si="1"/>
        <v>9.6米</v>
      </c>
      <c r="R21" s="14">
        <v>14</v>
      </c>
      <c r="S21" s="14">
        <v>0</v>
      </c>
      <c r="T21" s="14">
        <f t="shared" si="26"/>
        <v>14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987</v>
      </c>
      <c r="C22" s="10">
        <v>2025</v>
      </c>
      <c r="D22" s="10">
        <v>2038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998</v>
      </c>
      <c r="K22" s="10"/>
      <c r="L22" s="19" t="s">
        <v>1002</v>
      </c>
      <c r="M22" s="7" t="str">
        <f t="shared" si="24"/>
        <v>武汉威伟机械</v>
      </c>
      <c r="N22" s="26" t="str">
        <f>VLOOKUP(P22,ch!$A$1:$B$32,2,0)</f>
        <v>鄂ABY256</v>
      </c>
      <c r="O22" s="10"/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26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2151</v>
      </c>
      <c r="D23" s="10">
        <v>2204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999</v>
      </c>
      <c r="K23" s="10"/>
      <c r="L23" s="19" t="s">
        <v>1003</v>
      </c>
      <c r="M23" s="7" t="str">
        <f t="shared" si="24"/>
        <v>武汉威伟机械</v>
      </c>
      <c r="N23" s="26" t="str">
        <f>VLOOKUP(P23,ch!$A$1:$B$32,2,0)</f>
        <v>鄂ABY256</v>
      </c>
      <c r="O23" s="10"/>
      <c r="P23" s="29" t="s">
        <v>1005</v>
      </c>
      <c r="Q23" s="7" t="str">
        <f t="shared" si="1"/>
        <v>9.6米</v>
      </c>
      <c r="R23" s="14">
        <v>4</v>
      </c>
      <c r="S23" s="14">
        <v>0</v>
      </c>
      <c r="T23" s="14">
        <f t="shared" si="26"/>
        <v>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988</v>
      </c>
      <c r="C24" s="10">
        <v>2300</v>
      </c>
      <c r="D24" s="10">
        <v>2310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1000</v>
      </c>
      <c r="K24" s="10"/>
      <c r="L24" s="19" t="s">
        <v>1004</v>
      </c>
      <c r="M24" s="7" t="str">
        <f t="shared" si="24"/>
        <v>武汉威伟机械</v>
      </c>
      <c r="N24" s="26" t="str">
        <f>VLOOKUP(P24,ch!$A$1:$B$32,2,0)</f>
        <v>鄂ABY256</v>
      </c>
      <c r="O24" s="10"/>
      <c r="P24" s="29" t="s">
        <v>1005</v>
      </c>
      <c r="Q24" s="7" t="str">
        <f t="shared" si="1"/>
        <v>9.6米</v>
      </c>
      <c r="R24" s="14">
        <v>5</v>
      </c>
      <c r="S24" s="14">
        <v>0</v>
      </c>
      <c r="T24" s="14">
        <f t="shared" si="26"/>
        <v>5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986</v>
      </c>
      <c r="C25" s="10">
        <v>1955</v>
      </c>
      <c r="D25" s="10">
        <v>2049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1012</v>
      </c>
      <c r="K25" s="10"/>
      <c r="L25" s="19" t="s">
        <v>1013</v>
      </c>
      <c r="M25" s="7" t="str">
        <f t="shared" si="24"/>
        <v>武汉威伟机械</v>
      </c>
      <c r="N25" s="26" t="str">
        <f>VLOOKUP(P25,ch!$A$1:$B$32,2,0)</f>
        <v>鄂AAW309</v>
      </c>
      <c r="O25" s="10"/>
      <c r="P25" s="29" t="s">
        <v>1014</v>
      </c>
      <c r="Q25" s="7" t="str">
        <f t="shared" si="1"/>
        <v>9.6米</v>
      </c>
      <c r="R25" s="14">
        <v>14</v>
      </c>
      <c r="S25" s="14">
        <v>0</v>
      </c>
      <c r="T25" s="14">
        <f t="shared" si="26"/>
        <v>14</v>
      </c>
      <c r="U25" s="7" t="str">
        <f t="shared" si="3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</sheetData>
  <phoneticPr fontId="3" type="noConversion"/>
  <conditionalFormatting sqref="I43:L1048576 I1:L1">
    <cfRule type="duplicateValues" dxfId="52" priority="22"/>
  </conditionalFormatting>
  <conditionalFormatting sqref="L2:L10 L18:L42">
    <cfRule type="duplicateValues" dxfId="51" priority="172"/>
  </conditionalFormatting>
  <conditionalFormatting sqref="I2:L10 I18:L42">
    <cfRule type="duplicateValues" dxfId="50" priority="173"/>
  </conditionalFormatting>
  <conditionalFormatting sqref="I2:J10 I18:J42">
    <cfRule type="duplicateValues" dxfId="49" priority="174"/>
  </conditionalFormatting>
  <conditionalFormatting sqref="L12:L14">
    <cfRule type="duplicateValues" dxfId="48" priority="16"/>
  </conditionalFormatting>
  <conditionalFormatting sqref="I12:I14 K12:L14">
    <cfRule type="duplicateValues" dxfId="47" priority="17"/>
  </conditionalFormatting>
  <conditionalFormatting sqref="I12:I14">
    <cfRule type="duplicateValues" dxfId="46" priority="18"/>
  </conditionalFormatting>
  <conditionalFormatting sqref="J12:J14">
    <cfRule type="duplicateValues" dxfId="45" priority="14"/>
  </conditionalFormatting>
  <conditionalFormatting sqref="J12:J14">
    <cfRule type="duplicateValues" dxfId="44" priority="15"/>
  </conditionalFormatting>
  <conditionalFormatting sqref="L11">
    <cfRule type="duplicateValues" dxfId="43" priority="11"/>
  </conditionalFormatting>
  <conditionalFormatting sqref="I11:L11">
    <cfRule type="duplicateValues" dxfId="42" priority="12"/>
  </conditionalFormatting>
  <conditionalFormatting sqref="I11:J11">
    <cfRule type="duplicateValues" dxfId="41" priority="13"/>
  </conditionalFormatting>
  <conditionalFormatting sqref="L15:L17">
    <cfRule type="duplicateValues" dxfId="40" priority="3"/>
  </conditionalFormatting>
  <conditionalFormatting sqref="I15:I17 K15:L17">
    <cfRule type="duplicateValues" dxfId="39" priority="4"/>
  </conditionalFormatting>
  <conditionalFormatting sqref="I15:I17">
    <cfRule type="duplicateValues" dxfId="38" priority="5"/>
  </conditionalFormatting>
  <conditionalFormatting sqref="J15:J17">
    <cfRule type="duplicateValues" dxfId="37" priority="1"/>
  </conditionalFormatting>
  <conditionalFormatting sqref="J15:J17">
    <cfRule type="duplicateValues" dxfId="36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95EC-9FCA-4F71-9465-5AB4A6FCCCFC}">
  <dimension ref="A1:BK38"/>
  <sheetViews>
    <sheetView tabSelected="1" workbookViewId="0">
      <selection activeCell="L8" sqref="L8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1073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1043</v>
      </c>
      <c r="K15" s="10"/>
      <c r="L15" s="19" t="s">
        <v>1044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1053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1045</v>
      </c>
      <c r="K16" s="10"/>
      <c r="L16" s="19" t="s">
        <v>1049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1053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1046</v>
      </c>
      <c r="K17" s="10"/>
      <c r="L17" s="19" t="s">
        <v>1050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1053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1047</v>
      </c>
      <c r="K18" s="10"/>
      <c r="L18" s="19" t="s">
        <v>1051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1053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1048</v>
      </c>
      <c r="K19" s="10"/>
      <c r="L19" s="19" t="s">
        <v>1052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1054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1055</v>
      </c>
      <c r="K20" s="10"/>
      <c r="L20" s="19" t="s">
        <v>1056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1057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1054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1058</v>
      </c>
      <c r="K21" s="10"/>
      <c r="L21" s="19" t="s">
        <v>1059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1057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1060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1061</v>
      </c>
      <c r="K22" s="10"/>
      <c r="L22" s="19" t="s">
        <v>1062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1063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1060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1064</v>
      </c>
      <c r="K23" s="10"/>
      <c r="L23" s="19" t="s">
        <v>1065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1063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1066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1067</v>
      </c>
      <c r="K24" s="10"/>
      <c r="L24" s="19" t="s">
        <v>1068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1063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1069</v>
      </c>
      <c r="C25" s="10">
        <v>2052</v>
      </c>
      <c r="D25" s="10">
        <v>2100</v>
      </c>
      <c r="E25" s="11" t="s">
        <v>53</v>
      </c>
      <c r="F25" s="11" t="s">
        <v>1070</v>
      </c>
      <c r="G25" s="11" t="s">
        <v>31</v>
      </c>
      <c r="H25" s="11" t="s">
        <v>431</v>
      </c>
      <c r="I25" s="39"/>
      <c r="J25" s="39" t="s">
        <v>1071</v>
      </c>
      <c r="K25" s="10"/>
      <c r="L25" s="19" t="s">
        <v>1072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1063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35" priority="17"/>
  </conditionalFormatting>
  <conditionalFormatting sqref="L2:L26">
    <cfRule type="duplicateValues" dxfId="34" priority="187"/>
  </conditionalFormatting>
  <conditionalFormatting sqref="I2:L26">
    <cfRule type="duplicateValues" dxfId="33" priority="188"/>
  </conditionalFormatting>
  <conditionalFormatting sqref="I2:J26">
    <cfRule type="duplicateValues" dxfId="32" priority="189"/>
  </conditionalFormatting>
  <conditionalFormatting sqref="L27:L38">
    <cfRule type="duplicateValues" dxfId="31" priority="1"/>
  </conditionalFormatting>
  <conditionalFormatting sqref="I27:L38">
    <cfRule type="duplicateValues" dxfId="30" priority="2"/>
  </conditionalFormatting>
  <conditionalFormatting sqref="I27:J38">
    <cfRule type="duplicateValues" dxfId="29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2018-04-10T03:13:33Z</dcterms:modified>
</cp:coreProperties>
</file>