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6F0F160E-54D2-43CC-BCA2-2740D953E811}" xr6:coauthVersionLast="31" xr6:coauthVersionMax="31" xr10:uidLastSave="{00000000-0000-0000-0000-000000000000}"/>
  <bookViews>
    <workbookView xWindow="480" yWindow="120" windowWidth="15600" windowHeight="8055" activeTab="10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租车" sheetId="2" r:id="rId10"/>
    <sheet name="明细" sheetId="4" r:id="rId11"/>
    <sheet name="ch" sheetId="3" r:id="rId12"/>
  </sheets>
  <calcPr calcId="162913"/>
</workbook>
</file>

<file path=xl/calcChain.xml><?xml version="1.0" encoding="utf-8"?>
<calcChain xmlns="http://schemas.openxmlformats.org/spreadsheetml/2006/main">
  <c r="Q464" i="4" l="1"/>
  <c r="Q454" i="4"/>
  <c r="Q439" i="4"/>
  <c r="Q428" i="4"/>
  <c r="Q418" i="4"/>
  <c r="S201" i="2"/>
  <c r="V201" i="2" s="1"/>
  <c r="W201" i="2" s="1"/>
  <c r="N201" i="2"/>
  <c r="Q48" i="12"/>
  <c r="S200" i="2"/>
  <c r="V200" i="2" s="1"/>
  <c r="N200" i="2"/>
  <c r="T200" i="2" s="1"/>
  <c r="Q38" i="12"/>
  <c r="S199" i="2"/>
  <c r="V199" i="2" s="1"/>
  <c r="N199" i="2"/>
  <c r="Q23" i="12"/>
  <c r="S198" i="2"/>
  <c r="N198" i="2"/>
  <c r="T198" i="2" s="1"/>
  <c r="V198" i="2"/>
  <c r="X198" i="2"/>
  <c r="AA198" i="2" s="1"/>
  <c r="Y198" i="2"/>
  <c r="T199" i="2"/>
  <c r="X199" i="2"/>
  <c r="AA199" i="2" s="1"/>
  <c r="Y199" i="2"/>
  <c r="X200" i="2"/>
  <c r="AA200" i="2" s="1"/>
  <c r="Y200" i="2"/>
  <c r="T201" i="2"/>
  <c r="X201" i="2"/>
  <c r="AA201" i="2" s="1"/>
  <c r="Y201" i="2"/>
  <c r="V197" i="2"/>
  <c r="X197" i="2"/>
  <c r="Y197" i="2"/>
  <c r="AA197" i="2"/>
  <c r="AB197" i="2"/>
  <c r="AC197" i="2" s="1"/>
  <c r="S197" i="2"/>
  <c r="Q12" i="12"/>
  <c r="AB201" i="2" l="1"/>
  <c r="AD201" i="2" s="1"/>
  <c r="W200" i="2"/>
  <c r="AB200" i="2"/>
  <c r="AC200" i="2" s="1"/>
  <c r="W199" i="2"/>
  <c r="AB199" i="2"/>
  <c r="AD199" i="2" s="1"/>
  <c r="W198" i="2"/>
  <c r="AB198" i="2"/>
  <c r="AC198" i="2" s="1"/>
  <c r="AD197" i="2"/>
  <c r="AE197" i="2" s="1"/>
  <c r="AC201" i="2" l="1"/>
  <c r="AE201" i="2" s="1"/>
  <c r="AF201" i="2" s="1"/>
  <c r="AD200" i="2"/>
  <c r="AE200" i="2" s="1"/>
  <c r="AF200" i="2" s="1"/>
  <c r="AC199" i="2"/>
  <c r="AE199" i="2" s="1"/>
  <c r="AF199" i="2" s="1"/>
  <c r="AD198" i="2"/>
  <c r="AE198" i="2" s="1"/>
  <c r="AF198" i="2" s="1"/>
  <c r="AF197" i="2"/>
  <c r="N197" i="2"/>
  <c r="T197" i="2" s="1"/>
  <c r="W197" i="2" s="1"/>
  <c r="Q2" i="12" l="1"/>
  <c r="Q409" i="4" l="1"/>
  <c r="Q398" i="4"/>
  <c r="Q385" i="4"/>
  <c r="Q369" i="4"/>
  <c r="Q359" i="4"/>
  <c r="Q353" i="4"/>
  <c r="Q338" i="4"/>
  <c r="Q328" i="4"/>
  <c r="Q318" i="4"/>
  <c r="Q309" i="4"/>
  <c r="S196" i="2"/>
  <c r="N196" i="2"/>
  <c r="Q52" i="11"/>
  <c r="S195" i="2"/>
  <c r="V195" i="2" s="1"/>
  <c r="N195" i="2"/>
  <c r="Q41" i="11"/>
  <c r="S194" i="2"/>
  <c r="V194" i="2" s="1"/>
  <c r="Q28" i="11"/>
  <c r="S193" i="2"/>
  <c r="V193" i="2" s="1"/>
  <c r="Q12" i="11"/>
  <c r="V192" i="2"/>
  <c r="X192" i="2"/>
  <c r="AA192" i="2" s="1"/>
  <c r="Y192" i="2"/>
  <c r="AB192" i="2" s="1"/>
  <c r="X193" i="2"/>
  <c r="AA193" i="2" s="1"/>
  <c r="Y193" i="2"/>
  <c r="X194" i="2"/>
  <c r="AA194" i="2" s="1"/>
  <c r="Y194" i="2"/>
  <c r="T195" i="2"/>
  <c r="X195" i="2"/>
  <c r="AA195" i="2" s="1"/>
  <c r="Y195" i="2"/>
  <c r="T196" i="2"/>
  <c r="V196" i="2"/>
  <c r="X196" i="2"/>
  <c r="AA196" i="2" s="1"/>
  <c r="Y196" i="2"/>
  <c r="S192" i="2"/>
  <c r="Q2" i="11"/>
  <c r="S191" i="2"/>
  <c r="V191" i="2" s="1"/>
  <c r="Q46" i="10"/>
  <c r="S190" i="2"/>
  <c r="V190" i="2" s="1"/>
  <c r="Q31" i="10"/>
  <c r="S189" i="2"/>
  <c r="Q21" i="10"/>
  <c r="S188" i="2"/>
  <c r="V188" i="2" s="1"/>
  <c r="Q11" i="10"/>
  <c r="X188" i="2"/>
  <c r="AA188" i="2" s="1"/>
  <c r="Y188" i="2"/>
  <c r="V189" i="2"/>
  <c r="X189" i="2"/>
  <c r="AA189" i="2" s="1"/>
  <c r="Y189" i="2"/>
  <c r="X190" i="2"/>
  <c r="AA190" i="2" s="1"/>
  <c r="Y190" i="2"/>
  <c r="X191" i="2"/>
  <c r="AA191" i="2" s="1"/>
  <c r="Y191" i="2"/>
  <c r="AA187" i="2"/>
  <c r="S187" i="2"/>
  <c r="V187" i="2" s="1"/>
  <c r="Y187" i="2"/>
  <c r="X187" i="2"/>
  <c r="Q2" i="10"/>
  <c r="W196" i="2" l="1"/>
  <c r="AB196" i="2"/>
  <c r="AC196" i="2" s="1"/>
  <c r="W195" i="2"/>
  <c r="AB190" i="2"/>
  <c r="AB195" i="2"/>
  <c r="AC195" i="2" s="1"/>
  <c r="AB193" i="2"/>
  <c r="AD193" i="2" s="1"/>
  <c r="AD192" i="2"/>
  <c r="AC192" i="2"/>
  <c r="AB194" i="2"/>
  <c r="AB187" i="2"/>
  <c r="AD187" i="2" s="1"/>
  <c r="AB191" i="2"/>
  <c r="AC191" i="2" s="1"/>
  <c r="AB188" i="2"/>
  <c r="AC188" i="2" s="1"/>
  <c r="AD190" i="2"/>
  <c r="AC190" i="2"/>
  <c r="AB189" i="2"/>
  <c r="Q300" i="4"/>
  <c r="Q293" i="4"/>
  <c r="Q287" i="4"/>
  <c r="Q275" i="4"/>
  <c r="Q261" i="4"/>
  <c r="S186" i="2"/>
  <c r="V186" i="2" s="1"/>
  <c r="Q41" i="9"/>
  <c r="S185" i="2"/>
  <c r="V185" i="2" s="1"/>
  <c r="Q34" i="9"/>
  <c r="S184" i="2"/>
  <c r="V184" i="2" s="1"/>
  <c r="Q28" i="9"/>
  <c r="S183" i="2"/>
  <c r="V183" i="2" s="1"/>
  <c r="Q16" i="9"/>
  <c r="X183" i="2"/>
  <c r="AA183" i="2" s="1"/>
  <c r="Y183" i="2"/>
  <c r="X184" i="2"/>
  <c r="AA184" i="2" s="1"/>
  <c r="Y184" i="2"/>
  <c r="X185" i="2"/>
  <c r="AA185" i="2" s="1"/>
  <c r="Y185" i="2"/>
  <c r="X186" i="2"/>
  <c r="AA186" i="2" s="1"/>
  <c r="Y186" i="2"/>
  <c r="V182" i="2"/>
  <c r="X182" i="2"/>
  <c r="AA182" i="2" s="1"/>
  <c r="Y182" i="2"/>
  <c r="S182" i="2"/>
  <c r="Q2" i="9"/>
  <c r="AD196" i="2" l="1"/>
  <c r="AE196" i="2" s="1"/>
  <c r="AF196" i="2" s="1"/>
  <c r="AE192" i="2"/>
  <c r="AF192" i="2" s="1"/>
  <c r="AD195" i="2"/>
  <c r="AE195" i="2" s="1"/>
  <c r="AF195" i="2" s="1"/>
  <c r="AC193" i="2"/>
  <c r="AE193" i="2" s="1"/>
  <c r="AC194" i="2"/>
  <c r="AD194" i="2"/>
  <c r="AB182" i="2"/>
  <c r="AC187" i="2"/>
  <c r="AE187" i="2" s="1"/>
  <c r="AD191" i="2"/>
  <c r="AE191" i="2" s="1"/>
  <c r="AE190" i="2"/>
  <c r="AD188" i="2"/>
  <c r="AE188" i="2" s="1"/>
  <c r="AD189" i="2"/>
  <c r="AC189" i="2"/>
  <c r="AB186" i="2"/>
  <c r="AC186" i="2" s="1"/>
  <c r="AB185" i="2"/>
  <c r="AC185" i="2" s="1"/>
  <c r="AB184" i="2"/>
  <c r="AC184" i="2" s="1"/>
  <c r="AB183" i="2"/>
  <c r="AD183" i="2" s="1"/>
  <c r="AD182" i="2"/>
  <c r="AC182" i="2"/>
  <c r="AE182" i="2" s="1"/>
  <c r="Q246" i="4"/>
  <c r="Q236" i="4"/>
  <c r="Q227" i="4"/>
  <c r="Q222" i="4"/>
  <c r="Q213" i="4"/>
  <c r="Q204" i="4"/>
  <c r="Q196" i="4"/>
  <c r="Q183" i="4"/>
  <c r="Q173" i="4"/>
  <c r="Q161" i="4"/>
  <c r="S181" i="2"/>
  <c r="V181" i="2" s="1"/>
  <c r="Q35" i="8"/>
  <c r="S180" i="2"/>
  <c r="Q25" i="8"/>
  <c r="S179" i="2"/>
  <c r="V179" i="2" s="1"/>
  <c r="Q16" i="8"/>
  <c r="S178" i="2"/>
  <c r="V178" i="2" s="1"/>
  <c r="Q11" i="8"/>
  <c r="V180" i="2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A177" i="2"/>
  <c r="S177" i="2"/>
  <c r="V177" i="2" s="1"/>
  <c r="Y177" i="2"/>
  <c r="AB177" i="2" s="1"/>
  <c r="X177" i="2"/>
  <c r="Q2" i="8"/>
  <c r="S176" i="2"/>
  <c r="V176" i="2" s="1"/>
  <c r="Y176" i="2"/>
  <c r="X176" i="2"/>
  <c r="AA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AA173" i="2"/>
  <c r="AB173" i="2" s="1"/>
  <c r="S173" i="2"/>
  <c r="V173" i="2" s="1"/>
  <c r="Y173" i="2"/>
  <c r="X173" i="2"/>
  <c r="Q14" i="7"/>
  <c r="S172" i="2"/>
  <c r="V172" i="2" s="1"/>
  <c r="Y172" i="2"/>
  <c r="AB169" i="2"/>
  <c r="X172" i="2"/>
  <c r="AA172" i="2" s="1"/>
  <c r="AB172" i="2" s="1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AB158" i="2" s="1"/>
  <c r="X159" i="2"/>
  <c r="AA159" i="2" s="1"/>
  <c r="AB159" i="2" s="1"/>
  <c r="X160" i="2"/>
  <c r="AA160" i="2" s="1"/>
  <c r="X161" i="2"/>
  <c r="AA161" i="2" s="1"/>
  <c r="X157" i="2"/>
  <c r="AA157" i="2" s="1"/>
  <c r="S161" i="2"/>
  <c r="V161" i="2" s="1"/>
  <c r="Q43" i="1"/>
  <c r="S160" i="2"/>
  <c r="V160" i="2" s="1"/>
  <c r="Q33" i="1"/>
  <c r="S159" i="2"/>
  <c r="V159" i="2" s="1"/>
  <c r="Q26" i="1"/>
  <c r="S157" i="2"/>
  <c r="V157" i="2" s="1"/>
  <c r="S158" i="2"/>
  <c r="V158" i="2" s="1"/>
  <c r="Q16" i="1"/>
  <c r="Q2" i="1"/>
  <c r="N192" i="2" l="1"/>
  <c r="T192" i="2" s="1"/>
  <c r="W192" i="2" s="1"/>
  <c r="AF193" i="2"/>
  <c r="N193" i="2"/>
  <c r="T193" i="2" s="1"/>
  <c r="W193" i="2" s="1"/>
  <c r="AE194" i="2"/>
  <c r="AF188" i="2"/>
  <c r="N188" i="2"/>
  <c r="T188" i="2" s="1"/>
  <c r="W188" i="2" s="1"/>
  <c r="AC177" i="2"/>
  <c r="AD177" i="2"/>
  <c r="AB166" i="2"/>
  <c r="AB168" i="2"/>
  <c r="AC168" i="2" s="1"/>
  <c r="AF190" i="2"/>
  <c r="N190" i="2"/>
  <c r="T190" i="2" s="1"/>
  <c r="W190" i="2" s="1"/>
  <c r="AF191" i="2"/>
  <c r="N191" i="2"/>
  <c r="T191" i="2" s="1"/>
  <c r="W191" i="2" s="1"/>
  <c r="AB176" i="2"/>
  <c r="AE189" i="2"/>
  <c r="AF187" i="2"/>
  <c r="N187" i="2"/>
  <c r="T187" i="2" s="1"/>
  <c r="W187" i="2" s="1"/>
  <c r="AD186" i="2"/>
  <c r="AE186" i="2" s="1"/>
  <c r="AD185" i="2"/>
  <c r="AE185" i="2" s="1"/>
  <c r="AD184" i="2"/>
  <c r="AE184" i="2" s="1"/>
  <c r="AC183" i="2"/>
  <c r="AE183" i="2" s="1"/>
  <c r="AF182" i="2"/>
  <c r="N182" i="2"/>
  <c r="T182" i="2" s="1"/>
  <c r="W182" i="2" s="1"/>
  <c r="AB180" i="2"/>
  <c r="AC180" i="2" s="1"/>
  <c r="AB179" i="2"/>
  <c r="AC179" i="2" s="1"/>
  <c r="AB181" i="2"/>
  <c r="AC181" i="2" s="1"/>
  <c r="AB178" i="2"/>
  <c r="AC178" i="2" s="1"/>
  <c r="AB175" i="2"/>
  <c r="AC173" i="2"/>
  <c r="AE173" i="2" s="1"/>
  <c r="AD173" i="2"/>
  <c r="AD176" i="2"/>
  <c r="AC176" i="2"/>
  <c r="AD172" i="2"/>
  <c r="AC172" i="2"/>
  <c r="AB174" i="2"/>
  <c r="AB165" i="2"/>
  <c r="AB167" i="2"/>
  <c r="AD167" i="2" s="1"/>
  <c r="AB157" i="2"/>
  <c r="AC157" i="2" s="1"/>
  <c r="AB171" i="2"/>
  <c r="AD171" i="2" s="1"/>
  <c r="AB161" i="2"/>
  <c r="AD161" i="2" s="1"/>
  <c r="AC170" i="2"/>
  <c r="AD170" i="2"/>
  <c r="AD169" i="2"/>
  <c r="AC169" i="2"/>
  <c r="AB160" i="2"/>
  <c r="AD160" i="2" s="1"/>
  <c r="AB162" i="2"/>
  <c r="AC162" i="2" s="1"/>
  <c r="AB163" i="2"/>
  <c r="AD163" i="2" s="1"/>
  <c r="AB164" i="2"/>
  <c r="AC164" i="2" s="1"/>
  <c r="AD158" i="2"/>
  <c r="AC158" i="2"/>
  <c r="AC165" i="2"/>
  <c r="AD165" i="2"/>
  <c r="AC160" i="2"/>
  <c r="AD166" i="2"/>
  <c r="AC166" i="2"/>
  <c r="AC159" i="2"/>
  <c r="AD159" i="2"/>
  <c r="AC161" i="2"/>
  <c r="AF194" i="2" l="1"/>
  <c r="N194" i="2"/>
  <c r="T194" i="2" s="1"/>
  <c r="W194" i="2" s="1"/>
  <c r="AD162" i="2"/>
  <c r="AC171" i="2"/>
  <c r="AE171" i="2" s="1"/>
  <c r="N171" i="2" s="1"/>
  <c r="T171" i="2" s="1"/>
  <c r="W171" i="2" s="1"/>
  <c r="AF186" i="2"/>
  <c r="N186" i="2"/>
  <c r="T186" i="2" s="1"/>
  <c r="W186" i="2" s="1"/>
  <c r="AE176" i="2"/>
  <c r="AF189" i="2"/>
  <c r="N189" i="2"/>
  <c r="T189" i="2" s="1"/>
  <c r="W189" i="2" s="1"/>
  <c r="AE177" i="2"/>
  <c r="AF184" i="2"/>
  <c r="N184" i="2"/>
  <c r="T184" i="2" s="1"/>
  <c r="W184" i="2" s="1"/>
  <c r="AC167" i="2"/>
  <c r="AE172" i="2"/>
  <c r="N172" i="2" s="1"/>
  <c r="T172" i="2" s="1"/>
  <c r="W172" i="2" s="1"/>
  <c r="AF185" i="2"/>
  <c r="N185" i="2"/>
  <c r="T185" i="2" s="1"/>
  <c r="W185" i="2" s="1"/>
  <c r="AF183" i="2"/>
  <c r="N183" i="2"/>
  <c r="T183" i="2" s="1"/>
  <c r="W183" i="2" s="1"/>
  <c r="AD180" i="2"/>
  <c r="AE180" i="2" s="1"/>
  <c r="AD181" i="2"/>
  <c r="AE181" i="2" s="1"/>
  <c r="AD179" i="2"/>
  <c r="AE179" i="2" s="1"/>
  <c r="AD178" i="2"/>
  <c r="AE178" i="2" s="1"/>
  <c r="AD157" i="2"/>
  <c r="AD174" i="2"/>
  <c r="AC174" i="2"/>
  <c r="AE174" i="2" s="1"/>
  <c r="N176" i="2"/>
  <c r="T176" i="2" s="1"/>
  <c r="W176" i="2" s="1"/>
  <c r="AF176" i="2"/>
  <c r="AD164" i="2"/>
  <c r="AE164" i="2" s="1"/>
  <c r="N173" i="2"/>
  <c r="T173" i="2" s="1"/>
  <c r="W173" i="2" s="1"/>
  <c r="AF173" i="2"/>
  <c r="AE167" i="2"/>
  <c r="AF167" i="2" s="1"/>
  <c r="AD175" i="2"/>
  <c r="AC175" i="2"/>
  <c r="AE175" i="2" s="1"/>
  <c r="N167" i="2"/>
  <c r="T167" i="2" s="1"/>
  <c r="W167" i="2" s="1"/>
  <c r="AE169" i="2"/>
  <c r="AD168" i="2"/>
  <c r="AE168" i="2" s="1"/>
  <c r="AE170" i="2"/>
  <c r="N170" i="2" s="1"/>
  <c r="T170" i="2" s="1"/>
  <c r="W170" i="2" s="1"/>
  <c r="AF170" i="2"/>
  <c r="AE162" i="2"/>
  <c r="N162" i="2" s="1"/>
  <c r="T162" i="2" s="1"/>
  <c r="W162" i="2" s="1"/>
  <c r="AE157" i="2"/>
  <c r="AC163" i="2"/>
  <c r="AE163" i="2" s="1"/>
  <c r="AF163" i="2" s="1"/>
  <c r="AE160" i="2"/>
  <c r="N160" i="2" s="1"/>
  <c r="T160" i="2" s="1"/>
  <c r="W160" i="2" s="1"/>
  <c r="AE166" i="2"/>
  <c r="AE158" i="2"/>
  <c r="AE159" i="2"/>
  <c r="AE165" i="2"/>
  <c r="AE161" i="2"/>
  <c r="N177" i="2" l="1"/>
  <c r="T177" i="2" s="1"/>
  <c r="W177" i="2" s="1"/>
  <c r="AF177" i="2"/>
  <c r="AF160" i="2"/>
  <c r="AF172" i="2"/>
  <c r="AF179" i="2"/>
  <c r="N179" i="2"/>
  <c r="T179" i="2" s="1"/>
  <c r="W179" i="2" s="1"/>
  <c r="AF181" i="2"/>
  <c r="N181" i="2"/>
  <c r="T181" i="2" s="1"/>
  <c r="W181" i="2" s="1"/>
  <c r="AF171" i="2"/>
  <c r="AF180" i="2"/>
  <c r="N180" i="2"/>
  <c r="T180" i="2" s="1"/>
  <c r="W180" i="2" s="1"/>
  <c r="AF178" i="2"/>
  <c r="N178" i="2"/>
  <c r="T178" i="2" s="1"/>
  <c r="W178" i="2" s="1"/>
  <c r="AF168" i="2"/>
  <c r="N168" i="2"/>
  <c r="T168" i="2" s="1"/>
  <c r="W168" i="2" s="1"/>
  <c r="N169" i="2"/>
  <c r="T169" i="2" s="1"/>
  <c r="W169" i="2" s="1"/>
  <c r="N174" i="2"/>
  <c r="T174" i="2" s="1"/>
  <c r="W174" i="2" s="1"/>
  <c r="AF174" i="2"/>
  <c r="N175" i="2"/>
  <c r="T175" i="2" s="1"/>
  <c r="W175" i="2" s="1"/>
  <c r="AF175" i="2"/>
  <c r="AF169" i="2"/>
  <c r="AF157" i="2"/>
  <c r="N157" i="2"/>
  <c r="T157" i="2" s="1"/>
  <c r="W157" i="2" s="1"/>
  <c r="N163" i="2"/>
  <c r="T163" i="2" s="1"/>
  <c r="W163" i="2" s="1"/>
  <c r="AF162" i="2"/>
  <c r="N164" i="2"/>
  <c r="T164" i="2" s="1"/>
  <c r="W164" i="2" s="1"/>
  <c r="AF164" i="2"/>
  <c r="AF165" i="2"/>
  <c r="N165" i="2"/>
  <c r="T165" i="2" s="1"/>
  <c r="W165" i="2" s="1"/>
  <c r="AF166" i="2"/>
  <c r="N166" i="2"/>
  <c r="T166" i="2" s="1"/>
  <c r="W166" i="2" s="1"/>
  <c r="AF159" i="2"/>
  <c r="N159" i="2"/>
  <c r="T159" i="2" s="1"/>
  <c r="W159" i="2" s="1"/>
  <c r="AF161" i="2"/>
  <c r="N161" i="2"/>
  <c r="T161" i="2" s="1"/>
  <c r="W161" i="2" s="1"/>
  <c r="AF158" i="2"/>
  <c r="N158" i="2"/>
  <c r="T158" i="2" s="1"/>
  <c r="W158" i="2" s="1"/>
</calcChain>
</file>

<file path=xl/sharedStrings.xml><?xml version="1.0" encoding="utf-8"?>
<sst xmlns="http://schemas.openxmlformats.org/spreadsheetml/2006/main" count="8995" uniqueCount="726">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</sst>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11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78">
        <v>43191</v>
      </c>
      <c r="B2" s="81">
        <v>830</v>
      </c>
      <c r="C2" s="75"/>
      <c r="D2" s="75" t="s">
        <v>30</v>
      </c>
      <c r="E2" s="75" t="s">
        <v>31</v>
      </c>
      <c r="F2" s="75" t="s">
        <v>32</v>
      </c>
      <c r="G2" s="3" t="s">
        <v>33</v>
      </c>
      <c r="H2" s="75"/>
      <c r="I2" s="75"/>
      <c r="J2" s="3" t="s">
        <v>18</v>
      </c>
      <c r="K2" s="3" t="s">
        <v>39</v>
      </c>
      <c r="L2" s="3" t="s">
        <v>38</v>
      </c>
      <c r="M2" s="3">
        <v>9.6</v>
      </c>
      <c r="N2" s="75">
        <v>9</v>
      </c>
      <c r="O2" s="75">
        <v>7666</v>
      </c>
      <c r="P2" s="75">
        <v>7702</v>
      </c>
      <c r="Q2" s="75">
        <f>P2-O2</f>
        <v>36</v>
      </c>
      <c r="R2" s="75"/>
    </row>
    <row r="3" spans="1:20" ht="18.75">
      <c r="A3" s="79"/>
      <c r="B3" s="82"/>
      <c r="C3" s="77"/>
      <c r="D3" s="77"/>
      <c r="E3" s="77"/>
      <c r="F3" s="77"/>
      <c r="G3" s="3" t="s">
        <v>34</v>
      </c>
      <c r="H3" s="77"/>
      <c r="I3" s="77"/>
      <c r="J3" s="3" t="s">
        <v>18</v>
      </c>
      <c r="K3" s="3" t="s">
        <v>39</v>
      </c>
      <c r="L3" s="3" t="s">
        <v>38</v>
      </c>
      <c r="M3" s="3">
        <v>9.6</v>
      </c>
      <c r="N3" s="77"/>
      <c r="O3" s="77"/>
      <c r="P3" s="77"/>
      <c r="Q3" s="77"/>
      <c r="R3" s="77"/>
    </row>
    <row r="4" spans="1:20" ht="18.75">
      <c r="A4" s="79"/>
      <c r="B4" s="83"/>
      <c r="C4" s="76"/>
      <c r="D4" s="76"/>
      <c r="E4" s="76"/>
      <c r="F4" s="76"/>
      <c r="G4" s="3" t="s">
        <v>35</v>
      </c>
      <c r="H4" s="76"/>
      <c r="I4" s="76"/>
      <c r="J4" s="3" t="s">
        <v>18</v>
      </c>
      <c r="K4" s="3" t="s">
        <v>39</v>
      </c>
      <c r="L4" s="3" t="s">
        <v>38</v>
      </c>
      <c r="M4" s="3">
        <v>9.6</v>
      </c>
      <c r="N4" s="76"/>
      <c r="O4" s="77"/>
      <c r="P4" s="77"/>
      <c r="Q4" s="77"/>
      <c r="R4" s="77"/>
    </row>
    <row r="5" spans="1:20" ht="18.75">
      <c r="A5" s="79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77"/>
      <c r="P5" s="77"/>
      <c r="Q5" s="77"/>
      <c r="R5" s="77"/>
    </row>
    <row r="6" spans="1:20" ht="18.75">
      <c r="A6" s="79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77"/>
      <c r="P6" s="77"/>
      <c r="Q6" s="77"/>
      <c r="R6" s="77"/>
    </row>
    <row r="7" spans="1:20" ht="18.75">
      <c r="A7" s="79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77"/>
      <c r="P7" s="77"/>
      <c r="Q7" s="77"/>
      <c r="R7" s="77"/>
    </row>
    <row r="8" spans="1:20" ht="18.75">
      <c r="A8" s="79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77"/>
      <c r="P8" s="77"/>
      <c r="Q8" s="77"/>
      <c r="R8" s="77"/>
    </row>
    <row r="9" spans="1:20" ht="18.75">
      <c r="A9" s="79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77"/>
      <c r="P9" s="77"/>
      <c r="Q9" s="77"/>
      <c r="R9" s="77"/>
    </row>
    <row r="10" spans="1:20" ht="18.75">
      <c r="A10" s="79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77"/>
      <c r="P10" s="77"/>
      <c r="Q10" s="77"/>
      <c r="R10" s="77"/>
    </row>
    <row r="11" spans="1:20" ht="18.75">
      <c r="A11" s="79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77"/>
      <c r="P11" s="77"/>
      <c r="Q11" s="77"/>
      <c r="R11" s="77"/>
    </row>
    <row r="12" spans="1:20" ht="18.75">
      <c r="A12" s="79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77"/>
      <c r="P12" s="77"/>
      <c r="Q12" s="77"/>
      <c r="R12" s="77"/>
    </row>
    <row r="13" spans="1:20" ht="18.75">
      <c r="A13" s="79"/>
      <c r="B13" s="4">
        <v>2250</v>
      </c>
      <c r="C13" s="3" t="s">
        <v>40</v>
      </c>
      <c r="D13" s="75" t="s">
        <v>32</v>
      </c>
      <c r="E13" s="3" t="s">
        <v>35</v>
      </c>
      <c r="F13" s="75" t="s">
        <v>36</v>
      </c>
      <c r="G13" s="75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75">
        <v>6</v>
      </c>
      <c r="O13" s="77"/>
      <c r="P13" s="77"/>
      <c r="Q13" s="77"/>
      <c r="R13" s="77"/>
    </row>
    <row r="14" spans="1:20" ht="18.75">
      <c r="A14" s="79"/>
      <c r="B14" s="4">
        <v>2300</v>
      </c>
      <c r="C14" s="3"/>
      <c r="D14" s="76"/>
      <c r="E14" s="3" t="s">
        <v>34</v>
      </c>
      <c r="F14" s="76"/>
      <c r="G14" s="76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76"/>
      <c r="O14" s="77"/>
      <c r="P14" s="77"/>
      <c r="Q14" s="77"/>
      <c r="R14" s="77"/>
    </row>
    <row r="15" spans="1:20" ht="18.75">
      <c r="A15" s="80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76"/>
      <c r="P15" s="76"/>
      <c r="Q15" s="76"/>
      <c r="R15" s="76"/>
    </row>
    <row r="16" spans="1:20" ht="18.75">
      <c r="A16" s="78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75">
        <v>7613</v>
      </c>
      <c r="P16" s="75">
        <v>7761</v>
      </c>
      <c r="Q16" s="75">
        <f>P16-O16</f>
        <v>148</v>
      </c>
      <c r="R16" s="75"/>
    </row>
    <row r="17" spans="1:18" ht="18.75">
      <c r="A17" s="79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77"/>
      <c r="P17" s="77"/>
      <c r="Q17" s="77"/>
      <c r="R17" s="77"/>
    </row>
    <row r="18" spans="1:18" ht="18.75">
      <c r="A18" s="79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77"/>
      <c r="P18" s="77"/>
      <c r="Q18" s="77"/>
      <c r="R18" s="77"/>
    </row>
    <row r="19" spans="1:18" ht="18.75">
      <c r="A19" s="79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77"/>
      <c r="P19" s="77"/>
      <c r="Q19" s="77"/>
      <c r="R19" s="77"/>
    </row>
    <row r="20" spans="1:18" ht="18.75">
      <c r="A20" s="79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77"/>
      <c r="P20" s="77"/>
      <c r="Q20" s="77"/>
      <c r="R20" s="77"/>
    </row>
    <row r="21" spans="1:18" ht="18.75">
      <c r="A21" s="79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77"/>
      <c r="P21" s="77"/>
      <c r="Q21" s="77"/>
      <c r="R21" s="77"/>
    </row>
    <row r="22" spans="1:18" ht="18.75">
      <c r="A22" s="79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77"/>
      <c r="P22" s="77"/>
      <c r="Q22" s="77"/>
      <c r="R22" s="77"/>
    </row>
    <row r="23" spans="1:18" ht="18.75">
      <c r="A23" s="79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77"/>
      <c r="P23" s="77"/>
      <c r="Q23" s="77"/>
      <c r="R23" s="77"/>
    </row>
    <row r="24" spans="1:18" ht="18.75">
      <c r="A24" s="79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77"/>
      <c r="P24" s="77"/>
      <c r="Q24" s="77"/>
      <c r="R24" s="77"/>
    </row>
    <row r="25" spans="1:18" ht="18.75">
      <c r="A25" s="80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76"/>
      <c r="P25" s="76"/>
      <c r="Q25" s="76"/>
      <c r="R25" s="76"/>
    </row>
    <row r="26" spans="1:18" ht="18.75">
      <c r="A26" s="78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75">
        <v>5380</v>
      </c>
      <c r="P26" s="75">
        <v>5399</v>
      </c>
      <c r="Q26" s="75">
        <f>P26-O26</f>
        <v>19</v>
      </c>
      <c r="R26" s="75"/>
    </row>
    <row r="27" spans="1:18" ht="18.75">
      <c r="A27" s="79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77"/>
      <c r="P27" s="77"/>
      <c r="Q27" s="77"/>
      <c r="R27" s="77"/>
    </row>
    <row r="28" spans="1:18" ht="18.75">
      <c r="A28" s="79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77"/>
      <c r="P28" s="77"/>
      <c r="Q28" s="77"/>
      <c r="R28" s="77"/>
    </row>
    <row r="29" spans="1:18" ht="18.75">
      <c r="A29" s="79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77"/>
      <c r="P29" s="77"/>
      <c r="Q29" s="77"/>
      <c r="R29" s="77"/>
    </row>
    <row r="30" spans="1:18" ht="18.75">
      <c r="A30" s="79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77"/>
      <c r="P30" s="77"/>
      <c r="Q30" s="77"/>
      <c r="R30" s="77"/>
    </row>
    <row r="31" spans="1:18" ht="18.75">
      <c r="A31" s="79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77"/>
      <c r="P31" s="77"/>
      <c r="Q31" s="77"/>
      <c r="R31" s="77"/>
    </row>
    <row r="32" spans="1:18" ht="18.75">
      <c r="A32" s="80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76"/>
      <c r="P32" s="76"/>
      <c r="Q32" s="76"/>
      <c r="R32" s="76"/>
    </row>
    <row r="33" spans="1:18" ht="18.75">
      <c r="A33" s="78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75">
        <v>6915</v>
      </c>
      <c r="P33" s="75">
        <v>6975</v>
      </c>
      <c r="Q33" s="75">
        <f>P33-O33</f>
        <v>60</v>
      </c>
      <c r="R33" s="75"/>
    </row>
    <row r="34" spans="1:18" ht="18.75">
      <c r="A34" s="79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77"/>
      <c r="P34" s="77"/>
      <c r="Q34" s="77"/>
      <c r="R34" s="77"/>
    </row>
    <row r="35" spans="1:18" ht="18.75">
      <c r="A35" s="79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77"/>
      <c r="P35" s="77"/>
      <c r="Q35" s="77"/>
      <c r="R35" s="77"/>
    </row>
    <row r="36" spans="1:18" ht="18.75">
      <c r="A36" s="79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77"/>
      <c r="P36" s="77"/>
      <c r="Q36" s="77"/>
      <c r="R36" s="77"/>
    </row>
    <row r="37" spans="1:18" ht="18.75">
      <c r="A37" s="79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77"/>
      <c r="P37" s="77"/>
      <c r="Q37" s="77"/>
      <c r="R37" s="77"/>
    </row>
    <row r="38" spans="1:18" ht="18.75">
      <c r="A38" s="79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77"/>
      <c r="P38" s="77"/>
      <c r="Q38" s="77"/>
      <c r="R38" s="77"/>
    </row>
    <row r="39" spans="1:18" ht="18.75">
      <c r="A39" s="79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77"/>
      <c r="P39" s="77"/>
      <c r="Q39" s="77"/>
      <c r="R39" s="77"/>
    </row>
    <row r="40" spans="1:18" ht="18.75">
      <c r="A40" s="79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77"/>
      <c r="P40" s="77"/>
      <c r="Q40" s="77"/>
      <c r="R40" s="77"/>
    </row>
    <row r="41" spans="1:18" ht="18.75">
      <c r="A41" s="79"/>
      <c r="B41" s="4">
        <v>2245</v>
      </c>
      <c r="C41" s="3"/>
      <c r="D41" s="75" t="s">
        <v>30</v>
      </c>
      <c r="E41" s="19" t="s">
        <v>464</v>
      </c>
      <c r="F41" s="75" t="s">
        <v>36</v>
      </c>
      <c r="G41" s="75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77"/>
      <c r="P41" s="77"/>
      <c r="Q41" s="77"/>
      <c r="R41" s="77"/>
    </row>
    <row r="42" spans="1:18" ht="18.75">
      <c r="A42" s="80"/>
      <c r="B42" s="4">
        <v>2250</v>
      </c>
      <c r="C42" s="3"/>
      <c r="D42" s="76"/>
      <c r="E42" s="19" t="s">
        <v>472</v>
      </c>
      <c r="F42" s="76"/>
      <c r="G42" s="76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76"/>
      <c r="P42" s="76"/>
      <c r="Q42" s="76"/>
      <c r="R42" s="76"/>
    </row>
    <row r="43" spans="1:18" ht="18.75">
      <c r="A43" s="78">
        <v>43191</v>
      </c>
      <c r="B43" s="81">
        <v>830</v>
      </c>
      <c r="C43" s="75"/>
      <c r="D43" s="75" t="s">
        <v>30</v>
      </c>
      <c r="E43" s="75" t="s">
        <v>31</v>
      </c>
      <c r="F43" s="75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75">
        <v>12</v>
      </c>
      <c r="O43" s="75">
        <v>5322</v>
      </c>
      <c r="P43" s="75">
        <v>5363</v>
      </c>
      <c r="Q43" s="75">
        <f>P43-O43</f>
        <v>41</v>
      </c>
      <c r="R43" s="75"/>
    </row>
    <row r="44" spans="1:18" ht="18.75">
      <c r="A44" s="79"/>
      <c r="B44" s="82"/>
      <c r="C44" s="77"/>
      <c r="D44" s="77"/>
      <c r="E44" s="77"/>
      <c r="F44" s="77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77"/>
      <c r="O44" s="77"/>
      <c r="P44" s="77"/>
      <c r="Q44" s="77"/>
      <c r="R44" s="77"/>
    </row>
    <row r="45" spans="1:18" ht="18.75">
      <c r="A45" s="79"/>
      <c r="B45" s="82"/>
      <c r="C45" s="77"/>
      <c r="D45" s="77"/>
      <c r="E45" s="77"/>
      <c r="F45" s="76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77"/>
      <c r="O45" s="77"/>
      <c r="P45" s="77"/>
      <c r="Q45" s="77"/>
      <c r="R45" s="77"/>
    </row>
    <row r="46" spans="1:18" ht="18.75">
      <c r="A46" s="79"/>
      <c r="B46" s="83"/>
      <c r="C46" s="76"/>
      <c r="D46" s="76"/>
      <c r="E46" s="76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76"/>
      <c r="O46" s="77"/>
      <c r="P46" s="77"/>
      <c r="Q46" s="77"/>
      <c r="R46" s="77"/>
    </row>
    <row r="47" spans="1:18" ht="18.75">
      <c r="A47" s="79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77"/>
      <c r="P47" s="77"/>
      <c r="Q47" s="77"/>
      <c r="R47" s="77"/>
    </row>
    <row r="48" spans="1:18" ht="18.75">
      <c r="A48" s="79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77"/>
      <c r="P48" s="77"/>
      <c r="Q48" s="77"/>
      <c r="R48" s="77"/>
    </row>
    <row r="49" spans="1:18" ht="18.75">
      <c r="A49" s="79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77"/>
      <c r="P49" s="77"/>
      <c r="Q49" s="77"/>
      <c r="R49" s="77"/>
    </row>
    <row r="50" spans="1:18" ht="18.75">
      <c r="A50" s="79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77"/>
      <c r="P50" s="77"/>
      <c r="Q50" s="77"/>
      <c r="R50" s="77"/>
    </row>
    <row r="51" spans="1:18" ht="18.75">
      <c r="A51" s="80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76"/>
      <c r="P51" s="76"/>
      <c r="Q51" s="76"/>
      <c r="R51" s="76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65"/>
  <sheetViews>
    <sheetView workbookViewId="0">
      <pane ySplit="1" topLeftCell="A189" activePane="bottomLeft" state="frozen"/>
      <selection pane="bottomLeft" activeCell="T1" sqref="T1:AF1048576"/>
    </sheetView>
  </sheetViews>
  <sheetFormatPr defaultRowHeight="13.5"/>
  <cols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0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01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1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1" si="36">2.85*S178</f>
        <v>39.9</v>
      </c>
      <c r="W178" s="35">
        <f t="shared" ref="W178:W181" si="37">SUM(T178:V178)</f>
        <v>935.01</v>
      </c>
      <c r="X178" s="30">
        <f t="shared" ref="X178:X181" si="38">A178+B178</f>
        <v>43195.314583333333</v>
      </c>
      <c r="Y178" s="30">
        <f t="shared" ref="Y178:Y181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ref="T182" si="46">N182*52.41</f>
        <v>52.41</v>
      </c>
      <c r="U182" s="35">
        <v>845.7</v>
      </c>
      <c r="V182" s="34">
        <f t="shared" ref="V182" si="47">2.85*S182</f>
        <v>102.60000000000001</v>
      </c>
      <c r="W182" s="35">
        <f t="shared" ref="W182" si="48">SUM(T182:V182)</f>
        <v>1000.71</v>
      </c>
      <c r="X182" s="30">
        <f t="shared" ref="X182" si="49">A182+B182</f>
        <v>43196.313194444447</v>
      </c>
      <c r="Y182" s="30">
        <f t="shared" ref="Y182" si="50">D182+E182</f>
        <v>43197.017361111109</v>
      </c>
      <c r="Z182" s="31">
        <v>0.66666666666666663</v>
      </c>
      <c r="AA182" s="32">
        <f t="shared" ref="AA182" si="51">X182+Z182</f>
        <v>43196.979861111111</v>
      </c>
      <c r="AB182" s="55" t="str">
        <f t="shared" ref="AB182" si="52">TEXT(Y182-AA182,"[h]:mm")</f>
        <v>0:54</v>
      </c>
      <c r="AC182" s="10">
        <f t="shared" ref="AC182" si="53">MINUTE(AB182)</f>
        <v>54</v>
      </c>
      <c r="AD182" s="10">
        <f t="shared" ref="AD182" si="54">HOUR(AB182)</f>
        <v>0</v>
      </c>
      <c r="AE182" s="10">
        <f t="shared" ref="AE182" si="55">IF(AC182&lt;2,AD182,(IF(AND(AC182&gt;=2,AC182&lt;32),0.5,1)+AD182))</f>
        <v>1</v>
      </c>
      <c r="AF182" s="28" t="str">
        <f t="shared" ref="AF182" si="56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ref="T183:T191" si="57">N183*52.41</f>
        <v>52.41</v>
      </c>
      <c r="U183" s="35">
        <v>846.7</v>
      </c>
      <c r="V183" s="34">
        <f t="shared" ref="V183:V187" si="58">2.85*S183</f>
        <v>418.95</v>
      </c>
      <c r="W183" s="35">
        <f t="shared" ref="W183:W187" si="59">SUM(T183:V183)</f>
        <v>1318.06</v>
      </c>
      <c r="X183" s="30">
        <f t="shared" ref="X183:X187" si="60">A183+B183</f>
        <v>43196.314583333333</v>
      </c>
      <c r="Y183" s="30">
        <f t="shared" ref="Y183:Y187" si="61">D183+E183</f>
        <v>43197.009722222225</v>
      </c>
      <c r="Z183" s="31">
        <v>0.66666666666666663</v>
      </c>
      <c r="AA183" s="32">
        <f t="shared" ref="AA183:AA186" si="62">X183+Z183</f>
        <v>43196.981249999997</v>
      </c>
      <c r="AB183" s="55" t="str">
        <f t="shared" ref="AB183:AB186" si="63">TEXT(Y183-AA183,"[h]:mm")</f>
        <v>0:41</v>
      </c>
      <c r="AC183" s="10">
        <f t="shared" ref="AC183:AC186" si="64">MINUTE(AB183)</f>
        <v>41</v>
      </c>
      <c r="AD183" s="10">
        <f t="shared" ref="AD183:AD186" si="65">HOUR(AB183)</f>
        <v>0</v>
      </c>
      <c r="AE183" s="10">
        <f t="shared" ref="AE183:AE186" si="66">IF(AC183&lt;2,AD183,(IF(AND(AC183&gt;=2,AC183&lt;32),0.5,1)+AD183))</f>
        <v>1</v>
      </c>
      <c r="AF183" s="28" t="str">
        <f t="shared" ref="AF183:AF186" si="67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57"/>
        <v>52.41</v>
      </c>
      <c r="U184" s="35">
        <v>847.7</v>
      </c>
      <c r="V184" s="34">
        <f t="shared" si="58"/>
        <v>99.75</v>
      </c>
      <c r="W184" s="35">
        <f t="shared" si="59"/>
        <v>999.86</v>
      </c>
      <c r="X184" s="30">
        <f t="shared" si="60"/>
        <v>43196.313194444447</v>
      </c>
      <c r="Y184" s="30">
        <f t="shared" si="61"/>
        <v>43197.021527777775</v>
      </c>
      <c r="Z184" s="31">
        <v>0.66666666666666663</v>
      </c>
      <c r="AA184" s="32">
        <f t="shared" si="62"/>
        <v>43196.979861111111</v>
      </c>
      <c r="AB184" s="55" t="str">
        <f t="shared" si="63"/>
        <v>1:00</v>
      </c>
      <c r="AC184" s="10">
        <f t="shared" si="64"/>
        <v>0</v>
      </c>
      <c r="AD184" s="10">
        <f t="shared" si="65"/>
        <v>1</v>
      </c>
      <c r="AE184" s="10">
        <f t="shared" si="66"/>
        <v>1</v>
      </c>
      <c r="AF184" s="28" t="str">
        <f t="shared" si="67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57"/>
        <v>52.41</v>
      </c>
      <c r="U185" s="35">
        <v>848.7</v>
      </c>
      <c r="V185" s="34">
        <f t="shared" si="58"/>
        <v>45.6</v>
      </c>
      <c r="W185" s="35">
        <f t="shared" si="59"/>
        <v>946.71</v>
      </c>
      <c r="X185" s="30">
        <f t="shared" si="60"/>
        <v>43196.315972222219</v>
      </c>
      <c r="Y185" s="30">
        <f t="shared" si="61"/>
        <v>43197.017361111109</v>
      </c>
      <c r="Z185" s="31">
        <v>0.66666666666666663</v>
      </c>
      <c r="AA185" s="32">
        <f t="shared" si="62"/>
        <v>43196.982638888883</v>
      </c>
      <c r="AB185" s="55" t="str">
        <f t="shared" si="63"/>
        <v>0:50</v>
      </c>
      <c r="AC185" s="10">
        <f t="shared" si="64"/>
        <v>50</v>
      </c>
      <c r="AD185" s="10">
        <f t="shared" si="65"/>
        <v>0</v>
      </c>
      <c r="AE185" s="10">
        <f t="shared" si="66"/>
        <v>1</v>
      </c>
      <c r="AF185" s="28" t="str">
        <f t="shared" si="67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57"/>
        <v>26.204999999999998</v>
      </c>
      <c r="U186" s="35">
        <v>849.7</v>
      </c>
      <c r="V186" s="34">
        <f t="shared" si="58"/>
        <v>54.15</v>
      </c>
      <c r="W186" s="35">
        <f t="shared" si="59"/>
        <v>930.05500000000006</v>
      </c>
      <c r="X186" s="30">
        <f t="shared" si="60"/>
        <v>43196.324999999997</v>
      </c>
      <c r="Y186" s="30">
        <f t="shared" si="61"/>
        <v>43196.993750000001</v>
      </c>
      <c r="Z186" s="31">
        <v>0.66666666666666663</v>
      </c>
      <c r="AA186" s="32">
        <f t="shared" si="62"/>
        <v>43196.991666666661</v>
      </c>
      <c r="AB186" s="55" t="str">
        <f t="shared" si="63"/>
        <v>0:03</v>
      </c>
      <c r="AC186" s="10">
        <f t="shared" si="64"/>
        <v>3</v>
      </c>
      <c r="AD186" s="10">
        <f t="shared" si="65"/>
        <v>0</v>
      </c>
      <c r="AE186" s="10">
        <f t="shared" si="66"/>
        <v>0.5</v>
      </c>
      <c r="AF186" s="28" t="str">
        <f t="shared" si="67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57"/>
        <v>52.41</v>
      </c>
      <c r="U187" s="35">
        <v>849.7</v>
      </c>
      <c r="V187" s="34">
        <f t="shared" si="58"/>
        <v>108.3</v>
      </c>
      <c r="W187" s="35">
        <f t="shared" si="59"/>
        <v>1010.41</v>
      </c>
      <c r="X187" s="30">
        <f t="shared" si="60"/>
        <v>43197.313194444447</v>
      </c>
      <c r="Y187" s="30">
        <f t="shared" si="61"/>
        <v>43198.018750000003</v>
      </c>
      <c r="Z187" s="31">
        <v>0.66666666666666663</v>
      </c>
      <c r="AA187" s="32">
        <f t="shared" ref="AA187" si="68">X187+Z187</f>
        <v>43197.979861111111</v>
      </c>
      <c r="AB187" s="55" t="str">
        <f t="shared" ref="AB187" si="69">TEXT(Y187-AA187,"[h]:mm")</f>
        <v>0:56</v>
      </c>
      <c r="AC187" s="10">
        <f t="shared" ref="AC187" si="70">MINUTE(AB187)</f>
        <v>56</v>
      </c>
      <c r="AD187" s="10">
        <f t="shared" ref="AD187" si="71">HOUR(AB187)</f>
        <v>0</v>
      </c>
      <c r="AE187" s="10">
        <f t="shared" ref="AE187" si="72">IF(AC187&lt;2,AD187,(IF(AND(AC187&gt;=2,AC187&lt;32),0.5,1)+AD187))</f>
        <v>1</v>
      </c>
      <c r="AF187" s="28" t="str">
        <f t="shared" ref="AF187" si="73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57"/>
        <v>52.41</v>
      </c>
      <c r="U188" s="35">
        <v>849.7</v>
      </c>
      <c r="V188" s="34">
        <f t="shared" ref="V188:V191" si="74">2.85*S188</f>
        <v>162.45000000000002</v>
      </c>
      <c r="W188" s="35">
        <f t="shared" ref="W188:W191" si="75">SUM(T188:V188)</f>
        <v>1064.56</v>
      </c>
      <c r="X188" s="30">
        <f t="shared" ref="X188:X191" si="76">A188+B188</f>
        <v>43197.31527777778</v>
      </c>
      <c r="Y188" s="30">
        <f t="shared" ref="Y188:Y191" si="77">D188+E188</f>
        <v>43198.009722222225</v>
      </c>
      <c r="Z188" s="31">
        <v>0.66666666666666663</v>
      </c>
      <c r="AA188" s="32">
        <f t="shared" ref="AA188:AA191" si="78">X188+Z188</f>
        <v>43197.981944444444</v>
      </c>
      <c r="AB188" s="55" t="str">
        <f t="shared" ref="AB188:AB191" si="79">TEXT(Y188-AA188,"[h]:mm")</f>
        <v>0:40</v>
      </c>
      <c r="AC188" s="10">
        <f t="shared" ref="AC188:AC191" si="80">MINUTE(AB188)</f>
        <v>40</v>
      </c>
      <c r="AD188" s="10">
        <f t="shared" ref="AD188:AD191" si="81">HOUR(AB188)</f>
        <v>0</v>
      </c>
      <c r="AE188" s="10">
        <f t="shared" ref="AE188:AE191" si="82">IF(AC188&lt;2,AD188,(IF(AND(AC188&gt;=2,AC188&lt;32),0.5,1)+AD188))</f>
        <v>1</v>
      </c>
      <c r="AF188" s="28" t="str">
        <f t="shared" ref="AF188:AF191" si="83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57"/>
        <v>26.204999999999998</v>
      </c>
      <c r="U189" s="35">
        <v>849.7</v>
      </c>
      <c r="V189" s="34">
        <f t="shared" si="74"/>
        <v>413.25</v>
      </c>
      <c r="W189" s="35">
        <f t="shared" si="75"/>
        <v>1289.1550000000002</v>
      </c>
      <c r="X189" s="30">
        <f t="shared" si="76"/>
        <v>43197.3125</v>
      </c>
      <c r="Y189" s="30">
        <f t="shared" si="77"/>
        <v>43197.990972222222</v>
      </c>
      <c r="Z189" s="31">
        <v>0.66666666666666663</v>
      </c>
      <c r="AA189" s="32">
        <f t="shared" si="78"/>
        <v>43197.979166666664</v>
      </c>
      <c r="AB189" s="55" t="str">
        <f t="shared" si="79"/>
        <v>0:17</v>
      </c>
      <c r="AC189" s="10">
        <f t="shared" si="80"/>
        <v>17</v>
      </c>
      <c r="AD189" s="10">
        <f t="shared" si="81"/>
        <v>0</v>
      </c>
      <c r="AE189" s="10">
        <f t="shared" si="82"/>
        <v>0.5</v>
      </c>
      <c r="AF189" s="28" t="str">
        <f t="shared" si="83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57"/>
        <v>52.41</v>
      </c>
      <c r="U190" s="35">
        <v>849.7</v>
      </c>
      <c r="V190" s="34">
        <f t="shared" si="74"/>
        <v>108.3</v>
      </c>
      <c r="W190" s="35">
        <f t="shared" si="75"/>
        <v>1010.41</v>
      </c>
      <c r="X190" s="30">
        <f t="shared" si="76"/>
        <v>43197.311111111114</v>
      </c>
      <c r="Y190" s="30">
        <f t="shared" si="77"/>
        <v>43198.011805555558</v>
      </c>
      <c r="Z190" s="31">
        <v>0.66666666666666663</v>
      </c>
      <c r="AA190" s="32">
        <f t="shared" si="78"/>
        <v>43197.977777777778</v>
      </c>
      <c r="AB190" s="55" t="str">
        <f t="shared" si="79"/>
        <v>0:49</v>
      </c>
      <c r="AC190" s="10">
        <f t="shared" si="80"/>
        <v>49</v>
      </c>
      <c r="AD190" s="10">
        <f t="shared" si="81"/>
        <v>0</v>
      </c>
      <c r="AE190" s="10">
        <f t="shared" si="82"/>
        <v>1</v>
      </c>
      <c r="AF190" s="28" t="str">
        <f t="shared" si="83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57"/>
        <v>26.204999999999998</v>
      </c>
      <c r="U191" s="35">
        <v>849.7</v>
      </c>
      <c r="V191" s="34">
        <f t="shared" si="74"/>
        <v>48.45</v>
      </c>
      <c r="W191" s="35">
        <f t="shared" si="75"/>
        <v>924.35500000000013</v>
      </c>
      <c r="X191" s="30">
        <f t="shared" si="76"/>
        <v>43197.319444444445</v>
      </c>
      <c r="Y191" s="30">
        <f t="shared" si="77"/>
        <v>43198.00277777778</v>
      </c>
      <c r="Z191" s="31">
        <v>0.66666666666666663</v>
      </c>
      <c r="AA191" s="32">
        <f t="shared" si="78"/>
        <v>43197.986111111109</v>
      </c>
      <c r="AB191" s="55" t="str">
        <f t="shared" si="79"/>
        <v>0:24</v>
      </c>
      <c r="AC191" s="10">
        <f t="shared" si="80"/>
        <v>24</v>
      </c>
      <c r="AD191" s="10">
        <f t="shared" si="81"/>
        <v>0</v>
      </c>
      <c r="AE191" s="10">
        <f t="shared" si="82"/>
        <v>0.5</v>
      </c>
      <c r="AF191" s="28" t="str">
        <f t="shared" si="83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ref="T192:T197" si="84">N192*52.41</f>
        <v>78.614999999999995</v>
      </c>
      <c r="U192" s="35">
        <v>849.7</v>
      </c>
      <c r="V192" s="34">
        <f t="shared" ref="V192:V197" si="85">2.85*S192</f>
        <v>54.15</v>
      </c>
      <c r="W192" s="35">
        <f t="shared" ref="W192:W196" si="86">SUM(T192:V192)</f>
        <v>982.46500000000003</v>
      </c>
      <c r="X192" s="30">
        <f t="shared" ref="X192:X197" si="87">A192+B192</f>
        <v>43198.317361111112</v>
      </c>
      <c r="Y192" s="30">
        <f t="shared" ref="Y192:Y197" si="88">D192+E192</f>
        <v>43199.03125</v>
      </c>
      <c r="Z192" s="31">
        <v>0.66666666666666663</v>
      </c>
      <c r="AA192" s="32">
        <f t="shared" ref="AA192:AA196" si="89">X192+Z192</f>
        <v>43198.984027777777</v>
      </c>
      <c r="AB192" s="55" t="str">
        <f t="shared" ref="AB192:AB196" si="90">TEXT(Y192-AA192,"[h]:mm")</f>
        <v>1:08</v>
      </c>
      <c r="AC192" s="10">
        <f t="shared" ref="AC192:AC196" si="91">MINUTE(AB192)</f>
        <v>8</v>
      </c>
      <c r="AD192" s="10">
        <f t="shared" ref="AD192:AD196" si="92">HOUR(AB192)</f>
        <v>1</v>
      </c>
      <c r="AE192" s="10">
        <f t="shared" ref="AE192:AE196" si="93">IF(AC192&lt;2,AD192,(IF(AND(AC192&gt;=2,AC192&lt;32),0.5,1)+AD192))</f>
        <v>1.5</v>
      </c>
      <c r="AF192" s="28" t="str">
        <f t="shared" ref="AF192:AF196" si="94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84"/>
        <v>52.41</v>
      </c>
      <c r="U193" s="35">
        <v>849.7</v>
      </c>
      <c r="V193" s="34">
        <f t="shared" si="85"/>
        <v>102.60000000000001</v>
      </c>
      <c r="W193" s="35">
        <f t="shared" si="86"/>
        <v>1004.71</v>
      </c>
      <c r="X193" s="30">
        <f t="shared" si="87"/>
        <v>43198.311805555553</v>
      </c>
      <c r="Y193" s="30">
        <f t="shared" si="88"/>
        <v>43199.019444444442</v>
      </c>
      <c r="Z193" s="31">
        <v>0.66666666666666663</v>
      </c>
      <c r="AA193" s="32">
        <f t="shared" si="89"/>
        <v>43198.978472222218</v>
      </c>
      <c r="AB193" s="55" t="str">
        <f t="shared" si="90"/>
        <v>0:59</v>
      </c>
      <c r="AC193" s="10">
        <f t="shared" si="91"/>
        <v>59</v>
      </c>
      <c r="AD193" s="10">
        <f t="shared" si="92"/>
        <v>0</v>
      </c>
      <c r="AE193" s="10">
        <f t="shared" si="93"/>
        <v>1</v>
      </c>
      <c r="AF193" s="28" t="str">
        <f t="shared" si="94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84"/>
        <v>52.41</v>
      </c>
      <c r="U194" s="35">
        <v>849.7</v>
      </c>
      <c r="V194" s="34">
        <f t="shared" si="85"/>
        <v>327.75</v>
      </c>
      <c r="W194" s="35">
        <f t="shared" si="86"/>
        <v>1229.8600000000001</v>
      </c>
      <c r="X194" s="30">
        <f t="shared" si="87"/>
        <v>43198.315972222219</v>
      </c>
      <c r="Y194" s="30">
        <f t="shared" si="88"/>
        <v>43199.021527777775</v>
      </c>
      <c r="Z194" s="31">
        <v>0.66666666666666663</v>
      </c>
      <c r="AA194" s="32">
        <f t="shared" si="89"/>
        <v>43198.982638888883</v>
      </c>
      <c r="AB194" s="55" t="str">
        <f t="shared" si="90"/>
        <v>0:56</v>
      </c>
      <c r="AC194" s="10">
        <f t="shared" si="91"/>
        <v>56</v>
      </c>
      <c r="AD194" s="10">
        <f t="shared" si="92"/>
        <v>0</v>
      </c>
      <c r="AE194" s="10">
        <f t="shared" si="93"/>
        <v>1</v>
      </c>
      <c r="AF194" s="28" t="str">
        <f t="shared" si="94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84"/>
        <v>26.204999999999998</v>
      </c>
      <c r="U195" s="35">
        <v>849.7</v>
      </c>
      <c r="V195" s="34">
        <f t="shared" si="85"/>
        <v>62.7</v>
      </c>
      <c r="W195" s="35">
        <f t="shared" si="86"/>
        <v>938.60500000000013</v>
      </c>
      <c r="X195" s="30">
        <f t="shared" si="87"/>
        <v>43198.313888888886</v>
      </c>
      <c r="Y195" s="30">
        <f t="shared" si="88"/>
        <v>43198.995833333334</v>
      </c>
      <c r="Z195" s="31">
        <v>0.66666666666666663</v>
      </c>
      <c r="AA195" s="32">
        <f t="shared" si="89"/>
        <v>43198.98055555555</v>
      </c>
      <c r="AB195" s="55" t="str">
        <f t="shared" si="90"/>
        <v>0:22</v>
      </c>
      <c r="AC195" s="10">
        <f t="shared" si="91"/>
        <v>22</v>
      </c>
      <c r="AD195" s="10">
        <f t="shared" si="92"/>
        <v>0</v>
      </c>
      <c r="AE195" s="10">
        <f t="shared" si="93"/>
        <v>0.5</v>
      </c>
      <c r="AF195" s="28" t="str">
        <f t="shared" si="94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84"/>
        <v>52.41</v>
      </c>
      <c r="U196" s="35">
        <v>849.7</v>
      </c>
      <c r="V196" s="34">
        <f t="shared" si="85"/>
        <v>478.8</v>
      </c>
      <c r="W196" s="35">
        <f t="shared" si="86"/>
        <v>1380.91</v>
      </c>
      <c r="X196" s="30">
        <f t="shared" si="87"/>
        <v>43198.315972222219</v>
      </c>
      <c r="Y196" s="30">
        <f t="shared" si="88"/>
        <v>43199.019444444442</v>
      </c>
      <c r="Z196" s="31">
        <v>0.66666666666666663</v>
      </c>
      <c r="AA196" s="32">
        <f t="shared" si="89"/>
        <v>43198.982638888883</v>
      </c>
      <c r="AB196" s="55" t="str">
        <f t="shared" si="90"/>
        <v>0:53</v>
      </c>
      <c r="AC196" s="10">
        <f t="shared" si="91"/>
        <v>53</v>
      </c>
      <c r="AD196" s="10">
        <f t="shared" si="92"/>
        <v>0</v>
      </c>
      <c r="AE196" s="10">
        <f t="shared" si="93"/>
        <v>1</v>
      </c>
      <c r="AF196" s="28" t="str">
        <f t="shared" si="94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ref="T197" si="95">N197*52.41</f>
        <v>78.614999999999995</v>
      </c>
      <c r="U197" s="35">
        <v>849.7</v>
      </c>
      <c r="V197" s="34">
        <f t="shared" ref="V197" si="96">2.85*S197</f>
        <v>570</v>
      </c>
      <c r="W197" s="35">
        <f t="shared" ref="W197" si="97">SUM(T197:V197)</f>
        <v>1498.3150000000001</v>
      </c>
      <c r="X197" s="30">
        <f t="shared" ref="X197" si="98">A197+B197</f>
        <v>43199.309027777781</v>
      </c>
      <c r="Y197" s="30">
        <f t="shared" ref="Y197" si="99">D197+E197</f>
        <v>43200.024305555555</v>
      </c>
      <c r="Z197" s="31">
        <v>0.66666666666666663</v>
      </c>
      <c r="AA197" s="32">
        <f t="shared" ref="AA197" si="100">X197+Z197</f>
        <v>43199.975694444445</v>
      </c>
      <c r="AB197" s="55" t="str">
        <f t="shared" ref="AB197" si="101">TEXT(Y197-AA197,"[h]:mm")</f>
        <v>1:10</v>
      </c>
      <c r="AC197" s="10">
        <f t="shared" ref="AC197" si="102">MINUTE(AB197)</f>
        <v>10</v>
      </c>
      <c r="AD197" s="10">
        <f t="shared" ref="AD197" si="103">HOUR(AB197)</f>
        <v>1</v>
      </c>
      <c r="AE197" s="10">
        <f t="shared" ref="AE197" si="104">IF(AC197&lt;2,AD197,(IF(AND(AC197&gt;=2,AC197&lt;32),0.5,1)+AD197))</f>
        <v>1.5</v>
      </c>
      <c r="AF197" s="28" t="str">
        <f t="shared" ref="AF197" si="105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ref="T198:T201" si="106">N198*52.41</f>
        <v>26.204999999999998</v>
      </c>
      <c r="U198" s="35">
        <v>849.7</v>
      </c>
      <c r="V198" s="34">
        <f t="shared" ref="V198:V201" si="107">2.85*S198</f>
        <v>62.7</v>
      </c>
      <c r="W198" s="35">
        <f t="shared" ref="W198:W201" si="108">SUM(T198:V198)</f>
        <v>938.60500000000013</v>
      </c>
      <c r="X198" s="30">
        <f t="shared" ref="X198:X201" si="109">A198+B198</f>
        <v>43199.311111111114</v>
      </c>
      <c r="Y198" s="30">
        <f t="shared" ref="Y198:Y201" si="110">D198+E198</f>
        <v>43199.995833333334</v>
      </c>
      <c r="Z198" s="31">
        <v>0.66666666666666663</v>
      </c>
      <c r="AA198" s="32">
        <f t="shared" ref="AA198:AA201" si="111">X198+Z198</f>
        <v>43199.977777777778</v>
      </c>
      <c r="AB198" s="55" t="str">
        <f t="shared" ref="AB198:AB201" si="112">TEXT(Y198-AA198,"[h]:mm")</f>
        <v>0:26</v>
      </c>
      <c r="AC198" s="10">
        <f t="shared" ref="AC198:AC201" si="113">MINUTE(AB198)</f>
        <v>26</v>
      </c>
      <c r="AD198" s="10">
        <f t="shared" ref="AD198:AD201" si="114">HOUR(AB198)</f>
        <v>0</v>
      </c>
      <c r="AE198" s="10">
        <f t="shared" ref="AE198:AE201" si="115">IF(AC198&lt;2,AD198,(IF(AND(AC198&gt;=2,AC198&lt;32),0.5,1)+AD198))</f>
        <v>0.5</v>
      </c>
      <c r="AF198" s="28" t="str">
        <f t="shared" ref="AF198:AF201" si="116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106"/>
        <v>52.41</v>
      </c>
      <c r="U199" s="35">
        <v>849.7</v>
      </c>
      <c r="V199" s="34">
        <f t="shared" si="107"/>
        <v>99.75</v>
      </c>
      <c r="W199" s="35">
        <f t="shared" si="108"/>
        <v>1001.86</v>
      </c>
      <c r="X199" s="30">
        <f t="shared" si="109"/>
        <v>43199.320138888892</v>
      </c>
      <c r="Y199" s="30">
        <f t="shared" si="110"/>
        <v>43200.015277777777</v>
      </c>
      <c r="Z199" s="31">
        <v>0.66666666666666663</v>
      </c>
      <c r="AA199" s="32">
        <f t="shared" si="111"/>
        <v>43199.986805555556</v>
      </c>
      <c r="AB199" s="55" t="str">
        <f t="shared" si="112"/>
        <v>0:41</v>
      </c>
      <c r="AC199" s="10">
        <f t="shared" si="113"/>
        <v>41</v>
      </c>
      <c r="AD199" s="10">
        <f t="shared" si="114"/>
        <v>0</v>
      </c>
      <c r="AE199" s="10">
        <f t="shared" si="115"/>
        <v>1</v>
      </c>
      <c r="AF199" s="28" t="str">
        <f t="shared" si="116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106"/>
        <v>52.41</v>
      </c>
      <c r="U200" s="35">
        <v>849.7</v>
      </c>
      <c r="V200" s="34">
        <f t="shared" si="107"/>
        <v>62.7</v>
      </c>
      <c r="W200" s="35">
        <f t="shared" si="108"/>
        <v>964.81000000000006</v>
      </c>
      <c r="X200" s="30">
        <f t="shared" si="109"/>
        <v>43199.308333333334</v>
      </c>
      <c r="Y200" s="30">
        <f t="shared" si="110"/>
        <v>43200.004166666666</v>
      </c>
      <c r="Z200" s="31">
        <v>0.66666666666666663</v>
      </c>
      <c r="AA200" s="32">
        <f t="shared" si="111"/>
        <v>43199.974999999999</v>
      </c>
      <c r="AB200" s="55" t="str">
        <f t="shared" si="112"/>
        <v>0:42</v>
      </c>
      <c r="AC200" s="10">
        <f t="shared" si="113"/>
        <v>42</v>
      </c>
      <c r="AD200" s="10">
        <f t="shared" si="114"/>
        <v>0</v>
      </c>
      <c r="AE200" s="10">
        <f t="shared" si="115"/>
        <v>1</v>
      </c>
      <c r="AF200" s="28" t="str">
        <f t="shared" si="116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106"/>
        <v>26.204999999999998</v>
      </c>
      <c r="U201" s="35">
        <v>849.7</v>
      </c>
      <c r="V201" s="34">
        <f t="shared" si="107"/>
        <v>356.25</v>
      </c>
      <c r="W201" s="35">
        <f t="shared" si="108"/>
        <v>1232.1550000000002</v>
      </c>
      <c r="X201" s="30">
        <f t="shared" si="109"/>
        <v>43199.322222222225</v>
      </c>
      <c r="Y201" s="30">
        <f t="shared" si="110"/>
        <v>43199.999305555553</v>
      </c>
      <c r="Z201" s="31">
        <v>0.66666666666666663</v>
      </c>
      <c r="AA201" s="32">
        <f t="shared" si="111"/>
        <v>43199.988888888889</v>
      </c>
      <c r="AB201" s="55" t="str">
        <f t="shared" si="112"/>
        <v>0:15</v>
      </c>
      <c r="AC201" s="10">
        <f t="shared" si="113"/>
        <v>15</v>
      </c>
      <c r="AD201" s="10">
        <f t="shared" si="114"/>
        <v>0</v>
      </c>
      <c r="AE201" s="10">
        <f t="shared" si="115"/>
        <v>0.5</v>
      </c>
      <c r="AF201" s="28" t="str">
        <f t="shared" si="116"/>
        <v>0:30</v>
      </c>
    </row>
    <row r="202" spans="1:32" ht="14.25">
      <c r="A202" s="12"/>
      <c r="B202" s="26"/>
      <c r="C202" s="11"/>
      <c r="D202" s="13"/>
      <c r="E202" s="27"/>
      <c r="F202" s="11"/>
      <c r="G202" s="11"/>
      <c r="H202" s="7"/>
      <c r="I202" s="15"/>
      <c r="J202" s="10"/>
      <c r="K202" s="10"/>
      <c r="L202" s="11"/>
      <c r="M202" s="11"/>
      <c r="N202" s="33"/>
      <c r="O202" s="11"/>
      <c r="P202" s="11"/>
      <c r="Q202" s="11"/>
      <c r="R202" s="11"/>
      <c r="S202" s="11"/>
      <c r="T202" s="11"/>
      <c r="U202" s="35"/>
      <c r="V202" s="34"/>
      <c r="W202" s="35"/>
      <c r="X202" s="30"/>
      <c r="Y202" s="30"/>
      <c r="Z202" s="31"/>
      <c r="AA202" s="32"/>
      <c r="AB202" s="10"/>
      <c r="AC202" s="10"/>
      <c r="AD202" s="10"/>
      <c r="AE202" s="10"/>
      <c r="AF202" s="28"/>
    </row>
    <row r="203" spans="1:32" ht="14.25">
      <c r="A203" s="12"/>
      <c r="B203" s="26"/>
      <c r="C203" s="11"/>
      <c r="D203" s="13"/>
      <c r="E203" s="27"/>
      <c r="F203" s="11"/>
      <c r="G203" s="11"/>
      <c r="H203" s="7"/>
      <c r="I203" s="15"/>
      <c r="J203" s="10"/>
      <c r="K203" s="10"/>
      <c r="L203" s="11"/>
      <c r="M203" s="11"/>
      <c r="N203" s="33"/>
      <c r="O203" s="11"/>
      <c r="P203" s="11"/>
      <c r="Q203" s="11"/>
      <c r="R203" s="11"/>
      <c r="S203" s="11"/>
      <c r="T203" s="11"/>
      <c r="U203" s="35"/>
      <c r="V203" s="34"/>
      <c r="W203" s="35"/>
      <c r="X203" s="30"/>
      <c r="Y203" s="30"/>
      <c r="Z203" s="31"/>
      <c r="AA203" s="32"/>
      <c r="AB203" s="10"/>
      <c r="AC203" s="10"/>
      <c r="AD203" s="10"/>
      <c r="AE203" s="10"/>
      <c r="AF203" s="28"/>
    </row>
    <row r="204" spans="1:32" ht="14.25">
      <c r="A204" s="12"/>
      <c r="B204" s="26"/>
      <c r="C204" s="11"/>
      <c r="D204" s="13"/>
      <c r="E204" s="27"/>
      <c r="F204" s="11"/>
      <c r="G204" s="11"/>
      <c r="H204" s="7"/>
      <c r="I204" s="15"/>
      <c r="J204" s="10"/>
      <c r="K204" s="10"/>
      <c r="L204" s="11"/>
      <c r="M204" s="11"/>
      <c r="N204" s="33"/>
      <c r="O204" s="11"/>
      <c r="P204" s="11"/>
      <c r="Q204" s="11"/>
      <c r="R204" s="11"/>
      <c r="S204" s="11"/>
      <c r="T204" s="11"/>
      <c r="U204" s="35"/>
      <c r="V204" s="34"/>
      <c r="W204" s="35"/>
      <c r="X204" s="30"/>
      <c r="Y204" s="30"/>
      <c r="Z204" s="31"/>
      <c r="AA204" s="32"/>
      <c r="AB204" s="10"/>
      <c r="AC204" s="10"/>
      <c r="AD204" s="10"/>
      <c r="AE204" s="10"/>
      <c r="AF204" s="28"/>
    </row>
    <row r="205" spans="1:32" ht="14.25">
      <c r="A205" s="12"/>
      <c r="B205" s="26"/>
      <c r="C205" s="11"/>
      <c r="D205" s="13"/>
      <c r="E205" s="27"/>
      <c r="F205" s="11"/>
      <c r="G205" s="11"/>
      <c r="H205" s="7"/>
      <c r="I205" s="15"/>
      <c r="J205" s="10"/>
      <c r="K205" s="10"/>
      <c r="L205" s="11"/>
      <c r="M205" s="11"/>
      <c r="N205" s="33"/>
      <c r="O205" s="11"/>
      <c r="P205" s="11"/>
      <c r="Q205" s="11"/>
      <c r="R205" s="11"/>
      <c r="S205" s="11"/>
      <c r="T205" s="11"/>
      <c r="U205" s="35"/>
      <c r="V205" s="34"/>
      <c r="W205" s="35"/>
      <c r="X205" s="30"/>
      <c r="Y205" s="30"/>
      <c r="Z205" s="31"/>
      <c r="AA205" s="32"/>
      <c r="AB205" s="10"/>
      <c r="AC205" s="10"/>
      <c r="AD205" s="10"/>
      <c r="AE205" s="10"/>
      <c r="AF205" s="28"/>
    </row>
    <row r="206" spans="1:32" ht="14.25">
      <c r="A206" s="12"/>
      <c r="B206" s="26"/>
      <c r="C206" s="11"/>
      <c r="D206" s="13"/>
      <c r="E206" s="27"/>
      <c r="F206" s="11"/>
      <c r="G206" s="11"/>
      <c r="H206" s="7"/>
      <c r="I206" s="15"/>
      <c r="J206" s="10"/>
      <c r="K206" s="10"/>
      <c r="L206" s="11"/>
      <c r="M206" s="11"/>
      <c r="N206" s="33"/>
      <c r="O206" s="11"/>
      <c r="P206" s="11"/>
      <c r="Q206" s="11"/>
      <c r="R206" s="11"/>
      <c r="S206" s="11"/>
      <c r="T206" s="11"/>
      <c r="U206" s="35"/>
      <c r="V206" s="34"/>
      <c r="W206" s="35"/>
      <c r="X206" s="30"/>
      <c r="Y206" s="30"/>
      <c r="Z206" s="31"/>
      <c r="AA206" s="32"/>
      <c r="AB206" s="10"/>
      <c r="AC206" s="10"/>
      <c r="AD206" s="10"/>
      <c r="AE206" s="10"/>
      <c r="AF206" s="28"/>
    </row>
    <row r="207" spans="1:32" ht="14.25">
      <c r="A207" s="12"/>
      <c r="B207" s="26"/>
      <c r="C207" s="11"/>
      <c r="D207" s="13"/>
      <c r="E207" s="27"/>
      <c r="F207" s="11"/>
      <c r="G207" s="11"/>
      <c r="H207" s="7"/>
      <c r="I207" s="15"/>
      <c r="J207" s="10"/>
      <c r="K207" s="10"/>
      <c r="L207" s="11"/>
      <c r="M207" s="11"/>
      <c r="N207" s="33"/>
      <c r="O207" s="11"/>
      <c r="P207" s="11"/>
      <c r="Q207" s="11"/>
      <c r="R207" s="11"/>
      <c r="S207" s="11"/>
      <c r="T207" s="11"/>
      <c r="U207" s="35"/>
      <c r="V207" s="34"/>
      <c r="W207" s="35"/>
      <c r="X207" s="30"/>
      <c r="Y207" s="30"/>
      <c r="Z207" s="31"/>
      <c r="AA207" s="32"/>
      <c r="AB207" s="10"/>
      <c r="AC207" s="10"/>
      <c r="AD207" s="10"/>
      <c r="AE207" s="10"/>
      <c r="AF207" s="28"/>
    </row>
    <row r="208" spans="1:32" ht="14.25">
      <c r="A208" s="12"/>
      <c r="B208" s="26"/>
      <c r="C208" s="11"/>
      <c r="D208" s="13"/>
      <c r="E208" s="27"/>
      <c r="F208" s="11"/>
      <c r="G208" s="11"/>
      <c r="H208" s="7"/>
      <c r="I208" s="15"/>
      <c r="J208" s="10"/>
      <c r="K208" s="10"/>
      <c r="L208" s="11"/>
      <c r="M208" s="11"/>
      <c r="N208" s="33"/>
      <c r="O208" s="11"/>
      <c r="P208" s="11"/>
      <c r="Q208" s="11"/>
      <c r="R208" s="11"/>
      <c r="S208" s="11"/>
      <c r="T208" s="11"/>
      <c r="U208" s="35"/>
      <c r="V208" s="34"/>
      <c r="W208" s="35"/>
      <c r="X208" s="30"/>
      <c r="Y208" s="30"/>
      <c r="Z208" s="31"/>
      <c r="AA208" s="32"/>
      <c r="AB208" s="10"/>
      <c r="AC208" s="10"/>
      <c r="AD208" s="10"/>
      <c r="AE208" s="10"/>
      <c r="AF208" s="28"/>
    </row>
    <row r="209" spans="1:32" ht="14.25">
      <c r="A209" s="12"/>
      <c r="B209" s="26"/>
      <c r="C209" s="11"/>
      <c r="D209" s="13"/>
      <c r="E209" s="27"/>
      <c r="F209" s="11"/>
      <c r="G209" s="11"/>
      <c r="H209" s="7"/>
      <c r="I209" s="15"/>
      <c r="J209" s="10"/>
      <c r="K209" s="10"/>
      <c r="L209" s="11"/>
      <c r="M209" s="11"/>
      <c r="N209" s="33"/>
      <c r="O209" s="11"/>
      <c r="P209" s="11"/>
      <c r="Q209" s="11"/>
      <c r="R209" s="11"/>
      <c r="S209" s="11"/>
      <c r="T209" s="11"/>
      <c r="U209" s="35"/>
      <c r="V209" s="34"/>
      <c r="W209" s="35"/>
      <c r="X209" s="30"/>
      <c r="Y209" s="30"/>
      <c r="Z209" s="31"/>
      <c r="AA209" s="32"/>
      <c r="AB209" s="10"/>
      <c r="AC209" s="10"/>
      <c r="AD209" s="10"/>
      <c r="AE209" s="10"/>
      <c r="AF209" s="28"/>
    </row>
    <row r="210" spans="1:32" ht="14.25">
      <c r="A210" s="12"/>
      <c r="B210" s="26"/>
      <c r="C210" s="11"/>
      <c r="D210" s="13"/>
      <c r="E210" s="27"/>
      <c r="F210" s="11"/>
      <c r="G210" s="11"/>
      <c r="H210" s="7"/>
      <c r="I210" s="15"/>
      <c r="J210" s="10"/>
      <c r="K210" s="10"/>
      <c r="L210" s="11"/>
      <c r="M210" s="11"/>
      <c r="N210" s="33"/>
      <c r="O210" s="11"/>
      <c r="P210" s="11"/>
      <c r="Q210" s="11"/>
      <c r="R210" s="11"/>
      <c r="S210" s="11"/>
      <c r="T210" s="11"/>
      <c r="U210" s="35"/>
      <c r="V210" s="34"/>
      <c r="W210" s="35"/>
      <c r="X210" s="30"/>
      <c r="Y210" s="30"/>
      <c r="Z210" s="31"/>
      <c r="AA210" s="32"/>
      <c r="AB210" s="10"/>
      <c r="AC210" s="10"/>
      <c r="AD210" s="10"/>
      <c r="AE210" s="10"/>
      <c r="AF210" s="28"/>
    </row>
    <row r="211" spans="1:32" ht="14.25">
      <c r="A211" s="12"/>
      <c r="B211" s="26"/>
      <c r="C211" s="11"/>
      <c r="D211" s="13"/>
      <c r="E211" s="27"/>
      <c r="F211" s="11"/>
      <c r="G211" s="11"/>
      <c r="H211" s="7"/>
      <c r="I211" s="15"/>
      <c r="J211" s="10"/>
      <c r="K211" s="10"/>
      <c r="L211" s="11"/>
      <c r="M211" s="11"/>
      <c r="N211" s="33"/>
      <c r="O211" s="11"/>
      <c r="P211" s="11"/>
      <c r="Q211" s="11"/>
      <c r="R211" s="11"/>
      <c r="S211" s="11"/>
      <c r="T211" s="11"/>
      <c r="U211" s="35"/>
      <c r="V211" s="34"/>
      <c r="W211" s="35"/>
      <c r="X211" s="30"/>
      <c r="Y211" s="30"/>
      <c r="Z211" s="31"/>
      <c r="AA211" s="32"/>
      <c r="AB211" s="10"/>
      <c r="AC211" s="10"/>
      <c r="AD211" s="10"/>
      <c r="AE211" s="10"/>
      <c r="AF211" s="28"/>
    </row>
    <row r="212" spans="1:32" ht="14.25">
      <c r="A212" s="12"/>
      <c r="B212" s="26"/>
      <c r="C212" s="11"/>
      <c r="D212" s="13"/>
      <c r="E212" s="27"/>
      <c r="F212" s="11"/>
      <c r="G212" s="11"/>
      <c r="H212" s="7"/>
      <c r="I212" s="15"/>
      <c r="J212" s="10"/>
      <c r="K212" s="10"/>
      <c r="L212" s="11"/>
      <c r="M212" s="11"/>
      <c r="N212" s="33"/>
      <c r="O212" s="11"/>
      <c r="P212" s="11"/>
      <c r="Q212" s="11"/>
      <c r="R212" s="11"/>
      <c r="S212" s="11"/>
      <c r="T212" s="11"/>
      <c r="U212" s="35"/>
      <c r="V212" s="34"/>
      <c r="W212" s="35"/>
      <c r="X212" s="30"/>
      <c r="Y212" s="30"/>
      <c r="Z212" s="31"/>
      <c r="AA212" s="32"/>
      <c r="AB212" s="10"/>
      <c r="AC212" s="10"/>
      <c r="AD212" s="10"/>
      <c r="AE212" s="10"/>
      <c r="AF212" s="28"/>
    </row>
    <row r="213" spans="1:32" ht="14.25">
      <c r="A213" s="12"/>
      <c r="B213" s="26"/>
      <c r="C213" s="11"/>
      <c r="D213" s="13"/>
      <c r="E213" s="27"/>
      <c r="F213" s="11"/>
      <c r="G213" s="11"/>
      <c r="H213" s="7"/>
      <c r="I213" s="15"/>
      <c r="J213" s="10"/>
      <c r="K213" s="10"/>
      <c r="L213" s="11"/>
      <c r="M213" s="11"/>
      <c r="N213" s="33"/>
      <c r="O213" s="11"/>
      <c r="P213" s="11"/>
      <c r="Q213" s="11"/>
      <c r="R213" s="11"/>
      <c r="S213" s="11"/>
      <c r="T213" s="11"/>
      <c r="U213" s="35"/>
      <c r="V213" s="34"/>
      <c r="W213" s="35"/>
      <c r="X213" s="30"/>
      <c r="Y213" s="30"/>
      <c r="Z213" s="31"/>
      <c r="AA213" s="32"/>
      <c r="AB213" s="10"/>
      <c r="AC213" s="10"/>
      <c r="AD213" s="10"/>
      <c r="AE213" s="10"/>
      <c r="AF213" s="28"/>
    </row>
    <row r="214" spans="1:32" ht="14.25">
      <c r="A214" s="12"/>
      <c r="B214" s="26"/>
      <c r="C214" s="11"/>
      <c r="D214" s="13"/>
      <c r="E214" s="27"/>
      <c r="F214" s="11"/>
      <c r="G214" s="11"/>
      <c r="H214" s="7"/>
      <c r="I214" s="15"/>
      <c r="J214" s="10"/>
      <c r="K214" s="10"/>
      <c r="L214" s="11"/>
      <c r="M214" s="11"/>
      <c r="N214" s="33"/>
      <c r="O214" s="11"/>
      <c r="P214" s="11"/>
      <c r="Q214" s="11"/>
      <c r="R214" s="11"/>
      <c r="S214" s="11"/>
      <c r="T214" s="11"/>
      <c r="U214" s="35"/>
      <c r="V214" s="34"/>
      <c r="W214" s="35"/>
      <c r="X214" s="30"/>
      <c r="Y214" s="30"/>
      <c r="Z214" s="31"/>
      <c r="AA214" s="32"/>
      <c r="AB214" s="10"/>
      <c r="AC214" s="10"/>
      <c r="AD214" s="10"/>
      <c r="AE214" s="10"/>
      <c r="AF214" s="28"/>
    </row>
    <row r="215" spans="1:32" ht="14.25">
      <c r="A215" s="12"/>
      <c r="B215" s="26"/>
      <c r="C215" s="11"/>
      <c r="D215" s="13"/>
      <c r="E215" s="27"/>
      <c r="F215" s="11"/>
      <c r="G215" s="11"/>
      <c r="H215" s="7"/>
      <c r="I215" s="15"/>
      <c r="J215" s="10"/>
      <c r="K215" s="10"/>
      <c r="L215" s="11"/>
      <c r="M215" s="11"/>
      <c r="N215" s="33"/>
      <c r="O215" s="11"/>
      <c r="P215" s="11"/>
      <c r="Q215" s="11"/>
      <c r="R215" s="11"/>
      <c r="S215" s="11"/>
      <c r="T215" s="11"/>
      <c r="U215" s="35"/>
      <c r="V215" s="34"/>
      <c r="W215" s="35"/>
      <c r="X215" s="30"/>
      <c r="Y215" s="30"/>
      <c r="Z215" s="31"/>
      <c r="AA215" s="32"/>
      <c r="AB215" s="10"/>
      <c r="AC215" s="10"/>
      <c r="AD215" s="10"/>
      <c r="AE215" s="10"/>
      <c r="AF215" s="28"/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/>
      <c r="U216" s="35"/>
      <c r="V216" s="34"/>
      <c r="W216" s="35"/>
      <c r="X216" s="30"/>
      <c r="Y216" s="30"/>
      <c r="Z216" s="31"/>
      <c r="AA216" s="32"/>
      <c r="AB216" s="10"/>
      <c r="AC216" s="10"/>
      <c r="AD216" s="10"/>
      <c r="AE216" s="10"/>
      <c r="AF216" s="28"/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72"/>
  <sheetViews>
    <sheetView tabSelected="1" workbookViewId="0">
      <pane ySplit="1" topLeftCell="A410" activePane="bottomLeft" state="frozen"/>
      <selection pane="bottomLeft" activeCell="C419" sqref="C419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93">
        <v>43191</v>
      </c>
      <c r="B2" s="103">
        <v>830</v>
      </c>
      <c r="C2" s="96"/>
      <c r="D2" s="96" t="s">
        <v>539</v>
      </c>
      <c r="E2" s="96" t="s">
        <v>540</v>
      </c>
      <c r="F2" s="96" t="s">
        <v>541</v>
      </c>
      <c r="G2" s="25" t="s">
        <v>542</v>
      </c>
      <c r="H2" s="96"/>
      <c r="I2" s="96"/>
      <c r="J2" s="25" t="s">
        <v>18</v>
      </c>
      <c r="K2" s="25" t="s">
        <v>543</v>
      </c>
      <c r="L2" s="25" t="s">
        <v>544</v>
      </c>
      <c r="M2" s="25">
        <v>9.6</v>
      </c>
      <c r="N2" s="96">
        <v>9</v>
      </c>
      <c r="O2" s="96">
        <v>7666</v>
      </c>
      <c r="P2" s="96">
        <v>7702</v>
      </c>
      <c r="Q2" s="96">
        <f>P2-O2</f>
        <v>36</v>
      </c>
      <c r="R2" s="96"/>
    </row>
    <row r="3" spans="1:20">
      <c r="A3" s="94"/>
      <c r="B3" s="104"/>
      <c r="C3" s="97"/>
      <c r="D3" s="97"/>
      <c r="E3" s="97"/>
      <c r="F3" s="97"/>
      <c r="G3" s="25" t="s">
        <v>545</v>
      </c>
      <c r="H3" s="97"/>
      <c r="I3" s="97"/>
      <c r="J3" s="25" t="s">
        <v>18</v>
      </c>
      <c r="K3" s="25" t="s">
        <v>543</v>
      </c>
      <c r="L3" s="25" t="s">
        <v>544</v>
      </c>
      <c r="M3" s="25">
        <v>9.6</v>
      </c>
      <c r="N3" s="97"/>
      <c r="O3" s="97"/>
      <c r="P3" s="97"/>
      <c r="Q3" s="97"/>
      <c r="R3" s="97"/>
    </row>
    <row r="4" spans="1:20">
      <c r="A4" s="94"/>
      <c r="B4" s="105"/>
      <c r="C4" s="98"/>
      <c r="D4" s="98"/>
      <c r="E4" s="98"/>
      <c r="F4" s="98"/>
      <c r="G4" s="25" t="s">
        <v>546</v>
      </c>
      <c r="H4" s="98"/>
      <c r="I4" s="98"/>
      <c r="J4" s="25" t="s">
        <v>18</v>
      </c>
      <c r="K4" s="25" t="s">
        <v>543</v>
      </c>
      <c r="L4" s="25" t="s">
        <v>544</v>
      </c>
      <c r="M4" s="25">
        <v>9.6</v>
      </c>
      <c r="N4" s="98"/>
      <c r="O4" s="97"/>
      <c r="P4" s="97"/>
      <c r="Q4" s="97"/>
      <c r="R4" s="97"/>
    </row>
    <row r="5" spans="1:20">
      <c r="A5" s="94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97"/>
      <c r="P5" s="97"/>
      <c r="Q5" s="97"/>
      <c r="R5" s="97"/>
    </row>
    <row r="6" spans="1:20">
      <c r="A6" s="94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97"/>
      <c r="P6" s="97"/>
      <c r="Q6" s="97"/>
      <c r="R6" s="97"/>
    </row>
    <row r="7" spans="1:20">
      <c r="A7" s="94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97"/>
      <c r="P7" s="97"/>
      <c r="Q7" s="97"/>
      <c r="R7" s="97"/>
    </row>
    <row r="8" spans="1:20">
      <c r="A8" s="94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97"/>
      <c r="P8" s="97"/>
      <c r="Q8" s="97"/>
      <c r="R8" s="97"/>
    </row>
    <row r="9" spans="1:20">
      <c r="A9" s="94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97"/>
      <c r="P9" s="97"/>
      <c r="Q9" s="97"/>
      <c r="R9" s="97"/>
    </row>
    <row r="10" spans="1:20">
      <c r="A10" s="94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97"/>
      <c r="P10" s="97"/>
      <c r="Q10" s="97"/>
      <c r="R10" s="97"/>
    </row>
    <row r="11" spans="1:20">
      <c r="A11" s="94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97"/>
      <c r="P11" s="97"/>
      <c r="Q11" s="97"/>
      <c r="R11" s="97"/>
    </row>
    <row r="12" spans="1:20">
      <c r="A12" s="94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97"/>
      <c r="P12" s="97"/>
      <c r="Q12" s="97"/>
      <c r="R12" s="97"/>
    </row>
    <row r="13" spans="1:20">
      <c r="A13" s="94"/>
      <c r="B13" s="24">
        <v>2250</v>
      </c>
      <c r="C13" s="25" t="s">
        <v>547</v>
      </c>
      <c r="D13" s="96" t="s">
        <v>541</v>
      </c>
      <c r="E13" s="25" t="s">
        <v>546</v>
      </c>
      <c r="F13" s="96" t="s">
        <v>548</v>
      </c>
      <c r="G13" s="96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96">
        <v>6</v>
      </c>
      <c r="O13" s="97"/>
      <c r="P13" s="97"/>
      <c r="Q13" s="97"/>
      <c r="R13" s="97"/>
    </row>
    <row r="14" spans="1:20">
      <c r="A14" s="94"/>
      <c r="B14" s="24">
        <v>2300</v>
      </c>
      <c r="C14" s="25"/>
      <c r="D14" s="98"/>
      <c r="E14" s="25" t="s">
        <v>545</v>
      </c>
      <c r="F14" s="98"/>
      <c r="G14" s="98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98"/>
      <c r="O14" s="97"/>
      <c r="P14" s="97"/>
      <c r="Q14" s="97"/>
      <c r="R14" s="97"/>
    </row>
    <row r="15" spans="1:20">
      <c r="A15" s="95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98"/>
      <c r="P15" s="98"/>
      <c r="Q15" s="98"/>
      <c r="R15" s="98"/>
    </row>
    <row r="16" spans="1:20">
      <c r="A16" s="93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96">
        <v>7613</v>
      </c>
      <c r="P16" s="96">
        <v>7761</v>
      </c>
      <c r="Q16" s="96">
        <f>P16-O16</f>
        <v>148</v>
      </c>
      <c r="R16" s="96"/>
    </row>
    <row r="17" spans="1:18">
      <c r="A17" s="94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97"/>
      <c r="P17" s="97"/>
      <c r="Q17" s="97"/>
      <c r="R17" s="97"/>
    </row>
    <row r="18" spans="1:18">
      <c r="A18" s="94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97"/>
      <c r="P18" s="97"/>
      <c r="Q18" s="97"/>
      <c r="R18" s="97"/>
    </row>
    <row r="19" spans="1:18">
      <c r="A19" s="94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97"/>
      <c r="P19" s="97"/>
      <c r="Q19" s="97"/>
      <c r="R19" s="97"/>
    </row>
    <row r="20" spans="1:18">
      <c r="A20" s="94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97"/>
      <c r="P20" s="97"/>
      <c r="Q20" s="97"/>
      <c r="R20" s="97"/>
    </row>
    <row r="21" spans="1:18">
      <c r="A21" s="94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97"/>
      <c r="P21" s="97"/>
      <c r="Q21" s="97"/>
      <c r="R21" s="97"/>
    </row>
    <row r="22" spans="1:18">
      <c r="A22" s="94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97"/>
      <c r="P22" s="97"/>
      <c r="Q22" s="97"/>
      <c r="R22" s="97"/>
    </row>
    <row r="23" spans="1:18">
      <c r="A23" s="94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97"/>
      <c r="P23" s="97"/>
      <c r="Q23" s="97"/>
      <c r="R23" s="97"/>
    </row>
    <row r="24" spans="1:18">
      <c r="A24" s="94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97"/>
      <c r="P24" s="97"/>
      <c r="Q24" s="97"/>
      <c r="R24" s="97"/>
    </row>
    <row r="25" spans="1:18">
      <c r="A25" s="95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98"/>
      <c r="P25" s="98"/>
      <c r="Q25" s="98"/>
      <c r="R25" s="98"/>
    </row>
    <row r="26" spans="1:18">
      <c r="A26" s="93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96">
        <v>5380</v>
      </c>
      <c r="P26" s="96">
        <v>5399</v>
      </c>
      <c r="Q26" s="96">
        <f>P26-O26</f>
        <v>19</v>
      </c>
      <c r="R26" s="96"/>
    </row>
    <row r="27" spans="1:18">
      <c r="A27" s="94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97"/>
      <c r="P27" s="97"/>
      <c r="Q27" s="97"/>
      <c r="R27" s="97"/>
    </row>
    <row r="28" spans="1:18">
      <c r="A28" s="94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97"/>
      <c r="P28" s="97"/>
      <c r="Q28" s="97"/>
      <c r="R28" s="97"/>
    </row>
    <row r="29" spans="1:18">
      <c r="A29" s="94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97"/>
      <c r="P29" s="97"/>
      <c r="Q29" s="97"/>
      <c r="R29" s="97"/>
    </row>
    <row r="30" spans="1:18">
      <c r="A30" s="94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97"/>
      <c r="P30" s="97"/>
      <c r="Q30" s="97"/>
      <c r="R30" s="97"/>
    </row>
    <row r="31" spans="1:18">
      <c r="A31" s="94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97"/>
      <c r="P31" s="97"/>
      <c r="Q31" s="97"/>
      <c r="R31" s="97"/>
    </row>
    <row r="32" spans="1:18">
      <c r="A32" s="95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98"/>
      <c r="P32" s="98"/>
      <c r="Q32" s="98"/>
      <c r="R32" s="98"/>
    </row>
    <row r="33" spans="1:18">
      <c r="A33" s="93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96">
        <v>6915</v>
      </c>
      <c r="P33" s="96">
        <v>6975</v>
      </c>
      <c r="Q33" s="96">
        <f>P33-O33</f>
        <v>60</v>
      </c>
      <c r="R33" s="96"/>
    </row>
    <row r="34" spans="1:18">
      <c r="A34" s="94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97"/>
      <c r="P34" s="97"/>
      <c r="Q34" s="97"/>
      <c r="R34" s="97"/>
    </row>
    <row r="35" spans="1:18">
      <c r="A35" s="94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97"/>
      <c r="P35" s="97"/>
      <c r="Q35" s="97"/>
      <c r="R35" s="97"/>
    </row>
    <row r="36" spans="1:18">
      <c r="A36" s="94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97"/>
      <c r="P36" s="97"/>
      <c r="Q36" s="97"/>
      <c r="R36" s="97"/>
    </row>
    <row r="37" spans="1:18">
      <c r="A37" s="94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97"/>
      <c r="P37" s="97"/>
      <c r="Q37" s="97"/>
      <c r="R37" s="97"/>
    </row>
    <row r="38" spans="1:18">
      <c r="A38" s="94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97"/>
      <c r="P38" s="97"/>
      <c r="Q38" s="97"/>
      <c r="R38" s="97"/>
    </row>
    <row r="39" spans="1:18">
      <c r="A39" s="94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97"/>
      <c r="P39" s="97"/>
      <c r="Q39" s="97"/>
      <c r="R39" s="97"/>
    </row>
    <row r="40" spans="1:18">
      <c r="A40" s="94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97"/>
      <c r="P40" s="97"/>
      <c r="Q40" s="97"/>
      <c r="R40" s="97"/>
    </row>
    <row r="41" spans="1:18">
      <c r="A41" s="94"/>
      <c r="B41" s="24">
        <v>2245</v>
      </c>
      <c r="C41" s="25"/>
      <c r="D41" s="96" t="s">
        <v>539</v>
      </c>
      <c r="E41" s="25" t="s">
        <v>558</v>
      </c>
      <c r="F41" s="96" t="s">
        <v>548</v>
      </c>
      <c r="G41" s="96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97"/>
      <c r="P41" s="97"/>
      <c r="Q41" s="97"/>
      <c r="R41" s="97"/>
    </row>
    <row r="42" spans="1:18">
      <c r="A42" s="95"/>
      <c r="B42" s="24">
        <v>2250</v>
      </c>
      <c r="C42" s="25"/>
      <c r="D42" s="98"/>
      <c r="E42" s="25" t="s">
        <v>567</v>
      </c>
      <c r="F42" s="98"/>
      <c r="G42" s="98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98"/>
      <c r="P42" s="98"/>
      <c r="Q42" s="98"/>
      <c r="R42" s="98"/>
    </row>
    <row r="43" spans="1:18">
      <c r="A43" s="93">
        <v>43191</v>
      </c>
      <c r="B43" s="103">
        <v>830</v>
      </c>
      <c r="C43" s="96"/>
      <c r="D43" s="96" t="s">
        <v>539</v>
      </c>
      <c r="E43" s="96" t="s">
        <v>540</v>
      </c>
      <c r="F43" s="96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96">
        <v>12</v>
      </c>
      <c r="O43" s="96">
        <v>5322</v>
      </c>
      <c r="P43" s="96">
        <v>5363</v>
      </c>
      <c r="Q43" s="96">
        <f>P43-O43</f>
        <v>41</v>
      </c>
      <c r="R43" s="96"/>
    </row>
    <row r="44" spans="1:18">
      <c r="A44" s="94"/>
      <c r="B44" s="104"/>
      <c r="C44" s="97"/>
      <c r="D44" s="97"/>
      <c r="E44" s="97"/>
      <c r="F44" s="97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97"/>
      <c r="O44" s="97"/>
      <c r="P44" s="97"/>
      <c r="Q44" s="97"/>
      <c r="R44" s="97"/>
    </row>
    <row r="45" spans="1:18">
      <c r="A45" s="94"/>
      <c r="B45" s="104"/>
      <c r="C45" s="97"/>
      <c r="D45" s="97"/>
      <c r="E45" s="97"/>
      <c r="F45" s="98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97"/>
      <c r="O45" s="97"/>
      <c r="P45" s="97"/>
      <c r="Q45" s="97"/>
      <c r="R45" s="97"/>
    </row>
    <row r="46" spans="1:18">
      <c r="A46" s="94"/>
      <c r="B46" s="105"/>
      <c r="C46" s="98"/>
      <c r="D46" s="98"/>
      <c r="E46" s="98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98"/>
      <c r="O46" s="97"/>
      <c r="P46" s="97"/>
      <c r="Q46" s="97"/>
      <c r="R46" s="97"/>
    </row>
    <row r="47" spans="1:18">
      <c r="A47" s="94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97"/>
      <c r="P47" s="97"/>
      <c r="Q47" s="97"/>
      <c r="R47" s="97"/>
    </row>
    <row r="48" spans="1:18">
      <c r="A48" s="94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97"/>
      <c r="P48" s="97"/>
      <c r="Q48" s="97"/>
      <c r="R48" s="97"/>
    </row>
    <row r="49" spans="1:18">
      <c r="A49" s="94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97"/>
      <c r="P49" s="97"/>
      <c r="Q49" s="97"/>
      <c r="R49" s="97"/>
    </row>
    <row r="50" spans="1:18">
      <c r="A50" s="94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97"/>
      <c r="P50" s="97"/>
      <c r="Q50" s="97"/>
      <c r="R50" s="97"/>
    </row>
    <row r="51" spans="1:18">
      <c r="A51" s="95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98"/>
      <c r="P51" s="98"/>
      <c r="Q51" s="98"/>
      <c r="R51" s="98"/>
    </row>
    <row r="52" spans="1:18" s="58" customFormat="1">
      <c r="A52" s="108">
        <v>43192</v>
      </c>
      <c r="B52" s="103">
        <v>840</v>
      </c>
      <c r="C52" s="96"/>
      <c r="D52" s="96" t="s">
        <v>539</v>
      </c>
      <c r="E52" s="96" t="s">
        <v>540</v>
      </c>
      <c r="F52" s="96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96">
        <v>14</v>
      </c>
      <c r="O52" s="96">
        <v>7702</v>
      </c>
      <c r="P52" s="96">
        <v>7731</v>
      </c>
      <c r="Q52" s="96">
        <f>P52-O52</f>
        <v>29</v>
      </c>
      <c r="R52" s="96"/>
    </row>
    <row r="53" spans="1:18" s="58" customFormat="1">
      <c r="A53" s="109"/>
      <c r="B53" s="104"/>
      <c r="C53" s="97"/>
      <c r="D53" s="97"/>
      <c r="E53" s="97"/>
      <c r="F53" s="97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97"/>
      <c r="O53" s="97"/>
      <c r="P53" s="97"/>
      <c r="Q53" s="97"/>
      <c r="R53" s="97"/>
    </row>
    <row r="54" spans="1:18" s="58" customFormat="1">
      <c r="A54" s="109"/>
      <c r="B54" s="105"/>
      <c r="C54" s="98"/>
      <c r="D54" s="98"/>
      <c r="E54" s="98"/>
      <c r="F54" s="98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98"/>
      <c r="O54" s="97"/>
      <c r="P54" s="97"/>
      <c r="Q54" s="97"/>
      <c r="R54" s="97"/>
    </row>
    <row r="55" spans="1:18" s="58" customFormat="1">
      <c r="A55" s="109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97"/>
      <c r="P55" s="97"/>
      <c r="Q55" s="97"/>
      <c r="R55" s="97"/>
    </row>
    <row r="56" spans="1:18" s="58" customFormat="1">
      <c r="A56" s="109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97"/>
      <c r="P56" s="97"/>
      <c r="Q56" s="97"/>
      <c r="R56" s="97"/>
    </row>
    <row r="57" spans="1:18" s="58" customFormat="1">
      <c r="A57" s="109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97"/>
      <c r="P57" s="97"/>
      <c r="Q57" s="97"/>
      <c r="R57" s="97"/>
    </row>
    <row r="58" spans="1:18" s="58" customFormat="1">
      <c r="A58" s="109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97"/>
      <c r="P58" s="97"/>
      <c r="Q58" s="97"/>
      <c r="R58" s="97"/>
    </row>
    <row r="59" spans="1:18" s="58" customFormat="1">
      <c r="A59" s="109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97"/>
      <c r="P59" s="97"/>
      <c r="Q59" s="97"/>
      <c r="R59" s="97"/>
    </row>
    <row r="60" spans="1:18" s="58" customFormat="1">
      <c r="A60" s="109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97"/>
      <c r="P60" s="97"/>
      <c r="Q60" s="97"/>
      <c r="R60" s="97"/>
    </row>
    <row r="61" spans="1:18" s="58" customFormat="1">
      <c r="A61" s="109"/>
      <c r="B61" s="52">
        <v>2240</v>
      </c>
      <c r="C61" s="25"/>
      <c r="D61" s="96" t="s">
        <v>539</v>
      </c>
      <c r="E61" s="25" t="s">
        <v>578</v>
      </c>
      <c r="F61" s="96" t="s">
        <v>548</v>
      </c>
      <c r="G61" s="96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96">
        <v>13</v>
      </c>
      <c r="O61" s="97"/>
      <c r="P61" s="97"/>
      <c r="Q61" s="97"/>
      <c r="R61" s="97"/>
    </row>
    <row r="62" spans="1:18" s="58" customFormat="1">
      <c r="A62" s="109"/>
      <c r="B62" s="52">
        <v>2250</v>
      </c>
      <c r="C62" s="25"/>
      <c r="D62" s="98"/>
      <c r="E62" s="25" t="s">
        <v>578</v>
      </c>
      <c r="F62" s="98"/>
      <c r="G62" s="98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98"/>
      <c r="O62" s="97"/>
      <c r="P62" s="97"/>
      <c r="Q62" s="97"/>
      <c r="R62" s="97"/>
    </row>
    <row r="63" spans="1:18" s="58" customFormat="1">
      <c r="A63" s="110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98"/>
      <c r="P63" s="98"/>
      <c r="Q63" s="98"/>
      <c r="R63" s="98"/>
    </row>
    <row r="64" spans="1:18" s="58" customFormat="1">
      <c r="A64" s="93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96">
        <v>7761</v>
      </c>
      <c r="P64" s="96">
        <v>7827</v>
      </c>
      <c r="Q64" s="96">
        <f>P64-O64</f>
        <v>66</v>
      </c>
      <c r="R64" s="96"/>
    </row>
    <row r="65" spans="1:18" s="58" customFormat="1">
      <c r="A65" s="94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97"/>
      <c r="P65" s="97"/>
      <c r="Q65" s="97"/>
      <c r="R65" s="97"/>
    </row>
    <row r="66" spans="1:18" s="58" customFormat="1">
      <c r="A66" s="94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97"/>
      <c r="P66" s="97"/>
      <c r="Q66" s="97"/>
      <c r="R66" s="97"/>
    </row>
    <row r="67" spans="1:18" s="58" customFormat="1">
      <c r="A67" s="94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97"/>
      <c r="P67" s="97"/>
      <c r="Q67" s="97"/>
      <c r="R67" s="97"/>
    </row>
    <row r="68" spans="1:18" s="58" customFormat="1">
      <c r="A68" s="94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97"/>
      <c r="P68" s="97"/>
      <c r="Q68" s="97"/>
      <c r="R68" s="97"/>
    </row>
    <row r="69" spans="1:18" s="58" customFormat="1">
      <c r="A69" s="94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97"/>
      <c r="P69" s="97"/>
      <c r="Q69" s="97"/>
      <c r="R69" s="97"/>
    </row>
    <row r="70" spans="1:18" s="58" customFormat="1">
      <c r="A70" s="94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97"/>
      <c r="P70" s="97"/>
      <c r="Q70" s="97"/>
      <c r="R70" s="97"/>
    </row>
    <row r="71" spans="1:18" s="58" customFormat="1">
      <c r="A71" s="94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97"/>
      <c r="P71" s="97"/>
      <c r="Q71" s="97"/>
      <c r="R71" s="97"/>
    </row>
    <row r="72" spans="1:18" s="58" customFormat="1">
      <c r="A72" s="95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98"/>
      <c r="P72" s="98"/>
      <c r="Q72" s="98"/>
      <c r="R72" s="98"/>
    </row>
    <row r="73" spans="1:18" s="58" customFormat="1">
      <c r="A73" s="93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96">
        <v>5399</v>
      </c>
      <c r="P73" s="96">
        <v>5545</v>
      </c>
      <c r="Q73" s="96">
        <f>P73-O73</f>
        <v>146</v>
      </c>
      <c r="R73" s="96"/>
    </row>
    <row r="74" spans="1:18" s="58" customFormat="1">
      <c r="A74" s="94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97"/>
      <c r="P74" s="97"/>
      <c r="Q74" s="97"/>
      <c r="R74" s="97"/>
    </row>
    <row r="75" spans="1:18" s="58" customFormat="1">
      <c r="A75" s="94"/>
      <c r="B75" s="103">
        <v>1320</v>
      </c>
      <c r="C75" s="96"/>
      <c r="D75" s="96" t="s">
        <v>539</v>
      </c>
      <c r="E75" s="96" t="s">
        <v>540</v>
      </c>
      <c r="F75" s="96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97"/>
      <c r="P75" s="97"/>
      <c r="Q75" s="97"/>
      <c r="R75" s="97"/>
    </row>
    <row r="76" spans="1:18" s="58" customFormat="1">
      <c r="A76" s="94"/>
      <c r="B76" s="105"/>
      <c r="C76" s="98"/>
      <c r="D76" s="98"/>
      <c r="E76" s="98"/>
      <c r="F76" s="98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97"/>
      <c r="P76" s="97"/>
      <c r="Q76" s="97"/>
      <c r="R76" s="97"/>
    </row>
    <row r="77" spans="1:18" s="58" customFormat="1">
      <c r="A77" s="94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97"/>
      <c r="P77" s="97"/>
      <c r="Q77" s="97"/>
      <c r="R77" s="97"/>
    </row>
    <row r="78" spans="1:18" s="58" customFormat="1">
      <c r="A78" s="94"/>
      <c r="B78" s="103">
        <v>1525</v>
      </c>
      <c r="C78" s="96" t="s">
        <v>460</v>
      </c>
      <c r="D78" s="96" t="s">
        <v>454</v>
      </c>
      <c r="E78" s="96" t="s">
        <v>455</v>
      </c>
      <c r="F78" s="96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97"/>
      <c r="P78" s="97"/>
      <c r="Q78" s="97"/>
      <c r="R78" s="97"/>
    </row>
    <row r="79" spans="1:18" s="58" customFormat="1">
      <c r="A79" s="94"/>
      <c r="B79" s="105"/>
      <c r="C79" s="98"/>
      <c r="D79" s="98"/>
      <c r="E79" s="98"/>
      <c r="F79" s="98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97"/>
      <c r="P79" s="97"/>
      <c r="Q79" s="97"/>
      <c r="R79" s="97"/>
    </row>
    <row r="80" spans="1:18" s="58" customFormat="1">
      <c r="A80" s="94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97"/>
      <c r="P80" s="97"/>
      <c r="Q80" s="97"/>
      <c r="R80" s="97"/>
    </row>
    <row r="81" spans="1:18" s="58" customFormat="1">
      <c r="A81" s="94"/>
      <c r="B81" s="52">
        <v>2010</v>
      </c>
      <c r="C81" s="25" t="s">
        <v>461</v>
      </c>
      <c r="D81" s="96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97"/>
      <c r="P81" s="97"/>
      <c r="Q81" s="97"/>
      <c r="R81" s="97"/>
    </row>
    <row r="82" spans="1:18" s="58" customFormat="1">
      <c r="A82" s="94"/>
      <c r="B82" s="52">
        <v>2028</v>
      </c>
      <c r="C82" s="25" t="s">
        <v>460</v>
      </c>
      <c r="D82" s="98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97"/>
      <c r="P82" s="97"/>
      <c r="Q82" s="97"/>
      <c r="R82" s="97"/>
    </row>
    <row r="83" spans="1:18" s="58" customFormat="1">
      <c r="A83" s="94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97"/>
      <c r="P83" s="97"/>
      <c r="Q83" s="97"/>
      <c r="R83" s="97"/>
    </row>
    <row r="84" spans="1:18" s="58" customFormat="1">
      <c r="A84" s="95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98"/>
      <c r="P84" s="98"/>
      <c r="Q84" s="98"/>
      <c r="R84" s="98"/>
    </row>
    <row r="85" spans="1:18" s="58" customFormat="1">
      <c r="A85" s="93">
        <v>43192</v>
      </c>
      <c r="B85" s="103">
        <v>815</v>
      </c>
      <c r="C85" s="96"/>
      <c r="D85" s="96" t="s">
        <v>539</v>
      </c>
      <c r="E85" s="96" t="s">
        <v>540</v>
      </c>
      <c r="F85" s="96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96">
        <v>14</v>
      </c>
      <c r="O85" s="96">
        <v>6975</v>
      </c>
      <c r="P85" s="96">
        <v>7011</v>
      </c>
      <c r="Q85" s="96">
        <f>P85-O85</f>
        <v>36</v>
      </c>
      <c r="R85" s="96"/>
    </row>
    <row r="86" spans="1:18" s="58" customFormat="1">
      <c r="A86" s="94"/>
      <c r="B86" s="104"/>
      <c r="C86" s="97"/>
      <c r="D86" s="97"/>
      <c r="E86" s="97"/>
      <c r="F86" s="97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97"/>
      <c r="O86" s="97"/>
      <c r="P86" s="97"/>
      <c r="Q86" s="97"/>
      <c r="R86" s="97"/>
    </row>
    <row r="87" spans="1:18" s="58" customFormat="1">
      <c r="A87" s="94"/>
      <c r="B87" s="105"/>
      <c r="C87" s="98"/>
      <c r="D87" s="98"/>
      <c r="E87" s="98"/>
      <c r="F87" s="98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98"/>
      <c r="O87" s="97"/>
      <c r="P87" s="97"/>
      <c r="Q87" s="97"/>
      <c r="R87" s="97"/>
    </row>
    <row r="88" spans="1:18" s="58" customFormat="1">
      <c r="A88" s="94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97"/>
      <c r="P88" s="97"/>
      <c r="Q88" s="97"/>
      <c r="R88" s="97"/>
    </row>
    <row r="89" spans="1:18" s="58" customFormat="1">
      <c r="A89" s="94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97"/>
      <c r="P89" s="97"/>
      <c r="Q89" s="97"/>
      <c r="R89" s="97"/>
    </row>
    <row r="90" spans="1:18" s="58" customFormat="1">
      <c r="A90" s="94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97"/>
      <c r="P90" s="97"/>
      <c r="Q90" s="97"/>
      <c r="R90" s="97"/>
    </row>
    <row r="91" spans="1:18" s="58" customFormat="1">
      <c r="A91" s="94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97"/>
      <c r="P91" s="97"/>
      <c r="Q91" s="97"/>
      <c r="R91" s="97"/>
    </row>
    <row r="92" spans="1:18" s="58" customFormat="1">
      <c r="A92" s="94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97"/>
      <c r="P92" s="97"/>
      <c r="Q92" s="97"/>
      <c r="R92" s="97"/>
    </row>
    <row r="93" spans="1:18" s="58" customFormat="1">
      <c r="A93" s="94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97"/>
      <c r="P93" s="97"/>
      <c r="Q93" s="97"/>
      <c r="R93" s="97"/>
    </row>
    <row r="94" spans="1:18" s="58" customFormat="1">
      <c r="A94" s="94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97"/>
      <c r="P94" s="97"/>
      <c r="Q94" s="97"/>
      <c r="R94" s="97"/>
    </row>
    <row r="95" spans="1:18" s="58" customFormat="1">
      <c r="A95" s="94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97"/>
      <c r="P95" s="97"/>
      <c r="Q95" s="97"/>
      <c r="R95" s="97"/>
    </row>
    <row r="96" spans="1:18" s="58" customFormat="1">
      <c r="A96" s="94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97"/>
      <c r="P96" s="97"/>
      <c r="Q96" s="97"/>
      <c r="R96" s="97"/>
    </row>
    <row r="97" spans="1:18" s="58" customFormat="1">
      <c r="A97" s="94"/>
      <c r="B97" s="52">
        <v>2245</v>
      </c>
      <c r="C97" s="96"/>
      <c r="D97" s="25" t="s">
        <v>541</v>
      </c>
      <c r="E97" s="25" t="s">
        <v>546</v>
      </c>
      <c r="F97" s="96" t="s">
        <v>548</v>
      </c>
      <c r="G97" s="96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97"/>
      <c r="P97" s="97"/>
      <c r="Q97" s="97"/>
      <c r="R97" s="97"/>
    </row>
    <row r="98" spans="1:18" s="58" customFormat="1">
      <c r="A98" s="94"/>
      <c r="B98" s="52">
        <v>2300</v>
      </c>
      <c r="C98" s="97"/>
      <c r="D98" s="25" t="s">
        <v>541</v>
      </c>
      <c r="E98" s="25" t="s">
        <v>595</v>
      </c>
      <c r="F98" s="97"/>
      <c r="G98" s="97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97"/>
      <c r="P98" s="97"/>
      <c r="Q98" s="97"/>
      <c r="R98" s="97"/>
    </row>
    <row r="99" spans="1:18" s="58" customFormat="1">
      <c r="A99" s="94"/>
      <c r="B99" s="52">
        <v>2305</v>
      </c>
      <c r="C99" s="98"/>
      <c r="D99" s="25" t="s">
        <v>541</v>
      </c>
      <c r="E99" s="25" t="s">
        <v>595</v>
      </c>
      <c r="F99" s="98"/>
      <c r="G99" s="98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97"/>
      <c r="P99" s="97"/>
      <c r="Q99" s="97"/>
      <c r="R99" s="97"/>
    </row>
    <row r="100" spans="1:18" s="58" customFormat="1">
      <c r="A100" s="95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98"/>
      <c r="P100" s="98"/>
      <c r="Q100" s="98"/>
      <c r="R100" s="98"/>
    </row>
    <row r="101" spans="1:18" s="58" customFormat="1">
      <c r="A101" s="93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96">
        <v>5363</v>
      </c>
      <c r="P101" s="96">
        <v>5404</v>
      </c>
      <c r="Q101" s="96">
        <f>P101-O101</f>
        <v>41</v>
      </c>
      <c r="R101" s="96"/>
    </row>
    <row r="102" spans="1:18" s="58" customFormat="1">
      <c r="A102" s="94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97"/>
      <c r="P102" s="97"/>
      <c r="Q102" s="97"/>
      <c r="R102" s="97"/>
    </row>
    <row r="103" spans="1:18" s="58" customFormat="1">
      <c r="A103" s="94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97"/>
      <c r="P103" s="97"/>
      <c r="Q103" s="97"/>
      <c r="R103" s="97"/>
    </row>
    <row r="104" spans="1:18" s="58" customFormat="1">
      <c r="A104" s="94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97"/>
      <c r="P104" s="97"/>
      <c r="Q104" s="97"/>
      <c r="R104" s="97"/>
    </row>
    <row r="105" spans="1:18" s="58" customFormat="1">
      <c r="A105" s="94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97"/>
      <c r="P105" s="97"/>
      <c r="Q105" s="97"/>
      <c r="R105" s="97"/>
    </row>
    <row r="106" spans="1:18" s="58" customFormat="1">
      <c r="A106" s="94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97"/>
      <c r="P106" s="97"/>
      <c r="Q106" s="97"/>
      <c r="R106" s="97"/>
    </row>
    <row r="107" spans="1:18" s="58" customFormat="1">
      <c r="A107" s="94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97"/>
      <c r="P107" s="97"/>
      <c r="Q107" s="97"/>
      <c r="R107" s="97"/>
    </row>
    <row r="108" spans="1:18" s="58" customFormat="1">
      <c r="A108" s="95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98"/>
      <c r="P108" s="98"/>
      <c r="Q108" s="98"/>
      <c r="R108" s="98"/>
    </row>
    <row r="109" spans="1:18" s="58" customFormat="1">
      <c r="A109" s="93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96">
        <v>7731</v>
      </c>
      <c r="P109" s="96">
        <v>7806</v>
      </c>
      <c r="Q109" s="96">
        <f>P109-O109</f>
        <v>75</v>
      </c>
      <c r="R109" s="96"/>
    </row>
    <row r="110" spans="1:18" s="58" customFormat="1">
      <c r="A110" s="94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97"/>
      <c r="P110" s="97"/>
      <c r="Q110" s="97"/>
      <c r="R110" s="97"/>
    </row>
    <row r="111" spans="1:18" s="58" customFormat="1">
      <c r="A111" s="94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97"/>
      <c r="P111" s="97"/>
      <c r="Q111" s="97"/>
      <c r="R111" s="97"/>
    </row>
    <row r="112" spans="1:18" s="58" customFormat="1">
      <c r="A112" s="94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97"/>
      <c r="P112" s="97"/>
      <c r="Q112" s="97"/>
      <c r="R112" s="97"/>
    </row>
    <row r="113" spans="1:18" s="58" customFormat="1">
      <c r="A113" s="94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97"/>
      <c r="P113" s="97"/>
      <c r="Q113" s="97"/>
      <c r="R113" s="97"/>
    </row>
    <row r="114" spans="1:18" s="58" customFormat="1">
      <c r="A114" s="94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97"/>
      <c r="P114" s="97"/>
      <c r="Q114" s="97"/>
      <c r="R114" s="97"/>
    </row>
    <row r="115" spans="1:18" s="58" customFormat="1">
      <c r="A115" s="95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98"/>
      <c r="P115" s="98"/>
      <c r="Q115" s="98"/>
      <c r="R115" s="98"/>
    </row>
    <row r="116" spans="1:18" s="58" customFormat="1">
      <c r="A116" s="93">
        <v>43193</v>
      </c>
      <c r="B116" s="103">
        <v>825</v>
      </c>
      <c r="C116" s="96"/>
      <c r="D116" s="96" t="s">
        <v>539</v>
      </c>
      <c r="E116" s="96" t="s">
        <v>540</v>
      </c>
      <c r="F116" s="96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96">
        <v>7827</v>
      </c>
      <c r="P116" s="96">
        <v>7869</v>
      </c>
      <c r="Q116" s="96">
        <f>P116-O116</f>
        <v>42</v>
      </c>
      <c r="R116" s="96"/>
    </row>
    <row r="117" spans="1:18" s="58" customFormat="1">
      <c r="A117" s="94"/>
      <c r="B117" s="104"/>
      <c r="C117" s="97"/>
      <c r="D117" s="97"/>
      <c r="E117" s="97"/>
      <c r="F117" s="97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97"/>
      <c r="P117" s="97"/>
      <c r="Q117" s="97"/>
      <c r="R117" s="97"/>
    </row>
    <row r="118" spans="1:18" s="58" customFormat="1">
      <c r="A118" s="94"/>
      <c r="B118" s="105"/>
      <c r="C118" s="98"/>
      <c r="D118" s="98"/>
      <c r="E118" s="98"/>
      <c r="F118" s="98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97"/>
      <c r="P118" s="97"/>
      <c r="Q118" s="97"/>
      <c r="R118" s="97"/>
    </row>
    <row r="119" spans="1:18" s="58" customFormat="1">
      <c r="A119" s="94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97"/>
      <c r="P119" s="97"/>
      <c r="Q119" s="97"/>
      <c r="R119" s="97"/>
    </row>
    <row r="120" spans="1:18" s="58" customFormat="1">
      <c r="A120" s="94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97"/>
      <c r="P120" s="97"/>
      <c r="Q120" s="97"/>
      <c r="R120" s="97"/>
    </row>
    <row r="121" spans="1:18" s="58" customFormat="1">
      <c r="A121" s="94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97"/>
      <c r="P121" s="97"/>
      <c r="Q121" s="97"/>
      <c r="R121" s="97"/>
    </row>
    <row r="122" spans="1:18" s="58" customFormat="1">
      <c r="A122" s="94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97"/>
      <c r="P122" s="97"/>
      <c r="Q122" s="97"/>
      <c r="R122" s="97"/>
    </row>
    <row r="123" spans="1:18" s="58" customFormat="1">
      <c r="A123" s="94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97"/>
      <c r="P123" s="97"/>
      <c r="Q123" s="97"/>
      <c r="R123" s="97"/>
    </row>
    <row r="124" spans="1:18" s="58" customFormat="1">
      <c r="A124" s="94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97"/>
      <c r="P124" s="97"/>
      <c r="Q124" s="97"/>
      <c r="R124" s="97"/>
    </row>
    <row r="125" spans="1:18" s="58" customFormat="1">
      <c r="A125" s="94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97"/>
      <c r="P125" s="97"/>
      <c r="Q125" s="97"/>
      <c r="R125" s="97"/>
    </row>
    <row r="126" spans="1:18" s="58" customFormat="1">
      <c r="A126" s="94"/>
      <c r="B126" s="103">
        <v>2250</v>
      </c>
      <c r="C126" s="25"/>
      <c r="D126" s="96" t="s">
        <v>541</v>
      </c>
      <c r="E126" s="25" t="s">
        <v>546</v>
      </c>
      <c r="F126" s="96" t="s">
        <v>548</v>
      </c>
      <c r="G126" s="96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97"/>
      <c r="P126" s="97"/>
      <c r="Q126" s="97"/>
      <c r="R126" s="97"/>
    </row>
    <row r="127" spans="1:18" s="58" customFormat="1">
      <c r="A127" s="94"/>
      <c r="B127" s="105"/>
      <c r="C127" s="25"/>
      <c r="D127" s="98"/>
      <c r="E127" s="25" t="s">
        <v>542</v>
      </c>
      <c r="F127" s="98"/>
      <c r="G127" s="98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97"/>
      <c r="P127" s="97"/>
      <c r="Q127" s="97"/>
      <c r="R127" s="97"/>
    </row>
    <row r="128" spans="1:18" s="58" customFormat="1">
      <c r="A128" s="94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97"/>
      <c r="P128" s="97"/>
      <c r="Q128" s="97"/>
      <c r="R128" s="97"/>
    </row>
    <row r="129" spans="1:18" s="58" customFormat="1">
      <c r="A129" s="95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98"/>
      <c r="P129" s="98"/>
      <c r="Q129" s="98"/>
      <c r="R129" s="98"/>
    </row>
    <row r="130" spans="1:18" s="58" customFormat="1">
      <c r="A130" s="93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96">
        <v>5545</v>
      </c>
      <c r="P130" s="96">
        <v>5596</v>
      </c>
      <c r="Q130" s="96">
        <f>P130-O130</f>
        <v>51</v>
      </c>
      <c r="R130" s="96"/>
    </row>
    <row r="131" spans="1:18" s="58" customFormat="1">
      <c r="A131" s="94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97"/>
      <c r="P131" s="97"/>
      <c r="Q131" s="97"/>
      <c r="R131" s="97"/>
    </row>
    <row r="132" spans="1:18" s="58" customFormat="1">
      <c r="A132" s="94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97"/>
      <c r="P132" s="97"/>
      <c r="Q132" s="97"/>
      <c r="R132" s="97"/>
    </row>
    <row r="133" spans="1:18" s="58" customFormat="1">
      <c r="A133" s="94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97"/>
      <c r="P133" s="97"/>
      <c r="Q133" s="97"/>
      <c r="R133" s="97"/>
    </row>
    <row r="134" spans="1:18" s="58" customFormat="1">
      <c r="A134" s="94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97"/>
      <c r="P134" s="97"/>
      <c r="Q134" s="97"/>
      <c r="R134" s="97"/>
    </row>
    <row r="135" spans="1:18" s="58" customFormat="1">
      <c r="A135" s="95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98"/>
      <c r="P135" s="98"/>
      <c r="Q135" s="98"/>
      <c r="R135" s="98"/>
    </row>
    <row r="136" spans="1:18" s="58" customFormat="1">
      <c r="A136" s="93">
        <v>43193</v>
      </c>
      <c r="B136" s="103">
        <v>820</v>
      </c>
      <c r="C136" s="96"/>
      <c r="D136" s="96" t="s">
        <v>539</v>
      </c>
      <c r="E136" s="96" t="s">
        <v>540</v>
      </c>
      <c r="F136" s="96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96">
        <v>14</v>
      </c>
      <c r="O136" s="96">
        <v>7012</v>
      </c>
      <c r="P136" s="96">
        <v>7036</v>
      </c>
      <c r="Q136" s="96">
        <f>P136-O136</f>
        <v>24</v>
      </c>
      <c r="R136" s="96"/>
    </row>
    <row r="137" spans="1:18" s="58" customFormat="1">
      <c r="A137" s="94"/>
      <c r="B137" s="104"/>
      <c r="C137" s="97"/>
      <c r="D137" s="97"/>
      <c r="E137" s="97"/>
      <c r="F137" s="97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97"/>
      <c r="O137" s="97"/>
      <c r="P137" s="97"/>
      <c r="Q137" s="97"/>
      <c r="R137" s="97"/>
    </row>
    <row r="138" spans="1:18" s="58" customFormat="1">
      <c r="A138" s="94"/>
      <c r="B138" s="104"/>
      <c r="C138" s="97"/>
      <c r="D138" s="97"/>
      <c r="E138" s="97"/>
      <c r="F138" s="97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97"/>
      <c r="O138" s="97"/>
      <c r="P138" s="97"/>
      <c r="Q138" s="97"/>
      <c r="R138" s="97"/>
    </row>
    <row r="139" spans="1:18" s="58" customFormat="1">
      <c r="A139" s="94"/>
      <c r="B139" s="105"/>
      <c r="C139" s="98"/>
      <c r="D139" s="98"/>
      <c r="E139" s="98"/>
      <c r="F139" s="98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98"/>
      <c r="O139" s="97"/>
      <c r="P139" s="97"/>
      <c r="Q139" s="97"/>
      <c r="R139" s="97"/>
    </row>
    <row r="140" spans="1:18" s="58" customFormat="1">
      <c r="A140" s="94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97"/>
      <c r="P140" s="97"/>
      <c r="Q140" s="97"/>
      <c r="R140" s="97"/>
    </row>
    <row r="141" spans="1:18" s="58" customFormat="1">
      <c r="A141" s="94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97"/>
      <c r="P141" s="97"/>
      <c r="Q141" s="97"/>
      <c r="R141" s="97"/>
    </row>
    <row r="142" spans="1:18" s="58" customFormat="1">
      <c r="A142" s="94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97"/>
      <c r="P142" s="97"/>
      <c r="Q142" s="97"/>
      <c r="R142" s="97"/>
    </row>
    <row r="143" spans="1:18" s="58" customFormat="1">
      <c r="A143" s="94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97"/>
      <c r="P143" s="97"/>
      <c r="Q143" s="97"/>
      <c r="R143" s="97"/>
    </row>
    <row r="144" spans="1:18" s="58" customFormat="1">
      <c r="A144" s="94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97"/>
      <c r="P144" s="97"/>
      <c r="Q144" s="97"/>
      <c r="R144" s="97"/>
    </row>
    <row r="145" spans="1:18" s="58" customFormat="1">
      <c r="A145" s="94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97"/>
      <c r="P145" s="97"/>
      <c r="Q145" s="97"/>
      <c r="R145" s="97"/>
    </row>
    <row r="146" spans="1:18" s="58" customFormat="1">
      <c r="A146" s="94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97"/>
      <c r="P146" s="97"/>
      <c r="Q146" s="97"/>
      <c r="R146" s="97"/>
    </row>
    <row r="147" spans="1:18" s="58" customFormat="1">
      <c r="A147" s="95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98"/>
      <c r="P147" s="98"/>
      <c r="Q147" s="98"/>
      <c r="R147" s="98"/>
    </row>
    <row r="148" spans="1:18" s="58" customFormat="1">
      <c r="A148" s="93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96">
        <v>5404</v>
      </c>
      <c r="P148" s="96">
        <v>5528</v>
      </c>
      <c r="Q148" s="96">
        <f>P148-O148</f>
        <v>124</v>
      </c>
      <c r="R148" s="96"/>
    </row>
    <row r="149" spans="1:18" s="58" customFormat="1">
      <c r="A149" s="94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97"/>
      <c r="P149" s="97"/>
      <c r="Q149" s="97"/>
      <c r="R149" s="97"/>
    </row>
    <row r="150" spans="1:18" s="58" customFormat="1">
      <c r="A150" s="94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97"/>
      <c r="P150" s="97"/>
      <c r="Q150" s="97"/>
      <c r="R150" s="97"/>
    </row>
    <row r="151" spans="1:18" s="58" customFormat="1">
      <c r="A151" s="94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97"/>
      <c r="P151" s="97"/>
      <c r="Q151" s="97"/>
      <c r="R151" s="97"/>
    </row>
    <row r="152" spans="1:18" s="58" customFormat="1">
      <c r="A152" s="94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97"/>
      <c r="P152" s="97"/>
      <c r="Q152" s="97"/>
      <c r="R152" s="97"/>
    </row>
    <row r="153" spans="1:18" s="58" customFormat="1">
      <c r="A153" s="94"/>
      <c r="B153" s="103">
        <v>1625</v>
      </c>
      <c r="C153" s="96"/>
      <c r="D153" s="96" t="s">
        <v>539</v>
      </c>
      <c r="E153" s="96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96">
        <v>11</v>
      </c>
      <c r="O153" s="97"/>
      <c r="P153" s="97"/>
      <c r="Q153" s="97"/>
      <c r="R153" s="97"/>
    </row>
    <row r="154" spans="1:18" s="58" customFormat="1">
      <c r="A154" s="94"/>
      <c r="B154" s="104"/>
      <c r="C154" s="97"/>
      <c r="D154" s="97"/>
      <c r="E154" s="97"/>
      <c r="F154" s="96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97"/>
      <c r="O154" s="97"/>
      <c r="P154" s="97"/>
      <c r="Q154" s="97"/>
      <c r="R154" s="97"/>
    </row>
    <row r="155" spans="1:18" s="58" customFormat="1">
      <c r="A155" s="94"/>
      <c r="B155" s="105"/>
      <c r="C155" s="98"/>
      <c r="D155" s="98"/>
      <c r="E155" s="98"/>
      <c r="F155" s="98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98"/>
      <c r="O155" s="97"/>
      <c r="P155" s="97"/>
      <c r="Q155" s="97"/>
      <c r="R155" s="97"/>
    </row>
    <row r="156" spans="1:18" s="58" customFormat="1">
      <c r="A156" s="94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96">
        <v>10</v>
      </c>
      <c r="O156" s="97"/>
      <c r="P156" s="97"/>
      <c r="Q156" s="97"/>
      <c r="R156" s="97"/>
    </row>
    <row r="157" spans="1:18" s="58" customFormat="1">
      <c r="A157" s="94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98"/>
      <c r="O157" s="97"/>
      <c r="P157" s="97"/>
      <c r="Q157" s="97"/>
      <c r="R157" s="97"/>
    </row>
    <row r="158" spans="1:18" s="58" customFormat="1">
      <c r="A158" s="94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96">
        <v>12</v>
      </c>
      <c r="O158" s="97"/>
      <c r="P158" s="97"/>
      <c r="Q158" s="97"/>
      <c r="R158" s="97"/>
    </row>
    <row r="159" spans="1:18" s="58" customFormat="1">
      <c r="A159" s="94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98"/>
      <c r="O159" s="97"/>
      <c r="P159" s="97"/>
      <c r="Q159" s="97"/>
      <c r="R159" s="97"/>
    </row>
    <row r="160" spans="1:18" s="58" customFormat="1">
      <c r="A160" s="95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98"/>
      <c r="P160" s="98"/>
      <c r="Q160" s="98"/>
      <c r="R160" s="98"/>
    </row>
    <row r="161" spans="1:18">
      <c r="A161" s="93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96">
        <v>7806</v>
      </c>
      <c r="P161" s="96">
        <v>7958</v>
      </c>
      <c r="Q161" s="96">
        <f>P161-O161</f>
        <v>152</v>
      </c>
      <c r="R161" s="96"/>
    </row>
    <row r="162" spans="1:18">
      <c r="A162" s="94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97"/>
      <c r="P162" s="97"/>
      <c r="Q162" s="97"/>
      <c r="R162" s="97"/>
    </row>
    <row r="163" spans="1:18">
      <c r="A163" s="94"/>
      <c r="B163" s="103">
        <v>1310</v>
      </c>
      <c r="C163" s="96"/>
      <c r="D163" s="96" t="s">
        <v>30</v>
      </c>
      <c r="E163" s="96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97"/>
      <c r="P163" s="97"/>
      <c r="Q163" s="97"/>
      <c r="R163" s="97"/>
    </row>
    <row r="164" spans="1:18">
      <c r="A164" s="94"/>
      <c r="B164" s="105"/>
      <c r="C164" s="98"/>
      <c r="D164" s="98"/>
      <c r="E164" s="98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97"/>
      <c r="P164" s="97"/>
      <c r="Q164" s="97"/>
      <c r="R164" s="97"/>
    </row>
    <row r="165" spans="1:18">
      <c r="A165" s="94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97"/>
      <c r="P165" s="97"/>
      <c r="Q165" s="97"/>
      <c r="R165" s="97"/>
    </row>
    <row r="166" spans="1:18">
      <c r="A166" s="94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97"/>
      <c r="P166" s="97"/>
      <c r="Q166" s="97"/>
      <c r="R166" s="97"/>
    </row>
    <row r="167" spans="1:18">
      <c r="A167" s="94"/>
      <c r="B167" s="103">
        <v>1718</v>
      </c>
      <c r="C167" s="96" t="s">
        <v>460</v>
      </c>
      <c r="D167" s="96" t="s">
        <v>454</v>
      </c>
      <c r="E167" s="96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97"/>
      <c r="P167" s="97"/>
      <c r="Q167" s="97"/>
      <c r="R167" s="97"/>
    </row>
    <row r="168" spans="1:18">
      <c r="A168" s="94"/>
      <c r="B168" s="105"/>
      <c r="C168" s="98"/>
      <c r="D168" s="98"/>
      <c r="E168" s="98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97"/>
      <c r="P168" s="97"/>
      <c r="Q168" s="97"/>
      <c r="R168" s="97"/>
    </row>
    <row r="169" spans="1:18">
      <c r="A169" s="94"/>
      <c r="B169" s="62">
        <v>2010</v>
      </c>
      <c r="C169" s="25" t="s">
        <v>461</v>
      </c>
      <c r="D169" s="96" t="s">
        <v>454</v>
      </c>
      <c r="E169" s="25" t="s">
        <v>620</v>
      </c>
      <c r="F169" s="96" t="s">
        <v>36</v>
      </c>
      <c r="G169" s="96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97"/>
      <c r="P169" s="97"/>
      <c r="Q169" s="97"/>
      <c r="R169" s="97"/>
    </row>
    <row r="170" spans="1:18">
      <c r="A170" s="94"/>
      <c r="B170" s="62">
        <v>2030</v>
      </c>
      <c r="C170" s="25" t="s">
        <v>460</v>
      </c>
      <c r="D170" s="98"/>
      <c r="E170" s="25" t="s">
        <v>618</v>
      </c>
      <c r="F170" s="98"/>
      <c r="G170" s="98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97"/>
      <c r="P170" s="97"/>
      <c r="Q170" s="97"/>
      <c r="R170" s="97"/>
    </row>
    <row r="171" spans="1:18">
      <c r="A171" s="94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97"/>
      <c r="P171" s="97"/>
      <c r="Q171" s="97"/>
      <c r="R171" s="97"/>
    </row>
    <row r="172" spans="1:18">
      <c r="A172" s="95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98"/>
      <c r="P172" s="98"/>
      <c r="Q172" s="98"/>
      <c r="R172" s="98"/>
    </row>
    <row r="173" spans="1:18">
      <c r="A173" s="93">
        <v>43194</v>
      </c>
      <c r="B173" s="103">
        <v>830</v>
      </c>
      <c r="C173" s="96"/>
      <c r="D173" s="96" t="s">
        <v>30</v>
      </c>
      <c r="E173" s="96" t="s">
        <v>621</v>
      </c>
      <c r="F173" s="96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96">
        <v>7869</v>
      </c>
      <c r="P173" s="96">
        <v>7890</v>
      </c>
      <c r="Q173" s="96">
        <f>P173-O173</f>
        <v>21</v>
      </c>
      <c r="R173" s="96"/>
    </row>
    <row r="174" spans="1:18">
      <c r="A174" s="94"/>
      <c r="B174" s="104"/>
      <c r="C174" s="97"/>
      <c r="D174" s="97"/>
      <c r="E174" s="97"/>
      <c r="F174" s="97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97"/>
      <c r="P174" s="97"/>
      <c r="Q174" s="97"/>
      <c r="R174" s="97"/>
    </row>
    <row r="175" spans="1:18">
      <c r="A175" s="94"/>
      <c r="B175" s="104"/>
      <c r="C175" s="97"/>
      <c r="D175" s="97"/>
      <c r="E175" s="97"/>
      <c r="F175" s="97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97"/>
      <c r="P175" s="97"/>
      <c r="Q175" s="97"/>
      <c r="R175" s="97"/>
    </row>
    <row r="176" spans="1:18">
      <c r="A176" s="94"/>
      <c r="B176" s="105"/>
      <c r="C176" s="98"/>
      <c r="D176" s="98"/>
      <c r="E176" s="98"/>
      <c r="F176" s="98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97"/>
      <c r="P176" s="97"/>
      <c r="Q176" s="97"/>
      <c r="R176" s="97"/>
    </row>
    <row r="177" spans="1:18">
      <c r="A177" s="94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97"/>
      <c r="P177" s="97"/>
      <c r="Q177" s="97"/>
      <c r="R177" s="97"/>
    </row>
    <row r="178" spans="1:18">
      <c r="A178" s="94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97"/>
      <c r="P178" s="97"/>
      <c r="Q178" s="97"/>
      <c r="R178" s="97"/>
    </row>
    <row r="179" spans="1:18">
      <c r="A179" s="94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97"/>
      <c r="P179" s="97"/>
      <c r="Q179" s="97"/>
      <c r="R179" s="97"/>
    </row>
    <row r="180" spans="1:18">
      <c r="A180" s="94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97"/>
      <c r="P180" s="97"/>
      <c r="Q180" s="97"/>
      <c r="R180" s="97"/>
    </row>
    <row r="181" spans="1:18">
      <c r="A181" s="94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97"/>
      <c r="P181" s="97"/>
      <c r="Q181" s="97"/>
      <c r="R181" s="97"/>
    </row>
    <row r="182" spans="1:18">
      <c r="A182" s="95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98"/>
      <c r="P182" s="98"/>
      <c r="Q182" s="98"/>
      <c r="R182" s="98"/>
    </row>
    <row r="183" spans="1:18">
      <c r="A183" s="93">
        <v>43194</v>
      </c>
      <c r="B183" s="103">
        <v>820</v>
      </c>
      <c r="C183" s="96"/>
      <c r="D183" s="96" t="s">
        <v>30</v>
      </c>
      <c r="E183" s="96" t="s">
        <v>634</v>
      </c>
      <c r="F183" s="96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96">
        <v>10</v>
      </c>
      <c r="O183" s="96">
        <v>5596</v>
      </c>
      <c r="P183" s="96">
        <v>5632</v>
      </c>
      <c r="Q183" s="96">
        <f>P183-O183</f>
        <v>36</v>
      </c>
      <c r="R183" s="96"/>
    </row>
    <row r="184" spans="1:18">
      <c r="A184" s="94"/>
      <c r="B184" s="104"/>
      <c r="C184" s="97"/>
      <c r="D184" s="97"/>
      <c r="E184" s="97"/>
      <c r="F184" s="97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97"/>
      <c r="O184" s="97"/>
      <c r="P184" s="97"/>
      <c r="Q184" s="97"/>
      <c r="R184" s="97"/>
    </row>
    <row r="185" spans="1:18">
      <c r="A185" s="94"/>
      <c r="B185" s="105"/>
      <c r="C185" s="98"/>
      <c r="D185" s="98"/>
      <c r="E185" s="98"/>
      <c r="F185" s="98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98"/>
      <c r="O185" s="97"/>
      <c r="P185" s="97"/>
      <c r="Q185" s="97"/>
      <c r="R185" s="97"/>
    </row>
    <row r="186" spans="1:18">
      <c r="A186" s="94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97"/>
      <c r="P186" s="97"/>
      <c r="Q186" s="97"/>
      <c r="R186" s="97"/>
    </row>
    <row r="187" spans="1:18">
      <c r="A187" s="94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97"/>
      <c r="P187" s="97"/>
      <c r="Q187" s="97"/>
      <c r="R187" s="97"/>
    </row>
    <row r="188" spans="1:18">
      <c r="A188" s="94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97"/>
      <c r="P188" s="97"/>
      <c r="Q188" s="97"/>
      <c r="R188" s="97"/>
    </row>
    <row r="189" spans="1:18">
      <c r="A189" s="94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97"/>
      <c r="P189" s="97"/>
      <c r="Q189" s="97"/>
      <c r="R189" s="97"/>
    </row>
    <row r="190" spans="1:18">
      <c r="A190" s="94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97"/>
      <c r="P190" s="97"/>
      <c r="Q190" s="97"/>
      <c r="R190" s="97"/>
    </row>
    <row r="191" spans="1:18">
      <c r="A191" s="94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97"/>
      <c r="P191" s="97"/>
      <c r="Q191" s="97"/>
      <c r="R191" s="97"/>
    </row>
    <row r="192" spans="1:18">
      <c r="A192" s="94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97"/>
      <c r="P192" s="97"/>
      <c r="Q192" s="97"/>
      <c r="R192" s="97"/>
    </row>
    <row r="193" spans="1:18">
      <c r="A193" s="94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97"/>
      <c r="P193" s="97"/>
      <c r="Q193" s="97"/>
      <c r="R193" s="97"/>
    </row>
    <row r="194" spans="1:18">
      <c r="A194" s="94"/>
      <c r="B194" s="62">
        <v>2258</v>
      </c>
      <c r="C194" s="96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97"/>
      <c r="P194" s="97"/>
      <c r="Q194" s="97"/>
      <c r="R194" s="97"/>
    </row>
    <row r="195" spans="1:18">
      <c r="A195" s="95"/>
      <c r="B195" s="62">
        <v>2350</v>
      </c>
      <c r="C195" s="98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98"/>
      <c r="P195" s="98"/>
      <c r="Q195" s="98"/>
      <c r="R195" s="98"/>
    </row>
    <row r="196" spans="1:18">
      <c r="A196" s="93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96">
        <v>7036</v>
      </c>
      <c r="P196" s="96">
        <v>7057</v>
      </c>
      <c r="Q196" s="96">
        <f>P196-O196</f>
        <v>21</v>
      </c>
      <c r="R196" s="96"/>
    </row>
    <row r="197" spans="1:18">
      <c r="A197" s="94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97"/>
      <c r="P197" s="97"/>
      <c r="Q197" s="97"/>
      <c r="R197" s="97"/>
    </row>
    <row r="198" spans="1:18">
      <c r="A198" s="94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97"/>
      <c r="P198" s="97"/>
      <c r="Q198" s="97"/>
      <c r="R198" s="97"/>
    </row>
    <row r="199" spans="1:18">
      <c r="A199" s="94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97"/>
      <c r="P199" s="97"/>
      <c r="Q199" s="97"/>
      <c r="R199" s="97"/>
    </row>
    <row r="200" spans="1:18">
      <c r="A200" s="94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97"/>
      <c r="P200" s="97"/>
      <c r="Q200" s="97"/>
      <c r="R200" s="97"/>
    </row>
    <row r="201" spans="1:18">
      <c r="A201" s="94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97"/>
      <c r="P201" s="97"/>
      <c r="Q201" s="97"/>
      <c r="R201" s="97"/>
    </row>
    <row r="202" spans="1:18">
      <c r="A202" s="94"/>
      <c r="B202" s="62">
        <v>2245</v>
      </c>
      <c r="C202" s="25"/>
      <c r="D202" s="25" t="s">
        <v>30</v>
      </c>
      <c r="E202" s="25" t="s">
        <v>630</v>
      </c>
      <c r="F202" s="96" t="s">
        <v>36</v>
      </c>
      <c r="G202" s="96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97"/>
      <c r="P202" s="97"/>
      <c r="Q202" s="97"/>
      <c r="R202" s="97"/>
    </row>
    <row r="203" spans="1:18">
      <c r="A203" s="95"/>
      <c r="B203" s="62">
        <v>2255</v>
      </c>
      <c r="C203" s="25"/>
      <c r="D203" s="25" t="s">
        <v>30</v>
      </c>
      <c r="E203" s="25" t="s">
        <v>641</v>
      </c>
      <c r="F203" s="98"/>
      <c r="G203" s="98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98"/>
      <c r="P203" s="98"/>
      <c r="Q203" s="98"/>
      <c r="R203" s="98"/>
    </row>
    <row r="204" spans="1:18" ht="16.5">
      <c r="A204" s="93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96">
        <v>5528</v>
      </c>
      <c r="P204" s="96">
        <v>5582</v>
      </c>
      <c r="Q204" s="96">
        <f>P204-O204</f>
        <v>54</v>
      </c>
      <c r="R204" s="96"/>
    </row>
    <row r="205" spans="1:18" ht="16.5">
      <c r="A205" s="94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97"/>
      <c r="P205" s="97"/>
      <c r="Q205" s="97"/>
      <c r="R205" s="97"/>
    </row>
    <row r="206" spans="1:18">
      <c r="A206" s="94"/>
      <c r="B206" s="103">
        <v>1400</v>
      </c>
      <c r="C206" s="96"/>
      <c r="D206" s="96" t="s">
        <v>30</v>
      </c>
      <c r="E206" s="96" t="s">
        <v>633</v>
      </c>
      <c r="F206" s="96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96">
        <v>10</v>
      </c>
      <c r="O206" s="97"/>
      <c r="P206" s="97"/>
      <c r="Q206" s="97"/>
      <c r="R206" s="97"/>
    </row>
    <row r="207" spans="1:18">
      <c r="A207" s="94"/>
      <c r="B207" s="104"/>
      <c r="C207" s="97"/>
      <c r="D207" s="97"/>
      <c r="E207" s="97"/>
      <c r="F207" s="98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97"/>
      <c r="O207" s="97"/>
      <c r="P207" s="97"/>
      <c r="Q207" s="97"/>
      <c r="R207" s="97"/>
    </row>
    <row r="208" spans="1:18" ht="16.5">
      <c r="A208" s="94"/>
      <c r="B208" s="105"/>
      <c r="C208" s="98"/>
      <c r="D208" s="98"/>
      <c r="E208" s="98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98"/>
      <c r="O208" s="97"/>
      <c r="P208" s="97"/>
      <c r="Q208" s="97"/>
      <c r="R208" s="97"/>
    </row>
    <row r="209" spans="1:18" ht="16.5">
      <c r="A209" s="94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97"/>
      <c r="P209" s="97"/>
      <c r="Q209" s="97"/>
      <c r="R209" s="97"/>
    </row>
    <row r="210" spans="1:18">
      <c r="A210" s="94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97"/>
      <c r="P210" s="97"/>
      <c r="Q210" s="97"/>
      <c r="R210" s="97"/>
    </row>
    <row r="211" spans="1:18">
      <c r="A211" s="94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97"/>
      <c r="P211" s="97"/>
      <c r="Q211" s="97"/>
      <c r="R211" s="97"/>
    </row>
    <row r="212" spans="1:18">
      <c r="A212" s="95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98"/>
      <c r="P212" s="98"/>
      <c r="Q212" s="98"/>
      <c r="R212" s="98"/>
    </row>
    <row r="213" spans="1:18" s="58" customFormat="1">
      <c r="A213" s="93">
        <v>43195</v>
      </c>
      <c r="B213" s="103">
        <v>900</v>
      </c>
      <c r="C213" s="96"/>
      <c r="D213" s="96" t="s">
        <v>30</v>
      </c>
      <c r="E213" s="96" t="s">
        <v>634</v>
      </c>
      <c r="F213" s="96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96">
        <v>7958</v>
      </c>
      <c r="P213" s="96">
        <v>7973</v>
      </c>
      <c r="Q213" s="96">
        <f>P213-O213</f>
        <v>15</v>
      </c>
      <c r="R213" s="96"/>
    </row>
    <row r="214" spans="1:18" s="58" customFormat="1">
      <c r="A214" s="94"/>
      <c r="B214" s="104"/>
      <c r="C214" s="97"/>
      <c r="D214" s="97"/>
      <c r="E214" s="97"/>
      <c r="F214" s="97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97"/>
      <c r="P214" s="97"/>
      <c r="Q214" s="97"/>
      <c r="R214" s="97"/>
    </row>
    <row r="215" spans="1:18" s="58" customFormat="1">
      <c r="A215" s="94"/>
      <c r="B215" s="105"/>
      <c r="C215" s="98"/>
      <c r="D215" s="98"/>
      <c r="E215" s="98"/>
      <c r="F215" s="98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97"/>
      <c r="P215" s="97"/>
      <c r="Q215" s="97"/>
      <c r="R215" s="97"/>
    </row>
    <row r="216" spans="1:18" s="58" customFormat="1">
      <c r="A216" s="94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97"/>
      <c r="P216" s="97"/>
      <c r="Q216" s="97"/>
      <c r="R216" s="97"/>
    </row>
    <row r="217" spans="1:18" s="58" customFormat="1">
      <c r="A217" s="94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97"/>
      <c r="P217" s="97"/>
      <c r="Q217" s="97"/>
      <c r="R217" s="97"/>
    </row>
    <row r="218" spans="1:18" s="58" customFormat="1">
      <c r="A218" s="94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97"/>
      <c r="P218" s="97"/>
      <c r="Q218" s="97"/>
      <c r="R218" s="97"/>
    </row>
    <row r="219" spans="1:18" s="58" customFormat="1">
      <c r="A219" s="94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97"/>
      <c r="P219" s="97"/>
      <c r="Q219" s="97"/>
      <c r="R219" s="97"/>
    </row>
    <row r="220" spans="1:18" s="58" customFormat="1">
      <c r="A220" s="94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97"/>
      <c r="P220" s="97"/>
      <c r="Q220" s="97"/>
      <c r="R220" s="97"/>
    </row>
    <row r="221" spans="1:18" s="58" customFormat="1">
      <c r="A221" s="95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98"/>
      <c r="P221" s="98"/>
      <c r="Q221" s="98"/>
      <c r="R221" s="98"/>
    </row>
    <row r="222" spans="1:18" s="58" customFormat="1">
      <c r="A222" s="93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96">
        <v>7890</v>
      </c>
      <c r="P222" s="96">
        <v>7904</v>
      </c>
      <c r="Q222" s="96">
        <f>P222-O222</f>
        <v>14</v>
      </c>
      <c r="R222" s="96"/>
    </row>
    <row r="223" spans="1:18" s="58" customFormat="1">
      <c r="A223" s="94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97"/>
      <c r="P223" s="97"/>
      <c r="Q223" s="97"/>
      <c r="R223" s="97"/>
    </row>
    <row r="224" spans="1:18" s="58" customFormat="1">
      <c r="A224" s="94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97"/>
      <c r="P224" s="97"/>
      <c r="Q224" s="97"/>
      <c r="R224" s="97"/>
    </row>
    <row r="225" spans="1:18" s="58" customFormat="1">
      <c r="A225" s="94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97"/>
      <c r="P225" s="97"/>
      <c r="Q225" s="97"/>
      <c r="R225" s="97"/>
    </row>
    <row r="226" spans="1:18" s="58" customFormat="1">
      <c r="A226" s="95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98"/>
      <c r="P226" s="98"/>
      <c r="Q226" s="98"/>
      <c r="R226" s="98"/>
    </row>
    <row r="227" spans="1:18" s="58" customFormat="1">
      <c r="A227" s="93">
        <v>43195</v>
      </c>
      <c r="B227" s="103">
        <v>840</v>
      </c>
      <c r="C227" s="96"/>
      <c r="D227" s="96" t="s">
        <v>30</v>
      </c>
      <c r="E227" s="96" t="s">
        <v>633</v>
      </c>
      <c r="F227" s="96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96">
        <v>14</v>
      </c>
      <c r="O227" s="96">
        <v>5632</v>
      </c>
      <c r="P227" s="96">
        <v>5649</v>
      </c>
      <c r="Q227" s="96">
        <f>P227-O227</f>
        <v>17</v>
      </c>
      <c r="R227" s="96"/>
    </row>
    <row r="228" spans="1:18" s="58" customFormat="1">
      <c r="A228" s="94"/>
      <c r="B228" s="104"/>
      <c r="C228" s="97"/>
      <c r="D228" s="97"/>
      <c r="E228" s="97"/>
      <c r="F228" s="97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97"/>
      <c r="O228" s="97"/>
      <c r="P228" s="97"/>
      <c r="Q228" s="97"/>
      <c r="R228" s="97"/>
    </row>
    <row r="229" spans="1:18" s="58" customFormat="1">
      <c r="A229" s="94"/>
      <c r="B229" s="104"/>
      <c r="C229" s="97"/>
      <c r="D229" s="97"/>
      <c r="E229" s="97"/>
      <c r="F229" s="97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97"/>
      <c r="O229" s="97"/>
      <c r="P229" s="97"/>
      <c r="Q229" s="97"/>
      <c r="R229" s="97"/>
    </row>
    <row r="230" spans="1:18" s="58" customFormat="1">
      <c r="A230" s="94"/>
      <c r="B230" s="105"/>
      <c r="C230" s="98"/>
      <c r="D230" s="98"/>
      <c r="E230" s="98"/>
      <c r="F230" s="98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98"/>
      <c r="O230" s="97"/>
      <c r="P230" s="97"/>
      <c r="Q230" s="97"/>
      <c r="R230" s="97"/>
    </row>
    <row r="231" spans="1:18" s="58" customFormat="1">
      <c r="A231" s="94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97"/>
      <c r="P231" s="97"/>
      <c r="Q231" s="97"/>
      <c r="R231" s="97"/>
    </row>
    <row r="232" spans="1:18" s="58" customFormat="1">
      <c r="A232" s="94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97"/>
      <c r="P232" s="97"/>
      <c r="Q232" s="97"/>
      <c r="R232" s="97"/>
    </row>
    <row r="233" spans="1:18" s="58" customFormat="1">
      <c r="A233" s="94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97"/>
      <c r="P233" s="97"/>
      <c r="Q233" s="97"/>
      <c r="R233" s="97"/>
    </row>
    <row r="234" spans="1:18" s="58" customFormat="1">
      <c r="A234" s="94"/>
      <c r="B234" s="62">
        <v>2245</v>
      </c>
      <c r="C234" s="25"/>
      <c r="D234" s="96" t="s">
        <v>30</v>
      </c>
      <c r="E234" s="25" t="s">
        <v>630</v>
      </c>
      <c r="F234" s="96" t="s">
        <v>36</v>
      </c>
      <c r="G234" s="96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97"/>
      <c r="P234" s="97"/>
      <c r="Q234" s="97"/>
      <c r="R234" s="97"/>
    </row>
    <row r="235" spans="1:18" s="58" customFormat="1">
      <c r="A235" s="95"/>
      <c r="B235" s="62">
        <v>2300</v>
      </c>
      <c r="C235" s="25"/>
      <c r="D235" s="98"/>
      <c r="E235" s="25" t="s">
        <v>641</v>
      </c>
      <c r="F235" s="98"/>
      <c r="G235" s="98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98"/>
      <c r="P235" s="98"/>
      <c r="Q235" s="98"/>
      <c r="R235" s="98"/>
    </row>
    <row r="236" spans="1:18" s="58" customFormat="1">
      <c r="A236" s="93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96">
        <v>7057</v>
      </c>
      <c r="P236" s="96">
        <v>7204</v>
      </c>
      <c r="Q236" s="96">
        <f>P236-O236</f>
        <v>147</v>
      </c>
      <c r="R236" s="96"/>
    </row>
    <row r="237" spans="1:18" s="58" customFormat="1">
      <c r="A237" s="94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97"/>
      <c r="P237" s="97"/>
      <c r="Q237" s="97"/>
      <c r="R237" s="97"/>
    </row>
    <row r="238" spans="1:18" s="58" customFormat="1">
      <c r="A238" s="94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97"/>
      <c r="P238" s="97"/>
      <c r="Q238" s="97"/>
      <c r="R238" s="97"/>
    </row>
    <row r="239" spans="1:18" s="58" customFormat="1">
      <c r="A239" s="94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97"/>
      <c r="P239" s="97"/>
      <c r="Q239" s="97"/>
      <c r="R239" s="97"/>
    </row>
    <row r="240" spans="1:18" s="58" customFormat="1">
      <c r="A240" s="94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97"/>
      <c r="P240" s="97"/>
      <c r="Q240" s="97"/>
      <c r="R240" s="97"/>
    </row>
    <row r="241" spans="1:18" s="58" customFormat="1">
      <c r="A241" s="94"/>
      <c r="B241" s="62">
        <v>1713</v>
      </c>
      <c r="C241" s="25" t="s">
        <v>460</v>
      </c>
      <c r="D241" s="96" t="s">
        <v>454</v>
      </c>
      <c r="E241" s="25" t="s">
        <v>618</v>
      </c>
      <c r="F241" s="96" t="s">
        <v>36</v>
      </c>
      <c r="G241" s="96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97"/>
      <c r="P241" s="97"/>
      <c r="Q241" s="97"/>
      <c r="R241" s="97"/>
    </row>
    <row r="242" spans="1:18" s="58" customFormat="1">
      <c r="A242" s="94"/>
      <c r="B242" s="62">
        <v>2010</v>
      </c>
      <c r="C242" s="25" t="s">
        <v>461</v>
      </c>
      <c r="D242" s="98"/>
      <c r="E242" s="25" t="s">
        <v>620</v>
      </c>
      <c r="F242" s="98"/>
      <c r="G242" s="98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97"/>
      <c r="P242" s="97"/>
      <c r="Q242" s="97"/>
      <c r="R242" s="97"/>
    </row>
    <row r="243" spans="1:18" s="58" customFormat="1">
      <c r="A243" s="94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97"/>
      <c r="P243" s="97"/>
      <c r="Q243" s="97"/>
      <c r="R243" s="97"/>
    </row>
    <row r="244" spans="1:18" s="58" customFormat="1">
      <c r="A244" s="94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97"/>
      <c r="P244" s="97"/>
      <c r="Q244" s="97"/>
      <c r="R244" s="97"/>
    </row>
    <row r="245" spans="1:18" s="58" customFormat="1">
      <c r="A245" s="95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98"/>
      <c r="P245" s="98"/>
      <c r="Q245" s="98"/>
      <c r="R245" s="98"/>
    </row>
    <row r="246" spans="1:18" s="58" customFormat="1">
      <c r="A246" s="93">
        <v>43195</v>
      </c>
      <c r="B246" s="103">
        <v>910</v>
      </c>
      <c r="C246" s="96"/>
      <c r="D246" s="96" t="s">
        <v>30</v>
      </c>
      <c r="E246" s="96" t="s">
        <v>634</v>
      </c>
      <c r="F246" s="96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96">
        <v>5582</v>
      </c>
      <c r="P246" s="96">
        <v>5622</v>
      </c>
      <c r="Q246" s="96">
        <f>P246-O246</f>
        <v>40</v>
      </c>
      <c r="R246" s="96"/>
    </row>
    <row r="247" spans="1:18" s="58" customFormat="1">
      <c r="A247" s="94"/>
      <c r="B247" s="104"/>
      <c r="C247" s="97"/>
      <c r="D247" s="97"/>
      <c r="E247" s="97"/>
      <c r="F247" s="97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97"/>
      <c r="P247" s="97"/>
      <c r="Q247" s="97"/>
      <c r="R247" s="97"/>
    </row>
    <row r="248" spans="1:18" s="58" customFormat="1">
      <c r="A248" s="94"/>
      <c r="B248" s="105"/>
      <c r="C248" s="98"/>
      <c r="D248" s="98"/>
      <c r="E248" s="98"/>
      <c r="F248" s="98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97"/>
      <c r="P248" s="97"/>
      <c r="Q248" s="97"/>
      <c r="R248" s="97"/>
    </row>
    <row r="249" spans="1:18" s="58" customFormat="1">
      <c r="A249" s="94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97"/>
      <c r="P249" s="97"/>
      <c r="Q249" s="97"/>
      <c r="R249" s="97"/>
    </row>
    <row r="250" spans="1:18" s="58" customFormat="1">
      <c r="A250" s="94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97"/>
      <c r="P250" s="97"/>
      <c r="Q250" s="97"/>
      <c r="R250" s="97"/>
    </row>
    <row r="251" spans="1:18" s="58" customFormat="1">
      <c r="A251" s="94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97"/>
      <c r="P251" s="97"/>
      <c r="Q251" s="97"/>
      <c r="R251" s="97"/>
    </row>
    <row r="252" spans="1:18" s="58" customFormat="1">
      <c r="A252" s="94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97"/>
      <c r="P252" s="97"/>
      <c r="Q252" s="97"/>
      <c r="R252" s="97"/>
    </row>
    <row r="253" spans="1:18" s="58" customFormat="1">
      <c r="A253" s="94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97"/>
      <c r="P253" s="97"/>
      <c r="Q253" s="97"/>
      <c r="R253" s="97"/>
    </row>
    <row r="254" spans="1:18" s="58" customFormat="1">
      <c r="A254" s="94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97"/>
      <c r="P254" s="97"/>
      <c r="Q254" s="97"/>
      <c r="R254" s="97"/>
    </row>
    <row r="255" spans="1:18" s="58" customFormat="1">
      <c r="A255" s="94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97"/>
      <c r="P255" s="97"/>
      <c r="Q255" s="97"/>
      <c r="R255" s="97"/>
    </row>
    <row r="256" spans="1:18" s="58" customFormat="1">
      <c r="A256" s="94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97"/>
      <c r="P256" s="97"/>
      <c r="Q256" s="97"/>
      <c r="R256" s="97"/>
    </row>
    <row r="257" spans="1:18" s="58" customFormat="1">
      <c r="A257" s="94"/>
      <c r="B257" s="103">
        <v>2300</v>
      </c>
      <c r="C257" s="25"/>
      <c r="D257" s="96" t="s">
        <v>32</v>
      </c>
      <c r="E257" s="25" t="s">
        <v>637</v>
      </c>
      <c r="F257" s="96" t="s">
        <v>36</v>
      </c>
      <c r="G257" s="96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96">
        <v>4</v>
      </c>
      <c r="O257" s="97"/>
      <c r="P257" s="97"/>
      <c r="Q257" s="97"/>
      <c r="R257" s="97"/>
    </row>
    <row r="258" spans="1:18" s="58" customFormat="1">
      <c r="A258" s="94"/>
      <c r="B258" s="104"/>
      <c r="C258" s="25"/>
      <c r="D258" s="97"/>
      <c r="E258" s="25" t="s">
        <v>635</v>
      </c>
      <c r="F258" s="97"/>
      <c r="G258" s="97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97"/>
      <c r="O258" s="97"/>
      <c r="P258" s="97"/>
      <c r="Q258" s="97"/>
      <c r="R258" s="97"/>
    </row>
    <row r="259" spans="1:18" s="58" customFormat="1">
      <c r="A259" s="94"/>
      <c r="B259" s="105"/>
      <c r="C259" s="25"/>
      <c r="D259" s="98"/>
      <c r="E259" s="25" t="s">
        <v>636</v>
      </c>
      <c r="F259" s="98"/>
      <c r="G259" s="98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98"/>
      <c r="O259" s="97"/>
      <c r="P259" s="97"/>
      <c r="Q259" s="97"/>
      <c r="R259" s="97"/>
    </row>
    <row r="260" spans="1:18" s="58" customFormat="1">
      <c r="A260" s="95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98"/>
      <c r="P260" s="98"/>
      <c r="Q260" s="98"/>
      <c r="R260" s="98"/>
    </row>
    <row r="261" spans="1:18" s="58" customFormat="1">
      <c r="A261" s="93">
        <v>43196</v>
      </c>
      <c r="B261" s="103">
        <v>820</v>
      </c>
      <c r="C261" s="96"/>
      <c r="D261" s="96" t="s">
        <v>30</v>
      </c>
      <c r="E261" s="96" t="s">
        <v>634</v>
      </c>
      <c r="F261" s="96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96">
        <v>7973</v>
      </c>
      <c r="P261" s="96">
        <v>8009</v>
      </c>
      <c r="Q261" s="96">
        <f>P261-O261</f>
        <v>36</v>
      </c>
      <c r="R261" s="96"/>
    </row>
    <row r="262" spans="1:18" s="58" customFormat="1">
      <c r="A262" s="94"/>
      <c r="B262" s="104"/>
      <c r="C262" s="97"/>
      <c r="D262" s="97"/>
      <c r="E262" s="97"/>
      <c r="F262" s="97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97"/>
      <c r="P262" s="97"/>
      <c r="Q262" s="97"/>
      <c r="R262" s="97"/>
    </row>
    <row r="263" spans="1:18" s="58" customFormat="1">
      <c r="A263" s="94"/>
      <c r="B263" s="105"/>
      <c r="C263" s="98"/>
      <c r="D263" s="98"/>
      <c r="E263" s="98"/>
      <c r="F263" s="98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97"/>
      <c r="P263" s="97"/>
      <c r="Q263" s="97"/>
      <c r="R263" s="97"/>
    </row>
    <row r="264" spans="1:18" s="58" customFormat="1">
      <c r="A264" s="94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97"/>
      <c r="P264" s="97"/>
      <c r="Q264" s="97"/>
      <c r="R264" s="97"/>
    </row>
    <row r="265" spans="1:18" s="58" customFormat="1">
      <c r="A265" s="94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97"/>
      <c r="P265" s="97"/>
      <c r="Q265" s="97"/>
      <c r="R265" s="97"/>
    </row>
    <row r="266" spans="1:18" s="58" customFormat="1">
      <c r="A266" s="94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97"/>
      <c r="P266" s="97"/>
      <c r="Q266" s="97"/>
      <c r="R266" s="97"/>
    </row>
    <row r="267" spans="1:18" s="58" customFormat="1">
      <c r="A267" s="94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97"/>
      <c r="P267" s="97"/>
      <c r="Q267" s="97"/>
      <c r="R267" s="97"/>
    </row>
    <row r="268" spans="1:18" s="58" customFormat="1">
      <c r="A268" s="94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97"/>
      <c r="P268" s="97"/>
      <c r="Q268" s="97"/>
      <c r="R268" s="97"/>
    </row>
    <row r="269" spans="1:18" s="58" customFormat="1">
      <c r="A269" s="94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97"/>
      <c r="P269" s="97"/>
      <c r="Q269" s="97"/>
      <c r="R269" s="97"/>
    </row>
    <row r="270" spans="1:18" s="58" customFormat="1">
      <c r="A270" s="94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97"/>
      <c r="P270" s="97"/>
      <c r="Q270" s="97"/>
      <c r="R270" s="97"/>
    </row>
    <row r="271" spans="1:18" s="58" customFormat="1">
      <c r="A271" s="94"/>
      <c r="B271" s="66">
        <v>2210</v>
      </c>
      <c r="C271" s="96" t="s">
        <v>40</v>
      </c>
      <c r="D271" s="96" t="s">
        <v>32</v>
      </c>
      <c r="E271" s="25" t="s">
        <v>637</v>
      </c>
      <c r="F271" s="96" t="s">
        <v>36</v>
      </c>
      <c r="G271" s="96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97"/>
      <c r="P271" s="97"/>
      <c r="Q271" s="97"/>
      <c r="R271" s="97"/>
    </row>
    <row r="272" spans="1:18" s="58" customFormat="1">
      <c r="A272" s="94"/>
      <c r="B272" s="66">
        <v>2300</v>
      </c>
      <c r="C272" s="97"/>
      <c r="D272" s="97"/>
      <c r="E272" s="25" t="s">
        <v>635</v>
      </c>
      <c r="F272" s="97"/>
      <c r="G272" s="97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97"/>
      <c r="P272" s="97"/>
      <c r="Q272" s="97"/>
      <c r="R272" s="97"/>
    </row>
    <row r="273" spans="1:18" s="58" customFormat="1">
      <c r="A273" s="94"/>
      <c r="B273" s="66">
        <v>2310</v>
      </c>
      <c r="C273" s="98"/>
      <c r="D273" s="98"/>
      <c r="E273" s="25" t="s">
        <v>636</v>
      </c>
      <c r="F273" s="98"/>
      <c r="G273" s="98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97"/>
      <c r="P273" s="97"/>
      <c r="Q273" s="97"/>
      <c r="R273" s="97"/>
    </row>
    <row r="274" spans="1:18" s="58" customFormat="1">
      <c r="A274" s="95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98"/>
      <c r="P274" s="98"/>
      <c r="Q274" s="98"/>
      <c r="R274" s="98"/>
    </row>
    <row r="275" spans="1:18" s="58" customFormat="1">
      <c r="A275" s="93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96">
        <v>7904</v>
      </c>
      <c r="P275" s="96">
        <v>8051</v>
      </c>
      <c r="Q275" s="96">
        <f>P275-O275</f>
        <v>147</v>
      </c>
      <c r="R275" s="96"/>
    </row>
    <row r="276" spans="1:18" s="58" customFormat="1">
      <c r="A276" s="94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97"/>
      <c r="P276" s="97"/>
      <c r="Q276" s="97"/>
      <c r="R276" s="97"/>
    </row>
    <row r="277" spans="1:18" s="58" customFormat="1">
      <c r="A277" s="94"/>
      <c r="B277" s="103">
        <v>1310</v>
      </c>
      <c r="C277" s="96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97"/>
      <c r="P277" s="97"/>
      <c r="Q277" s="97"/>
      <c r="R277" s="97"/>
    </row>
    <row r="278" spans="1:18" s="58" customFormat="1">
      <c r="A278" s="94"/>
      <c r="B278" s="105"/>
      <c r="C278" s="98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97"/>
      <c r="P278" s="97"/>
      <c r="Q278" s="97"/>
      <c r="R278" s="97"/>
    </row>
    <row r="279" spans="1:18" s="58" customFormat="1">
      <c r="A279" s="94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97"/>
      <c r="P279" s="97"/>
      <c r="Q279" s="97"/>
      <c r="R279" s="97"/>
    </row>
    <row r="280" spans="1:18" s="58" customFormat="1">
      <c r="A280" s="94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97"/>
      <c r="P280" s="97"/>
      <c r="Q280" s="97"/>
      <c r="R280" s="97"/>
    </row>
    <row r="281" spans="1:18" s="58" customFormat="1">
      <c r="A281" s="94"/>
      <c r="B281" s="103">
        <v>1647</v>
      </c>
      <c r="C281" s="96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97"/>
      <c r="P281" s="97"/>
      <c r="Q281" s="97"/>
      <c r="R281" s="97"/>
    </row>
    <row r="282" spans="1:18" s="58" customFormat="1">
      <c r="A282" s="94"/>
      <c r="B282" s="105"/>
      <c r="C282" s="98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97"/>
      <c r="P282" s="97"/>
      <c r="Q282" s="97"/>
      <c r="R282" s="97"/>
    </row>
    <row r="283" spans="1:18" s="58" customFormat="1">
      <c r="A283" s="94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97"/>
      <c r="P283" s="97"/>
      <c r="Q283" s="97"/>
      <c r="R283" s="97"/>
    </row>
    <row r="284" spans="1:18" s="58" customFormat="1">
      <c r="A284" s="94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97"/>
      <c r="P284" s="97"/>
      <c r="Q284" s="97"/>
      <c r="R284" s="97"/>
    </row>
    <row r="285" spans="1:18" s="58" customFormat="1">
      <c r="A285" s="94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97"/>
      <c r="P285" s="97"/>
      <c r="Q285" s="97"/>
      <c r="R285" s="97"/>
    </row>
    <row r="286" spans="1:18" s="58" customFormat="1">
      <c r="A286" s="95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98"/>
      <c r="P286" s="98"/>
      <c r="Q286" s="98"/>
      <c r="R286" s="98"/>
    </row>
    <row r="287" spans="1:18" s="58" customFormat="1">
      <c r="A287" s="93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96">
        <v>5649</v>
      </c>
      <c r="P287" s="96">
        <v>5684</v>
      </c>
      <c r="Q287" s="96">
        <f>P287-O287</f>
        <v>35</v>
      </c>
      <c r="R287" s="96"/>
    </row>
    <row r="288" spans="1:18" s="58" customFormat="1">
      <c r="A288" s="94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97"/>
      <c r="P288" s="97"/>
      <c r="Q288" s="97"/>
      <c r="R288" s="97"/>
    </row>
    <row r="289" spans="1:18" s="58" customFormat="1">
      <c r="A289" s="94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97"/>
      <c r="P289" s="97"/>
      <c r="Q289" s="97"/>
      <c r="R289" s="97"/>
    </row>
    <row r="290" spans="1:18" s="58" customFormat="1">
      <c r="A290" s="94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97"/>
      <c r="P290" s="97"/>
      <c r="Q290" s="97"/>
      <c r="R290" s="97"/>
    </row>
    <row r="291" spans="1:18" s="58" customFormat="1">
      <c r="A291" s="94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97"/>
      <c r="P291" s="97"/>
      <c r="Q291" s="97"/>
      <c r="R291" s="97"/>
    </row>
    <row r="292" spans="1:18" s="58" customFormat="1">
      <c r="A292" s="95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98"/>
      <c r="P292" s="98"/>
      <c r="Q292" s="98"/>
      <c r="R292" s="98"/>
    </row>
    <row r="293" spans="1:18" s="58" customFormat="1">
      <c r="A293" s="93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96">
        <v>7204</v>
      </c>
      <c r="P293" s="96">
        <v>7220</v>
      </c>
      <c r="Q293" s="96">
        <f>P293-O293</f>
        <v>16</v>
      </c>
      <c r="R293" s="96"/>
    </row>
    <row r="294" spans="1:18" s="58" customFormat="1">
      <c r="A294" s="94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97"/>
      <c r="P294" s="97"/>
      <c r="Q294" s="97"/>
      <c r="R294" s="97"/>
    </row>
    <row r="295" spans="1:18" s="58" customFormat="1">
      <c r="A295" s="94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97"/>
      <c r="P295" s="97"/>
      <c r="Q295" s="97"/>
      <c r="R295" s="97"/>
    </row>
    <row r="296" spans="1:18" s="58" customFormat="1">
      <c r="A296" s="94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97"/>
      <c r="P296" s="97"/>
      <c r="Q296" s="97"/>
      <c r="R296" s="97"/>
    </row>
    <row r="297" spans="1:18" s="58" customFormat="1">
      <c r="A297" s="94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97"/>
      <c r="P297" s="97"/>
      <c r="Q297" s="97"/>
      <c r="R297" s="97"/>
    </row>
    <row r="298" spans="1:18" s="58" customFormat="1">
      <c r="A298" s="94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97"/>
      <c r="P298" s="97"/>
      <c r="Q298" s="97"/>
      <c r="R298" s="97"/>
    </row>
    <row r="299" spans="1:18" s="58" customFormat="1">
      <c r="A299" s="95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98"/>
      <c r="P299" s="98"/>
      <c r="Q299" s="98"/>
      <c r="R299" s="98"/>
    </row>
    <row r="300" spans="1:18" s="58" customFormat="1">
      <c r="A300" s="93">
        <v>43196</v>
      </c>
      <c r="B300" s="103">
        <v>825</v>
      </c>
      <c r="C300" s="96"/>
      <c r="D300" s="96" t="s">
        <v>30</v>
      </c>
      <c r="E300" s="96" t="s">
        <v>634</v>
      </c>
      <c r="F300" s="96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96">
        <v>13</v>
      </c>
      <c r="O300" s="96">
        <v>5622</v>
      </c>
      <c r="P300" s="96">
        <v>5641</v>
      </c>
      <c r="Q300" s="96">
        <f>P300-O300</f>
        <v>19</v>
      </c>
      <c r="R300" s="96"/>
    </row>
    <row r="301" spans="1:18" s="58" customFormat="1">
      <c r="A301" s="94"/>
      <c r="B301" s="104"/>
      <c r="C301" s="97"/>
      <c r="D301" s="97"/>
      <c r="E301" s="97"/>
      <c r="F301" s="97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97"/>
      <c r="O301" s="97"/>
      <c r="P301" s="97"/>
      <c r="Q301" s="97"/>
      <c r="R301" s="97"/>
    </row>
    <row r="302" spans="1:18" s="58" customFormat="1">
      <c r="A302" s="94"/>
      <c r="B302" s="105"/>
      <c r="C302" s="98"/>
      <c r="D302" s="98"/>
      <c r="E302" s="98"/>
      <c r="F302" s="98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98"/>
      <c r="O302" s="97"/>
      <c r="P302" s="97"/>
      <c r="Q302" s="97"/>
      <c r="R302" s="97"/>
    </row>
    <row r="303" spans="1:18" s="58" customFormat="1">
      <c r="A303" s="94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97"/>
      <c r="P303" s="97"/>
      <c r="Q303" s="97"/>
      <c r="R303" s="97"/>
    </row>
    <row r="304" spans="1:18" s="58" customFormat="1">
      <c r="A304" s="94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97"/>
      <c r="P304" s="97"/>
      <c r="Q304" s="97"/>
      <c r="R304" s="97"/>
    </row>
    <row r="305" spans="1:18" s="58" customFormat="1">
      <c r="A305" s="94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97"/>
      <c r="P305" s="97"/>
      <c r="Q305" s="97"/>
      <c r="R305" s="97"/>
    </row>
    <row r="306" spans="1:18" s="58" customFormat="1">
      <c r="A306" s="94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97"/>
      <c r="P306" s="97"/>
      <c r="Q306" s="97"/>
      <c r="R306" s="97"/>
    </row>
    <row r="307" spans="1:18" s="58" customFormat="1">
      <c r="A307" s="94"/>
      <c r="B307" s="103">
        <v>2305</v>
      </c>
      <c r="C307" s="25"/>
      <c r="D307" s="96" t="s">
        <v>30</v>
      </c>
      <c r="E307" s="25" t="s">
        <v>675</v>
      </c>
      <c r="F307" s="96" t="s">
        <v>36</v>
      </c>
      <c r="G307" s="96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96">
        <v>12</v>
      </c>
      <c r="O307" s="97"/>
      <c r="P307" s="97"/>
      <c r="Q307" s="97"/>
      <c r="R307" s="97"/>
    </row>
    <row r="308" spans="1:18" s="58" customFormat="1">
      <c r="A308" s="95"/>
      <c r="B308" s="105"/>
      <c r="C308" s="25"/>
      <c r="D308" s="98"/>
      <c r="E308" s="25" t="s">
        <v>630</v>
      </c>
      <c r="F308" s="98"/>
      <c r="G308" s="98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98"/>
      <c r="O308" s="98"/>
      <c r="P308" s="98"/>
      <c r="Q308" s="98"/>
      <c r="R308" s="98"/>
    </row>
    <row r="309" spans="1:18" s="58" customFormat="1">
      <c r="A309" s="93">
        <v>43197</v>
      </c>
      <c r="B309" s="103">
        <v>820</v>
      </c>
      <c r="C309" s="96"/>
      <c r="D309" s="96" t="s">
        <v>30</v>
      </c>
      <c r="E309" s="96" t="s">
        <v>634</v>
      </c>
      <c r="F309" s="96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96">
        <v>8009</v>
      </c>
      <c r="P309" s="96">
        <v>8047</v>
      </c>
      <c r="Q309" s="96">
        <f>P309-O309</f>
        <v>38</v>
      </c>
      <c r="R309" s="96"/>
    </row>
    <row r="310" spans="1:18" s="58" customFormat="1">
      <c r="A310" s="94"/>
      <c r="B310" s="104"/>
      <c r="C310" s="97"/>
      <c r="D310" s="97"/>
      <c r="E310" s="97"/>
      <c r="F310" s="97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97"/>
      <c r="P310" s="97"/>
      <c r="Q310" s="97"/>
      <c r="R310" s="97"/>
    </row>
    <row r="311" spans="1:18" s="58" customFormat="1">
      <c r="A311" s="94"/>
      <c r="B311" s="104"/>
      <c r="C311" s="97"/>
      <c r="D311" s="97"/>
      <c r="E311" s="97"/>
      <c r="F311" s="97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97"/>
      <c r="P311" s="97"/>
      <c r="Q311" s="97"/>
      <c r="R311" s="97"/>
    </row>
    <row r="312" spans="1:18" s="58" customFormat="1">
      <c r="A312" s="94"/>
      <c r="B312" s="105"/>
      <c r="C312" s="98"/>
      <c r="D312" s="98"/>
      <c r="E312" s="98"/>
      <c r="F312" s="98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97"/>
      <c r="P312" s="97"/>
      <c r="Q312" s="97"/>
      <c r="R312" s="97"/>
    </row>
    <row r="313" spans="1:18" s="58" customFormat="1">
      <c r="A313" s="94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97"/>
      <c r="P313" s="97"/>
      <c r="Q313" s="97"/>
      <c r="R313" s="97"/>
    </row>
    <row r="314" spans="1:18" s="58" customFormat="1">
      <c r="A314" s="94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97"/>
      <c r="P314" s="97"/>
      <c r="Q314" s="97"/>
      <c r="R314" s="97"/>
    </row>
    <row r="315" spans="1:18" s="58" customFormat="1">
      <c r="A315" s="94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97"/>
      <c r="P315" s="97"/>
      <c r="Q315" s="97"/>
      <c r="R315" s="97"/>
    </row>
    <row r="316" spans="1:18" s="58" customFormat="1">
      <c r="A316" s="94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97"/>
      <c r="P316" s="97"/>
      <c r="Q316" s="97"/>
      <c r="R316" s="97"/>
    </row>
    <row r="317" spans="1:18" s="58" customFormat="1">
      <c r="A317" s="95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98"/>
      <c r="P317" s="98"/>
      <c r="Q317" s="98"/>
      <c r="R317" s="98"/>
    </row>
    <row r="318" spans="1:18" s="58" customFormat="1">
      <c r="A318" s="93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96">
        <v>8051</v>
      </c>
      <c r="P318" s="96">
        <v>8108</v>
      </c>
      <c r="Q318" s="96">
        <f>P318-O318</f>
        <v>57</v>
      </c>
      <c r="R318" s="96"/>
    </row>
    <row r="319" spans="1:18" s="58" customFormat="1">
      <c r="A319" s="94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97"/>
      <c r="P319" s="97"/>
      <c r="Q319" s="97"/>
      <c r="R319" s="97"/>
    </row>
    <row r="320" spans="1:18" s="58" customFormat="1">
      <c r="A320" s="94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97"/>
      <c r="P320" s="97"/>
      <c r="Q320" s="97"/>
      <c r="R320" s="97"/>
    </row>
    <row r="321" spans="1:18" s="58" customFormat="1">
      <c r="A321" s="94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97"/>
      <c r="P321" s="97"/>
      <c r="Q321" s="97"/>
      <c r="R321" s="97"/>
    </row>
    <row r="322" spans="1:18" s="58" customFormat="1">
      <c r="A322" s="94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97"/>
      <c r="P322" s="97"/>
      <c r="Q322" s="97"/>
      <c r="R322" s="97"/>
    </row>
    <row r="323" spans="1:18" s="58" customFormat="1">
      <c r="A323" s="94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97"/>
      <c r="P323" s="97"/>
      <c r="Q323" s="97"/>
      <c r="R323" s="97"/>
    </row>
    <row r="324" spans="1:18" s="58" customFormat="1">
      <c r="A324" s="94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97"/>
      <c r="P324" s="97"/>
      <c r="Q324" s="97"/>
      <c r="R324" s="97"/>
    </row>
    <row r="325" spans="1:18" s="58" customFormat="1">
      <c r="A325" s="94"/>
      <c r="B325" s="71">
        <v>2010</v>
      </c>
      <c r="C325" s="25" t="s">
        <v>461</v>
      </c>
      <c r="D325" s="96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97"/>
      <c r="P325" s="97"/>
      <c r="Q325" s="97"/>
      <c r="R325" s="97"/>
    </row>
    <row r="326" spans="1:18" s="58" customFormat="1">
      <c r="A326" s="94"/>
      <c r="B326" s="71">
        <v>2040</v>
      </c>
      <c r="C326" s="25" t="s">
        <v>460</v>
      </c>
      <c r="D326" s="98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97"/>
      <c r="P326" s="97"/>
      <c r="Q326" s="97"/>
      <c r="R326" s="97"/>
    </row>
    <row r="327" spans="1:18" s="58" customFormat="1">
      <c r="A327" s="95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98"/>
      <c r="P327" s="98"/>
      <c r="Q327" s="98"/>
      <c r="R327" s="98"/>
    </row>
    <row r="328" spans="1:18" s="58" customFormat="1">
      <c r="A328" s="93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96">
        <v>5684</v>
      </c>
      <c r="P328" s="96">
        <v>5829</v>
      </c>
      <c r="Q328" s="96">
        <f>P328-O328</f>
        <v>145</v>
      </c>
      <c r="R328" s="96"/>
    </row>
    <row r="329" spans="1:18" s="58" customFormat="1">
      <c r="A329" s="94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97"/>
      <c r="P329" s="97"/>
      <c r="Q329" s="97"/>
      <c r="R329" s="97"/>
    </row>
    <row r="330" spans="1:18" s="58" customFormat="1">
      <c r="A330" s="94"/>
      <c r="B330" s="103">
        <v>1310</v>
      </c>
      <c r="C330" s="96"/>
      <c r="D330" s="96" t="s">
        <v>30</v>
      </c>
      <c r="E330" s="96" t="s">
        <v>634</v>
      </c>
      <c r="F330" s="96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97"/>
      <c r="P330" s="97"/>
      <c r="Q330" s="97"/>
      <c r="R330" s="97"/>
    </row>
    <row r="331" spans="1:18" s="58" customFormat="1">
      <c r="A331" s="94"/>
      <c r="B331" s="105"/>
      <c r="C331" s="98"/>
      <c r="D331" s="98"/>
      <c r="E331" s="98"/>
      <c r="F331" s="98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97"/>
      <c r="P331" s="97"/>
      <c r="Q331" s="97"/>
      <c r="R331" s="97"/>
    </row>
    <row r="332" spans="1:18" s="58" customFormat="1">
      <c r="A332" s="94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97"/>
      <c r="P332" s="97"/>
      <c r="Q332" s="97"/>
      <c r="R332" s="97"/>
    </row>
    <row r="333" spans="1:18" s="58" customFormat="1">
      <c r="A333" s="94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97"/>
      <c r="P333" s="97"/>
      <c r="Q333" s="97"/>
      <c r="R333" s="97"/>
    </row>
    <row r="334" spans="1:18" s="58" customFormat="1">
      <c r="A334" s="94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97"/>
      <c r="P334" s="97"/>
      <c r="Q334" s="97"/>
      <c r="R334" s="97"/>
    </row>
    <row r="335" spans="1:18" s="58" customFormat="1">
      <c r="A335" s="94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97"/>
      <c r="P335" s="97"/>
      <c r="Q335" s="97"/>
      <c r="R335" s="97"/>
    </row>
    <row r="336" spans="1:18" s="58" customFormat="1">
      <c r="A336" s="94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97"/>
      <c r="P336" s="97"/>
      <c r="Q336" s="97"/>
      <c r="R336" s="97"/>
    </row>
    <row r="337" spans="1:18" s="58" customFormat="1">
      <c r="A337" s="95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98"/>
      <c r="P337" s="98"/>
      <c r="Q337" s="98"/>
      <c r="R337" s="98"/>
    </row>
    <row r="338" spans="1:18" s="58" customFormat="1">
      <c r="A338" s="93">
        <v>43197</v>
      </c>
      <c r="B338" s="103">
        <v>822</v>
      </c>
      <c r="C338" s="96"/>
      <c r="D338" s="96" t="s">
        <v>30</v>
      </c>
      <c r="E338" s="96" t="s">
        <v>634</v>
      </c>
      <c r="F338" s="96" t="s">
        <v>32</v>
      </c>
      <c r="G338" s="25" t="s">
        <v>635</v>
      </c>
      <c r="H338" s="25"/>
      <c r="I338" s="25"/>
      <c r="J338" s="96" t="s">
        <v>652</v>
      </c>
      <c r="K338" s="96" t="s">
        <v>473</v>
      </c>
      <c r="L338" s="96" t="s">
        <v>474</v>
      </c>
      <c r="M338" s="25">
        <v>9.6</v>
      </c>
      <c r="N338" s="25">
        <v>3</v>
      </c>
      <c r="O338" s="96">
        <v>7221</v>
      </c>
      <c r="P338" s="96">
        <v>7259</v>
      </c>
      <c r="Q338" s="96">
        <f>P338-O338</f>
        <v>38</v>
      </c>
      <c r="R338" s="96"/>
    </row>
    <row r="339" spans="1:18" s="58" customFormat="1">
      <c r="A339" s="94"/>
      <c r="B339" s="104"/>
      <c r="C339" s="97"/>
      <c r="D339" s="97"/>
      <c r="E339" s="97"/>
      <c r="F339" s="97"/>
      <c r="G339" s="25" t="s">
        <v>636</v>
      </c>
      <c r="H339" s="25"/>
      <c r="I339" s="25"/>
      <c r="J339" s="97"/>
      <c r="K339" s="97"/>
      <c r="L339" s="97"/>
      <c r="M339" s="25">
        <v>9.6</v>
      </c>
      <c r="N339" s="25">
        <v>2</v>
      </c>
      <c r="O339" s="97"/>
      <c r="P339" s="97"/>
      <c r="Q339" s="97"/>
      <c r="R339" s="97"/>
    </row>
    <row r="340" spans="1:18" s="58" customFormat="1">
      <c r="A340" s="94"/>
      <c r="B340" s="105"/>
      <c r="C340" s="98"/>
      <c r="D340" s="98"/>
      <c r="E340" s="98"/>
      <c r="F340" s="98"/>
      <c r="G340" s="25" t="s">
        <v>637</v>
      </c>
      <c r="H340" s="25"/>
      <c r="I340" s="25"/>
      <c r="J340" s="98"/>
      <c r="K340" s="98"/>
      <c r="L340" s="98"/>
      <c r="M340" s="25">
        <v>9.6</v>
      </c>
      <c r="N340" s="25">
        <v>2</v>
      </c>
      <c r="O340" s="97"/>
      <c r="P340" s="97"/>
      <c r="Q340" s="97"/>
      <c r="R340" s="97"/>
    </row>
    <row r="341" spans="1:18" s="58" customFormat="1">
      <c r="A341" s="94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97"/>
      <c r="P341" s="97"/>
      <c r="Q341" s="97"/>
      <c r="R341" s="97"/>
    </row>
    <row r="342" spans="1:18" s="58" customFormat="1">
      <c r="A342" s="94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97"/>
      <c r="P342" s="97"/>
      <c r="Q342" s="97"/>
      <c r="R342" s="97"/>
    </row>
    <row r="343" spans="1:18" s="58" customFormat="1">
      <c r="A343" s="94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97"/>
      <c r="P343" s="97"/>
      <c r="Q343" s="97"/>
      <c r="R343" s="97"/>
    </row>
    <row r="344" spans="1:18" s="58" customFormat="1">
      <c r="A344" s="94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97"/>
      <c r="P344" s="97"/>
      <c r="Q344" s="97"/>
      <c r="R344" s="97"/>
    </row>
    <row r="345" spans="1:18" s="58" customFormat="1">
      <c r="A345" s="94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97"/>
      <c r="P345" s="97"/>
      <c r="Q345" s="97"/>
      <c r="R345" s="97"/>
    </row>
    <row r="346" spans="1:18" s="58" customFormat="1">
      <c r="A346" s="94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97"/>
      <c r="P346" s="97"/>
      <c r="Q346" s="97"/>
      <c r="R346" s="97"/>
    </row>
    <row r="347" spans="1:18" s="58" customFormat="1">
      <c r="A347" s="94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97"/>
      <c r="P347" s="97"/>
      <c r="Q347" s="97"/>
      <c r="R347" s="97"/>
    </row>
    <row r="348" spans="1:18" s="58" customFormat="1">
      <c r="A348" s="94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97"/>
      <c r="P348" s="97"/>
      <c r="Q348" s="97"/>
      <c r="R348" s="97"/>
    </row>
    <row r="349" spans="1:18" s="58" customFormat="1">
      <c r="A349" s="94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97"/>
      <c r="P349" s="97"/>
      <c r="Q349" s="97"/>
      <c r="R349" s="97"/>
    </row>
    <row r="350" spans="1:18" s="58" customFormat="1">
      <c r="A350" s="94"/>
      <c r="B350" s="71">
        <v>2250</v>
      </c>
      <c r="C350" s="25"/>
      <c r="D350" s="96" t="s">
        <v>32</v>
      </c>
      <c r="E350" s="25" t="s">
        <v>637</v>
      </c>
      <c r="F350" s="96" t="s">
        <v>36</v>
      </c>
      <c r="G350" s="96" t="s">
        <v>617</v>
      </c>
      <c r="H350" s="25"/>
      <c r="I350" s="25"/>
      <c r="J350" s="96" t="s">
        <v>652</v>
      </c>
      <c r="K350" s="96" t="s">
        <v>473</v>
      </c>
      <c r="L350" s="96" t="s">
        <v>474</v>
      </c>
      <c r="M350" s="96">
        <v>9.6</v>
      </c>
      <c r="N350" s="25">
        <v>2</v>
      </c>
      <c r="O350" s="97"/>
      <c r="P350" s="97"/>
      <c r="Q350" s="97"/>
      <c r="R350" s="97"/>
    </row>
    <row r="351" spans="1:18" s="58" customFormat="1">
      <c r="A351" s="94"/>
      <c r="B351" s="71">
        <v>2300</v>
      </c>
      <c r="C351" s="25"/>
      <c r="D351" s="98"/>
      <c r="E351" s="25" t="s">
        <v>635</v>
      </c>
      <c r="F351" s="98"/>
      <c r="G351" s="98"/>
      <c r="H351" s="25"/>
      <c r="I351" s="25"/>
      <c r="J351" s="98"/>
      <c r="K351" s="98"/>
      <c r="L351" s="98"/>
      <c r="M351" s="98"/>
      <c r="N351" s="25">
        <v>2</v>
      </c>
      <c r="O351" s="97"/>
      <c r="P351" s="97"/>
      <c r="Q351" s="97"/>
      <c r="R351" s="97"/>
    </row>
    <row r="352" spans="1:18" s="58" customFormat="1">
      <c r="A352" s="95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98"/>
      <c r="P352" s="98"/>
      <c r="Q352" s="98"/>
      <c r="R352" s="98"/>
    </row>
    <row r="353" spans="1:18" s="58" customFormat="1">
      <c r="A353" s="93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96">
        <v>5641</v>
      </c>
      <c r="P353" s="96">
        <v>5658</v>
      </c>
      <c r="Q353" s="96">
        <f>P353-O353</f>
        <v>17</v>
      </c>
      <c r="R353" s="96"/>
    </row>
    <row r="354" spans="1:18" s="58" customFormat="1">
      <c r="A354" s="94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97"/>
      <c r="P354" s="97"/>
      <c r="Q354" s="97"/>
      <c r="R354" s="97"/>
    </row>
    <row r="355" spans="1:18" s="58" customFormat="1">
      <c r="A355" s="94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97"/>
      <c r="P355" s="97"/>
      <c r="Q355" s="97"/>
      <c r="R355" s="97"/>
    </row>
    <row r="356" spans="1:18" s="58" customFormat="1">
      <c r="A356" s="94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97"/>
      <c r="P356" s="97"/>
      <c r="Q356" s="97"/>
      <c r="R356" s="97"/>
    </row>
    <row r="357" spans="1:18" s="58" customFormat="1">
      <c r="A357" s="94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97"/>
      <c r="P357" s="97"/>
      <c r="Q357" s="97"/>
      <c r="R357" s="97"/>
    </row>
    <row r="358" spans="1:18" s="58" customFormat="1">
      <c r="A358" s="95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98"/>
      <c r="P358" s="98"/>
      <c r="Q358" s="98"/>
      <c r="R358" s="98"/>
    </row>
    <row r="359" spans="1:18" s="58" customFormat="1">
      <c r="A359" s="93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96">
        <v>8047</v>
      </c>
      <c r="P359" s="96">
        <v>8066</v>
      </c>
      <c r="Q359" s="96">
        <f>P359-O359</f>
        <v>19</v>
      </c>
      <c r="R359" s="96"/>
    </row>
    <row r="360" spans="1:18" s="58" customFormat="1">
      <c r="A360" s="94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97"/>
      <c r="P360" s="97"/>
      <c r="Q360" s="97"/>
      <c r="R360" s="97"/>
    </row>
    <row r="361" spans="1:18" s="58" customFormat="1">
      <c r="A361" s="94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97"/>
      <c r="P361" s="97"/>
      <c r="Q361" s="97"/>
      <c r="R361" s="97"/>
    </row>
    <row r="362" spans="1:18" s="58" customFormat="1">
      <c r="A362" s="94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97"/>
      <c r="P362" s="97"/>
      <c r="Q362" s="97"/>
      <c r="R362" s="97"/>
    </row>
    <row r="363" spans="1:18" s="58" customFormat="1">
      <c r="A363" s="94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97"/>
      <c r="P363" s="97"/>
      <c r="Q363" s="97"/>
      <c r="R363" s="97"/>
    </row>
    <row r="364" spans="1:18" s="58" customFormat="1">
      <c r="A364" s="94"/>
      <c r="B364" s="71">
        <v>1645</v>
      </c>
      <c r="C364" s="96"/>
      <c r="D364" s="96" t="s">
        <v>32</v>
      </c>
      <c r="E364" s="25" t="s">
        <v>635</v>
      </c>
      <c r="F364" s="96" t="s">
        <v>30</v>
      </c>
      <c r="G364" s="96" t="s">
        <v>634</v>
      </c>
      <c r="H364" s="96"/>
      <c r="I364" s="96"/>
      <c r="J364" s="96" t="s">
        <v>652</v>
      </c>
      <c r="K364" s="96" t="s">
        <v>39</v>
      </c>
      <c r="L364" s="96" t="s">
        <v>622</v>
      </c>
      <c r="M364" s="96">
        <v>9.6</v>
      </c>
      <c r="N364" s="25">
        <v>1</v>
      </c>
      <c r="O364" s="97"/>
      <c r="P364" s="97"/>
      <c r="Q364" s="97"/>
      <c r="R364" s="97"/>
    </row>
    <row r="365" spans="1:18" s="58" customFormat="1">
      <c r="A365" s="94"/>
      <c r="B365" s="71">
        <v>1650</v>
      </c>
      <c r="C365" s="98"/>
      <c r="D365" s="98"/>
      <c r="E365" s="25" t="s">
        <v>637</v>
      </c>
      <c r="F365" s="98"/>
      <c r="G365" s="98"/>
      <c r="H365" s="98"/>
      <c r="I365" s="98"/>
      <c r="J365" s="98"/>
      <c r="K365" s="98"/>
      <c r="L365" s="98"/>
      <c r="M365" s="98"/>
      <c r="N365" s="25">
        <v>1</v>
      </c>
      <c r="O365" s="97"/>
      <c r="P365" s="97"/>
      <c r="Q365" s="97"/>
      <c r="R365" s="97"/>
    </row>
    <row r="366" spans="1:18" s="58" customFormat="1">
      <c r="A366" s="94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97"/>
      <c r="P366" s="97"/>
      <c r="Q366" s="97"/>
      <c r="R366" s="97"/>
    </row>
    <row r="367" spans="1:18" s="58" customFormat="1">
      <c r="A367" s="94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97"/>
      <c r="P367" s="97"/>
      <c r="Q367" s="97"/>
      <c r="R367" s="97"/>
    </row>
    <row r="368" spans="1:18" s="58" customFormat="1">
      <c r="A368" s="95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98"/>
      <c r="P368" s="98"/>
      <c r="Q368" s="98"/>
      <c r="R368" s="98"/>
    </row>
    <row r="369" spans="1:18" s="58" customFormat="1">
      <c r="A369" s="93">
        <v>43198</v>
      </c>
      <c r="B369" s="103">
        <v>820</v>
      </c>
      <c r="C369" s="96"/>
      <c r="D369" s="96" t="s">
        <v>30</v>
      </c>
      <c r="E369" s="96" t="s">
        <v>634</v>
      </c>
      <c r="F369" s="96" t="s">
        <v>32</v>
      </c>
      <c r="G369" s="25" t="s">
        <v>635</v>
      </c>
      <c r="H369" s="96"/>
      <c r="I369" s="96"/>
      <c r="J369" s="96" t="s">
        <v>652</v>
      </c>
      <c r="K369" s="96" t="s">
        <v>457</v>
      </c>
      <c r="L369" s="96" t="s">
        <v>458</v>
      </c>
      <c r="M369" s="96">
        <v>9.6</v>
      </c>
      <c r="N369" s="25">
        <v>3</v>
      </c>
      <c r="O369" s="96">
        <v>8108</v>
      </c>
      <c r="P369" s="96">
        <v>8144</v>
      </c>
      <c r="Q369" s="96">
        <f>P369-O369</f>
        <v>36</v>
      </c>
      <c r="R369" s="96"/>
    </row>
    <row r="370" spans="1:18" s="58" customFormat="1">
      <c r="A370" s="94"/>
      <c r="B370" s="104"/>
      <c r="C370" s="97"/>
      <c r="D370" s="97"/>
      <c r="E370" s="97"/>
      <c r="F370" s="97"/>
      <c r="G370" s="25" t="s">
        <v>636</v>
      </c>
      <c r="H370" s="97"/>
      <c r="I370" s="97"/>
      <c r="J370" s="97"/>
      <c r="K370" s="97"/>
      <c r="L370" s="97"/>
      <c r="M370" s="97"/>
      <c r="N370" s="25">
        <v>2</v>
      </c>
      <c r="O370" s="97"/>
      <c r="P370" s="97"/>
      <c r="Q370" s="97"/>
      <c r="R370" s="97"/>
    </row>
    <row r="371" spans="1:18" s="58" customFormat="1">
      <c r="A371" s="94"/>
      <c r="B371" s="105"/>
      <c r="C371" s="98"/>
      <c r="D371" s="98"/>
      <c r="E371" s="98"/>
      <c r="F371" s="98"/>
      <c r="G371" s="25" t="s">
        <v>637</v>
      </c>
      <c r="H371" s="98"/>
      <c r="I371" s="98"/>
      <c r="J371" s="98"/>
      <c r="K371" s="98"/>
      <c r="L371" s="98"/>
      <c r="M371" s="98"/>
      <c r="N371" s="25">
        <v>1</v>
      </c>
      <c r="O371" s="97"/>
      <c r="P371" s="97"/>
      <c r="Q371" s="97"/>
      <c r="R371" s="97"/>
    </row>
    <row r="372" spans="1:18" s="58" customFormat="1">
      <c r="A372" s="94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97"/>
      <c r="P372" s="97"/>
      <c r="Q372" s="97"/>
      <c r="R372" s="97"/>
    </row>
    <row r="373" spans="1:18" s="58" customFormat="1">
      <c r="A373" s="94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97"/>
      <c r="P373" s="97"/>
      <c r="Q373" s="97"/>
      <c r="R373" s="97"/>
    </row>
    <row r="374" spans="1:18" s="58" customFormat="1">
      <c r="A374" s="94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97"/>
      <c r="P374" s="97"/>
      <c r="Q374" s="97"/>
      <c r="R374" s="97"/>
    </row>
    <row r="375" spans="1:18" s="58" customFormat="1">
      <c r="A375" s="94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97"/>
      <c r="P375" s="97"/>
      <c r="Q375" s="97"/>
      <c r="R375" s="97"/>
    </row>
    <row r="376" spans="1:18" s="58" customFormat="1">
      <c r="A376" s="94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97"/>
      <c r="P376" s="97"/>
      <c r="Q376" s="97"/>
      <c r="R376" s="97"/>
    </row>
    <row r="377" spans="1:18" s="58" customFormat="1">
      <c r="A377" s="94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97"/>
      <c r="P377" s="97"/>
      <c r="Q377" s="97"/>
      <c r="R377" s="97"/>
    </row>
    <row r="378" spans="1:18" s="58" customFormat="1">
      <c r="A378" s="94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97"/>
      <c r="P378" s="97"/>
      <c r="Q378" s="97"/>
      <c r="R378" s="97"/>
    </row>
    <row r="379" spans="1:18" s="58" customFormat="1">
      <c r="A379" s="94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97"/>
      <c r="P379" s="97"/>
      <c r="Q379" s="97"/>
      <c r="R379" s="97"/>
    </row>
    <row r="380" spans="1:18" s="58" customFormat="1">
      <c r="A380" s="94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97"/>
      <c r="P380" s="97"/>
      <c r="Q380" s="97"/>
      <c r="R380" s="97"/>
    </row>
    <row r="381" spans="1:18" s="58" customFormat="1">
      <c r="A381" s="94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97"/>
      <c r="P381" s="97"/>
      <c r="Q381" s="97"/>
      <c r="R381" s="97"/>
    </row>
    <row r="382" spans="1:18" s="58" customFormat="1">
      <c r="A382" s="94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97"/>
      <c r="P382" s="97"/>
      <c r="Q382" s="97"/>
      <c r="R382" s="97"/>
    </row>
    <row r="383" spans="1:18" s="58" customFormat="1">
      <c r="A383" s="94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97"/>
      <c r="P383" s="97"/>
      <c r="Q383" s="97"/>
      <c r="R383" s="97"/>
    </row>
    <row r="384" spans="1:18" s="58" customFormat="1">
      <c r="A384" s="95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98"/>
      <c r="P384" s="98"/>
      <c r="Q384" s="98"/>
      <c r="R384" s="98"/>
    </row>
    <row r="385" spans="1:18" s="58" customFormat="1">
      <c r="A385" s="108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96">
        <v>5829</v>
      </c>
      <c r="P385" s="96">
        <v>5944</v>
      </c>
      <c r="Q385" s="96">
        <f>P385-O385</f>
        <v>115</v>
      </c>
      <c r="R385" s="96"/>
    </row>
    <row r="386" spans="1:18" s="58" customFormat="1">
      <c r="A386" s="109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97"/>
      <c r="P386" s="97"/>
      <c r="Q386" s="97"/>
      <c r="R386" s="97"/>
    </row>
    <row r="387" spans="1:18" s="58" customFormat="1">
      <c r="A387" s="109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97"/>
      <c r="P387" s="97"/>
      <c r="Q387" s="97"/>
      <c r="R387" s="97"/>
    </row>
    <row r="388" spans="1:18" s="58" customFormat="1">
      <c r="A388" s="109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97"/>
      <c r="P388" s="97"/>
      <c r="Q388" s="97"/>
      <c r="R388" s="97"/>
    </row>
    <row r="389" spans="1:18" s="58" customFormat="1">
      <c r="A389" s="109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97"/>
      <c r="P389" s="97"/>
      <c r="Q389" s="97"/>
      <c r="R389" s="97"/>
    </row>
    <row r="390" spans="1:18" s="58" customFormat="1">
      <c r="A390" s="109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97"/>
      <c r="P390" s="97"/>
      <c r="Q390" s="97"/>
      <c r="R390" s="97"/>
    </row>
    <row r="391" spans="1:18" s="58" customFormat="1">
      <c r="A391" s="109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97"/>
      <c r="P391" s="97"/>
      <c r="Q391" s="97"/>
      <c r="R391" s="97"/>
    </row>
    <row r="392" spans="1:18" s="58" customFormat="1">
      <c r="A392" s="109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97"/>
      <c r="P392" s="97"/>
      <c r="Q392" s="97"/>
      <c r="R392" s="97"/>
    </row>
    <row r="393" spans="1:18" s="58" customFormat="1">
      <c r="A393" s="109"/>
      <c r="B393" s="71">
        <v>2010</v>
      </c>
      <c r="C393" s="96" t="s">
        <v>460</v>
      </c>
      <c r="D393" s="96" t="s">
        <v>454</v>
      </c>
      <c r="E393" s="25" t="s">
        <v>620</v>
      </c>
      <c r="F393" s="96" t="s">
        <v>36</v>
      </c>
      <c r="G393" s="96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97"/>
      <c r="P393" s="97"/>
      <c r="Q393" s="97"/>
      <c r="R393" s="97"/>
    </row>
    <row r="394" spans="1:18" s="58" customFormat="1">
      <c r="A394" s="109"/>
      <c r="B394" s="71">
        <v>2039</v>
      </c>
      <c r="C394" s="98"/>
      <c r="D394" s="98"/>
      <c r="E394" s="25" t="s">
        <v>618</v>
      </c>
      <c r="F394" s="98"/>
      <c r="G394" s="98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97"/>
      <c r="P394" s="97"/>
      <c r="Q394" s="97"/>
      <c r="R394" s="97"/>
    </row>
    <row r="395" spans="1:18" s="58" customFormat="1">
      <c r="A395" s="109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97"/>
      <c r="P395" s="97"/>
      <c r="Q395" s="97"/>
      <c r="R395" s="97"/>
    </row>
    <row r="396" spans="1:18" s="58" customFormat="1">
      <c r="A396" s="109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97"/>
      <c r="P396" s="97"/>
      <c r="Q396" s="97"/>
      <c r="R396" s="97"/>
    </row>
    <row r="397" spans="1:18" s="58" customFormat="1">
      <c r="A397" s="110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98"/>
      <c r="P397" s="98"/>
      <c r="Q397" s="98"/>
      <c r="R397" s="98"/>
    </row>
    <row r="398" spans="1:18" s="58" customFormat="1">
      <c r="A398" s="93">
        <v>43198</v>
      </c>
      <c r="B398" s="103">
        <v>815</v>
      </c>
      <c r="C398" s="96"/>
      <c r="D398" s="96" t="s">
        <v>30</v>
      </c>
      <c r="E398" s="96" t="s">
        <v>634</v>
      </c>
      <c r="F398" s="96" t="s">
        <v>36</v>
      </c>
      <c r="G398" s="25" t="s">
        <v>657</v>
      </c>
      <c r="H398" s="99"/>
      <c r="I398" s="100"/>
      <c r="J398" s="96" t="s">
        <v>652</v>
      </c>
      <c r="K398" s="96" t="s">
        <v>473</v>
      </c>
      <c r="L398" s="96" t="s">
        <v>474</v>
      </c>
      <c r="M398" s="96">
        <v>9.6</v>
      </c>
      <c r="N398" s="25">
        <v>3</v>
      </c>
      <c r="O398" s="96">
        <v>7259</v>
      </c>
      <c r="P398" s="96">
        <v>7281</v>
      </c>
      <c r="Q398" s="96">
        <f>P398-O398</f>
        <v>22</v>
      </c>
      <c r="R398" s="96"/>
    </row>
    <row r="399" spans="1:18" s="58" customFormat="1">
      <c r="A399" s="94"/>
      <c r="B399" s="104"/>
      <c r="C399" s="97"/>
      <c r="D399" s="97"/>
      <c r="E399" s="97"/>
      <c r="F399" s="97"/>
      <c r="G399" s="25" t="s">
        <v>627</v>
      </c>
      <c r="H399" s="106"/>
      <c r="I399" s="107"/>
      <c r="J399" s="97"/>
      <c r="K399" s="97"/>
      <c r="L399" s="97"/>
      <c r="M399" s="97"/>
      <c r="N399" s="25">
        <v>2</v>
      </c>
      <c r="O399" s="97"/>
      <c r="P399" s="97"/>
      <c r="Q399" s="97"/>
      <c r="R399" s="97"/>
    </row>
    <row r="400" spans="1:18" s="58" customFormat="1">
      <c r="A400" s="94"/>
      <c r="B400" s="104"/>
      <c r="C400" s="97"/>
      <c r="D400" s="97"/>
      <c r="E400" s="97"/>
      <c r="F400" s="97"/>
      <c r="G400" s="25" t="s">
        <v>710</v>
      </c>
      <c r="H400" s="106"/>
      <c r="I400" s="107"/>
      <c r="J400" s="97"/>
      <c r="K400" s="97"/>
      <c r="L400" s="97"/>
      <c r="M400" s="97"/>
      <c r="N400" s="25">
        <v>2</v>
      </c>
      <c r="O400" s="97"/>
      <c r="P400" s="97"/>
      <c r="Q400" s="97"/>
      <c r="R400" s="97"/>
    </row>
    <row r="401" spans="1:18" s="58" customFormat="1">
      <c r="A401" s="94"/>
      <c r="B401" s="105"/>
      <c r="C401" s="98"/>
      <c r="D401" s="98"/>
      <c r="E401" s="98"/>
      <c r="F401" s="98"/>
      <c r="G401" s="25" t="s">
        <v>680</v>
      </c>
      <c r="H401" s="101"/>
      <c r="I401" s="102"/>
      <c r="J401" s="98"/>
      <c r="K401" s="98"/>
      <c r="L401" s="98"/>
      <c r="M401" s="98"/>
      <c r="N401" s="25">
        <v>7</v>
      </c>
      <c r="O401" s="97"/>
      <c r="P401" s="97"/>
      <c r="Q401" s="97"/>
      <c r="R401" s="97"/>
    </row>
    <row r="402" spans="1:18" s="58" customFormat="1">
      <c r="A402" s="94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97"/>
      <c r="P402" s="97"/>
      <c r="Q402" s="97"/>
      <c r="R402" s="97"/>
    </row>
    <row r="403" spans="1:18" s="58" customFormat="1">
      <c r="A403" s="94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97"/>
      <c r="P403" s="97"/>
      <c r="Q403" s="97"/>
      <c r="R403" s="97"/>
    </row>
    <row r="404" spans="1:18" s="58" customFormat="1">
      <c r="A404" s="94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97"/>
      <c r="P404" s="97"/>
      <c r="Q404" s="97"/>
      <c r="R404" s="97"/>
    </row>
    <row r="405" spans="1:18" s="58" customFormat="1">
      <c r="A405" s="94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97"/>
      <c r="P405" s="97"/>
      <c r="Q405" s="97"/>
      <c r="R405" s="97"/>
    </row>
    <row r="406" spans="1:18" s="58" customFormat="1">
      <c r="A406" s="94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97"/>
      <c r="P406" s="97"/>
      <c r="Q406" s="97"/>
      <c r="R406" s="97"/>
    </row>
    <row r="407" spans="1:18" s="58" customFormat="1">
      <c r="A407" s="94"/>
      <c r="B407" s="71">
        <v>2245</v>
      </c>
      <c r="C407" s="25"/>
      <c r="D407" s="25" t="s">
        <v>30</v>
      </c>
      <c r="E407" s="25" t="s">
        <v>630</v>
      </c>
      <c r="F407" s="96" t="s">
        <v>36</v>
      </c>
      <c r="G407" s="96" t="s">
        <v>617</v>
      </c>
      <c r="H407" s="99"/>
      <c r="I407" s="100"/>
      <c r="J407" s="96" t="s">
        <v>652</v>
      </c>
      <c r="K407" s="96" t="s">
        <v>473</v>
      </c>
      <c r="L407" s="96" t="s">
        <v>474</v>
      </c>
      <c r="M407" s="96">
        <v>9.6</v>
      </c>
      <c r="N407" s="25">
        <v>4</v>
      </c>
      <c r="O407" s="97"/>
      <c r="P407" s="97"/>
      <c r="Q407" s="97"/>
      <c r="R407" s="97"/>
    </row>
    <row r="408" spans="1:18" s="58" customFormat="1">
      <c r="A408" s="95"/>
      <c r="B408" s="71">
        <v>2255</v>
      </c>
      <c r="C408" s="25"/>
      <c r="D408" s="25" t="s">
        <v>30</v>
      </c>
      <c r="E408" s="25" t="s">
        <v>641</v>
      </c>
      <c r="F408" s="98"/>
      <c r="G408" s="98"/>
      <c r="H408" s="101"/>
      <c r="I408" s="102"/>
      <c r="J408" s="98"/>
      <c r="K408" s="98"/>
      <c r="L408" s="98"/>
      <c r="M408" s="98"/>
      <c r="N408" s="25">
        <v>3</v>
      </c>
      <c r="O408" s="98"/>
      <c r="P408" s="98"/>
      <c r="Q408" s="98"/>
      <c r="R408" s="98"/>
    </row>
    <row r="409" spans="1:18" s="58" customFormat="1">
      <c r="A409" s="93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96">
        <v>5658</v>
      </c>
      <c r="P409" s="96">
        <v>5826</v>
      </c>
      <c r="Q409" s="96">
        <f>P409-O409</f>
        <v>168</v>
      </c>
      <c r="R409" s="96"/>
    </row>
    <row r="410" spans="1:18" s="58" customFormat="1">
      <c r="A410" s="94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97"/>
      <c r="P410" s="97"/>
      <c r="Q410" s="97"/>
      <c r="R410" s="97"/>
    </row>
    <row r="411" spans="1:18" s="58" customFormat="1">
      <c r="A411" s="94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97"/>
      <c r="P411" s="97"/>
      <c r="Q411" s="97"/>
      <c r="R411" s="97"/>
    </row>
    <row r="412" spans="1:18" s="58" customFormat="1">
      <c r="A412" s="94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97"/>
      <c r="P412" s="97"/>
      <c r="Q412" s="97"/>
      <c r="R412" s="97"/>
    </row>
    <row r="413" spans="1:18" s="58" customFormat="1">
      <c r="A413" s="94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97"/>
      <c r="P413" s="97"/>
      <c r="Q413" s="97"/>
      <c r="R413" s="97"/>
    </row>
    <row r="414" spans="1:18" s="58" customFormat="1">
      <c r="A414" s="94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97"/>
      <c r="P414" s="97"/>
      <c r="Q414" s="97"/>
      <c r="R414" s="97"/>
    </row>
    <row r="415" spans="1:18" s="58" customFormat="1">
      <c r="A415" s="94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97"/>
      <c r="P415" s="97"/>
      <c r="Q415" s="97"/>
      <c r="R415" s="97"/>
    </row>
    <row r="416" spans="1:18" s="58" customFormat="1">
      <c r="A416" s="94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97"/>
      <c r="P416" s="97"/>
      <c r="Q416" s="97"/>
      <c r="R416" s="97"/>
    </row>
    <row r="417" spans="1:18" s="58" customFormat="1">
      <c r="A417" s="95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98"/>
      <c r="P417" s="98"/>
      <c r="Q417" s="98"/>
      <c r="R417" s="98"/>
    </row>
    <row r="418" spans="1:18" s="58" customFormat="1">
      <c r="A418" s="93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96">
        <v>8066</v>
      </c>
      <c r="P418" s="96">
        <v>8226</v>
      </c>
      <c r="Q418" s="96">
        <f>P418-O418</f>
        <v>160</v>
      </c>
      <c r="R418" s="96"/>
    </row>
    <row r="419" spans="1:18" s="58" customFormat="1">
      <c r="A419" s="94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97"/>
      <c r="P419" s="97"/>
      <c r="Q419" s="97"/>
      <c r="R419" s="97"/>
    </row>
    <row r="420" spans="1:18" s="58" customFormat="1">
      <c r="A420" s="94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97"/>
      <c r="P420" s="97"/>
      <c r="Q420" s="97"/>
      <c r="R420" s="97"/>
    </row>
    <row r="421" spans="1:18" s="58" customFormat="1">
      <c r="A421" s="94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97"/>
      <c r="P421" s="97"/>
      <c r="Q421" s="97"/>
      <c r="R421" s="97"/>
    </row>
    <row r="422" spans="1:18" s="58" customFormat="1">
      <c r="A422" s="94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97"/>
      <c r="P422" s="97"/>
      <c r="Q422" s="97"/>
      <c r="R422" s="97"/>
    </row>
    <row r="423" spans="1:18" s="58" customFormat="1">
      <c r="A423" s="94"/>
      <c r="B423" s="103">
        <v>1659</v>
      </c>
      <c r="C423" s="96" t="s">
        <v>460</v>
      </c>
      <c r="D423" s="96" t="s">
        <v>454</v>
      </c>
      <c r="E423" s="25" t="s">
        <v>618</v>
      </c>
      <c r="F423" s="96" t="s">
        <v>36</v>
      </c>
      <c r="G423" s="96" t="s">
        <v>617</v>
      </c>
      <c r="H423" s="99"/>
      <c r="I423" s="100"/>
      <c r="J423" s="96" t="s">
        <v>652</v>
      </c>
      <c r="K423" s="96" t="s">
        <v>39</v>
      </c>
      <c r="L423" s="96" t="s">
        <v>622</v>
      </c>
      <c r="M423" s="96">
        <v>9.6</v>
      </c>
      <c r="N423" s="96">
        <v>14</v>
      </c>
      <c r="O423" s="97"/>
      <c r="P423" s="97"/>
      <c r="Q423" s="97"/>
      <c r="R423" s="97"/>
    </row>
    <row r="424" spans="1:18" s="58" customFormat="1">
      <c r="A424" s="94"/>
      <c r="B424" s="105"/>
      <c r="C424" s="98"/>
      <c r="D424" s="98"/>
      <c r="E424" s="25" t="s">
        <v>620</v>
      </c>
      <c r="F424" s="98"/>
      <c r="G424" s="98"/>
      <c r="H424" s="101"/>
      <c r="I424" s="102"/>
      <c r="J424" s="98"/>
      <c r="K424" s="98"/>
      <c r="L424" s="98"/>
      <c r="M424" s="98"/>
      <c r="N424" s="98"/>
      <c r="O424" s="97"/>
      <c r="P424" s="97"/>
      <c r="Q424" s="97"/>
      <c r="R424" s="97"/>
    </row>
    <row r="425" spans="1:18" s="58" customFormat="1">
      <c r="A425" s="94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97"/>
      <c r="P425" s="97"/>
      <c r="Q425" s="97"/>
      <c r="R425" s="97"/>
    </row>
    <row r="426" spans="1:18" s="58" customFormat="1">
      <c r="A426" s="94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97"/>
      <c r="P426" s="97"/>
      <c r="Q426" s="97"/>
      <c r="R426" s="97"/>
    </row>
    <row r="427" spans="1:18" s="58" customFormat="1">
      <c r="A427" s="95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98"/>
      <c r="P427" s="98"/>
      <c r="Q427" s="98"/>
      <c r="R427" s="98"/>
    </row>
    <row r="428" spans="1:18" s="58" customFormat="1">
      <c r="A428" s="93">
        <v>43199</v>
      </c>
      <c r="B428" s="74">
        <v>820</v>
      </c>
      <c r="C428" s="96"/>
      <c r="D428" s="96" t="s">
        <v>30</v>
      </c>
      <c r="E428" s="96" t="s">
        <v>634</v>
      </c>
      <c r="F428" s="96" t="s">
        <v>36</v>
      </c>
      <c r="G428" s="25" t="s">
        <v>657</v>
      </c>
      <c r="H428" s="96"/>
      <c r="I428" s="96"/>
      <c r="J428" s="96" t="s">
        <v>652</v>
      </c>
      <c r="K428" s="96" t="s">
        <v>457</v>
      </c>
      <c r="L428" s="96" t="s">
        <v>458</v>
      </c>
      <c r="M428" s="96">
        <v>9.6</v>
      </c>
      <c r="N428" s="25">
        <v>2</v>
      </c>
      <c r="O428" s="96">
        <v>8144</v>
      </c>
      <c r="P428" s="96">
        <v>8166</v>
      </c>
      <c r="Q428" s="96">
        <f>P428-O428</f>
        <v>22</v>
      </c>
      <c r="R428" s="96"/>
    </row>
    <row r="429" spans="1:18" s="58" customFormat="1">
      <c r="A429" s="94"/>
      <c r="B429" s="74">
        <v>830</v>
      </c>
      <c r="C429" s="97"/>
      <c r="D429" s="97"/>
      <c r="E429" s="97"/>
      <c r="F429" s="97"/>
      <c r="G429" s="25" t="s">
        <v>627</v>
      </c>
      <c r="H429" s="97"/>
      <c r="I429" s="97"/>
      <c r="J429" s="97"/>
      <c r="K429" s="97"/>
      <c r="L429" s="97"/>
      <c r="M429" s="97"/>
      <c r="N429" s="25">
        <v>2</v>
      </c>
      <c r="O429" s="97"/>
      <c r="P429" s="97"/>
      <c r="Q429" s="97"/>
      <c r="R429" s="97"/>
    </row>
    <row r="430" spans="1:18" s="58" customFormat="1">
      <c r="A430" s="94"/>
      <c r="B430" s="74">
        <v>840</v>
      </c>
      <c r="C430" s="97"/>
      <c r="D430" s="97"/>
      <c r="E430" s="97"/>
      <c r="F430" s="97"/>
      <c r="G430" s="25" t="s">
        <v>626</v>
      </c>
      <c r="H430" s="97"/>
      <c r="I430" s="97"/>
      <c r="J430" s="97"/>
      <c r="K430" s="97"/>
      <c r="L430" s="97"/>
      <c r="M430" s="97"/>
      <c r="N430" s="25">
        <v>2</v>
      </c>
      <c r="O430" s="97"/>
      <c r="P430" s="97"/>
      <c r="Q430" s="97"/>
      <c r="R430" s="97"/>
    </row>
    <row r="431" spans="1:18" s="58" customFormat="1">
      <c r="A431" s="94"/>
      <c r="B431" s="74">
        <v>850</v>
      </c>
      <c r="C431" s="98"/>
      <c r="D431" s="98"/>
      <c r="E431" s="98"/>
      <c r="F431" s="98"/>
      <c r="G431" s="25" t="s">
        <v>629</v>
      </c>
      <c r="H431" s="98"/>
      <c r="I431" s="98"/>
      <c r="J431" s="98"/>
      <c r="K431" s="98"/>
      <c r="L431" s="98"/>
      <c r="M431" s="98"/>
      <c r="N431" s="25">
        <v>3</v>
      </c>
      <c r="O431" s="97"/>
      <c r="P431" s="97"/>
      <c r="Q431" s="97"/>
      <c r="R431" s="97"/>
    </row>
    <row r="432" spans="1:18" s="58" customFormat="1">
      <c r="A432" s="94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97"/>
      <c r="P432" s="97"/>
      <c r="Q432" s="97"/>
      <c r="R432" s="97"/>
    </row>
    <row r="433" spans="1:18" s="58" customFormat="1">
      <c r="A433" s="94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97"/>
      <c r="P433" s="97"/>
      <c r="Q433" s="97"/>
      <c r="R433" s="97"/>
    </row>
    <row r="434" spans="1:18" s="58" customFormat="1">
      <c r="A434" s="94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97"/>
      <c r="P434" s="97"/>
      <c r="Q434" s="97"/>
      <c r="R434" s="97"/>
    </row>
    <row r="435" spans="1:18" s="58" customFormat="1">
      <c r="A435" s="94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97"/>
      <c r="P435" s="97"/>
      <c r="Q435" s="97"/>
      <c r="R435" s="97"/>
    </row>
    <row r="436" spans="1:18" s="58" customFormat="1">
      <c r="A436" s="94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97"/>
      <c r="P436" s="97"/>
      <c r="Q436" s="97"/>
      <c r="R436" s="97"/>
    </row>
    <row r="437" spans="1:18" s="58" customFormat="1">
      <c r="A437" s="94"/>
      <c r="B437" s="74">
        <v>2245</v>
      </c>
      <c r="C437" s="25"/>
      <c r="D437" s="96" t="s">
        <v>30</v>
      </c>
      <c r="E437" s="25" t="s">
        <v>630</v>
      </c>
      <c r="F437" s="96" t="s">
        <v>36</v>
      </c>
      <c r="G437" s="96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97"/>
      <c r="P437" s="97"/>
      <c r="Q437" s="97"/>
      <c r="R437" s="97"/>
    </row>
    <row r="438" spans="1:18" s="58" customFormat="1">
      <c r="A438" s="95"/>
      <c r="B438" s="74">
        <v>2250</v>
      </c>
      <c r="C438" s="25"/>
      <c r="D438" s="98"/>
      <c r="E438" s="25" t="s">
        <v>641</v>
      </c>
      <c r="F438" s="98"/>
      <c r="G438" s="98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98"/>
      <c r="P438" s="98"/>
      <c r="Q438" s="98"/>
      <c r="R438" s="98"/>
    </row>
    <row r="439" spans="1:18" s="58" customFormat="1">
      <c r="A439" s="93">
        <v>43199</v>
      </c>
      <c r="B439" s="103">
        <v>830</v>
      </c>
      <c r="C439" s="96"/>
      <c r="D439" s="96" t="s">
        <v>30</v>
      </c>
      <c r="E439" s="96" t="s">
        <v>634</v>
      </c>
      <c r="F439" s="96" t="s">
        <v>32</v>
      </c>
      <c r="G439" s="25" t="s">
        <v>635</v>
      </c>
      <c r="H439" s="99"/>
      <c r="I439" s="100"/>
      <c r="J439" s="96" t="s">
        <v>652</v>
      </c>
      <c r="K439" s="96" t="s">
        <v>465</v>
      </c>
      <c r="L439" s="96" t="s">
        <v>38</v>
      </c>
      <c r="M439" s="96">
        <v>9.6</v>
      </c>
      <c r="N439" s="96">
        <v>9</v>
      </c>
      <c r="O439" s="96">
        <v>5944</v>
      </c>
      <c r="P439" s="96">
        <v>5979</v>
      </c>
      <c r="Q439" s="96">
        <f>P439-O439</f>
        <v>35</v>
      </c>
      <c r="R439" s="96"/>
    </row>
    <row r="440" spans="1:18" s="58" customFormat="1">
      <c r="A440" s="94"/>
      <c r="B440" s="104"/>
      <c r="C440" s="97"/>
      <c r="D440" s="97"/>
      <c r="E440" s="97"/>
      <c r="F440" s="97"/>
      <c r="G440" s="25" t="s">
        <v>636</v>
      </c>
      <c r="H440" s="106"/>
      <c r="I440" s="107"/>
      <c r="J440" s="97"/>
      <c r="K440" s="97"/>
      <c r="L440" s="97"/>
      <c r="M440" s="97"/>
      <c r="N440" s="97"/>
      <c r="O440" s="97"/>
      <c r="P440" s="97"/>
      <c r="Q440" s="97"/>
      <c r="R440" s="97"/>
    </row>
    <row r="441" spans="1:18" s="58" customFormat="1">
      <c r="A441" s="94"/>
      <c r="B441" s="105"/>
      <c r="C441" s="98"/>
      <c r="D441" s="98"/>
      <c r="E441" s="98"/>
      <c r="F441" s="98"/>
      <c r="G441" s="25" t="s">
        <v>637</v>
      </c>
      <c r="H441" s="101"/>
      <c r="I441" s="102"/>
      <c r="J441" s="98"/>
      <c r="K441" s="98"/>
      <c r="L441" s="98"/>
      <c r="M441" s="98"/>
      <c r="N441" s="98"/>
      <c r="O441" s="97"/>
      <c r="P441" s="97"/>
      <c r="Q441" s="97"/>
      <c r="R441" s="97"/>
    </row>
    <row r="442" spans="1:18" s="58" customFormat="1">
      <c r="A442" s="94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97"/>
      <c r="P442" s="97"/>
      <c r="Q442" s="97"/>
      <c r="R442" s="97"/>
    </row>
    <row r="443" spans="1:18" s="58" customFormat="1">
      <c r="A443" s="94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97"/>
      <c r="P443" s="97"/>
      <c r="Q443" s="97"/>
      <c r="R443" s="97"/>
    </row>
    <row r="444" spans="1:18" s="58" customFormat="1">
      <c r="A444" s="94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97"/>
      <c r="P444" s="97"/>
      <c r="Q444" s="97"/>
      <c r="R444" s="97"/>
    </row>
    <row r="445" spans="1:18" s="58" customFormat="1">
      <c r="A445" s="94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97"/>
      <c r="P445" s="97"/>
      <c r="Q445" s="97"/>
      <c r="R445" s="97"/>
    </row>
    <row r="446" spans="1:18" s="58" customFormat="1">
      <c r="A446" s="94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97"/>
      <c r="P446" s="97"/>
      <c r="Q446" s="97"/>
      <c r="R446" s="97"/>
    </row>
    <row r="447" spans="1:18" s="58" customFormat="1">
      <c r="A447" s="94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97"/>
      <c r="P447" s="97"/>
      <c r="Q447" s="97"/>
      <c r="R447" s="97"/>
    </row>
    <row r="448" spans="1:18" s="58" customFormat="1">
      <c r="A448" s="94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97"/>
      <c r="P448" s="97"/>
      <c r="Q448" s="97"/>
      <c r="R448" s="97"/>
    </row>
    <row r="449" spans="1:18" s="58" customFormat="1">
      <c r="A449" s="94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97"/>
      <c r="P449" s="97"/>
      <c r="Q449" s="97"/>
      <c r="R449" s="97"/>
    </row>
    <row r="450" spans="1:18" s="58" customFormat="1">
      <c r="A450" s="94"/>
      <c r="B450" s="74">
        <v>2250</v>
      </c>
      <c r="C450" s="25"/>
      <c r="D450" s="96" t="s">
        <v>32</v>
      </c>
      <c r="E450" s="25" t="s">
        <v>637</v>
      </c>
      <c r="F450" s="96" t="s">
        <v>36</v>
      </c>
      <c r="G450" s="96" t="s">
        <v>617</v>
      </c>
      <c r="H450" s="99"/>
      <c r="I450" s="100"/>
      <c r="J450" s="96" t="s">
        <v>652</v>
      </c>
      <c r="K450" s="96" t="s">
        <v>465</v>
      </c>
      <c r="L450" s="96" t="s">
        <v>38</v>
      </c>
      <c r="M450" s="96">
        <v>9.6</v>
      </c>
      <c r="N450" s="25">
        <v>2</v>
      </c>
      <c r="O450" s="97"/>
      <c r="P450" s="97"/>
      <c r="Q450" s="97"/>
      <c r="R450" s="97"/>
    </row>
    <row r="451" spans="1:18" s="58" customFormat="1">
      <c r="A451" s="94"/>
      <c r="B451" s="74">
        <v>2258</v>
      </c>
      <c r="C451" s="25"/>
      <c r="D451" s="97"/>
      <c r="E451" s="25" t="s">
        <v>635</v>
      </c>
      <c r="F451" s="97"/>
      <c r="G451" s="97"/>
      <c r="H451" s="106"/>
      <c r="I451" s="107"/>
      <c r="J451" s="97"/>
      <c r="K451" s="97"/>
      <c r="L451" s="97"/>
      <c r="M451" s="97"/>
      <c r="N451" s="25">
        <v>1</v>
      </c>
      <c r="O451" s="97"/>
      <c r="P451" s="97"/>
      <c r="Q451" s="97"/>
      <c r="R451" s="97"/>
    </row>
    <row r="452" spans="1:18" s="58" customFormat="1">
      <c r="A452" s="94"/>
      <c r="B452" s="74">
        <v>2308</v>
      </c>
      <c r="C452" s="25"/>
      <c r="D452" s="98"/>
      <c r="E452" s="25" t="s">
        <v>636</v>
      </c>
      <c r="F452" s="98"/>
      <c r="G452" s="98"/>
      <c r="H452" s="101"/>
      <c r="I452" s="102"/>
      <c r="J452" s="98"/>
      <c r="K452" s="98"/>
      <c r="L452" s="98"/>
      <c r="M452" s="98"/>
      <c r="N452" s="25">
        <v>3</v>
      </c>
      <c r="O452" s="97"/>
      <c r="P452" s="97"/>
      <c r="Q452" s="97"/>
      <c r="R452" s="97"/>
    </row>
    <row r="453" spans="1:18" s="58" customFormat="1">
      <c r="A453" s="95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98"/>
      <c r="P453" s="98"/>
      <c r="Q453" s="98"/>
      <c r="R453" s="98"/>
    </row>
    <row r="454" spans="1:18" s="58" customFormat="1">
      <c r="A454" s="93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96">
        <v>7281</v>
      </c>
      <c r="P454" s="96">
        <v>7303</v>
      </c>
      <c r="Q454" s="96">
        <f>P454-O454</f>
        <v>22</v>
      </c>
      <c r="R454" s="96"/>
    </row>
    <row r="455" spans="1:18" s="58" customFormat="1">
      <c r="A455" s="94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97"/>
      <c r="P455" s="97"/>
      <c r="Q455" s="97"/>
      <c r="R455" s="97"/>
    </row>
    <row r="456" spans="1:18" s="58" customFormat="1">
      <c r="A456" s="94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97"/>
      <c r="P456" s="97"/>
      <c r="Q456" s="97"/>
      <c r="R456" s="97"/>
    </row>
    <row r="457" spans="1:18" s="58" customFormat="1">
      <c r="A457" s="94"/>
      <c r="B457" s="103">
        <v>1503</v>
      </c>
      <c r="C457" s="96"/>
      <c r="D457" s="96" t="s">
        <v>30</v>
      </c>
      <c r="E457" s="96" t="s">
        <v>634</v>
      </c>
      <c r="F457" s="96" t="s">
        <v>36</v>
      </c>
      <c r="G457" s="25" t="s">
        <v>672</v>
      </c>
      <c r="H457" s="25"/>
      <c r="I457" s="25"/>
      <c r="J457" s="96" t="s">
        <v>652</v>
      </c>
      <c r="K457" s="96" t="s">
        <v>473</v>
      </c>
      <c r="L457" s="96" t="s">
        <v>474</v>
      </c>
      <c r="M457" s="96">
        <v>9.6</v>
      </c>
      <c r="N457" s="25">
        <v>3</v>
      </c>
      <c r="O457" s="97"/>
      <c r="P457" s="97"/>
      <c r="Q457" s="97"/>
      <c r="R457" s="97"/>
    </row>
    <row r="458" spans="1:18" s="58" customFormat="1">
      <c r="A458" s="94"/>
      <c r="B458" s="105"/>
      <c r="C458" s="98"/>
      <c r="D458" s="98"/>
      <c r="E458" s="98"/>
      <c r="F458" s="98"/>
      <c r="G458" s="25" t="s">
        <v>651</v>
      </c>
      <c r="H458" s="25"/>
      <c r="I458" s="25"/>
      <c r="J458" s="98"/>
      <c r="K458" s="98"/>
      <c r="L458" s="98"/>
      <c r="M458" s="98"/>
      <c r="N458" s="25">
        <v>3</v>
      </c>
      <c r="O458" s="97"/>
      <c r="P458" s="97"/>
      <c r="Q458" s="97"/>
      <c r="R458" s="97"/>
    </row>
    <row r="459" spans="1:18" s="58" customFormat="1">
      <c r="A459" s="94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97"/>
      <c r="P459" s="97"/>
      <c r="Q459" s="97"/>
      <c r="R459" s="97"/>
    </row>
    <row r="460" spans="1:18" s="58" customFormat="1">
      <c r="A460" s="94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97"/>
      <c r="P460" s="97"/>
      <c r="Q460" s="97"/>
      <c r="R460" s="97"/>
    </row>
    <row r="461" spans="1:18" s="58" customFormat="1">
      <c r="A461" s="94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97"/>
      <c r="P461" s="97"/>
      <c r="Q461" s="97"/>
      <c r="R461" s="97"/>
    </row>
    <row r="462" spans="1:18" s="58" customFormat="1">
      <c r="A462" s="94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97"/>
      <c r="P462" s="97"/>
      <c r="Q462" s="97"/>
      <c r="R462" s="97"/>
    </row>
    <row r="463" spans="1:18" s="58" customFormat="1">
      <c r="A463" s="95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98"/>
      <c r="P463" s="98"/>
      <c r="Q463" s="98"/>
      <c r="R463" s="98"/>
    </row>
    <row r="464" spans="1:18" s="58" customFormat="1">
      <c r="A464" s="93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96">
        <v>5826</v>
      </c>
      <c r="P464" s="96">
        <v>5951</v>
      </c>
      <c r="Q464" s="96">
        <f>P464-O464</f>
        <v>125</v>
      </c>
      <c r="R464" s="96"/>
    </row>
    <row r="465" spans="1:18" s="58" customFormat="1">
      <c r="A465" s="94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97"/>
      <c r="P465" s="97"/>
      <c r="Q465" s="97"/>
      <c r="R465" s="97"/>
    </row>
    <row r="466" spans="1:18" s="58" customFormat="1">
      <c r="A466" s="94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97"/>
      <c r="P466" s="97"/>
      <c r="Q466" s="97"/>
      <c r="R466" s="97"/>
    </row>
    <row r="467" spans="1:18" s="58" customFormat="1">
      <c r="A467" s="94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97"/>
      <c r="P467" s="97"/>
      <c r="Q467" s="97"/>
      <c r="R467" s="97"/>
    </row>
    <row r="468" spans="1:18" s="58" customFormat="1">
      <c r="A468" s="94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97"/>
      <c r="P468" s="97"/>
      <c r="Q468" s="97"/>
      <c r="R468" s="97"/>
    </row>
    <row r="469" spans="1:18" s="58" customFormat="1">
      <c r="A469" s="94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97"/>
      <c r="P469" s="97"/>
      <c r="Q469" s="97"/>
      <c r="R469" s="97"/>
    </row>
    <row r="470" spans="1:18" s="58" customFormat="1">
      <c r="A470" s="94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97"/>
      <c r="P470" s="97"/>
      <c r="Q470" s="97"/>
      <c r="R470" s="97"/>
    </row>
    <row r="471" spans="1:18" s="58" customFormat="1">
      <c r="A471" s="94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97"/>
      <c r="P471" s="97"/>
      <c r="Q471" s="97"/>
      <c r="R471" s="97"/>
    </row>
    <row r="472" spans="1:18" s="58" customFormat="1">
      <c r="A472" s="95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98"/>
      <c r="P472" s="98"/>
      <c r="Q472" s="98"/>
      <c r="R472" s="98"/>
    </row>
  </sheetData>
  <mergeCells count="501"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4">
        <v>43192</v>
      </c>
      <c r="B2" s="81">
        <v>840</v>
      </c>
      <c r="C2" s="75"/>
      <c r="D2" s="75" t="s">
        <v>539</v>
      </c>
      <c r="E2" s="75" t="s">
        <v>540</v>
      </c>
      <c r="F2" s="75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75">
        <v>14</v>
      </c>
      <c r="O2" s="75">
        <v>7702</v>
      </c>
      <c r="P2" s="75">
        <v>7731</v>
      </c>
      <c r="Q2" s="75">
        <f>P2-O2</f>
        <v>29</v>
      </c>
      <c r="R2" s="75"/>
    </row>
    <row r="3" spans="1:20" ht="18.75">
      <c r="A3" s="85"/>
      <c r="B3" s="82"/>
      <c r="C3" s="77"/>
      <c r="D3" s="77"/>
      <c r="E3" s="77"/>
      <c r="F3" s="77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77"/>
      <c r="O3" s="77"/>
      <c r="P3" s="77"/>
      <c r="Q3" s="77"/>
      <c r="R3" s="77"/>
    </row>
    <row r="4" spans="1:20" ht="18.75">
      <c r="A4" s="85"/>
      <c r="B4" s="83"/>
      <c r="C4" s="76"/>
      <c r="D4" s="76"/>
      <c r="E4" s="76"/>
      <c r="F4" s="76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76"/>
      <c r="O4" s="77"/>
      <c r="P4" s="77"/>
      <c r="Q4" s="77"/>
      <c r="R4" s="77"/>
    </row>
    <row r="5" spans="1:20" ht="18.75">
      <c r="A5" s="85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77"/>
      <c r="P5" s="77"/>
      <c r="Q5" s="77"/>
      <c r="R5" s="77"/>
    </row>
    <row r="6" spans="1:20" ht="18.75">
      <c r="A6" s="85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77"/>
      <c r="P6" s="77"/>
      <c r="Q6" s="77"/>
      <c r="R6" s="77"/>
    </row>
    <row r="7" spans="1:20" ht="18.75">
      <c r="A7" s="85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77"/>
      <c r="P7" s="77"/>
      <c r="Q7" s="77"/>
      <c r="R7" s="77"/>
    </row>
    <row r="8" spans="1:20" ht="18.75">
      <c r="A8" s="85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77"/>
      <c r="P8" s="77"/>
      <c r="Q8" s="77"/>
      <c r="R8" s="77"/>
    </row>
    <row r="9" spans="1:20" ht="18.75">
      <c r="A9" s="85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77"/>
      <c r="P9" s="77"/>
      <c r="Q9" s="77"/>
      <c r="R9" s="77"/>
    </row>
    <row r="10" spans="1:20" ht="18.75">
      <c r="A10" s="85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77"/>
      <c r="P10" s="77"/>
      <c r="Q10" s="77"/>
      <c r="R10" s="77"/>
    </row>
    <row r="11" spans="1:20" ht="18.75">
      <c r="A11" s="85"/>
      <c r="B11" s="20">
        <v>2240</v>
      </c>
      <c r="C11" s="19"/>
      <c r="D11" s="75" t="s">
        <v>577</v>
      </c>
      <c r="E11" s="19" t="s">
        <v>578</v>
      </c>
      <c r="F11" s="75" t="s">
        <v>548</v>
      </c>
      <c r="G11" s="75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75">
        <v>13</v>
      </c>
      <c r="O11" s="77"/>
      <c r="P11" s="77"/>
      <c r="Q11" s="77"/>
      <c r="R11" s="77"/>
    </row>
    <row r="12" spans="1:20" ht="18.75">
      <c r="A12" s="85"/>
      <c r="B12" s="20">
        <v>2250</v>
      </c>
      <c r="C12" s="19"/>
      <c r="D12" s="76"/>
      <c r="E12" s="19" t="s">
        <v>578</v>
      </c>
      <c r="F12" s="76"/>
      <c r="G12" s="76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76"/>
      <c r="O12" s="77"/>
      <c r="P12" s="77"/>
      <c r="Q12" s="77"/>
      <c r="R12" s="77"/>
    </row>
    <row r="13" spans="1:20" ht="18.75">
      <c r="A13" s="86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76"/>
      <c r="P13" s="76"/>
      <c r="Q13" s="76"/>
      <c r="R13" s="76"/>
    </row>
    <row r="14" spans="1:20" ht="18.75">
      <c r="A14" s="78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75">
        <v>7761</v>
      </c>
      <c r="P14" s="75">
        <v>7827</v>
      </c>
      <c r="Q14" s="75">
        <f>P14-O14</f>
        <v>66</v>
      </c>
      <c r="R14" s="75"/>
    </row>
    <row r="15" spans="1:20" ht="18.75">
      <c r="A15" s="79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77"/>
      <c r="P15" s="77"/>
      <c r="Q15" s="77"/>
      <c r="R15" s="77"/>
    </row>
    <row r="16" spans="1:20" ht="18.75">
      <c r="A16" s="79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77"/>
      <c r="P16" s="77"/>
      <c r="Q16" s="77"/>
      <c r="R16" s="77"/>
    </row>
    <row r="17" spans="1:18" ht="18.75">
      <c r="A17" s="79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77"/>
      <c r="P17" s="77"/>
      <c r="Q17" s="77"/>
      <c r="R17" s="77"/>
    </row>
    <row r="18" spans="1:18" ht="18.75">
      <c r="A18" s="79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77"/>
      <c r="P18" s="77"/>
      <c r="Q18" s="77"/>
      <c r="R18" s="77"/>
    </row>
    <row r="19" spans="1:18" ht="18.75">
      <c r="A19" s="79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77"/>
      <c r="P19" s="77"/>
      <c r="Q19" s="77"/>
      <c r="R19" s="77"/>
    </row>
    <row r="20" spans="1:18" ht="18.75">
      <c r="A20" s="79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77"/>
      <c r="P20" s="77"/>
      <c r="Q20" s="77"/>
      <c r="R20" s="77"/>
    </row>
    <row r="21" spans="1:18" ht="18.75">
      <c r="A21" s="79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77"/>
      <c r="P21" s="77"/>
      <c r="Q21" s="77"/>
      <c r="R21" s="77"/>
    </row>
    <row r="22" spans="1:18" ht="18.75">
      <c r="A22" s="80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76"/>
      <c r="P22" s="76"/>
      <c r="Q22" s="76"/>
      <c r="R22" s="76"/>
    </row>
    <row r="23" spans="1:18" ht="18.75">
      <c r="A23" s="78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75">
        <v>5399</v>
      </c>
      <c r="P23" s="75">
        <v>5545</v>
      </c>
      <c r="Q23" s="75">
        <f>P23-O23</f>
        <v>146</v>
      </c>
      <c r="R23" s="75"/>
    </row>
    <row r="24" spans="1:18" ht="18.75">
      <c r="A24" s="79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77"/>
      <c r="P24" s="77"/>
      <c r="Q24" s="77"/>
      <c r="R24" s="77"/>
    </row>
    <row r="25" spans="1:18" ht="18.75">
      <c r="A25" s="79"/>
      <c r="B25" s="81">
        <v>1320</v>
      </c>
      <c r="C25" s="75"/>
      <c r="D25" s="75" t="s">
        <v>539</v>
      </c>
      <c r="E25" s="75" t="s">
        <v>540</v>
      </c>
      <c r="F25" s="75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77"/>
      <c r="P25" s="77"/>
      <c r="Q25" s="77"/>
      <c r="R25" s="77"/>
    </row>
    <row r="26" spans="1:18" ht="18.75">
      <c r="A26" s="79"/>
      <c r="B26" s="83"/>
      <c r="C26" s="76"/>
      <c r="D26" s="76"/>
      <c r="E26" s="76"/>
      <c r="F26" s="76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77"/>
      <c r="P26" s="77"/>
      <c r="Q26" s="77"/>
      <c r="R26" s="77"/>
    </row>
    <row r="27" spans="1:18" ht="18.75">
      <c r="A27" s="79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77"/>
      <c r="P27" s="77"/>
      <c r="Q27" s="77"/>
      <c r="R27" s="77"/>
    </row>
    <row r="28" spans="1:18" ht="18.75">
      <c r="A28" s="79"/>
      <c r="B28" s="81">
        <v>1525</v>
      </c>
      <c r="C28" s="75" t="s">
        <v>460</v>
      </c>
      <c r="D28" s="75" t="s">
        <v>454</v>
      </c>
      <c r="E28" s="75" t="s">
        <v>455</v>
      </c>
      <c r="F28" s="75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77"/>
      <c r="P28" s="77"/>
      <c r="Q28" s="77"/>
      <c r="R28" s="77"/>
    </row>
    <row r="29" spans="1:18" ht="18.75">
      <c r="A29" s="79"/>
      <c r="B29" s="83"/>
      <c r="C29" s="76"/>
      <c r="D29" s="76"/>
      <c r="E29" s="76"/>
      <c r="F29" s="76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77"/>
      <c r="P29" s="77"/>
      <c r="Q29" s="77"/>
      <c r="R29" s="77"/>
    </row>
    <row r="30" spans="1:18" ht="18.75">
      <c r="A30" s="79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77"/>
      <c r="P30" s="77"/>
      <c r="Q30" s="77"/>
      <c r="R30" s="77"/>
    </row>
    <row r="31" spans="1:18" ht="18.75">
      <c r="A31" s="79"/>
      <c r="B31" s="20">
        <v>2010</v>
      </c>
      <c r="C31" s="19" t="s">
        <v>592</v>
      </c>
      <c r="D31" s="75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77"/>
      <c r="P31" s="77"/>
      <c r="Q31" s="77"/>
      <c r="R31" s="77"/>
    </row>
    <row r="32" spans="1:18" ht="18.75">
      <c r="A32" s="79"/>
      <c r="B32" s="20">
        <v>2028</v>
      </c>
      <c r="C32" s="19" t="s">
        <v>460</v>
      </c>
      <c r="D32" s="76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77"/>
      <c r="P32" s="77"/>
      <c r="Q32" s="77"/>
      <c r="R32" s="77"/>
    </row>
    <row r="33" spans="1:18" ht="18.75">
      <c r="A33" s="79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77"/>
      <c r="P33" s="77"/>
      <c r="Q33" s="77"/>
      <c r="R33" s="77"/>
    </row>
    <row r="34" spans="1:18" ht="18.75">
      <c r="A34" s="80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76"/>
      <c r="P34" s="76"/>
      <c r="Q34" s="76"/>
      <c r="R34" s="76"/>
    </row>
    <row r="35" spans="1:18" ht="18.75">
      <c r="A35" s="78">
        <v>43192</v>
      </c>
      <c r="B35" s="81">
        <v>815</v>
      </c>
      <c r="C35" s="75"/>
      <c r="D35" s="75" t="s">
        <v>539</v>
      </c>
      <c r="E35" s="75" t="s">
        <v>540</v>
      </c>
      <c r="F35" s="75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75">
        <v>14</v>
      </c>
      <c r="O35" s="75">
        <v>6975</v>
      </c>
      <c r="P35" s="75">
        <v>7011</v>
      </c>
      <c r="Q35" s="75">
        <f>P35-O35</f>
        <v>36</v>
      </c>
      <c r="R35" s="75"/>
    </row>
    <row r="36" spans="1:18" ht="18.75">
      <c r="A36" s="79"/>
      <c r="B36" s="82"/>
      <c r="C36" s="77"/>
      <c r="D36" s="77"/>
      <c r="E36" s="77"/>
      <c r="F36" s="77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77"/>
      <c r="O36" s="77"/>
      <c r="P36" s="77"/>
      <c r="Q36" s="77"/>
      <c r="R36" s="77"/>
    </row>
    <row r="37" spans="1:18" ht="18.75">
      <c r="A37" s="79"/>
      <c r="B37" s="83"/>
      <c r="C37" s="76"/>
      <c r="D37" s="76"/>
      <c r="E37" s="76"/>
      <c r="F37" s="76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76"/>
      <c r="O37" s="77"/>
      <c r="P37" s="77"/>
      <c r="Q37" s="77"/>
      <c r="R37" s="77"/>
    </row>
    <row r="38" spans="1:18" ht="18.75">
      <c r="A38" s="79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77"/>
      <c r="P38" s="77"/>
      <c r="Q38" s="77"/>
      <c r="R38" s="77"/>
    </row>
    <row r="39" spans="1:18" ht="18.75">
      <c r="A39" s="79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77"/>
      <c r="P39" s="77"/>
      <c r="Q39" s="77"/>
      <c r="R39" s="77"/>
    </row>
    <row r="40" spans="1:18" ht="18.75">
      <c r="A40" s="79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77"/>
      <c r="P40" s="77"/>
      <c r="Q40" s="77"/>
      <c r="R40" s="77"/>
    </row>
    <row r="41" spans="1:18" ht="18.75">
      <c r="A41" s="79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77"/>
      <c r="P41" s="77"/>
      <c r="Q41" s="77"/>
      <c r="R41" s="77"/>
    </row>
    <row r="42" spans="1:18" ht="18.75">
      <c r="A42" s="79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77"/>
      <c r="P42" s="77"/>
      <c r="Q42" s="77"/>
      <c r="R42" s="77"/>
    </row>
    <row r="43" spans="1:18" ht="18.75">
      <c r="A43" s="79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77"/>
      <c r="P43" s="77"/>
      <c r="Q43" s="77"/>
      <c r="R43" s="77"/>
    </row>
    <row r="44" spans="1:18" ht="18.75">
      <c r="A44" s="79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77"/>
      <c r="P44" s="77"/>
      <c r="Q44" s="77"/>
      <c r="R44" s="77"/>
    </row>
    <row r="45" spans="1:18" ht="18.75">
      <c r="A45" s="79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77"/>
      <c r="P45" s="77"/>
      <c r="Q45" s="77"/>
      <c r="R45" s="77"/>
    </row>
    <row r="46" spans="1:18" ht="18.75">
      <c r="A46" s="79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77"/>
      <c r="P46" s="77"/>
      <c r="Q46" s="77"/>
      <c r="R46" s="77"/>
    </row>
    <row r="47" spans="1:18" ht="18.75">
      <c r="A47" s="79"/>
      <c r="B47" s="20">
        <v>2245</v>
      </c>
      <c r="C47" s="75"/>
      <c r="D47" s="19" t="s">
        <v>541</v>
      </c>
      <c r="E47" s="19" t="s">
        <v>546</v>
      </c>
      <c r="F47" s="75" t="s">
        <v>548</v>
      </c>
      <c r="G47" s="75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77"/>
      <c r="P47" s="77"/>
      <c r="Q47" s="77"/>
      <c r="R47" s="77"/>
    </row>
    <row r="48" spans="1:18" ht="18.75">
      <c r="A48" s="79"/>
      <c r="B48" s="20">
        <v>2300</v>
      </c>
      <c r="C48" s="77"/>
      <c r="D48" s="19" t="s">
        <v>541</v>
      </c>
      <c r="E48" s="19" t="s">
        <v>595</v>
      </c>
      <c r="F48" s="77"/>
      <c r="G48" s="77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77"/>
      <c r="P48" s="77"/>
      <c r="Q48" s="77"/>
      <c r="R48" s="77"/>
    </row>
    <row r="49" spans="1:18" ht="18.75">
      <c r="A49" s="79"/>
      <c r="B49" s="20">
        <v>2305</v>
      </c>
      <c r="C49" s="76"/>
      <c r="D49" s="19" t="s">
        <v>541</v>
      </c>
      <c r="E49" s="19" t="s">
        <v>595</v>
      </c>
      <c r="F49" s="76"/>
      <c r="G49" s="76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77"/>
      <c r="P49" s="77"/>
      <c r="Q49" s="77"/>
      <c r="R49" s="77"/>
    </row>
    <row r="50" spans="1:18" ht="18.75">
      <c r="A50" s="80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76"/>
      <c r="P50" s="76"/>
      <c r="Q50" s="76"/>
      <c r="R50" s="76"/>
    </row>
    <row r="51" spans="1:18" ht="18.75">
      <c r="A51" s="78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75">
        <v>5363</v>
      </c>
      <c r="P51" s="75">
        <v>5404</v>
      </c>
      <c r="Q51" s="75">
        <f>P51-O51</f>
        <v>41</v>
      </c>
      <c r="R51" s="75"/>
    </row>
    <row r="52" spans="1:18" ht="18.75">
      <c r="A52" s="79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77"/>
      <c r="P52" s="77"/>
      <c r="Q52" s="77"/>
      <c r="R52" s="77"/>
    </row>
    <row r="53" spans="1:18" ht="18.75">
      <c r="A53" s="79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77"/>
      <c r="P53" s="77"/>
      <c r="Q53" s="77"/>
      <c r="R53" s="77"/>
    </row>
    <row r="54" spans="1:18" ht="18.75">
      <c r="A54" s="79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77"/>
      <c r="P54" s="77"/>
      <c r="Q54" s="77"/>
      <c r="R54" s="77"/>
    </row>
    <row r="55" spans="1:18" ht="18.75">
      <c r="A55" s="79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77"/>
      <c r="P55" s="77"/>
      <c r="Q55" s="77"/>
      <c r="R55" s="77"/>
    </row>
    <row r="56" spans="1:18" ht="18.75">
      <c r="A56" s="79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77"/>
      <c r="P56" s="77"/>
      <c r="Q56" s="77"/>
      <c r="R56" s="77"/>
    </row>
    <row r="57" spans="1:18" ht="18.75">
      <c r="A57" s="79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77"/>
      <c r="P57" s="77"/>
      <c r="Q57" s="77"/>
      <c r="R57" s="77"/>
    </row>
    <row r="58" spans="1:18" ht="18.75">
      <c r="A58" s="80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76"/>
      <c r="P58" s="76"/>
      <c r="Q58" s="76"/>
      <c r="R58" s="76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75">
        <v>7731</v>
      </c>
      <c r="P2" s="75">
        <v>7806</v>
      </c>
      <c r="Q2" s="75">
        <f>P2-O2</f>
        <v>75</v>
      </c>
      <c r="R2" s="75"/>
    </row>
    <row r="3" spans="1:20" ht="18.75">
      <c r="A3" s="79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77"/>
      <c r="P3" s="77"/>
      <c r="Q3" s="77"/>
      <c r="R3" s="77"/>
    </row>
    <row r="4" spans="1:20" ht="18.75">
      <c r="A4" s="79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77"/>
      <c r="P4" s="77"/>
      <c r="Q4" s="77"/>
      <c r="R4" s="77"/>
    </row>
    <row r="5" spans="1:20" ht="18.75">
      <c r="A5" s="79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77"/>
      <c r="P5" s="77"/>
      <c r="Q5" s="77"/>
      <c r="R5" s="77"/>
    </row>
    <row r="6" spans="1:20" ht="18.75">
      <c r="A6" s="79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77"/>
      <c r="P6" s="77"/>
      <c r="Q6" s="77"/>
      <c r="R6" s="77"/>
    </row>
    <row r="7" spans="1:20" ht="18.75">
      <c r="A7" s="79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77"/>
      <c r="P7" s="77"/>
      <c r="Q7" s="77"/>
      <c r="R7" s="77"/>
    </row>
    <row r="8" spans="1:20" ht="18.75">
      <c r="A8" s="80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76"/>
      <c r="P8" s="76"/>
      <c r="Q8" s="76"/>
      <c r="R8" s="76"/>
    </row>
    <row r="9" spans="1:20" ht="18.75">
      <c r="A9" s="78">
        <v>43193</v>
      </c>
      <c r="B9" s="81">
        <v>825</v>
      </c>
      <c r="C9" s="75"/>
      <c r="D9" s="75" t="s">
        <v>539</v>
      </c>
      <c r="E9" s="75" t="s">
        <v>540</v>
      </c>
      <c r="F9" s="75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75">
        <v>7827</v>
      </c>
      <c r="P9" s="75">
        <v>7869</v>
      </c>
      <c r="Q9" s="75">
        <f>P9-O9</f>
        <v>42</v>
      </c>
      <c r="R9" s="75"/>
    </row>
    <row r="10" spans="1:20" ht="18.75">
      <c r="A10" s="79"/>
      <c r="B10" s="82"/>
      <c r="C10" s="77"/>
      <c r="D10" s="77"/>
      <c r="E10" s="77"/>
      <c r="F10" s="77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77"/>
      <c r="P10" s="77"/>
      <c r="Q10" s="77"/>
      <c r="R10" s="77"/>
    </row>
    <row r="11" spans="1:20" ht="18.75">
      <c r="A11" s="79"/>
      <c r="B11" s="83"/>
      <c r="C11" s="76"/>
      <c r="D11" s="76"/>
      <c r="E11" s="76"/>
      <c r="F11" s="76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77"/>
      <c r="P11" s="77"/>
      <c r="Q11" s="77"/>
      <c r="R11" s="77"/>
    </row>
    <row r="12" spans="1:20" ht="18.75">
      <c r="A12" s="79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77"/>
      <c r="P12" s="77"/>
      <c r="Q12" s="77"/>
      <c r="R12" s="77"/>
    </row>
    <row r="13" spans="1:20" ht="18.75">
      <c r="A13" s="79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77"/>
      <c r="P13" s="77"/>
      <c r="Q13" s="77"/>
      <c r="R13" s="77"/>
    </row>
    <row r="14" spans="1:20" ht="18.75">
      <c r="A14" s="79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7"/>
      <c r="P14" s="77"/>
      <c r="Q14" s="77"/>
      <c r="R14" s="77"/>
    </row>
    <row r="15" spans="1:20" ht="18.75">
      <c r="A15" s="79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77"/>
      <c r="P15" s="77"/>
      <c r="Q15" s="77"/>
      <c r="R15" s="77"/>
    </row>
    <row r="16" spans="1:20" ht="18.75">
      <c r="A16" s="79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77"/>
      <c r="P16" s="77"/>
      <c r="Q16" s="77"/>
      <c r="R16" s="77"/>
    </row>
    <row r="17" spans="1:18" ht="18.75">
      <c r="A17" s="79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77"/>
      <c r="P17" s="77"/>
      <c r="Q17" s="77"/>
      <c r="R17" s="77"/>
    </row>
    <row r="18" spans="1:18" ht="18.75">
      <c r="A18" s="79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77"/>
      <c r="P18" s="77"/>
      <c r="Q18" s="77"/>
      <c r="R18" s="77"/>
    </row>
    <row r="19" spans="1:18" ht="18.75">
      <c r="A19" s="79"/>
      <c r="B19" s="81">
        <v>2250</v>
      </c>
      <c r="C19" s="19"/>
      <c r="D19" s="75" t="s">
        <v>541</v>
      </c>
      <c r="E19" s="19" t="s">
        <v>546</v>
      </c>
      <c r="F19" s="75" t="s">
        <v>548</v>
      </c>
      <c r="G19" s="75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77"/>
      <c r="P19" s="77"/>
      <c r="Q19" s="77"/>
      <c r="R19" s="77"/>
    </row>
    <row r="20" spans="1:18" ht="18.75">
      <c r="A20" s="79"/>
      <c r="B20" s="83"/>
      <c r="C20" s="19"/>
      <c r="D20" s="76"/>
      <c r="E20" s="19" t="s">
        <v>542</v>
      </c>
      <c r="F20" s="76"/>
      <c r="G20" s="76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77"/>
      <c r="P20" s="77"/>
      <c r="Q20" s="77"/>
      <c r="R20" s="77"/>
    </row>
    <row r="21" spans="1:18" ht="18.75">
      <c r="A21" s="79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77"/>
      <c r="P21" s="77"/>
      <c r="Q21" s="77"/>
      <c r="R21" s="77"/>
    </row>
    <row r="22" spans="1:18" ht="18.75">
      <c r="A22" s="80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76"/>
      <c r="P22" s="76"/>
      <c r="Q22" s="76"/>
      <c r="R22" s="76"/>
    </row>
    <row r="23" spans="1:18" ht="18.75">
      <c r="A23" s="78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75">
        <v>5545</v>
      </c>
      <c r="P23" s="75">
        <v>5596</v>
      </c>
      <c r="Q23" s="75">
        <f>P23-O23</f>
        <v>51</v>
      </c>
      <c r="R23" s="75"/>
    </row>
    <row r="24" spans="1:18" ht="18.75">
      <c r="A24" s="79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77"/>
      <c r="P24" s="77"/>
      <c r="Q24" s="77"/>
      <c r="R24" s="77"/>
    </row>
    <row r="25" spans="1:18" ht="18.75">
      <c r="A25" s="79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77"/>
      <c r="P25" s="77"/>
      <c r="Q25" s="77"/>
      <c r="R25" s="77"/>
    </row>
    <row r="26" spans="1:18" ht="18.75">
      <c r="A26" s="79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77"/>
      <c r="P26" s="77"/>
      <c r="Q26" s="77"/>
      <c r="R26" s="77"/>
    </row>
    <row r="27" spans="1:18" ht="18.75">
      <c r="A27" s="79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77"/>
      <c r="P27" s="77"/>
      <c r="Q27" s="77"/>
      <c r="R27" s="77"/>
    </row>
    <row r="28" spans="1:18" ht="18.75">
      <c r="A28" s="80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76"/>
      <c r="P28" s="76"/>
      <c r="Q28" s="76"/>
      <c r="R28" s="76"/>
    </row>
    <row r="29" spans="1:18" ht="18.75">
      <c r="A29" s="78">
        <v>43193</v>
      </c>
      <c r="B29" s="81">
        <v>820</v>
      </c>
      <c r="C29" s="75"/>
      <c r="D29" s="75" t="s">
        <v>539</v>
      </c>
      <c r="E29" s="75" t="s">
        <v>540</v>
      </c>
      <c r="F29" s="75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75">
        <v>14</v>
      </c>
      <c r="O29" s="75">
        <v>7012</v>
      </c>
      <c r="P29" s="75">
        <v>7036</v>
      </c>
      <c r="Q29" s="75">
        <f>P29-O29</f>
        <v>24</v>
      </c>
      <c r="R29" s="75"/>
    </row>
    <row r="30" spans="1:18" ht="18.75">
      <c r="A30" s="79"/>
      <c r="B30" s="82"/>
      <c r="C30" s="77"/>
      <c r="D30" s="77"/>
      <c r="E30" s="77"/>
      <c r="F30" s="77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77"/>
      <c r="O30" s="77"/>
      <c r="P30" s="77"/>
      <c r="Q30" s="77"/>
      <c r="R30" s="77"/>
    </row>
    <row r="31" spans="1:18" ht="18.75">
      <c r="A31" s="79"/>
      <c r="B31" s="82"/>
      <c r="C31" s="77"/>
      <c r="D31" s="77"/>
      <c r="E31" s="77"/>
      <c r="F31" s="77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77"/>
      <c r="O31" s="77"/>
      <c r="P31" s="77"/>
      <c r="Q31" s="77"/>
      <c r="R31" s="77"/>
    </row>
    <row r="32" spans="1:18" ht="18.75">
      <c r="A32" s="79"/>
      <c r="B32" s="83"/>
      <c r="C32" s="76"/>
      <c r="D32" s="76"/>
      <c r="E32" s="76"/>
      <c r="F32" s="76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76"/>
      <c r="O32" s="77"/>
      <c r="P32" s="77"/>
      <c r="Q32" s="77"/>
      <c r="R32" s="77"/>
    </row>
    <row r="33" spans="1:18" ht="18.75">
      <c r="A33" s="79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77"/>
      <c r="P33" s="77"/>
      <c r="Q33" s="77"/>
      <c r="R33" s="77"/>
    </row>
    <row r="34" spans="1:18" ht="18.75">
      <c r="A34" s="79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77"/>
      <c r="P34" s="77"/>
      <c r="Q34" s="77"/>
      <c r="R34" s="77"/>
    </row>
    <row r="35" spans="1:18" ht="18.75">
      <c r="A35" s="79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77"/>
      <c r="P35" s="77"/>
      <c r="Q35" s="77"/>
      <c r="R35" s="77"/>
    </row>
    <row r="36" spans="1:18" ht="18.75">
      <c r="A36" s="79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77"/>
      <c r="P36" s="77"/>
      <c r="Q36" s="77"/>
      <c r="R36" s="77"/>
    </row>
    <row r="37" spans="1:18" ht="18.75">
      <c r="A37" s="79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77"/>
      <c r="P37" s="77"/>
      <c r="Q37" s="77"/>
      <c r="R37" s="77"/>
    </row>
    <row r="38" spans="1:18" ht="18.75">
      <c r="A38" s="79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77"/>
      <c r="P38" s="77"/>
      <c r="Q38" s="77"/>
      <c r="R38" s="77"/>
    </row>
    <row r="39" spans="1:18" ht="18.75">
      <c r="A39" s="79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77"/>
      <c r="P39" s="77"/>
      <c r="Q39" s="77"/>
      <c r="R39" s="77"/>
    </row>
    <row r="40" spans="1:18" ht="18.75">
      <c r="A40" s="80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76"/>
      <c r="P40" s="76"/>
      <c r="Q40" s="76"/>
      <c r="R40" s="76"/>
    </row>
    <row r="41" spans="1:18" ht="18.75">
      <c r="A41" s="78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75">
        <v>5404</v>
      </c>
      <c r="P41" s="75">
        <v>5528</v>
      </c>
      <c r="Q41" s="75">
        <f>P41-O41</f>
        <v>124</v>
      </c>
      <c r="R41" s="75"/>
    </row>
    <row r="42" spans="1:18" ht="18.75">
      <c r="A42" s="79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77"/>
      <c r="P42" s="77"/>
      <c r="Q42" s="77"/>
      <c r="R42" s="77"/>
    </row>
    <row r="43" spans="1:18" ht="18.75">
      <c r="A43" s="79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77"/>
      <c r="P43" s="77"/>
      <c r="Q43" s="77"/>
      <c r="R43" s="77"/>
    </row>
    <row r="44" spans="1:18" ht="18.75">
      <c r="A44" s="79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77"/>
      <c r="P44" s="77"/>
      <c r="Q44" s="77"/>
      <c r="R44" s="77"/>
    </row>
    <row r="45" spans="1:18" ht="18.75">
      <c r="A45" s="79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77"/>
      <c r="P45" s="77"/>
      <c r="Q45" s="77"/>
      <c r="R45" s="77"/>
    </row>
    <row r="46" spans="1:18" ht="18.75">
      <c r="A46" s="79"/>
      <c r="B46" s="81">
        <v>1625</v>
      </c>
      <c r="C46" s="75"/>
      <c r="D46" s="75" t="s">
        <v>539</v>
      </c>
      <c r="E46" s="75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75">
        <v>11</v>
      </c>
      <c r="O46" s="77"/>
      <c r="P46" s="77"/>
      <c r="Q46" s="77"/>
      <c r="R46" s="77"/>
    </row>
    <row r="47" spans="1:18" ht="18.75">
      <c r="A47" s="79"/>
      <c r="B47" s="82"/>
      <c r="C47" s="77"/>
      <c r="D47" s="77"/>
      <c r="E47" s="77"/>
      <c r="F47" s="75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7"/>
      <c r="O47" s="77"/>
      <c r="P47" s="77"/>
      <c r="Q47" s="77"/>
      <c r="R47" s="77"/>
    </row>
    <row r="48" spans="1:18" ht="18.75">
      <c r="A48" s="79"/>
      <c r="B48" s="83"/>
      <c r="C48" s="76"/>
      <c r="D48" s="76"/>
      <c r="E48" s="76"/>
      <c r="F48" s="76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76"/>
      <c r="O48" s="77"/>
      <c r="P48" s="77"/>
      <c r="Q48" s="77"/>
      <c r="R48" s="77"/>
    </row>
    <row r="49" spans="1:18" ht="18.75">
      <c r="A49" s="79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5">
        <v>10</v>
      </c>
      <c r="O49" s="77"/>
      <c r="P49" s="77"/>
      <c r="Q49" s="77"/>
      <c r="R49" s="77"/>
    </row>
    <row r="50" spans="1:18" ht="18.75">
      <c r="A50" s="79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76"/>
      <c r="O50" s="77"/>
      <c r="P50" s="77"/>
      <c r="Q50" s="77"/>
      <c r="R50" s="77"/>
    </row>
    <row r="51" spans="1:18" ht="18.75">
      <c r="A51" s="79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75">
        <v>12</v>
      </c>
      <c r="O51" s="77"/>
      <c r="P51" s="77"/>
      <c r="Q51" s="77"/>
      <c r="R51" s="77"/>
    </row>
    <row r="52" spans="1:18" ht="18.75">
      <c r="A52" s="79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76"/>
      <c r="O52" s="77"/>
      <c r="P52" s="77"/>
      <c r="Q52" s="77"/>
      <c r="R52" s="77"/>
    </row>
    <row r="53" spans="1:18" ht="18.75">
      <c r="A53" s="80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76"/>
      <c r="P53" s="76"/>
      <c r="Q53" s="76"/>
      <c r="R53" s="76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75">
        <v>7806</v>
      </c>
      <c r="P2" s="75">
        <v>7958</v>
      </c>
      <c r="Q2" s="75">
        <f>P2-O2</f>
        <v>152</v>
      </c>
      <c r="R2" s="75"/>
    </row>
    <row r="3" spans="1:20" ht="18.75">
      <c r="A3" s="79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77"/>
      <c r="P3" s="77"/>
      <c r="Q3" s="77"/>
      <c r="R3" s="77"/>
    </row>
    <row r="4" spans="1:20" ht="18.75">
      <c r="A4" s="79"/>
      <c r="B4" s="81">
        <v>1310</v>
      </c>
      <c r="C4" s="75"/>
      <c r="D4" s="75" t="s">
        <v>619</v>
      </c>
      <c r="E4" s="75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77"/>
      <c r="P4" s="77"/>
      <c r="Q4" s="77"/>
      <c r="R4" s="77"/>
    </row>
    <row r="5" spans="1:20" ht="18.75">
      <c r="A5" s="79"/>
      <c r="B5" s="83"/>
      <c r="C5" s="76"/>
      <c r="D5" s="76"/>
      <c r="E5" s="76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77"/>
      <c r="P5" s="77"/>
      <c r="Q5" s="77"/>
      <c r="R5" s="77"/>
    </row>
    <row r="6" spans="1:20" ht="18.75">
      <c r="A6" s="79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77"/>
      <c r="P6" s="77"/>
      <c r="Q6" s="77"/>
      <c r="R6" s="77"/>
    </row>
    <row r="7" spans="1:20" ht="18.75">
      <c r="A7" s="79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77"/>
      <c r="P7" s="77"/>
      <c r="Q7" s="77"/>
      <c r="R7" s="77"/>
    </row>
    <row r="8" spans="1:20" ht="18.75">
      <c r="A8" s="79"/>
      <c r="B8" s="81">
        <v>1718</v>
      </c>
      <c r="C8" s="75" t="s">
        <v>460</v>
      </c>
      <c r="D8" s="75" t="s">
        <v>454</v>
      </c>
      <c r="E8" s="75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77"/>
      <c r="P8" s="77"/>
      <c r="Q8" s="77"/>
      <c r="R8" s="77"/>
    </row>
    <row r="9" spans="1:20" ht="18.75">
      <c r="A9" s="79"/>
      <c r="B9" s="83"/>
      <c r="C9" s="76"/>
      <c r="D9" s="76"/>
      <c r="E9" s="76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77"/>
      <c r="P9" s="77"/>
      <c r="Q9" s="77"/>
      <c r="R9" s="77"/>
    </row>
    <row r="10" spans="1:20" ht="18.75">
      <c r="A10" s="79"/>
      <c r="B10" s="56">
        <v>2010</v>
      </c>
      <c r="C10" s="19" t="s">
        <v>461</v>
      </c>
      <c r="D10" s="75" t="s">
        <v>454</v>
      </c>
      <c r="E10" s="19" t="s">
        <v>620</v>
      </c>
      <c r="F10" s="75" t="s">
        <v>548</v>
      </c>
      <c r="G10" s="75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77"/>
      <c r="P10" s="77"/>
      <c r="Q10" s="77"/>
      <c r="R10" s="77"/>
    </row>
    <row r="11" spans="1:20" ht="18.75">
      <c r="A11" s="79"/>
      <c r="B11" s="56">
        <v>2030</v>
      </c>
      <c r="C11" s="19" t="s">
        <v>460</v>
      </c>
      <c r="D11" s="76"/>
      <c r="E11" s="19" t="s">
        <v>618</v>
      </c>
      <c r="F11" s="76"/>
      <c r="G11" s="76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77"/>
      <c r="P11" s="77"/>
      <c r="Q11" s="77"/>
      <c r="R11" s="77"/>
    </row>
    <row r="12" spans="1:20" ht="18.75">
      <c r="A12" s="79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77"/>
      <c r="P12" s="77"/>
      <c r="Q12" s="77"/>
      <c r="R12" s="77"/>
    </row>
    <row r="13" spans="1:20" ht="18.75">
      <c r="A13" s="80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76"/>
      <c r="P13" s="76"/>
      <c r="Q13" s="76"/>
      <c r="R13" s="76"/>
    </row>
    <row r="14" spans="1:20" ht="18.75">
      <c r="A14" s="78">
        <v>43194</v>
      </c>
      <c r="B14" s="81">
        <v>830</v>
      </c>
      <c r="C14" s="75"/>
      <c r="D14" s="75" t="s">
        <v>539</v>
      </c>
      <c r="E14" s="75" t="s">
        <v>621</v>
      </c>
      <c r="F14" s="75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5">
        <v>7869</v>
      </c>
      <c r="P14" s="75">
        <v>7890</v>
      </c>
      <c r="Q14" s="75">
        <f>P14-O14</f>
        <v>21</v>
      </c>
      <c r="R14" s="75"/>
    </row>
    <row r="15" spans="1:20" ht="18.75">
      <c r="A15" s="79"/>
      <c r="B15" s="82"/>
      <c r="C15" s="77"/>
      <c r="D15" s="77"/>
      <c r="E15" s="77"/>
      <c r="F15" s="77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77"/>
      <c r="P15" s="77"/>
      <c r="Q15" s="77"/>
      <c r="R15" s="77"/>
    </row>
    <row r="16" spans="1:20" ht="18.75">
      <c r="A16" s="79"/>
      <c r="B16" s="82"/>
      <c r="C16" s="77"/>
      <c r="D16" s="77"/>
      <c r="E16" s="77"/>
      <c r="F16" s="77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77"/>
      <c r="P16" s="77"/>
      <c r="Q16" s="77"/>
      <c r="R16" s="77"/>
    </row>
    <row r="17" spans="1:18" ht="18.75">
      <c r="A17" s="79"/>
      <c r="B17" s="83"/>
      <c r="C17" s="76"/>
      <c r="D17" s="76"/>
      <c r="E17" s="76"/>
      <c r="F17" s="76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77"/>
      <c r="P17" s="77"/>
      <c r="Q17" s="77"/>
      <c r="R17" s="77"/>
    </row>
    <row r="18" spans="1:18" ht="18.75">
      <c r="A18" s="79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77"/>
      <c r="P18" s="77"/>
      <c r="Q18" s="77"/>
      <c r="R18" s="77"/>
    </row>
    <row r="19" spans="1:18" ht="18.75">
      <c r="A19" s="79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77"/>
      <c r="P19" s="77"/>
      <c r="Q19" s="77"/>
      <c r="R19" s="77"/>
    </row>
    <row r="20" spans="1:18" ht="18.75">
      <c r="A20" s="79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77"/>
      <c r="P20" s="77"/>
      <c r="Q20" s="77"/>
      <c r="R20" s="77"/>
    </row>
    <row r="21" spans="1:18" ht="18.75">
      <c r="A21" s="79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77"/>
      <c r="P21" s="77"/>
      <c r="Q21" s="77"/>
      <c r="R21" s="77"/>
    </row>
    <row r="22" spans="1:18" ht="18.75">
      <c r="A22" s="79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77"/>
      <c r="P22" s="77"/>
      <c r="Q22" s="77"/>
      <c r="R22" s="77"/>
    </row>
    <row r="23" spans="1:18" ht="18.75">
      <c r="A23" s="80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76"/>
      <c r="P23" s="76"/>
      <c r="Q23" s="76"/>
      <c r="R23" s="76"/>
    </row>
    <row r="24" spans="1:18" ht="18.75">
      <c r="A24" s="78">
        <v>43194</v>
      </c>
      <c r="B24" s="81">
        <v>820</v>
      </c>
      <c r="C24" s="75"/>
      <c r="D24" s="75" t="s">
        <v>539</v>
      </c>
      <c r="E24" s="75" t="s">
        <v>634</v>
      </c>
      <c r="F24" s="75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75">
        <v>10</v>
      </c>
      <c r="O24" s="75">
        <v>5596</v>
      </c>
      <c r="P24" s="75">
        <v>5632</v>
      </c>
      <c r="Q24" s="75">
        <f>P24-O24</f>
        <v>36</v>
      </c>
      <c r="R24" s="75"/>
    </row>
    <row r="25" spans="1:18" ht="18.75">
      <c r="A25" s="79"/>
      <c r="B25" s="82"/>
      <c r="C25" s="77"/>
      <c r="D25" s="77"/>
      <c r="E25" s="77"/>
      <c r="F25" s="77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77"/>
      <c r="O25" s="77"/>
      <c r="P25" s="77"/>
      <c r="Q25" s="77"/>
      <c r="R25" s="77"/>
    </row>
    <row r="26" spans="1:18" ht="18.75">
      <c r="A26" s="79"/>
      <c r="B26" s="83"/>
      <c r="C26" s="76"/>
      <c r="D26" s="76"/>
      <c r="E26" s="76"/>
      <c r="F26" s="76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76"/>
      <c r="O26" s="77"/>
      <c r="P26" s="77"/>
      <c r="Q26" s="77"/>
      <c r="R26" s="77"/>
    </row>
    <row r="27" spans="1:18" ht="18.75">
      <c r="A27" s="79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77"/>
      <c r="P27" s="77"/>
      <c r="Q27" s="77"/>
      <c r="R27" s="77"/>
    </row>
    <row r="28" spans="1:18" ht="18.75">
      <c r="A28" s="79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77"/>
      <c r="P28" s="77"/>
      <c r="Q28" s="77"/>
      <c r="R28" s="77"/>
    </row>
    <row r="29" spans="1:18" ht="18.75">
      <c r="A29" s="79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77"/>
      <c r="P29" s="77"/>
      <c r="Q29" s="77"/>
      <c r="R29" s="77"/>
    </row>
    <row r="30" spans="1:18" ht="18.75">
      <c r="A30" s="79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77"/>
      <c r="P30" s="77"/>
      <c r="Q30" s="77"/>
      <c r="R30" s="77"/>
    </row>
    <row r="31" spans="1:18" ht="18.75">
      <c r="A31" s="79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77"/>
      <c r="P31" s="77"/>
      <c r="Q31" s="77"/>
      <c r="R31" s="77"/>
    </row>
    <row r="32" spans="1:18" ht="18.75">
      <c r="A32" s="79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77"/>
      <c r="P32" s="77"/>
      <c r="Q32" s="77"/>
      <c r="R32" s="77"/>
    </row>
    <row r="33" spans="1:18" ht="18.75">
      <c r="A33" s="79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77"/>
      <c r="P33" s="77"/>
      <c r="Q33" s="77"/>
      <c r="R33" s="77"/>
    </row>
    <row r="34" spans="1:18" ht="18.75">
      <c r="A34" s="79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77"/>
      <c r="P34" s="77"/>
      <c r="Q34" s="77"/>
      <c r="R34" s="77"/>
    </row>
    <row r="35" spans="1:18" ht="18.75">
      <c r="A35" s="79"/>
      <c r="B35" s="56">
        <v>2258</v>
      </c>
      <c r="C35" s="75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77"/>
      <c r="P35" s="77"/>
      <c r="Q35" s="77"/>
      <c r="R35" s="77"/>
    </row>
    <row r="36" spans="1:18" ht="18.75">
      <c r="A36" s="80"/>
      <c r="B36" s="56">
        <v>2350</v>
      </c>
      <c r="C36" s="76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76"/>
      <c r="P36" s="76"/>
      <c r="Q36" s="76"/>
      <c r="R36" s="76"/>
    </row>
    <row r="37" spans="1:18" ht="18.75">
      <c r="A37" s="78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75">
        <v>7036</v>
      </c>
      <c r="P37" s="75">
        <v>7057</v>
      </c>
      <c r="Q37" s="75">
        <f>P37-O37</f>
        <v>21</v>
      </c>
      <c r="R37" s="75"/>
    </row>
    <row r="38" spans="1:18" ht="18.75">
      <c r="A38" s="79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77"/>
      <c r="P38" s="77"/>
      <c r="Q38" s="77"/>
      <c r="R38" s="77"/>
    </row>
    <row r="39" spans="1:18" ht="18.75">
      <c r="A39" s="79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77"/>
      <c r="P39" s="77"/>
      <c r="Q39" s="77"/>
      <c r="R39" s="77"/>
    </row>
    <row r="40" spans="1:18" ht="18.75">
      <c r="A40" s="79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77"/>
      <c r="P40" s="77"/>
      <c r="Q40" s="77"/>
      <c r="R40" s="77"/>
    </row>
    <row r="41" spans="1:18" ht="18.75">
      <c r="A41" s="79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77"/>
      <c r="P41" s="77"/>
      <c r="Q41" s="77"/>
      <c r="R41" s="77"/>
    </row>
    <row r="42" spans="1:18" ht="18.75">
      <c r="A42" s="79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77"/>
      <c r="P42" s="77"/>
      <c r="Q42" s="77"/>
      <c r="R42" s="77"/>
    </row>
    <row r="43" spans="1:18" ht="18.75">
      <c r="A43" s="79"/>
      <c r="B43" s="56">
        <v>2245</v>
      </c>
      <c r="C43" s="19"/>
      <c r="D43" s="19" t="s">
        <v>539</v>
      </c>
      <c r="E43" s="19" t="s">
        <v>630</v>
      </c>
      <c r="F43" s="75" t="s">
        <v>548</v>
      </c>
      <c r="G43" s="75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77"/>
      <c r="P43" s="77"/>
      <c r="Q43" s="77"/>
      <c r="R43" s="77"/>
    </row>
    <row r="44" spans="1:18" ht="18.75">
      <c r="A44" s="80"/>
      <c r="B44" s="56">
        <v>2255</v>
      </c>
      <c r="C44" s="19"/>
      <c r="D44" s="19" t="s">
        <v>539</v>
      </c>
      <c r="E44" s="19" t="s">
        <v>641</v>
      </c>
      <c r="F44" s="76"/>
      <c r="G44" s="76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76"/>
      <c r="P44" s="76"/>
      <c r="Q44" s="76"/>
      <c r="R44" s="76"/>
    </row>
    <row r="45" spans="1:18" ht="18.75">
      <c r="A45" s="78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75">
        <v>5528</v>
      </c>
      <c r="P45" s="75">
        <v>5582</v>
      </c>
      <c r="Q45" s="75">
        <f>P45-O45</f>
        <v>54</v>
      </c>
      <c r="R45" s="75"/>
    </row>
    <row r="46" spans="1:18" ht="18.75">
      <c r="A46" s="79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77"/>
      <c r="P46" s="77"/>
      <c r="Q46" s="77"/>
      <c r="R46" s="77"/>
    </row>
    <row r="47" spans="1:18" ht="18.75">
      <c r="A47" s="79"/>
      <c r="B47" s="81">
        <v>1400</v>
      </c>
      <c r="C47" s="75"/>
      <c r="D47" s="75" t="s">
        <v>539</v>
      </c>
      <c r="E47" s="75" t="s">
        <v>633</v>
      </c>
      <c r="F47" s="75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5">
        <v>10</v>
      </c>
      <c r="O47" s="77"/>
      <c r="P47" s="77"/>
      <c r="Q47" s="77"/>
      <c r="R47" s="77"/>
    </row>
    <row r="48" spans="1:18" ht="18.75">
      <c r="A48" s="79"/>
      <c r="B48" s="82"/>
      <c r="C48" s="77"/>
      <c r="D48" s="77"/>
      <c r="E48" s="77"/>
      <c r="F48" s="76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77"/>
      <c r="O48" s="77"/>
      <c r="P48" s="77"/>
      <c r="Q48" s="77"/>
      <c r="R48" s="77"/>
    </row>
    <row r="49" spans="1:18" ht="18.75">
      <c r="A49" s="79"/>
      <c r="B49" s="83"/>
      <c r="C49" s="76"/>
      <c r="D49" s="76"/>
      <c r="E49" s="76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6"/>
      <c r="O49" s="77"/>
      <c r="P49" s="77"/>
      <c r="Q49" s="77"/>
      <c r="R49" s="77"/>
    </row>
    <row r="50" spans="1:18" ht="18.75">
      <c r="A50" s="79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77"/>
      <c r="P50" s="77"/>
      <c r="Q50" s="77"/>
      <c r="R50" s="77"/>
    </row>
    <row r="51" spans="1:18" ht="18.75">
      <c r="A51" s="79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77"/>
      <c r="P51" s="77"/>
      <c r="Q51" s="77"/>
      <c r="R51" s="77"/>
    </row>
    <row r="52" spans="1:18" ht="18.75">
      <c r="A52" s="79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77"/>
      <c r="P52" s="77"/>
      <c r="Q52" s="77"/>
      <c r="R52" s="77"/>
    </row>
    <row r="53" spans="1:18" ht="18.75">
      <c r="A53" s="80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76"/>
      <c r="P53" s="76"/>
      <c r="Q53" s="76"/>
      <c r="R53" s="76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43195</v>
      </c>
      <c r="B2" s="81">
        <v>900</v>
      </c>
      <c r="C2" s="75"/>
      <c r="D2" s="75" t="s">
        <v>30</v>
      </c>
      <c r="E2" s="75" t="s">
        <v>634</v>
      </c>
      <c r="F2" s="75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75">
        <v>7958</v>
      </c>
      <c r="P2" s="75">
        <v>7973</v>
      </c>
      <c r="Q2" s="75">
        <f>P2-O2</f>
        <v>15</v>
      </c>
      <c r="R2" s="75"/>
    </row>
    <row r="3" spans="1:20" ht="18.75">
      <c r="A3" s="79"/>
      <c r="B3" s="82"/>
      <c r="C3" s="77"/>
      <c r="D3" s="77"/>
      <c r="E3" s="77"/>
      <c r="F3" s="77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77"/>
      <c r="P3" s="77"/>
      <c r="Q3" s="77"/>
      <c r="R3" s="77"/>
    </row>
    <row r="4" spans="1:20" ht="18.75">
      <c r="A4" s="79"/>
      <c r="B4" s="83"/>
      <c r="C4" s="76"/>
      <c r="D4" s="76"/>
      <c r="E4" s="76"/>
      <c r="F4" s="76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77"/>
      <c r="P4" s="77"/>
      <c r="Q4" s="77"/>
      <c r="R4" s="77"/>
    </row>
    <row r="5" spans="1:20" ht="18.75">
      <c r="A5" s="79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77"/>
      <c r="P5" s="77"/>
      <c r="Q5" s="77"/>
      <c r="R5" s="77"/>
    </row>
    <row r="6" spans="1:20" ht="18.75">
      <c r="A6" s="79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77"/>
      <c r="P6" s="77"/>
      <c r="Q6" s="77"/>
      <c r="R6" s="77"/>
    </row>
    <row r="7" spans="1:20" ht="18.75">
      <c r="A7" s="79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77"/>
      <c r="P7" s="77"/>
      <c r="Q7" s="77"/>
      <c r="R7" s="77"/>
    </row>
    <row r="8" spans="1:20" ht="18.75">
      <c r="A8" s="79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77"/>
      <c r="P8" s="77"/>
      <c r="Q8" s="77"/>
      <c r="R8" s="77"/>
    </row>
    <row r="9" spans="1:20" ht="18.75">
      <c r="A9" s="79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77"/>
      <c r="P9" s="77"/>
      <c r="Q9" s="77"/>
      <c r="R9" s="77"/>
    </row>
    <row r="10" spans="1:20" ht="18.75">
      <c r="A10" s="80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76"/>
      <c r="P10" s="76"/>
      <c r="Q10" s="76"/>
      <c r="R10" s="76"/>
    </row>
    <row r="11" spans="1:20" ht="18.75">
      <c r="A11" s="78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75">
        <v>7890</v>
      </c>
      <c r="P11" s="75">
        <v>7904</v>
      </c>
      <c r="Q11" s="75">
        <f>P11-O11</f>
        <v>14</v>
      </c>
      <c r="R11" s="75"/>
    </row>
    <row r="12" spans="1:20" ht="18.75">
      <c r="A12" s="79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77"/>
      <c r="P12" s="77"/>
      <c r="Q12" s="77"/>
      <c r="R12" s="77"/>
    </row>
    <row r="13" spans="1:20" ht="18.75">
      <c r="A13" s="79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77"/>
      <c r="P13" s="77"/>
      <c r="Q13" s="77"/>
      <c r="R13" s="77"/>
    </row>
    <row r="14" spans="1:20" ht="18.75">
      <c r="A14" s="79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77"/>
      <c r="P14" s="77"/>
      <c r="Q14" s="77"/>
      <c r="R14" s="77"/>
    </row>
    <row r="15" spans="1:20" ht="18.75">
      <c r="A15" s="80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76"/>
      <c r="P15" s="76"/>
      <c r="Q15" s="76"/>
      <c r="R15" s="76"/>
    </row>
    <row r="16" spans="1:20" ht="18.75">
      <c r="A16" s="78">
        <v>43195</v>
      </c>
      <c r="B16" s="81">
        <v>840</v>
      </c>
      <c r="C16" s="75"/>
      <c r="D16" s="75" t="s">
        <v>30</v>
      </c>
      <c r="E16" s="75" t="s">
        <v>633</v>
      </c>
      <c r="F16" s="75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75">
        <v>14</v>
      </c>
      <c r="O16" s="75">
        <v>5632</v>
      </c>
      <c r="P16" s="75">
        <v>5649</v>
      </c>
      <c r="Q16" s="75">
        <f>P16-O16</f>
        <v>17</v>
      </c>
      <c r="R16" s="75"/>
    </row>
    <row r="17" spans="1:18" ht="18.75">
      <c r="A17" s="79"/>
      <c r="B17" s="82"/>
      <c r="C17" s="77"/>
      <c r="D17" s="77"/>
      <c r="E17" s="77"/>
      <c r="F17" s="77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77"/>
      <c r="O17" s="77"/>
      <c r="P17" s="77"/>
      <c r="Q17" s="77"/>
      <c r="R17" s="77"/>
    </row>
    <row r="18" spans="1:18" ht="18.75">
      <c r="A18" s="79"/>
      <c r="B18" s="82"/>
      <c r="C18" s="77"/>
      <c r="D18" s="77"/>
      <c r="E18" s="77"/>
      <c r="F18" s="77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77"/>
      <c r="O18" s="77"/>
      <c r="P18" s="77"/>
      <c r="Q18" s="77"/>
      <c r="R18" s="77"/>
    </row>
    <row r="19" spans="1:18" ht="18.75">
      <c r="A19" s="79"/>
      <c r="B19" s="83"/>
      <c r="C19" s="76"/>
      <c r="D19" s="76"/>
      <c r="E19" s="76"/>
      <c r="F19" s="76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76"/>
      <c r="O19" s="77"/>
      <c r="P19" s="77"/>
      <c r="Q19" s="77"/>
      <c r="R19" s="77"/>
    </row>
    <row r="20" spans="1:18" ht="18.75">
      <c r="A20" s="79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77"/>
      <c r="P20" s="77"/>
      <c r="Q20" s="77"/>
      <c r="R20" s="77"/>
    </row>
    <row r="21" spans="1:18" ht="18.75">
      <c r="A21" s="79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77"/>
      <c r="P21" s="77"/>
      <c r="Q21" s="77"/>
      <c r="R21" s="77"/>
    </row>
    <row r="22" spans="1:18" ht="18.75">
      <c r="A22" s="79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77"/>
      <c r="P22" s="77"/>
      <c r="Q22" s="77"/>
      <c r="R22" s="77"/>
    </row>
    <row r="23" spans="1:18" ht="18.75">
      <c r="A23" s="79"/>
      <c r="B23" s="61">
        <v>2245</v>
      </c>
      <c r="C23" s="19"/>
      <c r="D23" s="75" t="s">
        <v>30</v>
      </c>
      <c r="E23" s="19" t="s">
        <v>630</v>
      </c>
      <c r="F23" s="75" t="s">
        <v>36</v>
      </c>
      <c r="G23" s="75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77"/>
      <c r="P23" s="77"/>
      <c r="Q23" s="77"/>
      <c r="R23" s="77"/>
    </row>
    <row r="24" spans="1:18" ht="18.75">
      <c r="A24" s="80"/>
      <c r="B24" s="61">
        <v>2300</v>
      </c>
      <c r="C24" s="19"/>
      <c r="D24" s="76"/>
      <c r="E24" s="19" t="s">
        <v>641</v>
      </c>
      <c r="F24" s="76"/>
      <c r="G24" s="76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76"/>
      <c r="P24" s="76"/>
      <c r="Q24" s="76"/>
      <c r="R24" s="76"/>
    </row>
    <row r="25" spans="1:18" ht="18.75">
      <c r="A25" s="78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75">
        <v>7057</v>
      </c>
      <c r="P25" s="75">
        <v>7204</v>
      </c>
      <c r="Q25" s="75">
        <f>P25-O25</f>
        <v>147</v>
      </c>
      <c r="R25" s="75"/>
    </row>
    <row r="26" spans="1:18" ht="18.75">
      <c r="A26" s="79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77"/>
      <c r="P26" s="77"/>
      <c r="Q26" s="77"/>
      <c r="R26" s="77"/>
    </row>
    <row r="27" spans="1:18" ht="18.75">
      <c r="A27" s="79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77"/>
      <c r="P27" s="77"/>
      <c r="Q27" s="77"/>
      <c r="R27" s="77"/>
    </row>
    <row r="28" spans="1:18" ht="18.75">
      <c r="A28" s="79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77"/>
      <c r="P28" s="77"/>
      <c r="Q28" s="77"/>
      <c r="R28" s="77"/>
    </row>
    <row r="29" spans="1:18" ht="18.75">
      <c r="A29" s="79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77"/>
      <c r="P29" s="77"/>
      <c r="Q29" s="77"/>
      <c r="R29" s="77"/>
    </row>
    <row r="30" spans="1:18" ht="18.75">
      <c r="A30" s="79"/>
      <c r="B30" s="61">
        <v>1713</v>
      </c>
      <c r="C30" s="19" t="s">
        <v>460</v>
      </c>
      <c r="D30" s="75" t="s">
        <v>454</v>
      </c>
      <c r="E30" s="19" t="s">
        <v>618</v>
      </c>
      <c r="F30" s="75" t="s">
        <v>36</v>
      </c>
      <c r="G30" s="75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77"/>
      <c r="P30" s="77"/>
      <c r="Q30" s="77"/>
      <c r="R30" s="77"/>
    </row>
    <row r="31" spans="1:18" ht="18.75">
      <c r="A31" s="79"/>
      <c r="B31" s="61">
        <v>2010</v>
      </c>
      <c r="C31" s="19" t="s">
        <v>461</v>
      </c>
      <c r="D31" s="76"/>
      <c r="E31" s="19" t="s">
        <v>620</v>
      </c>
      <c r="F31" s="76"/>
      <c r="G31" s="76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77"/>
      <c r="P31" s="77"/>
      <c r="Q31" s="77"/>
      <c r="R31" s="77"/>
    </row>
    <row r="32" spans="1:18" ht="18.75">
      <c r="A32" s="79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77"/>
      <c r="P32" s="77"/>
      <c r="Q32" s="77"/>
      <c r="R32" s="77"/>
    </row>
    <row r="33" spans="1:18" ht="18.75">
      <c r="A33" s="79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77"/>
      <c r="P33" s="77"/>
      <c r="Q33" s="77"/>
      <c r="R33" s="77"/>
    </row>
    <row r="34" spans="1:18" ht="18.75">
      <c r="A34" s="80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76"/>
      <c r="P34" s="76"/>
      <c r="Q34" s="76"/>
      <c r="R34" s="76"/>
    </row>
    <row r="35" spans="1:18" ht="18.75">
      <c r="A35" s="78">
        <v>43195</v>
      </c>
      <c r="B35" s="81">
        <v>910</v>
      </c>
      <c r="C35" s="75"/>
      <c r="D35" s="75" t="s">
        <v>30</v>
      </c>
      <c r="E35" s="75" t="s">
        <v>634</v>
      </c>
      <c r="F35" s="75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75">
        <v>5582</v>
      </c>
      <c r="P35" s="75">
        <v>5622</v>
      </c>
      <c r="Q35" s="75">
        <f>P35-O35</f>
        <v>40</v>
      </c>
      <c r="R35" s="75"/>
    </row>
    <row r="36" spans="1:18" ht="18.75">
      <c r="A36" s="79"/>
      <c r="B36" s="82"/>
      <c r="C36" s="77"/>
      <c r="D36" s="77"/>
      <c r="E36" s="77"/>
      <c r="F36" s="77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77"/>
      <c r="P36" s="77"/>
      <c r="Q36" s="77"/>
      <c r="R36" s="77"/>
    </row>
    <row r="37" spans="1:18" ht="18.75">
      <c r="A37" s="79"/>
      <c r="B37" s="83"/>
      <c r="C37" s="76"/>
      <c r="D37" s="76"/>
      <c r="E37" s="76"/>
      <c r="F37" s="76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77"/>
      <c r="P37" s="77"/>
      <c r="Q37" s="77"/>
      <c r="R37" s="77"/>
    </row>
    <row r="38" spans="1:18" ht="18.75">
      <c r="A38" s="79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77"/>
      <c r="P38" s="77"/>
      <c r="Q38" s="77"/>
      <c r="R38" s="77"/>
    </row>
    <row r="39" spans="1:18" ht="18.75">
      <c r="A39" s="79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77"/>
      <c r="P39" s="77"/>
      <c r="Q39" s="77"/>
      <c r="R39" s="77"/>
    </row>
    <row r="40" spans="1:18" ht="18.75">
      <c r="A40" s="79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77"/>
      <c r="P40" s="77"/>
      <c r="Q40" s="77"/>
      <c r="R40" s="77"/>
    </row>
    <row r="41" spans="1:18" ht="18.75">
      <c r="A41" s="79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77"/>
      <c r="P41" s="77"/>
      <c r="Q41" s="77"/>
      <c r="R41" s="77"/>
    </row>
    <row r="42" spans="1:18" ht="18.75">
      <c r="A42" s="79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77"/>
      <c r="P42" s="77"/>
      <c r="Q42" s="77"/>
      <c r="R42" s="77"/>
    </row>
    <row r="43" spans="1:18" ht="18.75">
      <c r="A43" s="79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77"/>
      <c r="P43" s="77"/>
      <c r="Q43" s="77"/>
      <c r="R43" s="77"/>
    </row>
    <row r="44" spans="1:18" ht="18.75">
      <c r="A44" s="79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77"/>
      <c r="P44" s="77"/>
      <c r="Q44" s="77"/>
      <c r="R44" s="77"/>
    </row>
    <row r="45" spans="1:18" ht="18.75">
      <c r="A45" s="79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77"/>
      <c r="P45" s="77"/>
      <c r="Q45" s="77"/>
      <c r="R45" s="77"/>
    </row>
    <row r="46" spans="1:18" ht="18.75">
      <c r="A46" s="79"/>
      <c r="B46" s="81">
        <v>2300</v>
      </c>
      <c r="C46" s="19"/>
      <c r="D46" s="75" t="s">
        <v>32</v>
      </c>
      <c r="E46" s="19" t="s">
        <v>637</v>
      </c>
      <c r="F46" s="75" t="s">
        <v>36</v>
      </c>
      <c r="G46" s="75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75">
        <v>4</v>
      </c>
      <c r="O46" s="77"/>
      <c r="P46" s="77"/>
      <c r="Q46" s="77"/>
      <c r="R46" s="77"/>
    </row>
    <row r="47" spans="1:18" ht="18.75">
      <c r="A47" s="79"/>
      <c r="B47" s="82"/>
      <c r="C47" s="19"/>
      <c r="D47" s="77"/>
      <c r="E47" s="19" t="s">
        <v>635</v>
      </c>
      <c r="F47" s="77"/>
      <c r="G47" s="77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77"/>
      <c r="O47" s="77"/>
      <c r="P47" s="77"/>
      <c r="Q47" s="77"/>
      <c r="R47" s="77"/>
    </row>
    <row r="48" spans="1:18" ht="18.75">
      <c r="A48" s="79"/>
      <c r="B48" s="83"/>
      <c r="C48" s="19"/>
      <c r="D48" s="76"/>
      <c r="E48" s="19" t="s">
        <v>636</v>
      </c>
      <c r="F48" s="76"/>
      <c r="G48" s="76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6"/>
      <c r="O48" s="77"/>
      <c r="P48" s="77"/>
      <c r="Q48" s="77"/>
      <c r="R48" s="77"/>
    </row>
    <row r="49" spans="1:18" ht="18.75">
      <c r="A49" s="80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76"/>
      <c r="P49" s="76"/>
      <c r="Q49" s="76"/>
      <c r="R49" s="76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43196</v>
      </c>
      <c r="B2" s="81">
        <v>820</v>
      </c>
      <c r="C2" s="75"/>
      <c r="D2" s="75" t="s">
        <v>30</v>
      </c>
      <c r="E2" s="75" t="s">
        <v>634</v>
      </c>
      <c r="F2" s="75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75">
        <v>7973</v>
      </c>
      <c r="P2" s="75">
        <v>8009</v>
      </c>
      <c r="Q2" s="75">
        <f>P2-O2</f>
        <v>36</v>
      </c>
      <c r="R2" s="75"/>
    </row>
    <row r="3" spans="1:20" ht="18.75">
      <c r="A3" s="79"/>
      <c r="B3" s="82"/>
      <c r="C3" s="77"/>
      <c r="D3" s="77"/>
      <c r="E3" s="77"/>
      <c r="F3" s="77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77"/>
      <c r="P3" s="77"/>
      <c r="Q3" s="77"/>
      <c r="R3" s="77"/>
    </row>
    <row r="4" spans="1:20" ht="18.75">
      <c r="A4" s="79"/>
      <c r="B4" s="83"/>
      <c r="C4" s="76"/>
      <c r="D4" s="76"/>
      <c r="E4" s="76"/>
      <c r="F4" s="76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77"/>
      <c r="P4" s="77"/>
      <c r="Q4" s="77"/>
      <c r="R4" s="77"/>
    </row>
    <row r="5" spans="1:20" ht="18.75">
      <c r="A5" s="79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77"/>
      <c r="P5" s="77"/>
      <c r="Q5" s="77"/>
      <c r="R5" s="77"/>
    </row>
    <row r="6" spans="1:20" ht="18.75">
      <c r="A6" s="79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77"/>
      <c r="P6" s="77"/>
      <c r="Q6" s="77"/>
      <c r="R6" s="77"/>
    </row>
    <row r="7" spans="1:20" ht="18.75">
      <c r="A7" s="79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77"/>
      <c r="P7" s="77"/>
      <c r="Q7" s="77"/>
      <c r="R7" s="77"/>
    </row>
    <row r="8" spans="1:20" ht="18.75">
      <c r="A8" s="79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77"/>
      <c r="P8" s="77"/>
      <c r="Q8" s="77"/>
      <c r="R8" s="77"/>
    </row>
    <row r="9" spans="1:20" ht="18.75">
      <c r="A9" s="79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77"/>
      <c r="P9" s="77"/>
      <c r="Q9" s="77"/>
      <c r="R9" s="77"/>
    </row>
    <row r="10" spans="1:20" ht="18.75">
      <c r="A10" s="79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77"/>
      <c r="P10" s="77"/>
      <c r="Q10" s="77"/>
      <c r="R10" s="77"/>
    </row>
    <row r="11" spans="1:20" ht="18.75">
      <c r="A11" s="79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77"/>
      <c r="P11" s="77"/>
      <c r="Q11" s="77"/>
      <c r="R11" s="77"/>
    </row>
    <row r="12" spans="1:20" ht="18.75">
      <c r="A12" s="79"/>
      <c r="B12" s="65">
        <v>2210</v>
      </c>
      <c r="C12" s="75" t="s">
        <v>40</v>
      </c>
      <c r="D12" s="75" t="s">
        <v>32</v>
      </c>
      <c r="E12" s="19" t="s">
        <v>637</v>
      </c>
      <c r="F12" s="75" t="s">
        <v>36</v>
      </c>
      <c r="G12" s="75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77"/>
      <c r="P12" s="77"/>
      <c r="Q12" s="77"/>
      <c r="R12" s="77"/>
    </row>
    <row r="13" spans="1:20" ht="18.75">
      <c r="A13" s="79"/>
      <c r="B13" s="65">
        <v>2300</v>
      </c>
      <c r="C13" s="77"/>
      <c r="D13" s="77"/>
      <c r="E13" s="19" t="s">
        <v>635</v>
      </c>
      <c r="F13" s="77"/>
      <c r="G13" s="77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77"/>
      <c r="P13" s="77"/>
      <c r="Q13" s="77"/>
      <c r="R13" s="77"/>
    </row>
    <row r="14" spans="1:20" ht="18.75">
      <c r="A14" s="79"/>
      <c r="B14" s="65">
        <v>2310</v>
      </c>
      <c r="C14" s="76"/>
      <c r="D14" s="76"/>
      <c r="E14" s="19" t="s">
        <v>636</v>
      </c>
      <c r="F14" s="76"/>
      <c r="G14" s="76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77"/>
      <c r="P14" s="77"/>
      <c r="Q14" s="77"/>
      <c r="R14" s="77"/>
    </row>
    <row r="15" spans="1:20" ht="18.75">
      <c r="A15" s="80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76"/>
      <c r="P15" s="76"/>
      <c r="Q15" s="76"/>
      <c r="R15" s="76"/>
    </row>
    <row r="16" spans="1:20" ht="18.75">
      <c r="A16" s="78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75">
        <v>7904</v>
      </c>
      <c r="P16" s="75">
        <v>8051</v>
      </c>
      <c r="Q16" s="75">
        <f>P16-O16</f>
        <v>147</v>
      </c>
      <c r="R16" s="75"/>
    </row>
    <row r="17" spans="1:18" ht="18.75">
      <c r="A17" s="79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77"/>
      <c r="P17" s="77"/>
      <c r="Q17" s="77"/>
      <c r="R17" s="77"/>
    </row>
    <row r="18" spans="1:18" ht="18.75">
      <c r="A18" s="79"/>
      <c r="B18" s="81">
        <v>1310</v>
      </c>
      <c r="C18" s="75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77"/>
      <c r="P18" s="77"/>
      <c r="Q18" s="77"/>
      <c r="R18" s="77"/>
    </row>
    <row r="19" spans="1:18" ht="18.75">
      <c r="A19" s="79"/>
      <c r="B19" s="83"/>
      <c r="C19" s="76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77"/>
      <c r="P19" s="77"/>
      <c r="Q19" s="77"/>
      <c r="R19" s="77"/>
    </row>
    <row r="20" spans="1:18" ht="18.75">
      <c r="A20" s="79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77"/>
      <c r="P20" s="77"/>
      <c r="Q20" s="77"/>
      <c r="R20" s="77"/>
    </row>
    <row r="21" spans="1:18" ht="18.75">
      <c r="A21" s="79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77"/>
      <c r="P21" s="77"/>
      <c r="Q21" s="77"/>
      <c r="R21" s="77"/>
    </row>
    <row r="22" spans="1:18" ht="18.75">
      <c r="A22" s="79"/>
      <c r="B22" s="81">
        <v>1647</v>
      </c>
      <c r="C22" s="75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77"/>
      <c r="P22" s="77"/>
      <c r="Q22" s="77"/>
      <c r="R22" s="77"/>
    </row>
    <row r="23" spans="1:18" ht="18.75">
      <c r="A23" s="79"/>
      <c r="B23" s="83"/>
      <c r="C23" s="76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77"/>
      <c r="P23" s="77"/>
      <c r="Q23" s="77"/>
      <c r="R23" s="77"/>
    </row>
    <row r="24" spans="1:18" ht="18.75">
      <c r="A24" s="79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77"/>
      <c r="P24" s="77"/>
      <c r="Q24" s="77"/>
      <c r="R24" s="77"/>
    </row>
    <row r="25" spans="1:18" ht="18.75">
      <c r="A25" s="79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77"/>
      <c r="P25" s="77"/>
      <c r="Q25" s="77"/>
      <c r="R25" s="77"/>
    </row>
    <row r="26" spans="1:18" ht="18.75">
      <c r="A26" s="79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77"/>
      <c r="P26" s="77"/>
      <c r="Q26" s="77"/>
      <c r="R26" s="77"/>
    </row>
    <row r="27" spans="1:18" ht="18.75">
      <c r="A27" s="80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76"/>
      <c r="P27" s="76"/>
      <c r="Q27" s="76"/>
      <c r="R27" s="76"/>
    </row>
    <row r="28" spans="1:18" ht="18.75">
      <c r="A28" s="78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75">
        <v>5649</v>
      </c>
      <c r="P28" s="75">
        <v>5684</v>
      </c>
      <c r="Q28" s="75">
        <f>P28-O28</f>
        <v>35</v>
      </c>
      <c r="R28" s="75"/>
    </row>
    <row r="29" spans="1:18" ht="18.75">
      <c r="A29" s="79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77"/>
      <c r="P29" s="77"/>
      <c r="Q29" s="77"/>
      <c r="R29" s="77"/>
    </row>
    <row r="30" spans="1:18" ht="18.75">
      <c r="A30" s="79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77"/>
      <c r="P30" s="77"/>
      <c r="Q30" s="77"/>
      <c r="R30" s="77"/>
    </row>
    <row r="31" spans="1:18" ht="18.75">
      <c r="A31" s="79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77"/>
      <c r="P31" s="77"/>
      <c r="Q31" s="77"/>
      <c r="R31" s="77"/>
    </row>
    <row r="32" spans="1:18" ht="18.75">
      <c r="A32" s="79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77"/>
      <c r="P32" s="77"/>
      <c r="Q32" s="77"/>
      <c r="R32" s="77"/>
    </row>
    <row r="33" spans="1:18" ht="18.75">
      <c r="A33" s="80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76"/>
      <c r="P33" s="76"/>
      <c r="Q33" s="76"/>
      <c r="R33" s="76"/>
    </row>
    <row r="34" spans="1:18" ht="18.75">
      <c r="A34" s="78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75">
        <v>7204</v>
      </c>
      <c r="P34" s="75">
        <v>7220</v>
      </c>
      <c r="Q34" s="75">
        <f>P34-O34</f>
        <v>16</v>
      </c>
      <c r="R34" s="75"/>
    </row>
    <row r="35" spans="1:18" ht="18.75">
      <c r="A35" s="79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77"/>
      <c r="P35" s="77"/>
      <c r="Q35" s="77"/>
      <c r="R35" s="77"/>
    </row>
    <row r="36" spans="1:18" ht="18.75">
      <c r="A36" s="79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77"/>
      <c r="P36" s="77"/>
      <c r="Q36" s="77"/>
      <c r="R36" s="77"/>
    </row>
    <row r="37" spans="1:18" ht="18.75">
      <c r="A37" s="79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77"/>
      <c r="P37" s="77"/>
      <c r="Q37" s="77"/>
      <c r="R37" s="77"/>
    </row>
    <row r="38" spans="1:18" ht="18.75">
      <c r="A38" s="79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77"/>
      <c r="P38" s="77"/>
      <c r="Q38" s="77"/>
      <c r="R38" s="77"/>
    </row>
    <row r="39" spans="1:18" ht="18.75">
      <c r="A39" s="79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77"/>
      <c r="P39" s="77"/>
      <c r="Q39" s="77"/>
      <c r="R39" s="77"/>
    </row>
    <row r="40" spans="1:18" ht="18.75">
      <c r="A40" s="80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76"/>
      <c r="P40" s="76"/>
      <c r="Q40" s="76"/>
      <c r="R40" s="76"/>
    </row>
    <row r="41" spans="1:18" ht="18.75">
      <c r="A41" s="78">
        <v>43196</v>
      </c>
      <c r="B41" s="81">
        <v>825</v>
      </c>
      <c r="C41" s="75"/>
      <c r="D41" s="75" t="s">
        <v>30</v>
      </c>
      <c r="E41" s="75" t="s">
        <v>634</v>
      </c>
      <c r="F41" s="75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75">
        <v>13</v>
      </c>
      <c r="O41" s="75">
        <v>5622</v>
      </c>
      <c r="P41" s="75">
        <v>5641</v>
      </c>
      <c r="Q41" s="75">
        <f>P41-O41</f>
        <v>19</v>
      </c>
      <c r="R41" s="75"/>
    </row>
    <row r="42" spans="1:18" ht="18.75">
      <c r="A42" s="79"/>
      <c r="B42" s="82"/>
      <c r="C42" s="77"/>
      <c r="D42" s="77"/>
      <c r="E42" s="77"/>
      <c r="F42" s="77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77"/>
      <c r="O42" s="77"/>
      <c r="P42" s="77"/>
      <c r="Q42" s="77"/>
      <c r="R42" s="77"/>
    </row>
    <row r="43" spans="1:18" ht="18.75">
      <c r="A43" s="79"/>
      <c r="B43" s="83"/>
      <c r="C43" s="76"/>
      <c r="D43" s="76"/>
      <c r="E43" s="76"/>
      <c r="F43" s="76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76"/>
      <c r="O43" s="77"/>
      <c r="P43" s="77"/>
      <c r="Q43" s="77"/>
      <c r="R43" s="77"/>
    </row>
    <row r="44" spans="1:18" ht="18.75">
      <c r="A44" s="79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77"/>
      <c r="P44" s="77"/>
      <c r="Q44" s="77"/>
      <c r="R44" s="77"/>
    </row>
    <row r="45" spans="1:18" ht="18.75">
      <c r="A45" s="79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77"/>
      <c r="P45" s="77"/>
      <c r="Q45" s="77"/>
      <c r="R45" s="77"/>
    </row>
    <row r="46" spans="1:18" ht="18.75">
      <c r="A46" s="79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77"/>
      <c r="P46" s="77"/>
      <c r="Q46" s="77"/>
      <c r="R46" s="77"/>
    </row>
    <row r="47" spans="1:18" ht="18.75">
      <c r="A47" s="79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77"/>
      <c r="P47" s="77"/>
      <c r="Q47" s="77"/>
      <c r="R47" s="77"/>
    </row>
    <row r="48" spans="1:18" ht="18.75">
      <c r="A48" s="79"/>
      <c r="B48" s="81">
        <v>2305</v>
      </c>
      <c r="C48" s="19"/>
      <c r="D48" s="75" t="s">
        <v>30</v>
      </c>
      <c r="E48" s="19" t="s">
        <v>675</v>
      </c>
      <c r="F48" s="75" t="s">
        <v>36</v>
      </c>
      <c r="G48" s="75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5">
        <v>12</v>
      </c>
      <c r="O48" s="77"/>
      <c r="P48" s="77"/>
      <c r="Q48" s="77"/>
      <c r="R48" s="77"/>
    </row>
    <row r="49" spans="1:18" ht="18.75">
      <c r="A49" s="80"/>
      <c r="B49" s="83"/>
      <c r="C49" s="19"/>
      <c r="D49" s="76"/>
      <c r="E49" s="19" t="s">
        <v>630</v>
      </c>
      <c r="F49" s="76"/>
      <c r="G49" s="76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76"/>
      <c r="O49" s="76"/>
      <c r="P49" s="76"/>
      <c r="Q49" s="76"/>
      <c r="R49" s="76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43197</v>
      </c>
      <c r="B2" s="81">
        <v>820</v>
      </c>
      <c r="C2" s="75"/>
      <c r="D2" s="75" t="s">
        <v>30</v>
      </c>
      <c r="E2" s="75" t="s">
        <v>634</v>
      </c>
      <c r="F2" s="75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75">
        <v>8009</v>
      </c>
      <c r="P2" s="75">
        <v>8047</v>
      </c>
      <c r="Q2" s="75">
        <f>P2-O2</f>
        <v>38</v>
      </c>
      <c r="R2" s="75"/>
    </row>
    <row r="3" spans="1:20" ht="18.75">
      <c r="A3" s="79"/>
      <c r="B3" s="82"/>
      <c r="C3" s="77"/>
      <c r="D3" s="77"/>
      <c r="E3" s="77"/>
      <c r="F3" s="77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77"/>
      <c r="P3" s="77"/>
      <c r="Q3" s="77"/>
      <c r="R3" s="77"/>
    </row>
    <row r="4" spans="1:20" ht="18.75">
      <c r="A4" s="79"/>
      <c r="B4" s="82"/>
      <c r="C4" s="77"/>
      <c r="D4" s="77"/>
      <c r="E4" s="77"/>
      <c r="F4" s="77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77"/>
      <c r="P4" s="77"/>
      <c r="Q4" s="77"/>
      <c r="R4" s="77"/>
    </row>
    <row r="5" spans="1:20" ht="18.75">
      <c r="A5" s="79"/>
      <c r="B5" s="83"/>
      <c r="C5" s="76"/>
      <c r="D5" s="76"/>
      <c r="E5" s="76"/>
      <c r="F5" s="76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77"/>
      <c r="P5" s="77"/>
      <c r="Q5" s="77"/>
      <c r="R5" s="77"/>
    </row>
    <row r="6" spans="1:20" ht="18.75">
      <c r="A6" s="79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77"/>
      <c r="P6" s="77"/>
      <c r="Q6" s="77"/>
      <c r="R6" s="77"/>
    </row>
    <row r="7" spans="1:20" ht="18.75">
      <c r="A7" s="79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77"/>
      <c r="P7" s="77"/>
      <c r="Q7" s="77"/>
      <c r="R7" s="77"/>
    </row>
    <row r="8" spans="1:20" ht="18.75">
      <c r="A8" s="79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77"/>
      <c r="P8" s="77"/>
      <c r="Q8" s="77"/>
      <c r="R8" s="77"/>
    </row>
    <row r="9" spans="1:20" ht="18.75">
      <c r="A9" s="79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77"/>
      <c r="P9" s="77"/>
      <c r="Q9" s="77"/>
      <c r="R9" s="77"/>
    </row>
    <row r="10" spans="1:20" ht="18.75">
      <c r="A10" s="80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76"/>
      <c r="P10" s="76"/>
      <c r="Q10" s="76"/>
      <c r="R10" s="76"/>
    </row>
    <row r="11" spans="1:20" ht="18.75">
      <c r="A11" s="78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75">
        <v>8051</v>
      </c>
      <c r="P11" s="75">
        <v>8108</v>
      </c>
      <c r="Q11" s="75">
        <f>P11-O11</f>
        <v>57</v>
      </c>
      <c r="R11" s="75"/>
    </row>
    <row r="12" spans="1:20" ht="18.75">
      <c r="A12" s="79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77"/>
      <c r="P12" s="77"/>
      <c r="Q12" s="77"/>
      <c r="R12" s="77"/>
    </row>
    <row r="13" spans="1:20" ht="18.75">
      <c r="A13" s="79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77"/>
      <c r="P13" s="77"/>
      <c r="Q13" s="77"/>
      <c r="R13" s="77"/>
    </row>
    <row r="14" spans="1:20" ht="18.75">
      <c r="A14" s="79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77"/>
      <c r="P14" s="77"/>
      <c r="Q14" s="77"/>
      <c r="R14" s="77"/>
    </row>
    <row r="15" spans="1:20" ht="18.75">
      <c r="A15" s="79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77"/>
      <c r="P15" s="77"/>
      <c r="Q15" s="77"/>
      <c r="R15" s="77"/>
    </row>
    <row r="16" spans="1:20" ht="18.75">
      <c r="A16" s="79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77"/>
      <c r="P16" s="77"/>
      <c r="Q16" s="77"/>
      <c r="R16" s="77"/>
    </row>
    <row r="17" spans="1:18" ht="18.75">
      <c r="A17" s="79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77"/>
      <c r="P17" s="77"/>
      <c r="Q17" s="77"/>
      <c r="R17" s="77"/>
    </row>
    <row r="18" spans="1:18" ht="18.75">
      <c r="A18" s="79"/>
      <c r="B18" s="68">
        <v>2010</v>
      </c>
      <c r="C18" s="19" t="s">
        <v>556</v>
      </c>
      <c r="D18" s="75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77"/>
      <c r="P18" s="77"/>
      <c r="Q18" s="77"/>
      <c r="R18" s="77"/>
    </row>
    <row r="19" spans="1:18" ht="18.75">
      <c r="A19" s="79"/>
      <c r="B19" s="68">
        <v>2040</v>
      </c>
      <c r="C19" s="19" t="s">
        <v>460</v>
      </c>
      <c r="D19" s="76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77"/>
      <c r="P19" s="77"/>
      <c r="Q19" s="77"/>
      <c r="R19" s="77"/>
    </row>
    <row r="20" spans="1:18" ht="18.75">
      <c r="A20" s="80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76"/>
      <c r="P20" s="76"/>
      <c r="Q20" s="76"/>
      <c r="R20" s="76"/>
    </row>
    <row r="21" spans="1:18" ht="18.75">
      <c r="A21" s="78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75">
        <v>5684</v>
      </c>
      <c r="P21" s="75">
        <v>5829</v>
      </c>
      <c r="Q21" s="75">
        <f>P21-O21</f>
        <v>145</v>
      </c>
      <c r="R21" s="75"/>
    </row>
    <row r="22" spans="1:18" ht="18.75">
      <c r="A22" s="79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77"/>
      <c r="P22" s="77"/>
      <c r="Q22" s="77"/>
      <c r="R22" s="77"/>
    </row>
    <row r="23" spans="1:18" ht="18.75">
      <c r="A23" s="79"/>
      <c r="B23" s="81">
        <v>1310</v>
      </c>
      <c r="C23" s="75"/>
      <c r="D23" s="75" t="s">
        <v>539</v>
      </c>
      <c r="E23" s="75" t="s">
        <v>685</v>
      </c>
      <c r="F23" s="75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77"/>
      <c r="P23" s="77"/>
      <c r="Q23" s="77"/>
      <c r="R23" s="77"/>
    </row>
    <row r="24" spans="1:18" ht="18.75">
      <c r="A24" s="79"/>
      <c r="B24" s="83"/>
      <c r="C24" s="76"/>
      <c r="D24" s="76"/>
      <c r="E24" s="76"/>
      <c r="F24" s="76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77"/>
      <c r="P24" s="77"/>
      <c r="Q24" s="77"/>
      <c r="R24" s="77"/>
    </row>
    <row r="25" spans="1:18" ht="18.75">
      <c r="A25" s="79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77"/>
      <c r="P25" s="77"/>
      <c r="Q25" s="77"/>
      <c r="R25" s="77"/>
    </row>
    <row r="26" spans="1:18" ht="18.75">
      <c r="A26" s="79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77"/>
      <c r="P26" s="77"/>
      <c r="Q26" s="77"/>
      <c r="R26" s="77"/>
    </row>
    <row r="27" spans="1:18" ht="18.75">
      <c r="A27" s="79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77"/>
      <c r="P27" s="77"/>
      <c r="Q27" s="77"/>
      <c r="R27" s="77"/>
    </row>
    <row r="28" spans="1:18" ht="18.75">
      <c r="A28" s="79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77"/>
      <c r="P28" s="77"/>
      <c r="Q28" s="77"/>
      <c r="R28" s="77"/>
    </row>
    <row r="29" spans="1:18" ht="18.75">
      <c r="A29" s="79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77"/>
      <c r="P29" s="77"/>
      <c r="Q29" s="77"/>
      <c r="R29" s="77"/>
    </row>
    <row r="30" spans="1:18" ht="18.75">
      <c r="A30" s="80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76"/>
      <c r="P30" s="76"/>
      <c r="Q30" s="76"/>
      <c r="R30" s="76"/>
    </row>
    <row r="31" spans="1:18" ht="18.75">
      <c r="A31" s="78">
        <v>43197</v>
      </c>
      <c r="B31" s="81">
        <v>822</v>
      </c>
      <c r="C31" s="75"/>
      <c r="D31" s="75" t="s">
        <v>539</v>
      </c>
      <c r="E31" s="75" t="s">
        <v>685</v>
      </c>
      <c r="F31" s="75" t="s">
        <v>541</v>
      </c>
      <c r="G31" s="19" t="s">
        <v>635</v>
      </c>
      <c r="H31" s="19"/>
      <c r="I31" s="19"/>
      <c r="J31" s="75" t="s">
        <v>652</v>
      </c>
      <c r="K31" s="75" t="s">
        <v>473</v>
      </c>
      <c r="L31" s="75" t="s">
        <v>474</v>
      </c>
      <c r="M31" s="19">
        <v>9.6</v>
      </c>
      <c r="N31" s="19">
        <v>3</v>
      </c>
      <c r="O31" s="75">
        <v>7221</v>
      </c>
      <c r="P31" s="75">
        <v>7259</v>
      </c>
      <c r="Q31" s="75">
        <f>P31-O31</f>
        <v>38</v>
      </c>
      <c r="R31" s="75"/>
    </row>
    <row r="32" spans="1:18" ht="18.75">
      <c r="A32" s="79"/>
      <c r="B32" s="82"/>
      <c r="C32" s="77"/>
      <c r="D32" s="77"/>
      <c r="E32" s="77"/>
      <c r="F32" s="77"/>
      <c r="G32" s="19" t="s">
        <v>636</v>
      </c>
      <c r="H32" s="19"/>
      <c r="I32" s="19"/>
      <c r="J32" s="77"/>
      <c r="K32" s="77"/>
      <c r="L32" s="77"/>
      <c r="M32" s="19">
        <v>9.6</v>
      </c>
      <c r="N32" s="19">
        <v>2</v>
      </c>
      <c r="O32" s="77"/>
      <c r="P32" s="77"/>
      <c r="Q32" s="77"/>
      <c r="R32" s="77"/>
    </row>
    <row r="33" spans="1:18" ht="18.75">
      <c r="A33" s="79"/>
      <c r="B33" s="83"/>
      <c r="C33" s="76"/>
      <c r="D33" s="76"/>
      <c r="E33" s="76"/>
      <c r="F33" s="76"/>
      <c r="G33" s="19" t="s">
        <v>637</v>
      </c>
      <c r="H33" s="19"/>
      <c r="I33" s="19"/>
      <c r="J33" s="76"/>
      <c r="K33" s="76"/>
      <c r="L33" s="76"/>
      <c r="M33" s="19">
        <v>9.6</v>
      </c>
      <c r="N33" s="19">
        <v>2</v>
      </c>
      <c r="O33" s="77"/>
      <c r="P33" s="77"/>
      <c r="Q33" s="77"/>
      <c r="R33" s="77"/>
    </row>
    <row r="34" spans="1:18" ht="18.75">
      <c r="A34" s="79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77"/>
      <c r="P34" s="77"/>
      <c r="Q34" s="77"/>
      <c r="R34" s="77"/>
    </row>
    <row r="35" spans="1:18" ht="18.75">
      <c r="A35" s="79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77"/>
      <c r="P35" s="77"/>
      <c r="Q35" s="77"/>
      <c r="R35" s="77"/>
    </row>
    <row r="36" spans="1:18" ht="18.75">
      <c r="A36" s="79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77"/>
      <c r="P36" s="77"/>
      <c r="Q36" s="77"/>
      <c r="R36" s="77"/>
    </row>
    <row r="37" spans="1:18" ht="18.75">
      <c r="A37" s="79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77"/>
      <c r="P37" s="77"/>
      <c r="Q37" s="77"/>
      <c r="R37" s="77"/>
    </row>
    <row r="38" spans="1:18" ht="18.75">
      <c r="A38" s="79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77"/>
      <c r="P38" s="77"/>
      <c r="Q38" s="77"/>
      <c r="R38" s="77"/>
    </row>
    <row r="39" spans="1:18" ht="18.75">
      <c r="A39" s="79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77"/>
      <c r="P39" s="77"/>
      <c r="Q39" s="77"/>
      <c r="R39" s="77"/>
    </row>
    <row r="40" spans="1:18" ht="18.75">
      <c r="A40" s="79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77"/>
      <c r="P40" s="77"/>
      <c r="Q40" s="77"/>
      <c r="R40" s="77"/>
    </row>
    <row r="41" spans="1:18" ht="18.75">
      <c r="A41" s="79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77"/>
      <c r="P41" s="77"/>
      <c r="Q41" s="77"/>
      <c r="R41" s="77"/>
    </row>
    <row r="42" spans="1:18" ht="18.75">
      <c r="A42" s="79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77"/>
      <c r="P42" s="77"/>
      <c r="Q42" s="77"/>
      <c r="R42" s="77"/>
    </row>
    <row r="43" spans="1:18" ht="18.75">
      <c r="A43" s="79"/>
      <c r="B43" s="68">
        <v>2250</v>
      </c>
      <c r="C43" s="19"/>
      <c r="D43" s="75" t="s">
        <v>32</v>
      </c>
      <c r="E43" s="19" t="s">
        <v>637</v>
      </c>
      <c r="F43" s="75" t="s">
        <v>36</v>
      </c>
      <c r="G43" s="75" t="s">
        <v>617</v>
      </c>
      <c r="H43" s="19"/>
      <c r="I43" s="19"/>
      <c r="J43" s="75" t="s">
        <v>652</v>
      </c>
      <c r="K43" s="75" t="s">
        <v>473</v>
      </c>
      <c r="L43" s="75" t="s">
        <v>474</v>
      </c>
      <c r="M43" s="75">
        <v>9.6</v>
      </c>
      <c r="N43" s="19">
        <v>2</v>
      </c>
      <c r="O43" s="77"/>
      <c r="P43" s="77"/>
      <c r="Q43" s="77"/>
      <c r="R43" s="77"/>
    </row>
    <row r="44" spans="1:18" ht="18.75">
      <c r="A44" s="79"/>
      <c r="B44" s="68">
        <v>2300</v>
      </c>
      <c r="C44" s="19"/>
      <c r="D44" s="76"/>
      <c r="E44" s="19" t="s">
        <v>635</v>
      </c>
      <c r="F44" s="76"/>
      <c r="G44" s="76"/>
      <c r="H44" s="19"/>
      <c r="I44" s="19"/>
      <c r="J44" s="76"/>
      <c r="K44" s="76"/>
      <c r="L44" s="76"/>
      <c r="M44" s="76"/>
      <c r="N44" s="19">
        <v>2</v>
      </c>
      <c r="O44" s="77"/>
      <c r="P44" s="77"/>
      <c r="Q44" s="77"/>
      <c r="R44" s="77"/>
    </row>
    <row r="45" spans="1:18" ht="18.75">
      <c r="A45" s="80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76"/>
      <c r="P45" s="76"/>
      <c r="Q45" s="76"/>
      <c r="R45" s="76"/>
    </row>
    <row r="46" spans="1:18" ht="18.75">
      <c r="A46" s="78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75">
        <v>5641</v>
      </c>
      <c r="P46" s="75">
        <v>5658</v>
      </c>
      <c r="Q46" s="75">
        <f>P46-O46</f>
        <v>17</v>
      </c>
      <c r="R46" s="75"/>
    </row>
    <row r="47" spans="1:18" ht="18.75">
      <c r="A47" s="79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77"/>
      <c r="P47" s="77"/>
      <c r="Q47" s="77"/>
      <c r="R47" s="77"/>
    </row>
    <row r="48" spans="1:18" ht="18.75">
      <c r="A48" s="79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77"/>
      <c r="P48" s="77"/>
      <c r="Q48" s="77"/>
      <c r="R48" s="77"/>
    </row>
    <row r="49" spans="1:18" ht="18.75">
      <c r="A49" s="79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77"/>
      <c r="P49" s="77"/>
      <c r="Q49" s="77"/>
      <c r="R49" s="77"/>
    </row>
    <row r="50" spans="1:18" ht="18.75">
      <c r="A50" s="79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77"/>
      <c r="P50" s="77"/>
      <c r="Q50" s="77"/>
      <c r="R50" s="77"/>
    </row>
    <row r="51" spans="1:18" ht="18.75">
      <c r="A51" s="80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76"/>
      <c r="P51" s="76"/>
      <c r="Q51" s="76"/>
      <c r="R51" s="76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580C-51E7-47A5-91F1-056D0FEDDC90}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5">
        <v>8047</v>
      </c>
      <c r="P2" s="75">
        <v>8066</v>
      </c>
      <c r="Q2" s="75">
        <f>P2-O2</f>
        <v>19</v>
      </c>
      <c r="R2" s="75"/>
    </row>
    <row r="3" spans="1:20" ht="18.75">
      <c r="A3" s="79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77"/>
      <c r="P3" s="77"/>
      <c r="Q3" s="77"/>
      <c r="R3" s="77"/>
    </row>
    <row r="4" spans="1:20" ht="18.75">
      <c r="A4" s="79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77"/>
      <c r="P4" s="77"/>
      <c r="Q4" s="77"/>
      <c r="R4" s="77"/>
    </row>
    <row r="5" spans="1:20" ht="18.75">
      <c r="A5" s="79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77"/>
      <c r="P5" s="77"/>
      <c r="Q5" s="77"/>
      <c r="R5" s="77"/>
    </row>
    <row r="6" spans="1:20" ht="18.75">
      <c r="A6" s="79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77"/>
      <c r="P6" s="77"/>
      <c r="Q6" s="77"/>
      <c r="R6" s="77"/>
    </row>
    <row r="7" spans="1:20" ht="18.75">
      <c r="A7" s="79"/>
      <c r="B7" s="69">
        <v>1645</v>
      </c>
      <c r="C7" s="75"/>
      <c r="D7" s="75" t="s">
        <v>32</v>
      </c>
      <c r="E7" s="19" t="s">
        <v>635</v>
      </c>
      <c r="F7" s="75" t="s">
        <v>30</v>
      </c>
      <c r="G7" s="75" t="s">
        <v>634</v>
      </c>
      <c r="H7" s="75"/>
      <c r="I7" s="75"/>
      <c r="J7" s="75" t="s">
        <v>652</v>
      </c>
      <c r="K7" s="75" t="s">
        <v>39</v>
      </c>
      <c r="L7" s="75" t="s">
        <v>622</v>
      </c>
      <c r="M7" s="75">
        <v>9.6</v>
      </c>
      <c r="N7" s="19">
        <v>1</v>
      </c>
      <c r="O7" s="77"/>
      <c r="P7" s="77"/>
      <c r="Q7" s="77"/>
      <c r="R7" s="77"/>
    </row>
    <row r="8" spans="1:20" ht="18.75">
      <c r="A8" s="79"/>
      <c r="B8" s="69">
        <v>1650</v>
      </c>
      <c r="C8" s="76"/>
      <c r="D8" s="76"/>
      <c r="E8" s="19" t="s">
        <v>637</v>
      </c>
      <c r="F8" s="76"/>
      <c r="G8" s="76"/>
      <c r="H8" s="76"/>
      <c r="I8" s="76"/>
      <c r="J8" s="76"/>
      <c r="K8" s="76"/>
      <c r="L8" s="76"/>
      <c r="M8" s="76"/>
      <c r="N8" s="19">
        <v>1</v>
      </c>
      <c r="O8" s="77"/>
      <c r="P8" s="77"/>
      <c r="Q8" s="77"/>
      <c r="R8" s="77"/>
    </row>
    <row r="9" spans="1:20" ht="18.75">
      <c r="A9" s="79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77"/>
      <c r="P9" s="77"/>
      <c r="Q9" s="77"/>
      <c r="R9" s="77"/>
    </row>
    <row r="10" spans="1:20" ht="18.75">
      <c r="A10" s="79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77"/>
      <c r="P10" s="77"/>
      <c r="Q10" s="77"/>
      <c r="R10" s="77"/>
    </row>
    <row r="11" spans="1:20" ht="18.75">
      <c r="A11" s="80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76"/>
      <c r="P11" s="76"/>
      <c r="Q11" s="76"/>
      <c r="R11" s="76"/>
    </row>
    <row r="12" spans="1:20" ht="18.75">
      <c r="A12" s="78">
        <v>43198</v>
      </c>
      <c r="B12" s="81">
        <v>820</v>
      </c>
      <c r="C12" s="75"/>
      <c r="D12" s="75" t="s">
        <v>30</v>
      </c>
      <c r="E12" s="75" t="s">
        <v>634</v>
      </c>
      <c r="F12" s="75" t="s">
        <v>32</v>
      </c>
      <c r="G12" s="19" t="s">
        <v>635</v>
      </c>
      <c r="H12" s="75"/>
      <c r="I12" s="75"/>
      <c r="J12" s="75" t="s">
        <v>652</v>
      </c>
      <c r="K12" s="75" t="s">
        <v>457</v>
      </c>
      <c r="L12" s="75" t="s">
        <v>458</v>
      </c>
      <c r="M12" s="75">
        <v>9.6</v>
      </c>
      <c r="N12" s="19">
        <v>3</v>
      </c>
      <c r="O12" s="75">
        <v>8108</v>
      </c>
      <c r="P12" s="75">
        <v>8144</v>
      </c>
      <c r="Q12" s="75">
        <f>P12-O12</f>
        <v>36</v>
      </c>
      <c r="R12" s="75"/>
    </row>
    <row r="13" spans="1:20" ht="18.75">
      <c r="A13" s="79"/>
      <c r="B13" s="82"/>
      <c r="C13" s="77"/>
      <c r="D13" s="77"/>
      <c r="E13" s="77"/>
      <c r="F13" s="77"/>
      <c r="G13" s="19" t="s">
        <v>636</v>
      </c>
      <c r="H13" s="77"/>
      <c r="I13" s="77"/>
      <c r="J13" s="77"/>
      <c r="K13" s="77"/>
      <c r="L13" s="77"/>
      <c r="M13" s="77"/>
      <c r="N13" s="19">
        <v>2</v>
      </c>
      <c r="O13" s="77"/>
      <c r="P13" s="77"/>
      <c r="Q13" s="77"/>
      <c r="R13" s="77"/>
    </row>
    <row r="14" spans="1:20" ht="18.75">
      <c r="A14" s="79"/>
      <c r="B14" s="83"/>
      <c r="C14" s="76"/>
      <c r="D14" s="76"/>
      <c r="E14" s="76"/>
      <c r="F14" s="76"/>
      <c r="G14" s="19" t="s">
        <v>637</v>
      </c>
      <c r="H14" s="76"/>
      <c r="I14" s="76"/>
      <c r="J14" s="76"/>
      <c r="K14" s="76"/>
      <c r="L14" s="76"/>
      <c r="M14" s="76"/>
      <c r="N14" s="19">
        <v>1</v>
      </c>
      <c r="O14" s="77"/>
      <c r="P14" s="77"/>
      <c r="Q14" s="77"/>
      <c r="R14" s="77"/>
    </row>
    <row r="15" spans="1:20" ht="18.75">
      <c r="A15" s="79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77"/>
      <c r="P15" s="77"/>
      <c r="Q15" s="77"/>
      <c r="R15" s="77"/>
    </row>
    <row r="16" spans="1:20" ht="18.75">
      <c r="A16" s="79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77"/>
      <c r="P16" s="77"/>
      <c r="Q16" s="77"/>
      <c r="R16" s="77"/>
    </row>
    <row r="17" spans="1:18" ht="18.75">
      <c r="A17" s="79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77"/>
      <c r="P17" s="77"/>
      <c r="Q17" s="77"/>
      <c r="R17" s="77"/>
    </row>
    <row r="18" spans="1:18" ht="18.75">
      <c r="A18" s="79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77"/>
      <c r="P18" s="77"/>
      <c r="Q18" s="77"/>
      <c r="R18" s="77"/>
    </row>
    <row r="19" spans="1:18" ht="18.75">
      <c r="A19" s="79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77"/>
      <c r="P19" s="77"/>
      <c r="Q19" s="77"/>
      <c r="R19" s="77"/>
    </row>
    <row r="20" spans="1:18" ht="18.75">
      <c r="A20" s="79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77"/>
      <c r="P20" s="77"/>
      <c r="Q20" s="77"/>
      <c r="R20" s="77"/>
    </row>
    <row r="21" spans="1:18" ht="18.75">
      <c r="A21" s="79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77"/>
      <c r="P21" s="77"/>
      <c r="Q21" s="77"/>
      <c r="R21" s="77"/>
    </row>
    <row r="22" spans="1:18" ht="18.75">
      <c r="A22" s="79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77"/>
      <c r="P22" s="77"/>
      <c r="Q22" s="77"/>
      <c r="R22" s="77"/>
    </row>
    <row r="23" spans="1:18" ht="18.75">
      <c r="A23" s="79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77"/>
      <c r="P23" s="77"/>
      <c r="Q23" s="77"/>
      <c r="R23" s="77"/>
    </row>
    <row r="24" spans="1:18" ht="18.75">
      <c r="A24" s="79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77"/>
      <c r="P24" s="77"/>
      <c r="Q24" s="77"/>
      <c r="R24" s="77"/>
    </row>
    <row r="25" spans="1:18" ht="18.75">
      <c r="A25" s="79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77"/>
      <c r="P25" s="77"/>
      <c r="Q25" s="77"/>
      <c r="R25" s="77"/>
    </row>
    <row r="26" spans="1:18" ht="18.75">
      <c r="A26" s="79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77"/>
      <c r="P26" s="77"/>
      <c r="Q26" s="77"/>
      <c r="R26" s="77"/>
    </row>
    <row r="27" spans="1:18" ht="18.75">
      <c r="A27" s="80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76"/>
      <c r="P27" s="76"/>
      <c r="Q27" s="76"/>
      <c r="R27" s="76"/>
    </row>
    <row r="28" spans="1:18" ht="18.75">
      <c r="A28" s="84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75">
        <v>5829</v>
      </c>
      <c r="P28" s="75">
        <v>5944</v>
      </c>
      <c r="Q28" s="75">
        <f>P28-O28</f>
        <v>115</v>
      </c>
      <c r="R28" s="75"/>
    </row>
    <row r="29" spans="1:18" ht="18.75">
      <c r="A29" s="85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77"/>
      <c r="P29" s="77"/>
      <c r="Q29" s="77"/>
      <c r="R29" s="77"/>
    </row>
    <row r="30" spans="1:18" ht="18.75">
      <c r="A30" s="85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77"/>
      <c r="P30" s="77"/>
      <c r="Q30" s="77"/>
      <c r="R30" s="77"/>
    </row>
    <row r="31" spans="1:18" ht="18.75">
      <c r="A31" s="85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77"/>
      <c r="P31" s="77"/>
      <c r="Q31" s="77"/>
      <c r="R31" s="77"/>
    </row>
    <row r="32" spans="1:18" ht="18.75">
      <c r="A32" s="85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77"/>
      <c r="P32" s="77"/>
      <c r="Q32" s="77"/>
      <c r="R32" s="77"/>
    </row>
    <row r="33" spans="1:18" ht="18.75">
      <c r="A33" s="85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77"/>
      <c r="P33" s="77"/>
      <c r="Q33" s="77"/>
      <c r="R33" s="77"/>
    </row>
    <row r="34" spans="1:18" ht="18.75">
      <c r="A34" s="85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77"/>
      <c r="P34" s="77"/>
      <c r="Q34" s="77"/>
      <c r="R34" s="77"/>
    </row>
    <row r="35" spans="1:18" ht="18.75">
      <c r="A35" s="85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77"/>
      <c r="P35" s="77"/>
      <c r="Q35" s="77"/>
      <c r="R35" s="77"/>
    </row>
    <row r="36" spans="1:18" ht="18.75">
      <c r="A36" s="85"/>
      <c r="B36" s="69">
        <v>2010</v>
      </c>
      <c r="C36" s="75" t="s">
        <v>460</v>
      </c>
      <c r="D36" s="75" t="s">
        <v>454</v>
      </c>
      <c r="E36" s="19" t="s">
        <v>620</v>
      </c>
      <c r="F36" s="75" t="s">
        <v>36</v>
      </c>
      <c r="G36" s="75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77"/>
      <c r="P36" s="77"/>
      <c r="Q36" s="77"/>
      <c r="R36" s="77"/>
    </row>
    <row r="37" spans="1:18" ht="18.75">
      <c r="A37" s="85"/>
      <c r="B37" s="69">
        <v>2039</v>
      </c>
      <c r="C37" s="76"/>
      <c r="D37" s="76"/>
      <c r="E37" s="19" t="s">
        <v>618</v>
      </c>
      <c r="F37" s="76"/>
      <c r="G37" s="76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77"/>
      <c r="P37" s="77"/>
      <c r="Q37" s="77"/>
      <c r="R37" s="77"/>
    </row>
    <row r="38" spans="1:18" ht="18.75">
      <c r="A38" s="85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77"/>
      <c r="P38" s="77"/>
      <c r="Q38" s="77"/>
      <c r="R38" s="77"/>
    </row>
    <row r="39" spans="1:18" ht="18.75">
      <c r="A39" s="85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77"/>
      <c r="P39" s="77"/>
      <c r="Q39" s="77"/>
      <c r="R39" s="77"/>
    </row>
    <row r="40" spans="1:18" ht="18.75">
      <c r="A40" s="86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76"/>
      <c r="P40" s="76"/>
      <c r="Q40" s="76"/>
      <c r="R40" s="76"/>
    </row>
    <row r="41" spans="1:18" ht="18.75">
      <c r="A41" s="78">
        <v>43198</v>
      </c>
      <c r="B41" s="81">
        <v>815</v>
      </c>
      <c r="C41" s="75"/>
      <c r="D41" s="75" t="s">
        <v>30</v>
      </c>
      <c r="E41" s="75" t="s">
        <v>634</v>
      </c>
      <c r="F41" s="75" t="s">
        <v>36</v>
      </c>
      <c r="G41" s="19" t="s">
        <v>657</v>
      </c>
      <c r="H41" s="87"/>
      <c r="I41" s="88"/>
      <c r="J41" s="75" t="s">
        <v>652</v>
      </c>
      <c r="K41" s="75" t="s">
        <v>473</v>
      </c>
      <c r="L41" s="75" t="s">
        <v>474</v>
      </c>
      <c r="M41" s="75">
        <v>9.6</v>
      </c>
      <c r="N41" s="19">
        <v>3</v>
      </c>
      <c r="O41" s="75">
        <v>7259</v>
      </c>
      <c r="P41" s="75">
        <v>7281</v>
      </c>
      <c r="Q41" s="75">
        <f>P41-O41</f>
        <v>22</v>
      </c>
      <c r="R41" s="75"/>
    </row>
    <row r="42" spans="1:18" ht="18.75">
      <c r="A42" s="79"/>
      <c r="B42" s="82"/>
      <c r="C42" s="77"/>
      <c r="D42" s="77"/>
      <c r="E42" s="77"/>
      <c r="F42" s="77"/>
      <c r="G42" s="19" t="s">
        <v>627</v>
      </c>
      <c r="H42" s="91"/>
      <c r="I42" s="92"/>
      <c r="J42" s="77"/>
      <c r="K42" s="77"/>
      <c r="L42" s="77"/>
      <c r="M42" s="77"/>
      <c r="N42" s="19">
        <v>2</v>
      </c>
      <c r="O42" s="77"/>
      <c r="P42" s="77"/>
      <c r="Q42" s="77"/>
      <c r="R42" s="77"/>
    </row>
    <row r="43" spans="1:18" ht="18.75">
      <c r="A43" s="79"/>
      <c r="B43" s="82"/>
      <c r="C43" s="77"/>
      <c r="D43" s="77"/>
      <c r="E43" s="77"/>
      <c r="F43" s="77"/>
      <c r="G43" s="19" t="s">
        <v>710</v>
      </c>
      <c r="H43" s="91"/>
      <c r="I43" s="92"/>
      <c r="J43" s="77"/>
      <c r="K43" s="77"/>
      <c r="L43" s="77"/>
      <c r="M43" s="77"/>
      <c r="N43" s="19">
        <v>2</v>
      </c>
      <c r="O43" s="77"/>
      <c r="P43" s="77"/>
      <c r="Q43" s="77"/>
      <c r="R43" s="77"/>
    </row>
    <row r="44" spans="1:18" ht="18.75">
      <c r="A44" s="79"/>
      <c r="B44" s="83"/>
      <c r="C44" s="76"/>
      <c r="D44" s="76"/>
      <c r="E44" s="76"/>
      <c r="F44" s="76"/>
      <c r="G44" s="19" t="s">
        <v>680</v>
      </c>
      <c r="H44" s="89"/>
      <c r="I44" s="90"/>
      <c r="J44" s="76"/>
      <c r="K44" s="76"/>
      <c r="L44" s="76"/>
      <c r="M44" s="76"/>
      <c r="N44" s="19">
        <v>7</v>
      </c>
      <c r="O44" s="77"/>
      <c r="P44" s="77"/>
      <c r="Q44" s="77"/>
      <c r="R44" s="77"/>
    </row>
    <row r="45" spans="1:18" ht="18.75">
      <c r="A45" s="79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77"/>
      <c r="P45" s="77"/>
      <c r="Q45" s="77"/>
      <c r="R45" s="77"/>
    </row>
    <row r="46" spans="1:18" ht="18.75">
      <c r="A46" s="79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77"/>
      <c r="P46" s="77"/>
      <c r="Q46" s="77"/>
      <c r="R46" s="77"/>
    </row>
    <row r="47" spans="1:18" ht="18.75">
      <c r="A47" s="79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77"/>
      <c r="P47" s="77"/>
      <c r="Q47" s="77"/>
      <c r="R47" s="77"/>
    </row>
    <row r="48" spans="1:18" ht="18.75">
      <c r="A48" s="79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77"/>
      <c r="P48" s="77"/>
      <c r="Q48" s="77"/>
      <c r="R48" s="77"/>
    </row>
    <row r="49" spans="1:18" ht="18.75">
      <c r="A49" s="79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77"/>
      <c r="P49" s="77"/>
      <c r="Q49" s="77"/>
      <c r="R49" s="77"/>
    </row>
    <row r="50" spans="1:18" ht="18.75">
      <c r="A50" s="79"/>
      <c r="B50" s="69">
        <v>2245</v>
      </c>
      <c r="C50" s="19"/>
      <c r="D50" s="19" t="s">
        <v>30</v>
      </c>
      <c r="E50" s="19" t="s">
        <v>630</v>
      </c>
      <c r="F50" s="75" t="s">
        <v>36</v>
      </c>
      <c r="G50" s="75" t="s">
        <v>617</v>
      </c>
      <c r="H50" s="87"/>
      <c r="I50" s="88"/>
      <c r="J50" s="75" t="s">
        <v>652</v>
      </c>
      <c r="K50" s="75" t="s">
        <v>473</v>
      </c>
      <c r="L50" s="75" t="s">
        <v>474</v>
      </c>
      <c r="M50" s="75">
        <v>9.6</v>
      </c>
      <c r="N50" s="19">
        <v>4</v>
      </c>
      <c r="O50" s="77"/>
      <c r="P50" s="77"/>
      <c r="Q50" s="77"/>
      <c r="R50" s="77"/>
    </row>
    <row r="51" spans="1:18" ht="18.75">
      <c r="A51" s="80"/>
      <c r="B51" s="69">
        <v>2255</v>
      </c>
      <c r="C51" s="19"/>
      <c r="D51" s="19" t="s">
        <v>30</v>
      </c>
      <c r="E51" s="19" t="s">
        <v>641</v>
      </c>
      <c r="F51" s="76"/>
      <c r="G51" s="76"/>
      <c r="H51" s="89"/>
      <c r="I51" s="90"/>
      <c r="J51" s="76"/>
      <c r="K51" s="76"/>
      <c r="L51" s="76"/>
      <c r="M51" s="76"/>
      <c r="N51" s="19">
        <v>3</v>
      </c>
      <c r="O51" s="76"/>
      <c r="P51" s="76"/>
      <c r="Q51" s="76"/>
      <c r="R51" s="76"/>
    </row>
    <row r="52" spans="1:18" ht="18.75">
      <c r="A52" s="78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75">
        <v>5658</v>
      </c>
      <c r="P52" s="75">
        <v>5826</v>
      </c>
      <c r="Q52" s="75">
        <f>P52-O52</f>
        <v>168</v>
      </c>
      <c r="R52" s="75"/>
    </row>
    <row r="53" spans="1:18" ht="18.75">
      <c r="A53" s="79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77"/>
      <c r="P53" s="77"/>
      <c r="Q53" s="77"/>
      <c r="R53" s="77"/>
    </row>
    <row r="54" spans="1:18" ht="18.75">
      <c r="A54" s="79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77"/>
      <c r="P54" s="77"/>
      <c r="Q54" s="77"/>
      <c r="R54" s="77"/>
    </row>
    <row r="55" spans="1:18" ht="18.75">
      <c r="A55" s="79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77"/>
      <c r="P55" s="77"/>
      <c r="Q55" s="77"/>
      <c r="R55" s="77"/>
    </row>
    <row r="56" spans="1:18" ht="18.75">
      <c r="A56" s="79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77"/>
      <c r="P56" s="77"/>
      <c r="Q56" s="77"/>
      <c r="R56" s="77"/>
    </row>
    <row r="57" spans="1:18" ht="18.75">
      <c r="A57" s="79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77"/>
      <c r="P57" s="77"/>
      <c r="Q57" s="77"/>
      <c r="R57" s="77"/>
    </row>
    <row r="58" spans="1:18" ht="18.75">
      <c r="A58" s="79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77"/>
      <c r="P58" s="77"/>
      <c r="Q58" s="77"/>
      <c r="R58" s="77"/>
    </row>
    <row r="59" spans="1:18" ht="18.75">
      <c r="A59" s="79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77"/>
      <c r="P59" s="77"/>
      <c r="Q59" s="77"/>
      <c r="R59" s="77"/>
    </row>
    <row r="60" spans="1:18" ht="18.75">
      <c r="A60" s="80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76"/>
      <c r="P60" s="76"/>
      <c r="Q60" s="76"/>
      <c r="R60" s="76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A52:A60"/>
    <mergeCell ref="J41:J44"/>
    <mergeCell ref="K41:K44"/>
    <mergeCell ref="L41:L44"/>
    <mergeCell ref="M41:M44"/>
    <mergeCell ref="J50:J51"/>
    <mergeCell ref="K50:K51"/>
    <mergeCell ref="L50:L51"/>
    <mergeCell ref="M50:M51"/>
    <mergeCell ref="A41:A51"/>
    <mergeCell ref="B41:B44"/>
    <mergeCell ref="C41:C44"/>
    <mergeCell ref="D41:D44"/>
    <mergeCell ref="E41:E44"/>
    <mergeCell ref="F41:F44"/>
    <mergeCell ref="H50:I51"/>
    <mergeCell ref="O52:O60"/>
    <mergeCell ref="P52:P60"/>
    <mergeCell ref="Q52:Q60"/>
    <mergeCell ref="R52:R60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488F-836E-4F18-9F5B-40561D81F700}">
  <dimension ref="A1:T68"/>
  <sheetViews>
    <sheetView topLeftCell="A52" workbookViewId="0">
      <selection activeCell="B2" sqref="A2:XFD5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8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5">
        <v>8066</v>
      </c>
      <c r="P2" s="75">
        <v>8226</v>
      </c>
      <c r="Q2" s="75">
        <f>P2-O2</f>
        <v>160</v>
      </c>
      <c r="R2" s="75"/>
    </row>
    <row r="3" spans="1:20" ht="18.75">
      <c r="A3" s="79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77"/>
      <c r="P3" s="77"/>
      <c r="Q3" s="77"/>
      <c r="R3" s="77"/>
    </row>
    <row r="4" spans="1:20" ht="18.75">
      <c r="A4" s="79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77"/>
      <c r="P4" s="77"/>
      <c r="Q4" s="77"/>
      <c r="R4" s="77"/>
    </row>
    <row r="5" spans="1:20" ht="18.75">
      <c r="A5" s="79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77"/>
      <c r="P5" s="77"/>
      <c r="Q5" s="77"/>
      <c r="R5" s="77"/>
    </row>
    <row r="6" spans="1:20" ht="18.75">
      <c r="A6" s="79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77"/>
      <c r="P6" s="77"/>
      <c r="Q6" s="77"/>
      <c r="R6" s="77"/>
    </row>
    <row r="7" spans="1:20" ht="18.75">
      <c r="A7" s="79"/>
      <c r="B7" s="81">
        <v>1659</v>
      </c>
      <c r="C7" s="75" t="s">
        <v>460</v>
      </c>
      <c r="D7" s="75" t="s">
        <v>454</v>
      </c>
      <c r="E7" s="19" t="s">
        <v>618</v>
      </c>
      <c r="F7" s="75" t="s">
        <v>36</v>
      </c>
      <c r="G7" s="75" t="s">
        <v>617</v>
      </c>
      <c r="H7" s="87"/>
      <c r="I7" s="88"/>
      <c r="J7" s="75" t="s">
        <v>652</v>
      </c>
      <c r="K7" s="75" t="s">
        <v>39</v>
      </c>
      <c r="L7" s="75" t="s">
        <v>622</v>
      </c>
      <c r="M7" s="75">
        <v>9.6</v>
      </c>
      <c r="N7" s="75">
        <v>14</v>
      </c>
      <c r="O7" s="77"/>
      <c r="P7" s="77"/>
      <c r="Q7" s="77"/>
      <c r="R7" s="77"/>
    </row>
    <row r="8" spans="1:20" ht="18.75">
      <c r="A8" s="79"/>
      <c r="B8" s="83"/>
      <c r="C8" s="76"/>
      <c r="D8" s="76"/>
      <c r="E8" s="19" t="s">
        <v>620</v>
      </c>
      <c r="F8" s="76"/>
      <c r="G8" s="76"/>
      <c r="H8" s="89"/>
      <c r="I8" s="90"/>
      <c r="J8" s="76"/>
      <c r="K8" s="76"/>
      <c r="L8" s="76"/>
      <c r="M8" s="76"/>
      <c r="N8" s="76"/>
      <c r="O8" s="77"/>
      <c r="P8" s="77"/>
      <c r="Q8" s="77"/>
      <c r="R8" s="77"/>
    </row>
    <row r="9" spans="1:20" ht="18.75">
      <c r="A9" s="79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77"/>
      <c r="P9" s="77"/>
      <c r="Q9" s="77"/>
      <c r="R9" s="77"/>
    </row>
    <row r="10" spans="1:20" ht="18.75">
      <c r="A10" s="79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77"/>
      <c r="P10" s="77"/>
      <c r="Q10" s="77"/>
      <c r="R10" s="77"/>
    </row>
    <row r="11" spans="1:20" ht="18.75">
      <c r="A11" s="80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76"/>
      <c r="P11" s="76"/>
      <c r="Q11" s="76"/>
      <c r="R11" s="76"/>
    </row>
    <row r="12" spans="1:20" ht="18.75">
      <c r="A12" s="78">
        <v>43199</v>
      </c>
      <c r="B12" s="73">
        <v>820</v>
      </c>
      <c r="C12" s="75"/>
      <c r="D12" s="75" t="s">
        <v>30</v>
      </c>
      <c r="E12" s="75" t="s">
        <v>634</v>
      </c>
      <c r="F12" s="75" t="s">
        <v>36</v>
      </c>
      <c r="G12" s="19" t="s">
        <v>657</v>
      </c>
      <c r="H12" s="75"/>
      <c r="I12" s="75"/>
      <c r="J12" s="75" t="s">
        <v>652</v>
      </c>
      <c r="K12" s="75" t="s">
        <v>457</v>
      </c>
      <c r="L12" s="75" t="s">
        <v>458</v>
      </c>
      <c r="M12" s="75">
        <v>9.6</v>
      </c>
      <c r="N12" s="19">
        <v>2</v>
      </c>
      <c r="O12" s="75">
        <v>8144</v>
      </c>
      <c r="P12" s="75">
        <v>8166</v>
      </c>
      <c r="Q12" s="75">
        <f>P12-O12</f>
        <v>22</v>
      </c>
      <c r="R12" s="75"/>
    </row>
    <row r="13" spans="1:20" ht="18.75">
      <c r="A13" s="79"/>
      <c r="B13" s="73">
        <v>830</v>
      </c>
      <c r="C13" s="77"/>
      <c r="D13" s="77"/>
      <c r="E13" s="77"/>
      <c r="F13" s="77"/>
      <c r="G13" s="19" t="s">
        <v>627</v>
      </c>
      <c r="H13" s="77"/>
      <c r="I13" s="77"/>
      <c r="J13" s="77"/>
      <c r="K13" s="77"/>
      <c r="L13" s="77"/>
      <c r="M13" s="77"/>
      <c r="N13" s="19">
        <v>2</v>
      </c>
      <c r="O13" s="77"/>
      <c r="P13" s="77"/>
      <c r="Q13" s="77"/>
      <c r="R13" s="77"/>
    </row>
    <row r="14" spans="1:20" ht="18.75">
      <c r="A14" s="79"/>
      <c r="B14" s="73">
        <v>840</v>
      </c>
      <c r="C14" s="77"/>
      <c r="D14" s="77"/>
      <c r="E14" s="77"/>
      <c r="F14" s="77"/>
      <c r="G14" s="19" t="s">
        <v>626</v>
      </c>
      <c r="H14" s="77"/>
      <c r="I14" s="77"/>
      <c r="J14" s="77"/>
      <c r="K14" s="77"/>
      <c r="L14" s="77"/>
      <c r="M14" s="77"/>
      <c r="N14" s="19">
        <v>2</v>
      </c>
      <c r="O14" s="77"/>
      <c r="P14" s="77"/>
      <c r="Q14" s="77"/>
      <c r="R14" s="77"/>
    </row>
    <row r="15" spans="1:20" ht="18.75">
      <c r="A15" s="79"/>
      <c r="B15" s="73">
        <v>850</v>
      </c>
      <c r="C15" s="76"/>
      <c r="D15" s="76"/>
      <c r="E15" s="76"/>
      <c r="F15" s="76"/>
      <c r="G15" s="19" t="s">
        <v>629</v>
      </c>
      <c r="H15" s="76"/>
      <c r="I15" s="76"/>
      <c r="J15" s="76"/>
      <c r="K15" s="76"/>
      <c r="L15" s="76"/>
      <c r="M15" s="76"/>
      <c r="N15" s="19">
        <v>3</v>
      </c>
      <c r="O15" s="77"/>
      <c r="P15" s="77"/>
      <c r="Q15" s="77"/>
      <c r="R15" s="77"/>
    </row>
    <row r="16" spans="1:20" ht="18.75">
      <c r="A16" s="79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77"/>
      <c r="P16" s="77"/>
      <c r="Q16" s="77"/>
      <c r="R16" s="77"/>
    </row>
    <row r="17" spans="1:18" ht="18.75">
      <c r="A17" s="79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77"/>
      <c r="P17" s="77"/>
      <c r="Q17" s="77"/>
      <c r="R17" s="77"/>
    </row>
    <row r="18" spans="1:18" ht="18.75">
      <c r="A18" s="79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77"/>
      <c r="P18" s="77"/>
      <c r="Q18" s="77"/>
      <c r="R18" s="77"/>
    </row>
    <row r="19" spans="1:18" ht="18.75">
      <c r="A19" s="79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77"/>
      <c r="P19" s="77"/>
      <c r="Q19" s="77"/>
      <c r="R19" s="77"/>
    </row>
    <row r="20" spans="1:18" ht="18.75">
      <c r="A20" s="79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77"/>
      <c r="P20" s="77"/>
      <c r="Q20" s="77"/>
      <c r="R20" s="77"/>
    </row>
    <row r="21" spans="1:18" ht="18.75">
      <c r="A21" s="79"/>
      <c r="B21" s="73">
        <v>2245</v>
      </c>
      <c r="C21" s="19"/>
      <c r="D21" s="75" t="s">
        <v>30</v>
      </c>
      <c r="E21" s="19" t="s">
        <v>630</v>
      </c>
      <c r="F21" s="75" t="s">
        <v>36</v>
      </c>
      <c r="G21" s="75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77"/>
      <c r="P21" s="77"/>
      <c r="Q21" s="77"/>
      <c r="R21" s="77"/>
    </row>
    <row r="22" spans="1:18" ht="18.75">
      <c r="A22" s="80"/>
      <c r="B22" s="73">
        <v>2250</v>
      </c>
      <c r="C22" s="19"/>
      <c r="D22" s="76"/>
      <c r="E22" s="19" t="s">
        <v>641</v>
      </c>
      <c r="F22" s="76"/>
      <c r="G22" s="76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76"/>
      <c r="P22" s="76"/>
      <c r="Q22" s="76"/>
      <c r="R22" s="76"/>
    </row>
    <row r="23" spans="1:18" ht="18.75">
      <c r="A23" s="78">
        <v>43199</v>
      </c>
      <c r="B23" s="81">
        <v>830</v>
      </c>
      <c r="C23" s="75"/>
      <c r="D23" s="75" t="s">
        <v>30</v>
      </c>
      <c r="E23" s="75" t="s">
        <v>634</v>
      </c>
      <c r="F23" s="75" t="s">
        <v>32</v>
      </c>
      <c r="G23" s="19" t="s">
        <v>635</v>
      </c>
      <c r="H23" s="87"/>
      <c r="I23" s="88"/>
      <c r="J23" s="75" t="s">
        <v>652</v>
      </c>
      <c r="K23" s="75" t="s">
        <v>465</v>
      </c>
      <c r="L23" s="75" t="s">
        <v>38</v>
      </c>
      <c r="M23" s="75">
        <v>9.6</v>
      </c>
      <c r="N23" s="75">
        <v>9</v>
      </c>
      <c r="O23" s="75">
        <v>5944</v>
      </c>
      <c r="P23" s="75">
        <v>5979</v>
      </c>
      <c r="Q23" s="75">
        <f>P23-O23</f>
        <v>35</v>
      </c>
      <c r="R23" s="75"/>
    </row>
    <row r="24" spans="1:18" ht="18.75">
      <c r="A24" s="79"/>
      <c r="B24" s="82"/>
      <c r="C24" s="77"/>
      <c r="D24" s="77"/>
      <c r="E24" s="77"/>
      <c r="F24" s="77"/>
      <c r="G24" s="19" t="s">
        <v>636</v>
      </c>
      <c r="H24" s="91"/>
      <c r="I24" s="92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8.75">
      <c r="A25" s="79"/>
      <c r="B25" s="83"/>
      <c r="C25" s="76"/>
      <c r="D25" s="76"/>
      <c r="E25" s="76"/>
      <c r="F25" s="76"/>
      <c r="G25" s="19" t="s">
        <v>637</v>
      </c>
      <c r="H25" s="89"/>
      <c r="I25" s="90"/>
      <c r="J25" s="76"/>
      <c r="K25" s="76"/>
      <c r="L25" s="76"/>
      <c r="M25" s="76"/>
      <c r="N25" s="76"/>
      <c r="O25" s="77"/>
      <c r="P25" s="77"/>
      <c r="Q25" s="77"/>
      <c r="R25" s="77"/>
    </row>
    <row r="26" spans="1:18" ht="18.75">
      <c r="A26" s="79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77"/>
      <c r="P26" s="77"/>
      <c r="Q26" s="77"/>
      <c r="R26" s="77"/>
    </row>
    <row r="27" spans="1:18" ht="18.75">
      <c r="A27" s="79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77"/>
      <c r="P27" s="77"/>
      <c r="Q27" s="77"/>
      <c r="R27" s="77"/>
    </row>
    <row r="28" spans="1:18" ht="18.75">
      <c r="A28" s="79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77"/>
      <c r="P28" s="77"/>
      <c r="Q28" s="77"/>
      <c r="R28" s="77"/>
    </row>
    <row r="29" spans="1:18" ht="18.75">
      <c r="A29" s="79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77"/>
      <c r="P29" s="77"/>
      <c r="Q29" s="77"/>
      <c r="R29" s="77"/>
    </row>
    <row r="30" spans="1:18" ht="18.75">
      <c r="A30" s="79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77"/>
      <c r="P30" s="77"/>
      <c r="Q30" s="77"/>
      <c r="R30" s="77"/>
    </row>
    <row r="31" spans="1:18" ht="18.75">
      <c r="A31" s="79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77"/>
      <c r="P31" s="77"/>
      <c r="Q31" s="77"/>
      <c r="R31" s="77"/>
    </row>
    <row r="32" spans="1:18" ht="18.75">
      <c r="A32" s="79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77"/>
      <c r="P32" s="77"/>
      <c r="Q32" s="77"/>
      <c r="R32" s="77"/>
    </row>
    <row r="33" spans="1:18" ht="18.75">
      <c r="A33" s="79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77"/>
      <c r="P33" s="77"/>
      <c r="Q33" s="77"/>
      <c r="R33" s="77"/>
    </row>
    <row r="34" spans="1:18" ht="18.75">
      <c r="A34" s="79"/>
      <c r="B34" s="73">
        <v>2250</v>
      </c>
      <c r="C34" s="19"/>
      <c r="D34" s="75" t="s">
        <v>32</v>
      </c>
      <c r="E34" s="19" t="s">
        <v>637</v>
      </c>
      <c r="F34" s="75" t="s">
        <v>36</v>
      </c>
      <c r="G34" s="75" t="s">
        <v>617</v>
      </c>
      <c r="H34" s="87"/>
      <c r="I34" s="88"/>
      <c r="J34" s="75" t="s">
        <v>652</v>
      </c>
      <c r="K34" s="75" t="s">
        <v>465</v>
      </c>
      <c r="L34" s="75" t="s">
        <v>38</v>
      </c>
      <c r="M34" s="75">
        <v>9.6</v>
      </c>
      <c r="N34" s="19">
        <v>2</v>
      </c>
      <c r="O34" s="77"/>
      <c r="P34" s="77"/>
      <c r="Q34" s="77"/>
      <c r="R34" s="77"/>
    </row>
    <row r="35" spans="1:18" ht="18.75">
      <c r="A35" s="79"/>
      <c r="B35" s="73">
        <v>2258</v>
      </c>
      <c r="C35" s="19"/>
      <c r="D35" s="77"/>
      <c r="E35" s="19" t="s">
        <v>635</v>
      </c>
      <c r="F35" s="77"/>
      <c r="G35" s="77"/>
      <c r="H35" s="91"/>
      <c r="I35" s="92"/>
      <c r="J35" s="77"/>
      <c r="K35" s="77"/>
      <c r="L35" s="77"/>
      <c r="M35" s="77"/>
      <c r="N35" s="19">
        <v>1</v>
      </c>
      <c r="O35" s="77"/>
      <c r="P35" s="77"/>
      <c r="Q35" s="77"/>
      <c r="R35" s="77"/>
    </row>
    <row r="36" spans="1:18" ht="18.75">
      <c r="A36" s="79"/>
      <c r="B36" s="73">
        <v>2308</v>
      </c>
      <c r="C36" s="19"/>
      <c r="D36" s="76"/>
      <c r="E36" s="19" t="s">
        <v>636</v>
      </c>
      <c r="F36" s="76"/>
      <c r="G36" s="76"/>
      <c r="H36" s="89"/>
      <c r="I36" s="90"/>
      <c r="J36" s="76"/>
      <c r="K36" s="76"/>
      <c r="L36" s="76"/>
      <c r="M36" s="76"/>
      <c r="N36" s="19">
        <v>3</v>
      </c>
      <c r="O36" s="77"/>
      <c r="P36" s="77"/>
      <c r="Q36" s="77"/>
      <c r="R36" s="77"/>
    </row>
    <row r="37" spans="1:18" ht="18.75">
      <c r="A37" s="80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76"/>
      <c r="P37" s="76"/>
      <c r="Q37" s="76"/>
      <c r="R37" s="76"/>
    </row>
    <row r="38" spans="1:18" ht="18.75">
      <c r="A38" s="78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75">
        <v>7281</v>
      </c>
      <c r="P38" s="75">
        <v>7303</v>
      </c>
      <c r="Q38" s="75">
        <f>P38-O38</f>
        <v>22</v>
      </c>
      <c r="R38" s="75"/>
    </row>
    <row r="39" spans="1:18" ht="18.75">
      <c r="A39" s="79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77"/>
      <c r="P39" s="77"/>
      <c r="Q39" s="77"/>
      <c r="R39" s="77"/>
    </row>
    <row r="40" spans="1:18" ht="18.75">
      <c r="A40" s="79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77"/>
      <c r="P40" s="77"/>
      <c r="Q40" s="77"/>
      <c r="R40" s="77"/>
    </row>
    <row r="41" spans="1:18" ht="18.75">
      <c r="A41" s="79"/>
      <c r="B41" s="81">
        <v>1503</v>
      </c>
      <c r="C41" s="75"/>
      <c r="D41" s="75" t="s">
        <v>30</v>
      </c>
      <c r="E41" s="75" t="s">
        <v>634</v>
      </c>
      <c r="F41" s="75" t="s">
        <v>36</v>
      </c>
      <c r="G41" s="19" t="s">
        <v>672</v>
      </c>
      <c r="H41" s="19"/>
      <c r="I41" s="19"/>
      <c r="J41" s="75" t="s">
        <v>652</v>
      </c>
      <c r="K41" s="75" t="s">
        <v>473</v>
      </c>
      <c r="L41" s="75" t="s">
        <v>474</v>
      </c>
      <c r="M41" s="75">
        <v>9.6</v>
      </c>
      <c r="N41" s="19">
        <v>3</v>
      </c>
      <c r="O41" s="77"/>
      <c r="P41" s="77"/>
      <c r="Q41" s="77"/>
      <c r="R41" s="77"/>
    </row>
    <row r="42" spans="1:18" ht="18.75">
      <c r="A42" s="79"/>
      <c r="B42" s="83"/>
      <c r="C42" s="76"/>
      <c r="D42" s="76"/>
      <c r="E42" s="76"/>
      <c r="F42" s="76"/>
      <c r="G42" s="19" t="s">
        <v>651</v>
      </c>
      <c r="H42" s="19"/>
      <c r="I42" s="19"/>
      <c r="J42" s="76"/>
      <c r="K42" s="76"/>
      <c r="L42" s="76"/>
      <c r="M42" s="76"/>
      <c r="N42" s="19">
        <v>3</v>
      </c>
      <c r="O42" s="77"/>
      <c r="P42" s="77"/>
      <c r="Q42" s="77"/>
      <c r="R42" s="77"/>
    </row>
    <row r="43" spans="1:18" ht="18.75">
      <c r="A43" s="79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77"/>
      <c r="P43" s="77"/>
      <c r="Q43" s="77"/>
      <c r="R43" s="77"/>
    </row>
    <row r="44" spans="1:18" ht="18.75">
      <c r="A44" s="79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77"/>
      <c r="P44" s="77"/>
      <c r="Q44" s="77"/>
      <c r="R44" s="77"/>
    </row>
    <row r="45" spans="1:18" ht="18.75">
      <c r="A45" s="79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77"/>
      <c r="P45" s="77"/>
      <c r="Q45" s="77"/>
      <c r="R45" s="77"/>
    </row>
    <row r="46" spans="1:18" ht="18.75">
      <c r="A46" s="79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77"/>
      <c r="P46" s="77"/>
      <c r="Q46" s="77"/>
      <c r="R46" s="77"/>
    </row>
    <row r="47" spans="1:18" ht="18.75">
      <c r="A47" s="80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76"/>
      <c r="P47" s="76"/>
      <c r="Q47" s="76"/>
      <c r="R47" s="76"/>
    </row>
    <row r="48" spans="1:18" ht="18.75">
      <c r="A48" s="78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75">
        <v>5826</v>
      </c>
      <c r="P48" s="75">
        <v>5951</v>
      </c>
      <c r="Q48" s="75">
        <f>P48-O48</f>
        <v>125</v>
      </c>
      <c r="R48" s="75"/>
    </row>
    <row r="49" spans="1:18" ht="18.75">
      <c r="A49" s="79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77"/>
      <c r="P49" s="77"/>
      <c r="Q49" s="77"/>
      <c r="R49" s="77"/>
    </row>
    <row r="50" spans="1:18" ht="18.75">
      <c r="A50" s="79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77"/>
      <c r="P50" s="77"/>
      <c r="Q50" s="77"/>
      <c r="R50" s="77"/>
    </row>
    <row r="51" spans="1:18" ht="18.75">
      <c r="A51" s="79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77"/>
      <c r="P51" s="77"/>
      <c r="Q51" s="77"/>
      <c r="R51" s="77"/>
    </row>
    <row r="52" spans="1:18" ht="18.75">
      <c r="A52" s="79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77"/>
      <c r="P52" s="77"/>
      <c r="Q52" s="77"/>
      <c r="R52" s="77"/>
    </row>
    <row r="53" spans="1:18" ht="18.75">
      <c r="A53" s="79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77"/>
      <c r="P53" s="77"/>
      <c r="Q53" s="77"/>
      <c r="R53" s="77"/>
    </row>
    <row r="54" spans="1:18" ht="18.75">
      <c r="A54" s="79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77"/>
      <c r="P54" s="77"/>
      <c r="Q54" s="77"/>
      <c r="R54" s="77"/>
    </row>
    <row r="55" spans="1:18" ht="18.75">
      <c r="A55" s="79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77"/>
      <c r="P55" s="77"/>
      <c r="Q55" s="77"/>
      <c r="R55" s="77"/>
    </row>
    <row r="56" spans="1:18" ht="18.75">
      <c r="A56" s="80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76"/>
      <c r="P56" s="76"/>
      <c r="Q56" s="76"/>
      <c r="R56" s="76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H34:I36"/>
    <mergeCell ref="A38:A47"/>
    <mergeCell ref="B41:B42"/>
    <mergeCell ref="C41:C42"/>
    <mergeCell ref="D41:D42"/>
    <mergeCell ref="E41:E42"/>
    <mergeCell ref="F41:F42"/>
    <mergeCell ref="O23:O37"/>
    <mergeCell ref="P23:P37"/>
    <mergeCell ref="Q23:Q37"/>
    <mergeCell ref="R23:R37"/>
    <mergeCell ref="N23:N25"/>
    <mergeCell ref="J34:J36"/>
    <mergeCell ref="K34:K36"/>
    <mergeCell ref="L34:L36"/>
    <mergeCell ref="M34:M36"/>
    <mergeCell ref="J23:J25"/>
    <mergeCell ref="B23:B25"/>
    <mergeCell ref="C23:C25"/>
    <mergeCell ref="D23:D25"/>
    <mergeCell ref="E23:E25"/>
    <mergeCell ref="F23:F25"/>
    <mergeCell ref="A23:A37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R2:R11"/>
    <mergeCell ref="J7:J8"/>
    <mergeCell ref="K7:K8"/>
    <mergeCell ref="L7:L8"/>
    <mergeCell ref="M7:M8"/>
    <mergeCell ref="D21:D22"/>
    <mergeCell ref="F21:F22"/>
    <mergeCell ref="G21:G22"/>
    <mergeCell ref="O12:O22"/>
    <mergeCell ref="P12:P22"/>
    <mergeCell ref="A2:A11"/>
    <mergeCell ref="H7:I8"/>
    <mergeCell ref="O2:O11"/>
    <mergeCell ref="N7:N8"/>
    <mergeCell ref="P2:P11"/>
    <mergeCell ref="Q2:Q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租车</vt:lpstr>
      <vt:lpstr>明细</vt:lpstr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2018-04-10T03:12:15Z</dcterms:modified>
</cp:coreProperties>
</file>