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600" windowHeight="8055" tabRatio="647" firstSheet="16" activeTab="20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4-19" sheetId="25" r:id="rId19"/>
    <sheet name="4-20" sheetId="26" r:id="rId20"/>
    <sheet name="4-21" sheetId="27" r:id="rId21"/>
    <sheet name="ch" sheetId="4" r:id="rId22"/>
    <sheet name="分析" sheetId="13" r:id="rId23"/>
    <sheet name="汇总明线" sheetId="7" r:id="rId24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8" hidden="1">'4-19'!$A$1:$U$40</definedName>
    <definedName name="_xlnm._FilterDatabase" localSheetId="1" hidden="1">'4-2'!$A$2:$T$84</definedName>
    <definedName name="_xlnm._FilterDatabase" localSheetId="20" hidden="1">'4-21'!$A$1:$T$36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25725"/>
  <pivotCaches>
    <pivotCache cacheId="0" r:id="rId25"/>
  </pivotCaches>
</workbook>
</file>

<file path=xl/calcChain.xml><?xml version="1.0" encoding="utf-8"?>
<calcChain xmlns="http://schemas.openxmlformats.org/spreadsheetml/2006/main">
  <c r="M36" i="27"/>
  <c r="S36"/>
  <c r="M26"/>
  <c r="S26"/>
  <c r="M25"/>
  <c r="S25"/>
  <c r="M24"/>
  <c r="S24"/>
  <c r="M23"/>
  <c r="S23"/>
  <c r="M22"/>
  <c r="S22"/>
  <c r="M21"/>
  <c r="S21"/>
  <c r="M20"/>
  <c r="S20"/>
  <c r="S19"/>
  <c r="M19"/>
  <c r="M18"/>
  <c r="S18"/>
  <c r="M17"/>
  <c r="S17"/>
  <c r="M16"/>
  <c r="S16"/>
  <c r="M15"/>
  <c r="S15"/>
  <c r="M14"/>
  <c r="S14"/>
  <c r="M13"/>
  <c r="S13"/>
  <c r="M12"/>
  <c r="S12"/>
  <c r="S11"/>
  <c r="M11"/>
  <c r="S35"/>
  <c r="M35"/>
  <c r="S10"/>
  <c r="M10"/>
  <c r="M28"/>
  <c r="S28"/>
  <c r="M6"/>
  <c r="S6"/>
  <c r="S27"/>
  <c r="M27"/>
  <c r="S7"/>
  <c r="M7"/>
  <c r="S8"/>
  <c r="M8"/>
  <c r="M34"/>
  <c r="S34"/>
  <c r="M33"/>
  <c r="S33"/>
  <c r="M32"/>
  <c r="S32"/>
  <c r="M31"/>
  <c r="S31"/>
  <c r="M30"/>
  <c r="S30"/>
  <c r="S29"/>
  <c r="M29"/>
  <c r="S9"/>
  <c r="M9"/>
  <c r="M5"/>
  <c r="S5"/>
  <c r="M4"/>
  <c r="S4"/>
  <c r="M3"/>
  <c r="S3"/>
  <c r="S2"/>
  <c r="M2"/>
  <c r="M42" i="26" l="1"/>
  <c r="T42"/>
  <c r="N42"/>
  <c r="M9" l="1"/>
  <c r="Q9"/>
  <c r="T9"/>
  <c r="Q658" i="7" l="1"/>
  <c r="N658"/>
  <c r="L658"/>
  <c r="K658"/>
  <c r="Q657"/>
  <c r="N657"/>
  <c r="L657"/>
  <c r="K657"/>
  <c r="Q656"/>
  <c r="N656"/>
  <c r="L656"/>
  <c r="K656"/>
  <c r="Q655"/>
  <c r="N655"/>
  <c r="L655"/>
  <c r="K655"/>
  <c r="Q654"/>
  <c r="N654"/>
  <c r="L654"/>
  <c r="K654"/>
  <c r="Q653"/>
  <c r="N653"/>
  <c r="L653"/>
  <c r="K653"/>
  <c r="Q652"/>
  <c r="N652"/>
  <c r="L652"/>
  <c r="K652"/>
  <c r="Q651"/>
  <c r="N651"/>
  <c r="L651"/>
  <c r="K651"/>
  <c r="Q650"/>
  <c r="N650"/>
  <c r="L650"/>
  <c r="K650"/>
  <c r="Q649"/>
  <c r="N649"/>
  <c r="L649"/>
  <c r="K649"/>
  <c r="Q648"/>
  <c r="N648"/>
  <c r="L648"/>
  <c r="K648"/>
  <c r="Q647"/>
  <c r="N647"/>
  <c r="L647"/>
  <c r="K647"/>
  <c r="Q646"/>
  <c r="N646"/>
  <c r="L646"/>
  <c r="K646"/>
  <c r="Q645"/>
  <c r="N645"/>
  <c r="L645"/>
  <c r="K645"/>
  <c r="Q644"/>
  <c r="N644"/>
  <c r="L644"/>
  <c r="K644"/>
  <c r="Q643"/>
  <c r="N643"/>
  <c r="L643"/>
  <c r="K643"/>
  <c r="Q642"/>
  <c r="N642"/>
  <c r="L642"/>
  <c r="K642"/>
  <c r="Q641"/>
  <c r="N641"/>
  <c r="L641"/>
  <c r="K641"/>
  <c r="Q640"/>
  <c r="N640"/>
  <c r="L640"/>
  <c r="K640"/>
  <c r="Q639"/>
  <c r="N639"/>
  <c r="L639"/>
  <c r="K639"/>
  <c r="Q638"/>
  <c r="N638"/>
  <c r="L638"/>
  <c r="K638"/>
  <c r="Q637"/>
  <c r="N637"/>
  <c r="L637"/>
  <c r="K637"/>
  <c r="Q636"/>
  <c r="N636"/>
  <c r="L636"/>
  <c r="K636"/>
  <c r="Q635"/>
  <c r="N635"/>
  <c r="L635"/>
  <c r="K635"/>
  <c r="Q634"/>
  <c r="N634"/>
  <c r="L634"/>
  <c r="K634"/>
  <c r="Q633"/>
  <c r="N633"/>
  <c r="L633"/>
  <c r="K633"/>
  <c r="Q632"/>
  <c r="N632"/>
  <c r="L632"/>
  <c r="K632"/>
  <c r="Q631"/>
  <c r="N631"/>
  <c r="L631"/>
  <c r="K631"/>
  <c r="Q630"/>
  <c r="N630"/>
  <c r="L630"/>
  <c r="K630"/>
  <c r="Q629"/>
  <c r="N629"/>
  <c r="L629"/>
  <c r="K629"/>
  <c r="Q628"/>
  <c r="N628"/>
  <c r="L628"/>
  <c r="K628"/>
  <c r="Q627"/>
  <c r="N627"/>
  <c r="L627"/>
  <c r="K627"/>
  <c r="Q626"/>
  <c r="N626"/>
  <c r="L626"/>
  <c r="K626"/>
  <c r="Q625"/>
  <c r="N625"/>
  <c r="L625"/>
  <c r="K625"/>
  <c r="Q624"/>
  <c r="N624"/>
  <c r="L624"/>
  <c r="K624"/>
  <c r="Q623"/>
  <c r="N623"/>
  <c r="L623"/>
  <c r="K623"/>
  <c r="Q622"/>
  <c r="N622"/>
  <c r="L622"/>
  <c r="K622"/>
  <c r="Q621"/>
  <c r="N621"/>
  <c r="L621"/>
  <c r="K621"/>
  <c r="Q620"/>
  <c r="N620"/>
  <c r="L620"/>
  <c r="K620"/>
  <c r="Q619"/>
  <c r="N619"/>
  <c r="K619"/>
  <c r="Q618"/>
  <c r="N618"/>
  <c r="K618"/>
  <c r="Q617"/>
  <c r="N617"/>
  <c r="K617"/>
  <c r="Q616"/>
  <c r="N616"/>
  <c r="K616"/>
  <c r="Q615"/>
  <c r="N615"/>
  <c r="K615"/>
  <c r="Q614"/>
  <c r="N614"/>
  <c r="K614"/>
  <c r="Q613"/>
  <c r="N613"/>
  <c r="K613"/>
  <c r="Q612"/>
  <c r="N612"/>
  <c r="K612"/>
  <c r="Q611"/>
  <c r="N611"/>
  <c r="K611"/>
  <c r="Q610"/>
  <c r="N610"/>
  <c r="K610"/>
  <c r="Q609"/>
  <c r="N609"/>
  <c r="K609"/>
  <c r="Q608"/>
  <c r="N608"/>
  <c r="K608"/>
  <c r="Q607"/>
  <c r="N607"/>
  <c r="K607"/>
  <c r="Q606"/>
  <c r="N606"/>
  <c r="K606"/>
  <c r="Q605"/>
  <c r="N605"/>
  <c r="K605"/>
  <c r="Q604"/>
  <c r="N604"/>
  <c r="K604"/>
  <c r="Q603"/>
  <c r="N603"/>
  <c r="K603"/>
  <c r="Q602"/>
  <c r="N602"/>
  <c r="K602"/>
  <c r="Q601"/>
  <c r="N601"/>
  <c r="K601"/>
  <c r="Q600"/>
  <c r="N600"/>
  <c r="K600"/>
  <c r="Q599"/>
  <c r="N599"/>
  <c r="K599"/>
  <c r="Q598"/>
  <c r="N598"/>
  <c r="K598"/>
  <c r="Q597"/>
  <c r="N597"/>
  <c r="K597"/>
  <c r="Q596"/>
  <c r="N596"/>
  <c r="K596"/>
  <c r="Q595"/>
  <c r="N595"/>
  <c r="K595"/>
  <c r="Q594"/>
  <c r="N594"/>
  <c r="K594"/>
  <c r="Q593"/>
  <c r="N593"/>
  <c r="K593"/>
  <c r="Q592"/>
  <c r="N592"/>
  <c r="K592"/>
  <c r="Q591"/>
  <c r="N591"/>
  <c r="K591"/>
  <c r="Q590"/>
  <c r="N590"/>
  <c r="K590"/>
  <c r="Q589"/>
  <c r="N589"/>
  <c r="K589"/>
  <c r="Q588"/>
  <c r="K588"/>
  <c r="Q587"/>
  <c r="N587"/>
  <c r="K587"/>
  <c r="Q586"/>
  <c r="N586"/>
  <c r="K586"/>
  <c r="Q585"/>
  <c r="N585"/>
  <c r="K585"/>
  <c r="Q584"/>
  <c r="N584"/>
  <c r="K584"/>
  <c r="Q583"/>
  <c r="N583"/>
  <c r="K583"/>
  <c r="Q582"/>
  <c r="N582"/>
  <c r="K582"/>
  <c r="Q581"/>
  <c r="N581"/>
  <c r="K581"/>
  <c r="T40" i="26"/>
  <c r="Q40"/>
  <c r="M40"/>
  <c r="M8" l="1"/>
  <c r="Q8"/>
  <c r="T8"/>
  <c r="T22"/>
  <c r="T23"/>
  <c r="T24"/>
  <c r="T25"/>
  <c r="T26"/>
  <c r="T27"/>
  <c r="T28"/>
  <c r="T29"/>
  <c r="M22"/>
  <c r="Q22"/>
  <c r="M23"/>
  <c r="Q23"/>
  <c r="M24"/>
  <c r="Q24"/>
  <c r="M25"/>
  <c r="Q25"/>
  <c r="M26"/>
  <c r="Q26"/>
  <c r="M27"/>
  <c r="Q27"/>
  <c r="M28"/>
  <c r="Q28"/>
  <c r="M29"/>
  <c r="Q29"/>
  <c r="T39"/>
  <c r="Q39"/>
  <c r="M39"/>
  <c r="T33"/>
  <c r="T34"/>
  <c r="T35"/>
  <c r="T36"/>
  <c r="T37"/>
  <c r="T38"/>
  <c r="Q34"/>
  <c r="Q35"/>
  <c r="Q36"/>
  <c r="Q37"/>
  <c r="Q38"/>
  <c r="Q33"/>
  <c r="M33"/>
  <c r="M34"/>
  <c r="M35"/>
  <c r="M36"/>
  <c r="M37"/>
  <c r="M38"/>
  <c r="T21"/>
  <c r="T20"/>
  <c r="T19"/>
  <c r="T18"/>
  <c r="T17"/>
  <c r="T16"/>
  <c r="T15"/>
  <c r="T14"/>
  <c r="Q15"/>
  <c r="Q16"/>
  <c r="Q17"/>
  <c r="Q18"/>
  <c r="Q19"/>
  <c r="Q20"/>
  <c r="Q21"/>
  <c r="Q14"/>
  <c r="M14"/>
  <c r="M15"/>
  <c r="M16"/>
  <c r="M17"/>
  <c r="M18"/>
  <c r="M19"/>
  <c r="M20"/>
  <c r="M21"/>
  <c r="M32"/>
  <c r="Q32"/>
  <c r="T32"/>
  <c r="M31"/>
  <c r="Q31"/>
  <c r="T31"/>
  <c r="T30"/>
  <c r="Q30"/>
  <c r="M30"/>
  <c r="M13"/>
  <c r="Q13"/>
  <c r="T13"/>
  <c r="M12"/>
  <c r="Q12"/>
  <c r="T12"/>
  <c r="M11"/>
  <c r="Q11"/>
  <c r="T11"/>
  <c r="T10"/>
  <c r="Q10"/>
  <c r="M10"/>
  <c r="T41"/>
  <c r="Q41"/>
  <c r="M41"/>
  <c r="M7" l="1"/>
  <c r="Q7"/>
  <c r="T7"/>
  <c r="M6"/>
  <c r="Q6"/>
  <c r="T6"/>
  <c r="M5"/>
  <c r="Q5"/>
  <c r="T5"/>
  <c r="M4"/>
  <c r="Q4"/>
  <c r="T4"/>
  <c r="M3"/>
  <c r="Q3"/>
  <c r="T3"/>
  <c r="T2"/>
  <c r="M2"/>
  <c r="Q2"/>
  <c r="N3" i="25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2"/>
  <c r="T9"/>
  <c r="M9"/>
  <c r="M34"/>
  <c r="Q34"/>
  <c r="T34"/>
  <c r="M33"/>
  <c r="Q33"/>
  <c r="T33"/>
  <c r="M32"/>
  <c r="Q32"/>
  <c r="T32"/>
  <c r="M31"/>
  <c r="Q31"/>
  <c r="T31"/>
  <c r="M30"/>
  <c r="Q30"/>
  <c r="T30"/>
  <c r="M29"/>
  <c r="Q29"/>
  <c r="T29"/>
  <c r="M28"/>
  <c r="Q28"/>
  <c r="T28"/>
  <c r="M27"/>
  <c r="Q27"/>
  <c r="T27"/>
  <c r="M26"/>
  <c r="Q26"/>
  <c r="T26"/>
  <c r="M25"/>
  <c r="Q25"/>
  <c r="T25"/>
  <c r="M24"/>
  <c r="Q24"/>
  <c r="T24"/>
  <c r="M23"/>
  <c r="Q23"/>
  <c r="T23"/>
  <c r="T22"/>
  <c r="Q22"/>
  <c r="M22"/>
  <c r="M40"/>
  <c r="Q40"/>
  <c r="T40"/>
  <c r="M39"/>
  <c r="Q39"/>
  <c r="T39"/>
  <c r="T38"/>
  <c r="Q38"/>
  <c r="M38"/>
  <c r="M35"/>
  <c r="Q35"/>
  <c r="T35"/>
  <c r="M37"/>
  <c r="Q37"/>
  <c r="T37"/>
  <c r="M36"/>
  <c r="Q36"/>
  <c r="T36"/>
  <c r="M21"/>
  <c r="Q21"/>
  <c r="T21"/>
  <c r="M7"/>
  <c r="Q7"/>
  <c r="T7"/>
  <c r="M5"/>
  <c r="Q5"/>
  <c r="T5"/>
  <c r="M6"/>
  <c r="Q6"/>
  <c r="T6"/>
  <c r="M4"/>
  <c r="Q4"/>
  <c r="T4"/>
  <c r="M3"/>
  <c r="Q3"/>
  <c r="T3"/>
  <c r="T13"/>
  <c r="T14"/>
  <c r="T15"/>
  <c r="T16"/>
  <c r="T17"/>
  <c r="T18"/>
  <c r="T19"/>
  <c r="T20"/>
  <c r="M14"/>
  <c r="Q14"/>
  <c r="M15"/>
  <c r="Q15"/>
  <c r="M16"/>
  <c r="Q16"/>
  <c r="M17"/>
  <c r="Q17"/>
  <c r="M18"/>
  <c r="Q18"/>
  <c r="M19"/>
  <c r="Q19"/>
  <c r="M20"/>
  <c r="Q20"/>
  <c r="M13"/>
  <c r="Q13"/>
  <c r="T8"/>
  <c r="Q8"/>
  <c r="M8"/>
  <c r="M12"/>
  <c r="Q12"/>
  <c r="T12"/>
  <c r="T2"/>
  <c r="Q2"/>
  <c r="M2"/>
  <c r="M11"/>
  <c r="Q11"/>
  <c r="T11"/>
  <c r="T10"/>
  <c r="M10"/>
  <c r="Q10"/>
  <c r="Q580" i="7"/>
  <c r="N580"/>
  <c r="K580"/>
  <c r="Q579"/>
  <c r="N579"/>
  <c r="K579"/>
  <c r="Q578"/>
  <c r="N578"/>
  <c r="K578"/>
  <c r="Q577"/>
  <c r="N577"/>
  <c r="K577"/>
  <c r="Q576"/>
  <c r="N576"/>
  <c r="K576"/>
  <c r="Q575"/>
  <c r="N575"/>
  <c r="K575"/>
  <c r="Q574"/>
  <c r="N574"/>
  <c r="K574"/>
  <c r="Q573"/>
  <c r="N573"/>
  <c r="K573"/>
  <c r="Q572"/>
  <c r="N572"/>
  <c r="K572"/>
  <c r="Q571"/>
  <c r="N571"/>
  <c r="K571"/>
  <c r="Q570"/>
  <c r="N570"/>
  <c r="K570"/>
  <c r="Q569"/>
  <c r="N569"/>
  <c r="K569"/>
  <c r="Q568"/>
  <c r="N568"/>
  <c r="K568"/>
  <c r="Q567"/>
  <c r="N567"/>
  <c r="K567"/>
  <c r="Q566"/>
  <c r="N566"/>
  <c r="K566"/>
  <c r="Q565"/>
  <c r="N565"/>
  <c r="K565"/>
  <c r="Q564"/>
  <c r="N564"/>
  <c r="K564"/>
  <c r="Q563"/>
  <c r="N563"/>
  <c r="K563"/>
  <c r="Q562"/>
  <c r="N562"/>
  <c r="K562"/>
  <c r="Q561"/>
  <c r="N561"/>
  <c r="K561"/>
  <c r="Q560"/>
  <c r="N560"/>
  <c r="K560"/>
  <c r="Q559"/>
  <c r="N559"/>
  <c r="K559"/>
  <c r="Q558"/>
  <c r="N558"/>
  <c r="K558"/>
  <c r="Q557"/>
  <c r="N557"/>
  <c r="K557"/>
  <c r="Q556"/>
  <c r="N556"/>
  <c r="K556"/>
  <c r="Q555"/>
  <c r="N555"/>
  <c r="K555"/>
  <c r="Q554"/>
  <c r="N554"/>
  <c r="K554"/>
  <c r="Q553"/>
  <c r="N553"/>
  <c r="K553"/>
  <c r="Q552"/>
  <c r="N552"/>
  <c r="K552"/>
  <c r="Q551"/>
  <c r="N551"/>
  <c r="K551"/>
  <c r="Q550"/>
  <c r="N550"/>
  <c r="K550"/>
  <c r="Q549"/>
  <c r="N549"/>
  <c r="K549"/>
  <c r="Q548"/>
  <c r="N548"/>
  <c r="K548"/>
  <c r="Q547"/>
  <c r="K547"/>
  <c r="Q546"/>
  <c r="N546"/>
  <c r="K546"/>
  <c r="Q545"/>
  <c r="N545"/>
  <c r="K545"/>
  <c r="Q544"/>
  <c r="N544"/>
  <c r="K544"/>
  <c r="Q543"/>
  <c r="N543"/>
  <c r="K543"/>
  <c r="Q542"/>
  <c r="N542"/>
  <c r="K542"/>
  <c r="Q541"/>
  <c r="N541"/>
  <c r="K541"/>
  <c r="Q540"/>
  <c r="N540"/>
  <c r="K540"/>
  <c r="R539"/>
  <c r="Q539"/>
  <c r="N539"/>
  <c r="K539"/>
  <c r="R538"/>
  <c r="Q538"/>
  <c r="N538"/>
  <c r="K538"/>
  <c r="R537"/>
  <c r="Q537"/>
  <c r="N537"/>
  <c r="K537"/>
  <c r="R536"/>
  <c r="Q536"/>
  <c r="N536"/>
  <c r="K536"/>
  <c r="R535"/>
  <c r="Q535"/>
  <c r="N535"/>
  <c r="K535"/>
  <c r="R534"/>
  <c r="Q534"/>
  <c r="N534"/>
  <c r="K534"/>
  <c r="R533"/>
  <c r="Q533"/>
  <c r="N533"/>
  <c r="K533"/>
  <c r="R532"/>
  <c r="Q532"/>
  <c r="N532"/>
  <c r="K532"/>
  <c r="R531"/>
  <c r="Q531"/>
  <c r="N531"/>
  <c r="K531"/>
  <c r="R530"/>
  <c r="Q530"/>
  <c r="N530"/>
  <c r="K530"/>
  <c r="R529"/>
  <c r="Q529"/>
  <c r="N529"/>
  <c r="K529"/>
  <c r="R528"/>
  <c r="Q528"/>
  <c r="N528"/>
  <c r="K528"/>
  <c r="R527"/>
  <c r="Q527"/>
  <c r="N527"/>
  <c r="K527"/>
  <c r="R526"/>
  <c r="Q526"/>
  <c r="N526"/>
  <c r="K526"/>
  <c r="R525"/>
  <c r="Q525"/>
  <c r="N525"/>
  <c r="K525"/>
  <c r="R524"/>
  <c r="Q524"/>
  <c r="N524"/>
  <c r="K524"/>
  <c r="R523"/>
  <c r="Q523"/>
  <c r="N523"/>
  <c r="K523"/>
  <c r="R522"/>
  <c r="Q522"/>
  <c r="N522"/>
  <c r="K522"/>
  <c r="R521"/>
  <c r="Q521"/>
  <c r="N521"/>
  <c r="K521"/>
  <c r="R520"/>
  <c r="Q520"/>
  <c r="N520"/>
  <c r="K520"/>
  <c r="R519"/>
  <c r="Q519"/>
  <c r="N519"/>
  <c r="K519"/>
  <c r="R518"/>
  <c r="Q518"/>
  <c r="N518"/>
  <c r="K518"/>
  <c r="R517"/>
  <c r="Q517"/>
  <c r="N517"/>
  <c r="K517"/>
  <c r="R516"/>
  <c r="Q516"/>
  <c r="N516"/>
  <c r="K516"/>
  <c r="R515"/>
  <c r="Q515"/>
  <c r="N515"/>
  <c r="K515"/>
  <c r="R514"/>
  <c r="Q514"/>
  <c r="N514"/>
  <c r="K514"/>
  <c r="R513"/>
  <c r="N513"/>
  <c r="K513"/>
  <c r="R512"/>
  <c r="Q512"/>
  <c r="N512"/>
  <c r="K512"/>
  <c r="R511"/>
  <c r="N511"/>
  <c r="K511"/>
  <c r="N510"/>
  <c r="K510"/>
  <c r="R509"/>
  <c r="N509"/>
  <c r="K509"/>
  <c r="R508"/>
  <c r="N508"/>
  <c r="K508"/>
  <c r="R507"/>
  <c r="N507"/>
  <c r="K507"/>
  <c r="R506"/>
  <c r="Q506"/>
  <c r="N506"/>
  <c r="K506"/>
  <c r="R505"/>
  <c r="N505"/>
  <c r="K505"/>
  <c r="R504"/>
  <c r="N504"/>
  <c r="K504"/>
  <c r="R503"/>
  <c r="N503"/>
  <c r="K503"/>
  <c r="R502"/>
  <c r="N502"/>
  <c r="K502"/>
  <c r="R501"/>
  <c r="Q501"/>
  <c r="N501"/>
  <c r="K501"/>
  <c r="R500"/>
  <c r="Q500"/>
  <c r="N500"/>
  <c r="K500"/>
  <c r="R499"/>
  <c r="Q499"/>
  <c r="N499"/>
  <c r="K499"/>
  <c r="R498"/>
  <c r="Q498"/>
  <c r="N498"/>
  <c r="K498"/>
  <c r="R497"/>
  <c r="N497"/>
  <c r="K497"/>
  <c r="R496"/>
  <c r="Q496"/>
  <c r="N496"/>
  <c r="K496"/>
  <c r="R495"/>
  <c r="Q495"/>
  <c r="N495"/>
  <c r="K495"/>
  <c r="R494"/>
  <c r="Q494"/>
  <c r="N494"/>
  <c r="K494"/>
  <c r="R493"/>
  <c r="N493"/>
  <c r="K493"/>
  <c r="R492"/>
  <c r="Q492"/>
  <c r="N492"/>
  <c r="K492"/>
  <c r="R491"/>
  <c r="Q491"/>
  <c r="N491"/>
  <c r="K491"/>
  <c r="R490"/>
  <c r="Q490"/>
  <c r="N490"/>
  <c r="K490"/>
  <c r="R489"/>
  <c r="Q489"/>
  <c r="N489"/>
  <c r="K489"/>
  <c r="R488"/>
  <c r="Q488"/>
  <c r="N488"/>
  <c r="K488"/>
  <c r="R487"/>
  <c r="Q487"/>
  <c r="N487"/>
  <c r="K487"/>
  <c r="R486"/>
  <c r="Q486"/>
  <c r="N486"/>
  <c r="K486"/>
  <c r="R485"/>
  <c r="Q485"/>
  <c r="N485"/>
  <c r="K485"/>
  <c r="R484"/>
  <c r="Q484"/>
  <c r="N484"/>
  <c r="K484"/>
  <c r="R483"/>
  <c r="Q483"/>
  <c r="N483"/>
  <c r="K483"/>
  <c r="R482"/>
  <c r="Q482"/>
  <c r="N482"/>
  <c r="K482"/>
  <c r="R481"/>
  <c r="N481"/>
  <c r="K481"/>
  <c r="R480"/>
  <c r="N480"/>
  <c r="K480"/>
  <c r="R479"/>
  <c r="Q479"/>
  <c r="N479"/>
  <c r="K479"/>
  <c r="R478"/>
  <c r="Q478"/>
  <c r="N478"/>
  <c r="K478"/>
  <c r="R477"/>
  <c r="Q477"/>
  <c r="N477"/>
  <c r="K477"/>
  <c r="N476"/>
  <c r="K476"/>
  <c r="R475"/>
  <c r="Q475"/>
  <c r="N475"/>
  <c r="K475"/>
  <c r="R474"/>
  <c r="N474"/>
  <c r="K474"/>
  <c r="R473"/>
  <c r="Q473"/>
  <c r="N473"/>
  <c r="K473"/>
  <c r="R472"/>
  <c r="Q472"/>
  <c r="N472"/>
  <c r="K472"/>
  <c r="R471"/>
  <c r="Q471"/>
  <c r="N471"/>
  <c r="K471"/>
  <c r="R470"/>
  <c r="Q470"/>
  <c r="N470"/>
  <c r="K470"/>
  <c r="R469"/>
  <c r="Q469"/>
  <c r="N469"/>
  <c r="K469"/>
  <c r="R468"/>
  <c r="Q468"/>
  <c r="N468"/>
  <c r="K468"/>
  <c r="R467"/>
  <c r="Q467"/>
  <c r="N467"/>
  <c r="K467"/>
  <c r="R466"/>
  <c r="Q466"/>
  <c r="N466"/>
  <c r="K466"/>
  <c r="R465"/>
  <c r="Q465"/>
  <c r="N465"/>
  <c r="K465"/>
  <c r="R464"/>
  <c r="Q464"/>
  <c r="N464"/>
  <c r="K464"/>
  <c r="R463"/>
  <c r="Q463"/>
  <c r="N463"/>
  <c r="K463"/>
  <c r="R462"/>
  <c r="Q462"/>
  <c r="N462"/>
  <c r="K462"/>
  <c r="R461"/>
  <c r="Q461"/>
  <c r="N461"/>
  <c r="K461"/>
  <c r="R460"/>
  <c r="Q460"/>
  <c r="N460"/>
  <c r="K460"/>
  <c r="R459"/>
  <c r="Q459"/>
  <c r="N459"/>
  <c r="K459"/>
  <c r="R458"/>
  <c r="Q458"/>
  <c r="N458"/>
  <c r="K458"/>
  <c r="R457"/>
  <c r="Q457"/>
  <c r="N457"/>
  <c r="K457"/>
  <c r="R456"/>
  <c r="Q456"/>
  <c r="N456"/>
  <c r="K456"/>
  <c r="R455"/>
  <c r="Q455"/>
  <c r="N455"/>
  <c r="K455"/>
  <c r="R454"/>
  <c r="Q454"/>
  <c r="N454"/>
  <c r="K454"/>
  <c r="R453"/>
  <c r="Q453"/>
  <c r="N453"/>
  <c r="K453"/>
  <c r="R452"/>
  <c r="Q452"/>
  <c r="N452"/>
  <c r="K452"/>
  <c r="R451"/>
  <c r="N451"/>
  <c r="K451"/>
  <c r="R450"/>
  <c r="Q450"/>
  <c r="N450"/>
  <c r="K450"/>
  <c r="R449"/>
  <c r="N449"/>
  <c r="K449"/>
  <c r="R448"/>
  <c r="Q448"/>
  <c r="N448"/>
  <c r="K448"/>
  <c r="R447"/>
  <c r="Q447"/>
  <c r="N447"/>
  <c r="K447"/>
  <c r="R446"/>
  <c r="Q446"/>
  <c r="N446"/>
  <c r="K446"/>
  <c r="R445"/>
  <c r="Q445"/>
  <c r="N445"/>
  <c r="K445"/>
  <c r="R444"/>
  <c r="Q444"/>
  <c r="N444"/>
  <c r="K444"/>
  <c r="R443"/>
  <c r="Q443"/>
  <c r="N443"/>
  <c r="K443"/>
  <c r="R442"/>
  <c r="Q442"/>
  <c r="N442"/>
  <c r="K442"/>
  <c r="R441"/>
  <c r="Q441"/>
  <c r="N441"/>
  <c r="K441"/>
  <c r="R440"/>
  <c r="Q440"/>
  <c r="N440"/>
  <c r="K440"/>
  <c r="R439"/>
  <c r="Q439"/>
  <c r="N439"/>
  <c r="K439"/>
  <c r="R438"/>
  <c r="Q438"/>
  <c r="N438"/>
  <c r="K438"/>
  <c r="R437"/>
  <c r="Q437"/>
  <c r="N437"/>
  <c r="K437"/>
  <c r="R436"/>
  <c r="Q436"/>
  <c r="N436"/>
  <c r="K436"/>
  <c r="R435"/>
  <c r="Q435"/>
  <c r="N435"/>
  <c r="K435"/>
  <c r="R434"/>
  <c r="Q434"/>
  <c r="N434"/>
  <c r="K434"/>
  <c r="R433"/>
  <c r="Q433"/>
  <c r="N433"/>
  <c r="K433"/>
  <c r="R432"/>
  <c r="Q432"/>
  <c r="N432"/>
  <c r="K432"/>
  <c r="R431"/>
  <c r="Q431"/>
  <c r="N431"/>
  <c r="K431"/>
  <c r="R430"/>
  <c r="Q430"/>
  <c r="N430"/>
  <c r="K430"/>
  <c r="R429"/>
  <c r="Q429"/>
  <c r="N429"/>
  <c r="K429"/>
  <c r="R428"/>
  <c r="N428"/>
  <c r="K428"/>
  <c r="R427"/>
  <c r="Q427"/>
  <c r="N427"/>
  <c r="K427"/>
  <c r="R426"/>
  <c r="Q426"/>
  <c r="N426"/>
  <c r="K426"/>
  <c r="R425"/>
  <c r="Q425"/>
  <c r="N425"/>
  <c r="K425"/>
  <c r="R424"/>
  <c r="Q424"/>
  <c r="N424"/>
  <c r="K424"/>
  <c r="R423"/>
  <c r="Q423"/>
  <c r="N423"/>
  <c r="K423"/>
  <c r="R422"/>
  <c r="Q422"/>
  <c r="N422"/>
  <c r="K422"/>
  <c r="R421"/>
  <c r="Q421"/>
  <c r="N421"/>
  <c r="K421"/>
  <c r="R420"/>
  <c r="Q420"/>
  <c r="N420"/>
  <c r="K420"/>
  <c r="R419"/>
  <c r="Q419"/>
  <c r="N419"/>
  <c r="K419"/>
  <c r="R418"/>
  <c r="Q418"/>
  <c r="N418"/>
  <c r="K418"/>
  <c r="R417"/>
  <c r="Q417"/>
  <c r="N417"/>
  <c r="K417"/>
  <c r="R416"/>
  <c r="Q416"/>
  <c r="N416"/>
  <c r="K416"/>
  <c r="R415"/>
  <c r="Q415"/>
  <c r="N415"/>
  <c r="K415"/>
  <c r="R414"/>
  <c r="Q414"/>
  <c r="N414"/>
  <c r="K414"/>
  <c r="R413"/>
  <c r="Q413"/>
  <c r="N413"/>
  <c r="K413"/>
  <c r="R412"/>
  <c r="Q412"/>
  <c r="N412"/>
  <c r="K412"/>
  <c r="R411"/>
  <c r="Q411"/>
  <c r="N411"/>
  <c r="K411"/>
  <c r="R410"/>
  <c r="Q410"/>
  <c r="N410"/>
  <c r="K410"/>
  <c r="R409"/>
  <c r="Q409"/>
  <c r="N409"/>
  <c r="K409"/>
  <c r="R408"/>
  <c r="Q408"/>
  <c r="N408"/>
  <c r="K408"/>
  <c r="R407"/>
  <c r="Q407"/>
  <c r="N407"/>
  <c r="K407"/>
  <c r="R406"/>
  <c r="Q406"/>
  <c r="N406"/>
  <c r="K406"/>
  <c r="R405"/>
  <c r="Q405"/>
  <c r="N405"/>
  <c r="K405"/>
  <c r="R404"/>
  <c r="Q404"/>
  <c r="N404"/>
  <c r="K404"/>
  <c r="R403"/>
  <c r="Q403"/>
  <c r="N403"/>
  <c r="K403"/>
  <c r="R402"/>
  <c r="Q402"/>
  <c r="N402"/>
  <c r="K402"/>
  <c r="R401"/>
  <c r="Q401"/>
  <c r="N401"/>
  <c r="K401"/>
  <c r="R400"/>
  <c r="Q400"/>
  <c r="N400"/>
  <c r="K400"/>
  <c r="R399"/>
  <c r="Q399"/>
  <c r="N399"/>
  <c r="K399"/>
  <c r="R398"/>
  <c r="Q398"/>
  <c r="N398"/>
  <c r="K398"/>
  <c r="R397"/>
  <c r="Q397"/>
  <c r="N397"/>
  <c r="K397"/>
  <c r="R396"/>
  <c r="Q396"/>
  <c r="N396"/>
  <c r="K396"/>
  <c r="R395"/>
  <c r="Q395"/>
  <c r="N395"/>
  <c r="K395"/>
  <c r="R394"/>
  <c r="Q394"/>
  <c r="N394"/>
  <c r="K394"/>
  <c r="R393"/>
  <c r="Q393"/>
  <c r="N393"/>
  <c r="K393"/>
  <c r="R392"/>
  <c r="Q392"/>
  <c r="N392"/>
  <c r="K392"/>
  <c r="R391"/>
  <c r="Q391"/>
  <c r="N391"/>
  <c r="K391"/>
  <c r="R390"/>
  <c r="Q390"/>
  <c r="N390"/>
  <c r="K390"/>
  <c r="R389"/>
  <c r="Q389"/>
  <c r="N389"/>
  <c r="K389"/>
  <c r="R388"/>
  <c r="Q388"/>
  <c r="N388"/>
  <c r="K388"/>
  <c r="R387"/>
  <c r="Q387"/>
  <c r="N387"/>
  <c r="K387"/>
  <c r="R386"/>
  <c r="Q386"/>
  <c r="N386"/>
  <c r="K386"/>
  <c r="R385"/>
  <c r="Q385"/>
  <c r="N385"/>
  <c r="K385"/>
  <c r="R384"/>
  <c r="Q384"/>
  <c r="N384"/>
  <c r="K384"/>
  <c r="R383"/>
  <c r="Q383"/>
  <c r="N383"/>
  <c r="K383"/>
  <c r="R382"/>
  <c r="Q382"/>
  <c r="N382"/>
  <c r="K382"/>
  <c r="R381"/>
  <c r="Q381"/>
  <c r="N381"/>
  <c r="K381"/>
  <c r="R380"/>
  <c r="Q380"/>
  <c r="N380"/>
  <c r="K380"/>
  <c r="R379"/>
  <c r="Q379"/>
  <c r="N379"/>
  <c r="K379"/>
  <c r="R378"/>
  <c r="Q378"/>
  <c r="N378"/>
  <c r="K378"/>
  <c r="R377"/>
  <c r="Q377"/>
  <c r="N377"/>
  <c r="K377"/>
  <c r="R376"/>
  <c r="Q376"/>
  <c r="N376"/>
  <c r="K376"/>
  <c r="R375"/>
  <c r="Q375"/>
  <c r="N375"/>
  <c r="K375"/>
  <c r="R374"/>
  <c r="Q374"/>
  <c r="N374"/>
  <c r="K374"/>
  <c r="R373"/>
  <c r="Q373"/>
  <c r="N373"/>
  <c r="K373"/>
  <c r="R372"/>
  <c r="Q372"/>
  <c r="N372"/>
  <c r="K372"/>
  <c r="R371"/>
  <c r="Q371"/>
  <c r="N371"/>
  <c r="K371"/>
  <c r="R370"/>
  <c r="Q370"/>
  <c r="N370"/>
  <c r="K370"/>
  <c r="R369"/>
  <c r="Q369"/>
  <c r="N369"/>
  <c r="K369"/>
  <c r="R368"/>
  <c r="Q368"/>
  <c r="N368"/>
  <c r="K368"/>
  <c r="R367"/>
  <c r="Q367"/>
  <c r="N367"/>
  <c r="K367"/>
  <c r="R366"/>
  <c r="Q366"/>
  <c r="N366"/>
  <c r="K366"/>
  <c r="R365"/>
  <c r="Q365"/>
  <c r="N365"/>
  <c r="K365"/>
  <c r="R364"/>
  <c r="Q364"/>
  <c r="N364"/>
  <c r="K364"/>
  <c r="R363"/>
  <c r="Q363"/>
  <c r="N363"/>
  <c r="K363"/>
  <c r="R362"/>
  <c r="Q362"/>
  <c r="N362"/>
  <c r="K362"/>
  <c r="R361"/>
  <c r="Q361"/>
  <c r="N361"/>
  <c r="K361"/>
  <c r="R360"/>
  <c r="Q360"/>
  <c r="N360"/>
  <c r="K360"/>
  <c r="R359"/>
  <c r="Q359"/>
  <c r="N359"/>
  <c r="K359"/>
  <c r="R358"/>
  <c r="Q358"/>
  <c r="N358"/>
  <c r="K358"/>
  <c r="R357"/>
  <c r="Q357"/>
  <c r="N357"/>
  <c r="K357"/>
  <c r="R356"/>
  <c r="Q356"/>
  <c r="N356"/>
  <c r="K356"/>
  <c r="R355"/>
  <c r="Q355"/>
  <c r="N355"/>
  <c r="K355"/>
  <c r="R354"/>
  <c r="Q354"/>
  <c r="N354"/>
  <c r="K354"/>
  <c r="R353"/>
  <c r="Q353"/>
  <c r="N353"/>
  <c r="K353"/>
  <c r="R352"/>
  <c r="Q352"/>
  <c r="N352"/>
  <c r="K352"/>
  <c r="R351"/>
  <c r="Q351"/>
  <c r="N351"/>
  <c r="K351"/>
  <c r="R350"/>
  <c r="Q350"/>
  <c r="N350"/>
  <c r="K350"/>
  <c r="R349"/>
  <c r="Q349"/>
  <c r="N349"/>
  <c r="K349"/>
  <c r="R348"/>
  <c r="Q348"/>
  <c r="N348"/>
  <c r="K348"/>
  <c r="R347"/>
  <c r="Q347"/>
  <c r="N347"/>
  <c r="K347"/>
  <c r="R346"/>
  <c r="Q346"/>
  <c r="N346"/>
  <c r="K346"/>
  <c r="R345"/>
  <c r="Q345"/>
  <c r="N345"/>
  <c r="K345"/>
  <c r="R344"/>
  <c r="Q344"/>
  <c r="N344"/>
  <c r="K344"/>
  <c r="R343"/>
  <c r="Q343"/>
  <c r="N343"/>
  <c r="K343"/>
  <c r="R342"/>
  <c r="Q342"/>
  <c r="N342"/>
  <c r="K342"/>
  <c r="R341"/>
  <c r="Q341"/>
  <c r="N341"/>
  <c r="K341"/>
  <c r="R340"/>
  <c r="Q340"/>
  <c r="N340"/>
  <c r="K340"/>
  <c r="R339"/>
  <c r="Q339"/>
  <c r="N339"/>
  <c r="K339"/>
  <c r="R338"/>
  <c r="Q338"/>
  <c r="N338"/>
  <c r="K338"/>
  <c r="R337"/>
  <c r="Q337"/>
  <c r="N337"/>
  <c r="K337"/>
  <c r="R336"/>
  <c r="Q336"/>
  <c r="N336"/>
  <c r="K336"/>
  <c r="R335"/>
  <c r="Q335"/>
  <c r="N335"/>
  <c r="K335"/>
  <c r="R334"/>
  <c r="Q334"/>
  <c r="N334"/>
  <c r="K334"/>
  <c r="R333"/>
  <c r="Q333"/>
  <c r="N333"/>
  <c r="K333"/>
  <c r="R332"/>
  <c r="Q332"/>
  <c r="N332"/>
  <c r="K332"/>
  <c r="R331"/>
  <c r="Q331"/>
  <c r="N331"/>
  <c r="K331"/>
  <c r="R330"/>
  <c r="Q330"/>
  <c r="N330"/>
  <c r="K330"/>
  <c r="R329"/>
  <c r="Q329"/>
  <c r="N329"/>
  <c r="K329"/>
  <c r="R328"/>
  <c r="Q328"/>
  <c r="N328"/>
  <c r="K328"/>
  <c r="Q327"/>
  <c r="N327"/>
  <c r="K327"/>
  <c r="R326"/>
  <c r="Q326"/>
  <c r="N326"/>
  <c r="K326"/>
  <c r="R325"/>
  <c r="Q325"/>
  <c r="N325"/>
  <c r="K325"/>
  <c r="R324"/>
  <c r="Q324"/>
  <c r="N324"/>
  <c r="K324"/>
  <c r="R323"/>
  <c r="Q323"/>
  <c r="N323"/>
  <c r="K323"/>
  <c r="R322"/>
  <c r="Q322"/>
  <c r="N322"/>
  <c r="K322"/>
  <c r="R321"/>
  <c r="Q321"/>
  <c r="N321"/>
  <c r="K321"/>
  <c r="R320"/>
  <c r="Q320"/>
  <c r="N320"/>
  <c r="K320"/>
  <c r="R319"/>
  <c r="Q319"/>
  <c r="N319"/>
  <c r="K319"/>
  <c r="R318"/>
  <c r="Q318"/>
  <c r="N318"/>
  <c r="K318"/>
  <c r="R317"/>
  <c r="Q317"/>
  <c r="N317"/>
  <c r="K317"/>
  <c r="R316"/>
  <c r="Q316"/>
  <c r="N316"/>
  <c r="K316"/>
  <c r="R315"/>
  <c r="Q315"/>
  <c r="N315"/>
  <c r="K315"/>
  <c r="R314"/>
  <c r="Q314"/>
  <c r="N314"/>
  <c r="K314"/>
  <c r="R313"/>
  <c r="Q313"/>
  <c r="N313"/>
  <c r="K313"/>
  <c r="R312"/>
  <c r="Q312"/>
  <c r="N312"/>
  <c r="K312"/>
  <c r="R311"/>
  <c r="Q311"/>
  <c r="N311"/>
  <c r="K311"/>
  <c r="R310"/>
  <c r="Q310"/>
  <c r="N310"/>
  <c r="K310"/>
  <c r="R309"/>
  <c r="Q309"/>
  <c r="N309"/>
  <c r="K309"/>
  <c r="R308"/>
  <c r="Q308"/>
  <c r="N308"/>
  <c r="K308"/>
  <c r="R307"/>
  <c r="Q307"/>
  <c r="N307"/>
  <c r="K307"/>
  <c r="R306"/>
  <c r="Q306"/>
  <c r="N306"/>
  <c r="K306"/>
  <c r="R305"/>
  <c r="Q305"/>
  <c r="N305"/>
  <c r="K305"/>
  <c r="R304"/>
  <c r="Q304"/>
  <c r="N304"/>
  <c r="K304"/>
  <c r="R303"/>
  <c r="Q303"/>
  <c r="N303"/>
  <c r="K303"/>
  <c r="R302"/>
  <c r="Q302"/>
  <c r="N302"/>
  <c r="K302"/>
  <c r="R301"/>
  <c r="Q301"/>
  <c r="N301"/>
  <c r="K301"/>
  <c r="R300"/>
  <c r="Q300"/>
  <c r="N300"/>
  <c r="K300"/>
  <c r="R299"/>
  <c r="Q299"/>
  <c r="N299"/>
  <c r="K299"/>
  <c r="R298"/>
  <c r="Q298"/>
  <c r="N298"/>
  <c r="K298"/>
  <c r="R297"/>
  <c r="Q297"/>
  <c r="N297"/>
  <c r="K297"/>
  <c r="R296"/>
  <c r="Q296"/>
  <c r="N296"/>
  <c r="K296"/>
  <c r="R295"/>
  <c r="Q295"/>
  <c r="N295"/>
  <c r="K295"/>
  <c r="R294"/>
  <c r="Q294"/>
  <c r="N294"/>
  <c r="K294"/>
  <c r="R293"/>
  <c r="Q293"/>
  <c r="N293"/>
  <c r="K293"/>
  <c r="R292"/>
  <c r="Q292"/>
  <c r="N292"/>
  <c r="K292"/>
  <c r="R291"/>
  <c r="Q291"/>
  <c r="N291"/>
  <c r="K291"/>
  <c r="R290"/>
  <c r="Q290"/>
  <c r="N290"/>
  <c r="K290"/>
  <c r="R289"/>
  <c r="Q289"/>
  <c r="N289"/>
  <c r="K289"/>
  <c r="R288"/>
  <c r="Q288"/>
  <c r="N288"/>
  <c r="K288"/>
  <c r="R287"/>
  <c r="Q287"/>
  <c r="N287"/>
  <c r="K287"/>
  <c r="R286"/>
  <c r="Q286"/>
  <c r="N286"/>
  <c r="K286"/>
  <c r="R285"/>
  <c r="Q285"/>
  <c r="N285"/>
  <c r="K285"/>
  <c r="R284"/>
  <c r="Q284"/>
  <c r="N284"/>
  <c r="K284"/>
  <c r="R283"/>
  <c r="Q283"/>
  <c r="N283"/>
  <c r="K283"/>
  <c r="R282"/>
  <c r="Q282"/>
  <c r="N282"/>
  <c r="K282"/>
  <c r="R281"/>
  <c r="Q281"/>
  <c r="N281"/>
  <c r="K281"/>
  <c r="R280"/>
  <c r="Q280"/>
  <c r="N280"/>
  <c r="K280"/>
  <c r="R279"/>
  <c r="Q279"/>
  <c r="N279"/>
  <c r="K279"/>
  <c r="R278"/>
  <c r="Q278"/>
  <c r="N278"/>
  <c r="K278"/>
  <c r="R277"/>
  <c r="Q277"/>
  <c r="N277"/>
  <c r="K277"/>
  <c r="R276"/>
  <c r="Q276"/>
  <c r="N276"/>
  <c r="K276"/>
  <c r="R275"/>
  <c r="Q275"/>
  <c r="N275"/>
  <c r="K275"/>
  <c r="R274"/>
  <c r="Q274"/>
  <c r="N274"/>
  <c r="K274"/>
  <c r="R273"/>
  <c r="Q273"/>
  <c r="N273"/>
  <c r="K273"/>
  <c r="R272"/>
  <c r="Q272"/>
  <c r="N272"/>
  <c r="K272"/>
  <c r="R271"/>
  <c r="Q271"/>
  <c r="N271"/>
  <c r="K271"/>
  <c r="R270"/>
  <c r="Q270"/>
  <c r="N270"/>
  <c r="K270"/>
  <c r="R269"/>
  <c r="Q269"/>
  <c r="N269"/>
  <c r="K269"/>
  <c r="R268"/>
  <c r="Q268"/>
  <c r="N268"/>
  <c r="K268"/>
  <c r="R267"/>
  <c r="Q267"/>
  <c r="N267"/>
  <c r="K267"/>
  <c r="R266"/>
  <c r="Q266"/>
  <c r="N266"/>
  <c r="K266"/>
  <c r="R265"/>
  <c r="Q265"/>
  <c r="N265"/>
  <c r="K265"/>
  <c r="R264"/>
  <c r="Q264"/>
  <c r="N264"/>
  <c r="K264"/>
  <c r="R263"/>
  <c r="Q263"/>
  <c r="N263"/>
  <c r="K263"/>
  <c r="R262"/>
  <c r="Q262"/>
  <c r="N262"/>
  <c r="K262"/>
  <c r="R261"/>
  <c r="Q261"/>
  <c r="N261"/>
  <c r="K261"/>
  <c r="R260"/>
  <c r="Q260"/>
  <c r="N260"/>
  <c r="K260"/>
  <c r="R259"/>
  <c r="Q259"/>
  <c r="N259"/>
  <c r="K259"/>
  <c r="R258"/>
  <c r="Q258"/>
  <c r="N258"/>
  <c r="K258"/>
  <c r="R257"/>
  <c r="Q257"/>
  <c r="N257"/>
  <c r="K257"/>
  <c r="R256"/>
  <c r="Q256"/>
  <c r="N256"/>
  <c r="K256"/>
  <c r="R255"/>
  <c r="Q255"/>
  <c r="N255"/>
  <c r="K255"/>
  <c r="R254"/>
  <c r="Q254"/>
  <c r="N254"/>
  <c r="K254"/>
  <c r="R253"/>
  <c r="Q253"/>
  <c r="N253"/>
  <c r="K253"/>
  <c r="R252"/>
  <c r="Q252"/>
  <c r="N252"/>
  <c r="K252"/>
  <c r="R251"/>
  <c r="Q251"/>
  <c r="N251"/>
  <c r="K251"/>
  <c r="R250"/>
  <c r="Q250"/>
  <c r="N250"/>
  <c r="K250"/>
  <c r="R249"/>
  <c r="Q249"/>
  <c r="N249"/>
  <c r="K249"/>
  <c r="R248"/>
  <c r="Q248"/>
  <c r="N248"/>
  <c r="K248"/>
  <c r="R247"/>
  <c r="Q247"/>
  <c r="N247"/>
  <c r="K247"/>
  <c r="R246"/>
  <c r="Q246"/>
  <c r="N246"/>
  <c r="K246"/>
  <c r="R245"/>
  <c r="Q245"/>
  <c r="N245"/>
  <c r="K245"/>
  <c r="R244"/>
  <c r="Q244"/>
  <c r="N244"/>
  <c r="K244"/>
  <c r="T24" i="24"/>
  <c r="T25"/>
  <c r="T26"/>
  <c r="T27"/>
  <c r="T28"/>
  <c r="T29"/>
  <c r="T30"/>
  <c r="T31"/>
  <c r="N25"/>
  <c r="Q25"/>
  <c r="N26"/>
  <c r="Q26"/>
  <c r="N27"/>
  <c r="Q27"/>
  <c r="N28"/>
  <c r="Q28"/>
  <c r="N29"/>
  <c r="Q29"/>
  <c r="N30"/>
  <c r="Q30"/>
  <c r="N31"/>
  <c r="Q31"/>
  <c r="Q24"/>
  <c r="N24"/>
  <c r="M24"/>
  <c r="M25"/>
  <c r="M26"/>
  <c r="M27"/>
  <c r="M28"/>
  <c r="M29"/>
  <c r="M30"/>
  <c r="M31"/>
  <c r="M44"/>
  <c r="N44"/>
  <c r="Q44"/>
  <c r="T44"/>
  <c r="T34"/>
  <c r="Q34"/>
  <c r="N34"/>
  <c r="M34"/>
  <c r="M38"/>
  <c r="N38"/>
  <c r="Q38"/>
  <c r="T38"/>
  <c r="M37"/>
  <c r="N37"/>
  <c r="Q37"/>
  <c r="T37"/>
  <c r="T36"/>
  <c r="Q36"/>
  <c r="N36"/>
  <c r="M36"/>
  <c r="M33"/>
  <c r="N33"/>
  <c r="Q33"/>
  <c r="T33"/>
  <c r="M32"/>
  <c r="N32"/>
  <c r="Q32"/>
  <c r="T32"/>
  <c r="M40"/>
  <c r="N40"/>
  <c r="Q40"/>
  <c r="T40"/>
  <c r="M23"/>
  <c r="N23"/>
  <c r="Q23"/>
  <c r="T23"/>
  <c r="M22"/>
  <c r="N22"/>
  <c r="Q22"/>
  <c r="T22"/>
  <c r="M21"/>
  <c r="N21"/>
  <c r="Q21"/>
  <c r="T21"/>
  <c r="M20"/>
  <c r="N20"/>
  <c r="Q20"/>
  <c r="T20"/>
  <c r="M39"/>
  <c r="N39"/>
  <c r="Q39"/>
  <c r="T39"/>
  <c r="M19"/>
  <c r="N19"/>
  <c r="Q19"/>
  <c r="T19"/>
  <c r="N18"/>
  <c r="T18"/>
  <c r="Q18"/>
  <c r="M18"/>
  <c r="M10"/>
  <c r="Q10"/>
  <c r="T10"/>
  <c r="T11"/>
  <c r="N11"/>
  <c r="M11"/>
  <c r="M9"/>
  <c r="N9"/>
  <c r="Q9"/>
  <c r="T9"/>
  <c r="M8"/>
  <c r="N8"/>
  <c r="Q8"/>
  <c r="T8"/>
  <c r="T12"/>
  <c r="Q12"/>
  <c r="M12"/>
  <c r="T35"/>
  <c r="Q35"/>
  <c r="M35"/>
  <c r="M17"/>
  <c r="N17"/>
  <c r="Q17"/>
  <c r="T17"/>
  <c r="M16"/>
  <c r="N16"/>
  <c r="Q16"/>
  <c r="T16"/>
  <c r="M15"/>
  <c r="N15"/>
  <c r="Q15"/>
  <c r="T15"/>
  <c r="T13"/>
  <c r="T14"/>
  <c r="M14"/>
  <c r="N14"/>
  <c r="Q14"/>
  <c r="Q13"/>
  <c r="N13"/>
  <c r="M13"/>
  <c r="M43"/>
  <c r="N43"/>
  <c r="Q43"/>
  <c r="T43"/>
  <c r="M42"/>
  <c r="N42"/>
  <c r="Q42"/>
  <c r="T42"/>
  <c r="T41"/>
  <c r="Q41"/>
  <c r="N41"/>
  <c r="M41"/>
  <c r="M7"/>
  <c r="N7"/>
  <c r="Q7"/>
  <c r="T7"/>
  <c r="M6"/>
  <c r="N6"/>
  <c r="Q6"/>
  <c r="T6"/>
  <c r="M5"/>
  <c r="N5"/>
  <c r="Q5"/>
  <c r="T5"/>
  <c r="T4"/>
  <c r="Q4"/>
  <c r="N4"/>
  <c r="M4"/>
  <c r="M3"/>
  <c r="N3"/>
  <c r="Q3"/>
  <c r="T3"/>
  <c r="T2"/>
  <c r="N2"/>
  <c r="M2"/>
  <c r="Q2"/>
  <c r="M31" i="23"/>
  <c r="Q31"/>
  <c r="T31"/>
  <c r="U31"/>
  <c r="N11"/>
  <c r="M39"/>
  <c r="N39"/>
  <c r="Q39"/>
  <c r="T39"/>
  <c r="U39"/>
  <c r="U38"/>
  <c r="T38"/>
  <c r="N38"/>
  <c r="Q38"/>
  <c r="M38"/>
  <c r="M37"/>
  <c r="N37"/>
  <c r="Q37"/>
  <c r="T37"/>
  <c r="U37"/>
  <c r="M36"/>
  <c r="N36"/>
  <c r="Q36"/>
  <c r="T36"/>
  <c r="U36"/>
  <c r="M35"/>
  <c r="N35"/>
  <c r="Q35"/>
  <c r="T35"/>
  <c r="U35"/>
  <c r="U34"/>
  <c r="T34"/>
  <c r="Q34"/>
  <c r="N34"/>
  <c r="M34"/>
  <c r="U33"/>
  <c r="T33"/>
  <c r="Q33"/>
  <c r="M33"/>
  <c r="U32"/>
  <c r="T32"/>
  <c r="Q32"/>
  <c r="M32"/>
  <c r="Q10"/>
  <c r="M10"/>
  <c r="M11"/>
  <c r="Q11"/>
  <c r="U11"/>
  <c r="M30"/>
  <c r="Q30"/>
  <c r="T30"/>
  <c r="U30"/>
  <c r="M29"/>
  <c r="Q29"/>
  <c r="T29"/>
  <c r="U29"/>
  <c r="M28"/>
  <c r="Q28"/>
  <c r="T28"/>
  <c r="U28"/>
  <c r="M27"/>
  <c r="Q27"/>
  <c r="T27"/>
  <c r="U27"/>
  <c r="M26"/>
  <c r="Q26"/>
  <c r="T26"/>
  <c r="U26"/>
  <c r="U25"/>
  <c r="T16"/>
  <c r="T17"/>
  <c r="T18"/>
  <c r="T19"/>
  <c r="T20"/>
  <c r="T21"/>
  <c r="T22"/>
  <c r="T23"/>
  <c r="T24"/>
  <c r="T25"/>
  <c r="T15"/>
  <c r="T14"/>
  <c r="Q25"/>
  <c r="M25"/>
  <c r="U7"/>
  <c r="Q7"/>
  <c r="M7"/>
  <c r="Q17"/>
  <c r="M17"/>
  <c r="U17"/>
  <c r="U8"/>
  <c r="Q8"/>
  <c r="M8"/>
  <c r="U16"/>
  <c r="Q16"/>
  <c r="M16"/>
  <c r="U9"/>
  <c r="Q9"/>
  <c r="M9"/>
  <c r="U15"/>
  <c r="Q15"/>
  <c r="M15"/>
  <c r="U14"/>
  <c r="Q14"/>
  <c r="M14"/>
  <c r="U24"/>
  <c r="Q24"/>
  <c r="M24"/>
  <c r="U23"/>
  <c r="Q23"/>
  <c r="M23"/>
  <c r="U22"/>
  <c r="Q22"/>
  <c r="M22"/>
  <c r="U21"/>
  <c r="Q21"/>
  <c r="M21"/>
  <c r="U20"/>
  <c r="Q20"/>
  <c r="M20"/>
  <c r="U19"/>
  <c r="Q19"/>
  <c r="M19"/>
  <c r="U13"/>
  <c r="Q13"/>
  <c r="M13"/>
  <c r="U18"/>
  <c r="Q18"/>
  <c r="M18"/>
  <c r="M5"/>
  <c r="N5"/>
  <c r="Q5"/>
  <c r="U5"/>
  <c r="M4"/>
  <c r="N4"/>
  <c r="Q4"/>
  <c r="U4"/>
  <c r="U6"/>
  <c r="T6"/>
  <c r="Q6"/>
  <c r="N6"/>
  <c r="M6"/>
  <c r="U12"/>
  <c r="T12"/>
  <c r="Q12"/>
  <c r="N12"/>
  <c r="M12"/>
  <c r="M3"/>
  <c r="N3"/>
  <c r="Q3"/>
  <c r="U3"/>
  <c r="N2"/>
  <c r="M2"/>
  <c r="Q2"/>
  <c r="U2"/>
  <c r="U29" i="22"/>
  <c r="T29"/>
  <c r="Q29"/>
  <c r="M29"/>
  <c r="U28"/>
  <c r="T28"/>
  <c r="Q28"/>
  <c r="M28"/>
  <c r="U27"/>
  <c r="T27"/>
  <c r="Q27"/>
  <c r="N27"/>
  <c r="M27"/>
  <c r="U26"/>
  <c r="T26"/>
  <c r="Q26"/>
  <c r="N26"/>
  <c r="M26"/>
  <c r="M25"/>
  <c r="N25"/>
  <c r="Q25"/>
  <c r="U25"/>
  <c r="M24"/>
  <c r="N24"/>
  <c r="Q24"/>
  <c r="T24"/>
  <c r="U24"/>
  <c r="M23"/>
  <c r="N23"/>
  <c r="Q23"/>
  <c r="T23"/>
  <c r="U23"/>
  <c r="T22"/>
  <c r="M22"/>
  <c r="N22"/>
  <c r="Q22"/>
  <c r="U22"/>
  <c r="M21"/>
  <c r="N21"/>
  <c r="Q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U12"/>
  <c r="T12"/>
  <c r="Q12"/>
  <c r="N12"/>
  <c r="M12"/>
  <c r="U5"/>
  <c r="T5"/>
  <c r="Q5"/>
  <c r="M5"/>
  <c r="U9"/>
  <c r="Q9"/>
  <c r="N9"/>
  <c r="M9"/>
  <c r="U8"/>
  <c r="Q8"/>
  <c r="N8"/>
  <c r="M8"/>
  <c r="U4"/>
  <c r="Q4"/>
  <c r="M4"/>
  <c r="U3"/>
  <c r="T3"/>
  <c r="Q3"/>
  <c r="M3"/>
  <c r="U11"/>
  <c r="T11"/>
  <c r="Q11"/>
  <c r="N11"/>
  <c r="M11"/>
  <c r="U10"/>
  <c r="T10"/>
  <c r="Q10"/>
  <c r="N10"/>
  <c r="M10"/>
  <c r="U2"/>
  <c r="Q2"/>
  <c r="N2"/>
  <c r="M2"/>
  <c r="U7"/>
  <c r="T7"/>
  <c r="Q7"/>
  <c r="N7"/>
  <c r="M7"/>
  <c r="U6"/>
  <c r="T6"/>
  <c r="Q6"/>
  <c r="N6"/>
  <c r="M6"/>
  <c r="M17" i="20"/>
  <c r="N17"/>
  <c r="Q17"/>
  <c r="T17"/>
  <c r="U17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M19"/>
  <c r="N19"/>
  <c r="Q19"/>
  <c r="T19"/>
  <c r="U19"/>
  <c r="M18"/>
  <c r="N18"/>
  <c r="Q18"/>
  <c r="T18"/>
  <c r="U18"/>
  <c r="T23"/>
  <c r="U23"/>
  <c r="Q23"/>
  <c r="N23"/>
  <c r="M23"/>
  <c r="M22"/>
  <c r="N22"/>
  <c r="Q22"/>
  <c r="T22"/>
  <c r="U22"/>
  <c r="M6"/>
  <c r="N6"/>
  <c r="Q6"/>
  <c r="U6"/>
  <c r="M21"/>
  <c r="N21"/>
  <c r="Q21"/>
  <c r="T21"/>
  <c r="U21"/>
  <c r="U5"/>
  <c r="T5"/>
  <c r="Q5"/>
  <c r="N5"/>
  <c r="M5"/>
  <c r="M20"/>
  <c r="N20"/>
  <c r="Q20"/>
  <c r="T20"/>
  <c r="U20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M4"/>
  <c r="N4"/>
  <c r="Q4"/>
  <c r="U4"/>
  <c r="M3"/>
  <c r="N3"/>
  <c r="Q3"/>
  <c r="T3"/>
  <c r="U3"/>
  <c r="T2"/>
  <c r="N2"/>
  <c r="M2"/>
  <c r="Q2"/>
  <c r="U2"/>
  <c r="M29" i="1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U24"/>
  <c r="U23"/>
  <c r="M24"/>
  <c r="N24"/>
  <c r="Q24"/>
  <c r="T24"/>
  <c r="T23"/>
  <c r="Q23"/>
  <c r="N23"/>
  <c r="M23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Q16"/>
  <c r="N16"/>
  <c r="M16"/>
  <c r="U5"/>
  <c r="T5"/>
  <c r="Q5"/>
  <c r="N5"/>
  <c r="M5"/>
  <c r="U13"/>
  <c r="T13"/>
  <c r="Q13"/>
  <c r="N13"/>
  <c r="M13"/>
  <c r="T12"/>
  <c r="M12"/>
  <c r="N12"/>
  <c r="Q12"/>
  <c r="U12"/>
  <c r="M11"/>
  <c r="N11"/>
  <c r="Q11"/>
  <c r="U11"/>
  <c r="M10"/>
  <c r="N10"/>
  <c r="Q10"/>
  <c r="T10"/>
  <c r="U10"/>
  <c r="M9"/>
  <c r="N9"/>
  <c r="Q9"/>
  <c r="T9"/>
  <c r="U9"/>
  <c r="U8"/>
  <c r="T8"/>
  <c r="Q8"/>
  <c r="N8"/>
  <c r="M8"/>
  <c r="U7"/>
  <c r="T7"/>
  <c r="Q7"/>
  <c r="N7"/>
  <c r="M7"/>
  <c r="M4"/>
  <c r="N4"/>
  <c r="Q4"/>
  <c r="T4"/>
  <c r="U4"/>
  <c r="M3"/>
  <c r="N3"/>
  <c r="Q3"/>
  <c r="T3"/>
  <c r="U3"/>
  <c r="M2"/>
  <c r="N2"/>
  <c r="Q2"/>
  <c r="T2"/>
  <c r="U2"/>
  <c r="U6"/>
  <c r="T6"/>
  <c r="Q6"/>
  <c r="N6"/>
  <c r="M6"/>
  <c r="U15"/>
  <c r="T15"/>
  <c r="Q15"/>
  <c r="N15"/>
  <c r="M15"/>
  <c r="T14"/>
  <c r="N14"/>
  <c r="M14"/>
  <c r="Q14"/>
  <c r="U14"/>
  <c r="U36" i="18"/>
  <c r="T36"/>
  <c r="Q36"/>
  <c r="N36"/>
  <c r="M36"/>
  <c r="M14"/>
  <c r="N14"/>
  <c r="Q14"/>
  <c r="T14"/>
  <c r="U14"/>
  <c r="M13"/>
  <c r="N13"/>
  <c r="Q13"/>
  <c r="T13"/>
  <c r="U13"/>
  <c r="M35"/>
  <c r="N35"/>
  <c r="Q35"/>
  <c r="T35"/>
  <c r="U35"/>
  <c r="M34"/>
  <c r="N34"/>
  <c r="Q34"/>
  <c r="T34"/>
  <c r="U34"/>
  <c r="M33"/>
  <c r="N33"/>
  <c r="Q33"/>
  <c r="T33"/>
  <c r="U33"/>
  <c r="M32"/>
  <c r="N32"/>
  <c r="Q32"/>
  <c r="T32"/>
  <c r="U32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U15"/>
  <c r="T15"/>
  <c r="Q16"/>
  <c r="N16"/>
  <c r="M16"/>
  <c r="Q15"/>
  <c r="N15"/>
  <c r="M15"/>
  <c r="M31" l="1"/>
  <c r="N31"/>
  <c r="Q31"/>
  <c r="T31"/>
  <c r="U31"/>
  <c r="M27"/>
  <c r="N27"/>
  <c r="Q27"/>
  <c r="T27"/>
  <c r="U27"/>
  <c r="U26"/>
  <c r="T26"/>
  <c r="Q26"/>
  <c r="N26"/>
  <c r="M26"/>
  <c r="U30" l="1"/>
  <c r="T30"/>
  <c r="Q30"/>
  <c r="N30"/>
  <c r="M30"/>
  <c r="U29"/>
  <c r="T29"/>
  <c r="Q29"/>
  <c r="N29"/>
  <c r="M29"/>
  <c r="U25"/>
  <c r="T25"/>
  <c r="Q25"/>
  <c r="N25"/>
  <c r="M25"/>
  <c r="U24"/>
  <c r="T24"/>
  <c r="Q24"/>
  <c r="N24"/>
  <c r="U23"/>
  <c r="T23"/>
  <c r="Q23"/>
  <c r="N23"/>
  <c r="M23"/>
  <c r="M24"/>
  <c r="M5"/>
  <c r="N5"/>
  <c r="Q5"/>
  <c r="T5"/>
  <c r="U5"/>
  <c r="M4"/>
  <c r="N4"/>
  <c r="Q4"/>
  <c r="T4"/>
  <c r="U4"/>
  <c r="M3"/>
  <c r="N3"/>
  <c r="Q3"/>
  <c r="T3"/>
  <c r="U3"/>
  <c r="U28"/>
  <c r="T28"/>
  <c r="Q28"/>
  <c r="N28"/>
  <c r="M28"/>
  <c r="U2"/>
  <c r="T2"/>
  <c r="Q2"/>
  <c r="N2"/>
  <c r="M2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T6"/>
  <c r="N6"/>
  <c r="M6"/>
  <c r="Q6"/>
  <c r="U6"/>
  <c r="N31" i="17" l="1"/>
  <c r="O31"/>
  <c r="R31"/>
  <c r="U31"/>
  <c r="V31"/>
  <c r="N32"/>
  <c r="O32"/>
  <c r="R32"/>
  <c r="U32"/>
  <c r="V32"/>
  <c r="V33"/>
  <c r="U33"/>
  <c r="U21"/>
  <c r="R33"/>
  <c r="O33"/>
  <c r="N33"/>
  <c r="N30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V23"/>
  <c r="U23"/>
  <c r="R23"/>
  <c r="O23"/>
  <c r="N23"/>
  <c r="V21"/>
  <c r="V22"/>
  <c r="U22"/>
  <c r="R22"/>
  <c r="O22"/>
  <c r="N22"/>
  <c r="O21" l="1"/>
  <c r="R21"/>
  <c r="N21"/>
  <c r="V20"/>
  <c r="U20"/>
  <c r="R20"/>
  <c r="O20"/>
  <c r="N20"/>
  <c r="N19"/>
  <c r="O19"/>
  <c r="R19"/>
  <c r="U19"/>
  <c r="V19"/>
  <c r="V18"/>
  <c r="U18"/>
  <c r="R18"/>
  <c r="O18"/>
  <c r="N18"/>
  <c r="U16"/>
  <c r="V16"/>
  <c r="U17"/>
  <c r="V17"/>
  <c r="R16"/>
  <c r="R17"/>
  <c r="O16"/>
  <c r="O17"/>
  <c r="N16"/>
  <c r="N17"/>
  <c r="N5"/>
  <c r="O5"/>
  <c r="R5"/>
  <c r="U5"/>
  <c r="V5"/>
  <c r="V15"/>
  <c r="U15"/>
  <c r="R15"/>
  <c r="O15"/>
  <c r="N15"/>
  <c r="V14"/>
  <c r="U14"/>
  <c r="N14"/>
  <c r="O14"/>
  <c r="R14"/>
  <c r="U10"/>
  <c r="V10"/>
  <c r="U11"/>
  <c r="V11"/>
  <c r="U12"/>
  <c r="V12"/>
  <c r="U13"/>
  <c r="V13"/>
  <c r="N10"/>
  <c r="O10"/>
  <c r="R10"/>
  <c r="N11"/>
  <c r="O11"/>
  <c r="R11"/>
  <c r="N12"/>
  <c r="O12"/>
  <c r="R12"/>
  <c r="N13"/>
  <c r="O13"/>
  <c r="R13"/>
  <c r="N9"/>
  <c r="O9"/>
  <c r="R9"/>
  <c r="U9"/>
  <c r="V9"/>
  <c r="N8"/>
  <c r="O8"/>
  <c r="R8"/>
  <c r="U8"/>
  <c r="V8"/>
  <c r="N7"/>
  <c r="O7"/>
  <c r="R7"/>
  <c r="U7"/>
  <c r="V7"/>
  <c r="V6"/>
  <c r="U6"/>
  <c r="R6"/>
  <c r="N6"/>
  <c r="O6"/>
  <c r="N4"/>
  <c r="O4"/>
  <c r="R4"/>
  <c r="U4"/>
  <c r="V4"/>
  <c r="V3"/>
  <c r="U3"/>
  <c r="N3"/>
  <c r="O3"/>
  <c r="R3"/>
  <c r="U2"/>
  <c r="O2"/>
  <c r="N2"/>
  <c r="R2"/>
  <c r="V2"/>
  <c r="N30" i="16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V21"/>
  <c r="U21"/>
  <c r="R21"/>
  <c r="O21"/>
  <c r="N21"/>
  <c r="N20"/>
  <c r="O20"/>
  <c r="R20"/>
  <c r="U20"/>
  <c r="V20"/>
  <c r="N19"/>
  <c r="O19"/>
  <c r="R19"/>
  <c r="U19"/>
  <c r="V19"/>
  <c r="V18"/>
  <c r="U18"/>
  <c r="R18"/>
  <c r="N18"/>
  <c r="O18"/>
  <c r="V17"/>
  <c r="U17"/>
  <c r="R17"/>
  <c r="O17"/>
  <c r="N17"/>
  <c r="N5"/>
  <c r="O5"/>
  <c r="R5"/>
  <c r="U5"/>
  <c r="V5"/>
  <c r="V6"/>
  <c r="U6"/>
  <c r="R6"/>
  <c r="O6"/>
  <c r="N6"/>
  <c r="N4"/>
  <c r="O4"/>
  <c r="R4"/>
  <c r="U4"/>
  <c r="V4"/>
  <c r="N16"/>
  <c r="O16"/>
  <c r="R16"/>
  <c r="U16"/>
  <c r="V16"/>
  <c r="N15"/>
  <c r="O15"/>
  <c r="R15"/>
  <c r="U15"/>
  <c r="V15"/>
  <c r="N14"/>
  <c r="O14"/>
  <c r="R14"/>
  <c r="U14"/>
  <c r="V14"/>
  <c r="N13"/>
  <c r="O13"/>
  <c r="R13"/>
  <c r="U13"/>
  <c r="V13"/>
  <c r="N12"/>
  <c r="O12"/>
  <c r="R12"/>
  <c r="U12"/>
  <c r="V12"/>
  <c r="N11"/>
  <c r="O11"/>
  <c r="R11"/>
  <c r="U11"/>
  <c r="V11"/>
  <c r="V10"/>
  <c r="U10"/>
  <c r="R10"/>
  <c r="O10"/>
  <c r="N10"/>
  <c r="N9"/>
  <c r="O9"/>
  <c r="R9"/>
  <c r="U9"/>
  <c r="V9"/>
  <c r="N8"/>
  <c r="O8"/>
  <c r="R8"/>
  <c r="U8"/>
  <c r="V8"/>
  <c r="V7"/>
  <c r="U7"/>
  <c r="R7"/>
  <c r="O7"/>
  <c r="N7"/>
  <c r="N3"/>
  <c r="O3"/>
  <c r="R3"/>
  <c r="U3"/>
  <c r="V3"/>
  <c r="U2"/>
  <c r="O2"/>
  <c r="N2"/>
  <c r="R2"/>
  <c r="V2"/>
  <c r="N30" i="15"/>
  <c r="O30"/>
  <c r="R30"/>
  <c r="U30"/>
  <c r="V30"/>
  <c r="V29"/>
  <c r="U29"/>
  <c r="R29"/>
  <c r="O29"/>
  <c r="N29"/>
  <c r="M11" i="12"/>
  <c r="N11"/>
  <c r="Q11"/>
  <c r="T11"/>
  <c r="U11"/>
  <c r="N28" i="15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N21"/>
  <c r="O21"/>
  <c r="R21"/>
  <c r="U21"/>
  <c r="V21"/>
  <c r="N14"/>
  <c r="O14"/>
  <c r="R14"/>
  <c r="U14"/>
  <c r="V14"/>
  <c r="V13"/>
  <c r="U13"/>
  <c r="R13"/>
  <c r="O13"/>
  <c r="N13"/>
  <c r="V12"/>
  <c r="U12"/>
  <c r="R12"/>
  <c r="O12"/>
  <c r="N12"/>
  <c r="O3"/>
  <c r="O4"/>
  <c r="O5"/>
  <c r="O6"/>
  <c r="O7"/>
  <c r="O8"/>
  <c r="O15"/>
  <c r="O16"/>
  <c r="O17"/>
  <c r="O18"/>
  <c r="O19"/>
  <c r="O20"/>
  <c r="O9"/>
  <c r="O10"/>
  <c r="O11"/>
  <c r="O2"/>
  <c r="V11"/>
  <c r="U11"/>
  <c r="R11"/>
  <c r="N11"/>
  <c r="V10"/>
  <c r="U10"/>
  <c r="R10"/>
  <c r="N10"/>
  <c r="V9"/>
  <c r="U9"/>
  <c r="R9"/>
  <c r="N9"/>
  <c r="N5"/>
  <c r="R5"/>
  <c r="U5"/>
  <c r="V5"/>
  <c r="V6"/>
  <c r="U6"/>
  <c r="R6"/>
  <c r="N6"/>
  <c r="N4"/>
  <c r="R4"/>
  <c r="U4"/>
  <c r="V4"/>
  <c r="N3"/>
  <c r="R3"/>
  <c r="U3"/>
  <c r="V3"/>
  <c r="N20"/>
  <c r="R20"/>
  <c r="U20"/>
  <c r="V20"/>
  <c r="N19"/>
  <c r="R19"/>
  <c r="U19"/>
  <c r="V19"/>
  <c r="N18"/>
  <c r="R18"/>
  <c r="U18"/>
  <c r="V18"/>
  <c r="N17"/>
  <c r="R17"/>
  <c r="U17"/>
  <c r="V17"/>
  <c r="N16"/>
  <c r="R16"/>
  <c r="U16"/>
  <c r="V16"/>
  <c r="V15"/>
  <c r="U15"/>
  <c r="R15"/>
  <c r="N15"/>
  <c r="V8"/>
  <c r="U8"/>
  <c r="R8"/>
  <c r="N8"/>
  <c r="V7"/>
  <c r="U7"/>
  <c r="R7"/>
  <c r="N7"/>
  <c r="U2"/>
  <c r="N2"/>
  <c r="R2"/>
  <c r="V2"/>
  <c r="M25" i="14" l="1"/>
  <c r="N25"/>
  <c r="Q25"/>
  <c r="T25"/>
  <c r="U25"/>
  <c r="M24"/>
  <c r="N24"/>
  <c r="Q24"/>
  <c r="T24"/>
  <c r="U24"/>
  <c r="M23"/>
  <c r="N23"/>
  <c r="Q23"/>
  <c r="T23"/>
  <c r="U23"/>
  <c r="M22"/>
  <c r="N22"/>
  <c r="Q22"/>
  <c r="T22"/>
  <c r="U22"/>
  <c r="M21"/>
  <c r="N21"/>
  <c r="Q21"/>
  <c r="T21"/>
  <c r="U21"/>
  <c r="U20"/>
  <c r="T20"/>
  <c r="Q20"/>
  <c r="N20"/>
  <c r="M20"/>
  <c r="T17"/>
  <c r="T18"/>
  <c r="T19"/>
  <c r="T16"/>
  <c r="N16"/>
  <c r="N17"/>
  <c r="N18"/>
  <c r="N19"/>
  <c r="M16"/>
  <c r="M17"/>
  <c r="M18"/>
  <c r="M19"/>
  <c r="M15"/>
  <c r="N15"/>
  <c r="Q15"/>
  <c r="T15"/>
  <c r="U15"/>
  <c r="M14"/>
  <c r="N14"/>
  <c r="Q14"/>
  <c r="T14"/>
  <c r="U14"/>
  <c r="M5" l="1"/>
  <c r="N5"/>
  <c r="Q5"/>
  <c r="T5"/>
  <c r="U5"/>
  <c r="U11"/>
  <c r="U12"/>
  <c r="U13"/>
  <c r="T11"/>
  <c r="T12"/>
  <c r="T13"/>
  <c r="Q11"/>
  <c r="Q12"/>
  <c r="Q13"/>
  <c r="M11"/>
  <c r="N11"/>
  <c r="M12"/>
  <c r="N12"/>
  <c r="M13"/>
  <c r="N13"/>
  <c r="U10"/>
  <c r="T10"/>
  <c r="Q10"/>
  <c r="N10"/>
  <c r="M10"/>
  <c r="T26"/>
  <c r="N26"/>
  <c r="M26"/>
  <c r="T8"/>
  <c r="T9"/>
  <c r="T7"/>
  <c r="N7"/>
  <c r="N8"/>
  <c r="N9"/>
  <c r="M7"/>
  <c r="M8"/>
  <c r="M9"/>
  <c r="T6"/>
  <c r="N6"/>
  <c r="M6"/>
  <c r="M4"/>
  <c r="N4"/>
  <c r="Q4"/>
  <c r="T4"/>
  <c r="U4"/>
  <c r="T3"/>
  <c r="N3"/>
  <c r="M3"/>
  <c r="T2"/>
  <c r="N2"/>
  <c r="M2"/>
  <c r="U19"/>
  <c r="Q19"/>
  <c r="U18"/>
  <c r="Q18"/>
  <c r="U17"/>
  <c r="Q17"/>
  <c r="U16"/>
  <c r="Q16"/>
  <c r="U26"/>
  <c r="Q26"/>
  <c r="U9"/>
  <c r="Q9"/>
  <c r="U8"/>
  <c r="Q8"/>
  <c r="U7"/>
  <c r="Q7"/>
  <c r="U6"/>
  <c r="Q6"/>
  <c r="U3"/>
  <c r="Q3"/>
  <c r="U2"/>
  <c r="Q2"/>
  <c r="T26" i="12" l="1"/>
  <c r="N26"/>
  <c r="M26"/>
  <c r="U18"/>
  <c r="T18"/>
  <c r="Q18"/>
  <c r="N18"/>
  <c r="M18"/>
  <c r="U17"/>
  <c r="T17"/>
  <c r="Q17"/>
  <c r="N17"/>
  <c r="M17"/>
  <c r="U16"/>
  <c r="T16"/>
  <c r="Q16"/>
  <c r="N16"/>
  <c r="M16"/>
  <c r="T21"/>
  <c r="T22"/>
  <c r="T23"/>
  <c r="T24"/>
  <c r="T25"/>
  <c r="T20"/>
  <c r="T19"/>
  <c r="N20"/>
  <c r="N21"/>
  <c r="N22"/>
  <c r="N23"/>
  <c r="N24"/>
  <c r="N25"/>
  <c r="N19"/>
  <c r="M19"/>
  <c r="M20"/>
  <c r="M21"/>
  <c r="M22"/>
  <c r="M23"/>
  <c r="M24"/>
  <c r="M25"/>
  <c r="U15"/>
  <c r="T15"/>
  <c r="Q15"/>
  <c r="N15"/>
  <c r="M15"/>
  <c r="U14"/>
  <c r="T14"/>
  <c r="Q14"/>
  <c r="N14"/>
  <c r="M14"/>
  <c r="U13"/>
  <c r="T13"/>
  <c r="Q13"/>
  <c r="N13"/>
  <c r="M13"/>
  <c r="U12"/>
  <c r="T12"/>
  <c r="Q12"/>
  <c r="N12"/>
  <c r="M12"/>
  <c r="M5" l="1"/>
  <c r="N5"/>
  <c r="Q5"/>
  <c r="T5"/>
  <c r="U5"/>
  <c r="U6" l="1"/>
  <c r="T6"/>
  <c r="Q6"/>
  <c r="N6"/>
  <c r="M6"/>
  <c r="M10"/>
  <c r="N10"/>
  <c r="Q10"/>
  <c r="T10"/>
  <c r="U10"/>
  <c r="M9"/>
  <c r="N9"/>
  <c r="Q9"/>
  <c r="T9"/>
  <c r="U9"/>
  <c r="M8"/>
  <c r="N8"/>
  <c r="Q8"/>
  <c r="T8"/>
  <c r="U8"/>
  <c r="T7"/>
  <c r="N7"/>
  <c r="M7"/>
  <c r="T4"/>
  <c r="N4"/>
  <c r="M4"/>
  <c r="M3" l="1"/>
  <c r="N3"/>
  <c r="Q3"/>
  <c r="T3"/>
  <c r="U3"/>
  <c r="T2"/>
  <c r="N2"/>
  <c r="M2"/>
  <c r="U40"/>
  <c r="Q40"/>
  <c r="U39"/>
  <c r="Q39"/>
  <c r="U38"/>
  <c r="Q38"/>
  <c r="U37"/>
  <c r="Q37"/>
  <c r="U36"/>
  <c r="Q36"/>
  <c r="U35"/>
  <c r="Q35"/>
  <c r="U34"/>
  <c r="Q34"/>
  <c r="U33"/>
  <c r="Q33"/>
  <c r="U32"/>
  <c r="Q32"/>
  <c r="U31"/>
  <c r="Q31"/>
  <c r="U30"/>
  <c r="Q30"/>
  <c r="U29"/>
  <c r="Q29"/>
  <c r="U28"/>
  <c r="Q28"/>
  <c r="U27"/>
  <c r="Q27"/>
  <c r="U26"/>
  <c r="Q26"/>
  <c r="U25"/>
  <c r="Q25"/>
  <c r="U24"/>
  <c r="Q24"/>
  <c r="U23"/>
  <c r="Q23"/>
  <c r="U22"/>
  <c r="Q22"/>
  <c r="U21"/>
  <c r="Q21"/>
  <c r="U20"/>
  <c r="Q20"/>
  <c r="U19"/>
  <c r="Q19"/>
  <c r="U7"/>
  <c r="Q7"/>
  <c r="U4"/>
  <c r="Q4"/>
  <c r="U2"/>
  <c r="Q2"/>
  <c r="R243" i="7"/>
  <c r="Q243"/>
  <c r="N243"/>
  <c r="K243"/>
  <c r="R242"/>
  <c r="Q242"/>
  <c r="N242"/>
  <c r="K242"/>
  <c r="R241"/>
  <c r="Q241"/>
  <c r="N241"/>
  <c r="K241"/>
  <c r="R240"/>
  <c r="Q240"/>
  <c r="N240"/>
  <c r="K240"/>
  <c r="R239"/>
  <c r="Q239"/>
  <c r="N239"/>
  <c r="K239"/>
  <c r="R238"/>
  <c r="Q238"/>
  <c r="N238"/>
  <c r="K238"/>
  <c r="R237"/>
  <c r="Q237"/>
  <c r="N237"/>
  <c r="K237"/>
  <c r="R236"/>
  <c r="Q236"/>
  <c r="N236"/>
  <c r="K236"/>
  <c r="R235"/>
  <c r="Q235"/>
  <c r="N235"/>
  <c r="K235"/>
  <c r="R234"/>
  <c r="Q234"/>
  <c r="N234"/>
  <c r="K234"/>
  <c r="R233"/>
  <c r="Q233"/>
  <c r="N233"/>
  <c r="K233"/>
  <c r="R232"/>
  <c r="Q232"/>
  <c r="N232"/>
  <c r="K232"/>
  <c r="R231"/>
  <c r="Q231"/>
  <c r="N231"/>
  <c r="K231"/>
  <c r="R230"/>
  <c r="Q230"/>
  <c r="N230"/>
  <c r="K230"/>
  <c r="R229"/>
  <c r="Q229"/>
  <c r="N229"/>
  <c r="K229"/>
  <c r="R228"/>
  <c r="Q228"/>
  <c r="N228"/>
  <c r="K228"/>
  <c r="R227"/>
  <c r="Q227"/>
  <c r="N227"/>
  <c r="K227"/>
  <c r="R226"/>
  <c r="Q226"/>
  <c r="N226"/>
  <c r="K226"/>
  <c r="R225"/>
  <c r="Q225"/>
  <c r="N225"/>
  <c r="K225"/>
  <c r="R224"/>
  <c r="Q224"/>
  <c r="N224"/>
  <c r="K224"/>
  <c r="R223"/>
  <c r="Q223"/>
  <c r="N223"/>
  <c r="K223"/>
  <c r="R222"/>
  <c r="Q222"/>
  <c r="N222"/>
  <c r="K222"/>
  <c r="R221"/>
  <c r="Q221"/>
  <c r="N221"/>
  <c r="K221"/>
  <c r="R220"/>
  <c r="Q220"/>
  <c r="N220"/>
  <c r="K220"/>
  <c r="U25" i="11"/>
  <c r="T25"/>
  <c r="Q25"/>
  <c r="N25"/>
  <c r="M25"/>
  <c r="U24"/>
  <c r="T24"/>
  <c r="Q24"/>
  <c r="N24"/>
  <c r="M24"/>
  <c r="U23"/>
  <c r="T23"/>
  <c r="Q23"/>
  <c r="N23"/>
  <c r="M23"/>
  <c r="U22"/>
  <c r="T22"/>
  <c r="Q22"/>
  <c r="N22"/>
  <c r="M22"/>
  <c r="U21"/>
  <c r="T21"/>
  <c r="Q21"/>
  <c r="N21"/>
  <c r="M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T16"/>
  <c r="M15" l="1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T10"/>
  <c r="M3"/>
  <c r="N3"/>
  <c r="Q3"/>
  <c r="T3"/>
  <c r="U3"/>
  <c r="M5"/>
  <c r="N5"/>
  <c r="Q5"/>
  <c r="T5"/>
  <c r="U5"/>
  <c r="T9"/>
  <c r="T8"/>
  <c r="T7"/>
  <c r="T6"/>
  <c r="T4"/>
  <c r="T2"/>
  <c r="U4"/>
  <c r="U6"/>
  <c r="U7"/>
  <c r="U8"/>
  <c r="U9"/>
  <c r="U10"/>
  <c r="U16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M4"/>
  <c r="M6"/>
  <c r="M7"/>
  <c r="M8"/>
  <c r="M9"/>
  <c r="M10"/>
  <c r="M16"/>
  <c r="Q4"/>
  <c r="Q6"/>
  <c r="Q7"/>
  <c r="Q8"/>
  <c r="Q9"/>
  <c r="Q10"/>
  <c r="Q16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N4"/>
  <c r="N6"/>
  <c r="N7"/>
  <c r="N8"/>
  <c r="N9"/>
  <c r="N10"/>
  <c r="N16"/>
  <c r="N2"/>
  <c r="M2"/>
  <c r="Q2"/>
  <c r="U2"/>
  <c r="R219" i="7" l="1"/>
  <c r="Q219"/>
  <c r="N219"/>
  <c r="K219"/>
  <c r="R218"/>
  <c r="Q218"/>
  <c r="N218"/>
  <c r="K218"/>
  <c r="R217"/>
  <c r="Q217"/>
  <c r="N217"/>
  <c r="K217"/>
  <c r="R216"/>
  <c r="Q216"/>
  <c r="N216"/>
  <c r="K216"/>
  <c r="R215"/>
  <c r="Q215"/>
  <c r="N215"/>
  <c r="K215"/>
  <c r="R214"/>
  <c r="Q214"/>
  <c r="N214"/>
  <c r="K214"/>
  <c r="R213"/>
  <c r="Q213"/>
  <c r="N213"/>
  <c r="K213"/>
  <c r="R212"/>
  <c r="Q212"/>
  <c r="N212"/>
  <c r="K212"/>
  <c r="R211"/>
  <c r="Q211"/>
  <c r="N211"/>
  <c r="K211"/>
  <c r="R210"/>
  <c r="Q210"/>
  <c r="N210"/>
  <c r="K210"/>
  <c r="R209"/>
  <c r="Q209"/>
  <c r="N209"/>
  <c r="K209"/>
  <c r="R208"/>
  <c r="Q208"/>
  <c r="N208"/>
  <c r="K208"/>
  <c r="R207"/>
  <c r="Q207"/>
  <c r="N207"/>
  <c r="K207"/>
  <c r="R206"/>
  <c r="Q206"/>
  <c r="N206"/>
  <c r="K206"/>
  <c r="R205"/>
  <c r="Q205"/>
  <c r="N205"/>
  <c r="K205"/>
  <c r="R204"/>
  <c r="Q204"/>
  <c r="N204"/>
  <c r="K204"/>
  <c r="R203"/>
  <c r="Q203"/>
  <c r="N203"/>
  <c r="K203"/>
  <c r="R202"/>
  <c r="Q202"/>
  <c r="N202"/>
  <c r="K202"/>
  <c r="R201"/>
  <c r="Q201"/>
  <c r="N201"/>
  <c r="K201"/>
  <c r="R200"/>
  <c r="Q200"/>
  <c r="N200"/>
  <c r="K200"/>
  <c r="R199"/>
  <c r="Q199"/>
  <c r="N199"/>
  <c r="K199"/>
  <c r="R198"/>
  <c r="Q198"/>
  <c r="N198"/>
  <c r="K198"/>
  <c r="R197"/>
  <c r="Q197"/>
  <c r="N197"/>
  <c r="K197"/>
  <c r="R196"/>
  <c r="Q196"/>
  <c r="N196"/>
  <c r="K196"/>
  <c r="R195"/>
  <c r="Q195"/>
  <c r="N195"/>
  <c r="K195"/>
  <c r="R194"/>
  <c r="Q194"/>
  <c r="N194"/>
  <c r="K194"/>
  <c r="R193"/>
  <c r="Q193"/>
  <c r="N193"/>
  <c r="K193"/>
  <c r="R192"/>
  <c r="Q192"/>
  <c r="N192"/>
  <c r="K192"/>
  <c r="R191"/>
  <c r="Q191"/>
  <c r="N191"/>
  <c r="K191"/>
  <c r="R190"/>
  <c r="Q190"/>
  <c r="N190"/>
  <c r="K190"/>
  <c r="R189"/>
  <c r="Q189"/>
  <c r="N189"/>
  <c r="K189"/>
  <c r="R188"/>
  <c r="Q188"/>
  <c r="N188"/>
  <c r="K188"/>
  <c r="R187"/>
  <c r="Q187"/>
  <c r="N187"/>
  <c r="K187"/>
  <c r="R186"/>
  <c r="Q186"/>
  <c r="N186"/>
  <c r="K186"/>
  <c r="R185"/>
  <c r="Q185"/>
  <c r="N185"/>
  <c r="K185"/>
  <c r="R184"/>
  <c r="Q184"/>
  <c r="N184"/>
  <c r="K184"/>
  <c r="R183"/>
  <c r="Q183"/>
  <c r="N183"/>
  <c r="K183"/>
  <c r="R182"/>
  <c r="Q182"/>
  <c r="N182"/>
  <c r="K182"/>
  <c r="R181"/>
  <c r="Q181"/>
  <c r="N181"/>
  <c r="K181"/>
  <c r="R180"/>
  <c r="Q180"/>
  <c r="N180"/>
  <c r="K180"/>
  <c r="R179"/>
  <c r="Q179"/>
  <c r="N179"/>
  <c r="K179"/>
  <c r="R178"/>
  <c r="Q178"/>
  <c r="N178"/>
  <c r="K178"/>
  <c r="R177"/>
  <c r="Q177"/>
  <c r="N177"/>
  <c r="K177"/>
  <c r="R176"/>
  <c r="Q176"/>
  <c r="N176"/>
  <c r="K176"/>
  <c r="R175"/>
  <c r="Q175"/>
  <c r="N175"/>
  <c r="K175"/>
  <c r="R174"/>
  <c r="Q174"/>
  <c r="N174"/>
  <c r="K174"/>
  <c r="R173"/>
  <c r="Q173"/>
  <c r="N173"/>
  <c r="K173"/>
  <c r="R172"/>
  <c r="Q172"/>
  <c r="N172"/>
  <c r="K172"/>
  <c r="R171"/>
  <c r="Q171"/>
  <c r="N171"/>
  <c r="K171"/>
  <c r="R170"/>
  <c r="Q170"/>
  <c r="N170"/>
  <c r="K170"/>
  <c r="R169"/>
  <c r="Q169"/>
  <c r="N169"/>
  <c r="K169"/>
  <c r="R168"/>
  <c r="Q168"/>
  <c r="N168"/>
  <c r="K168"/>
  <c r="R167"/>
  <c r="Q167"/>
  <c r="N167"/>
  <c r="K167"/>
  <c r="R166"/>
  <c r="Q166"/>
  <c r="N166"/>
  <c r="K166"/>
  <c r="R165"/>
  <c r="Q165"/>
  <c r="N165"/>
  <c r="K165"/>
  <c r="R164"/>
  <c r="Q164"/>
  <c r="N164"/>
  <c r="K164"/>
  <c r="R163"/>
  <c r="Q163"/>
  <c r="N163"/>
  <c r="K163"/>
  <c r="R162"/>
  <c r="Q162"/>
  <c r="N162"/>
  <c r="K162"/>
  <c r="R161"/>
  <c r="Q161"/>
  <c r="N161"/>
  <c r="K161"/>
  <c r="R160"/>
  <c r="Q160"/>
  <c r="N160"/>
  <c r="K160"/>
  <c r="R159"/>
  <c r="Q159"/>
  <c r="N159"/>
  <c r="K159"/>
  <c r="R158"/>
  <c r="Q158"/>
  <c r="N158"/>
  <c r="K158"/>
  <c r="R157"/>
  <c r="Q157"/>
  <c r="N157"/>
  <c r="K157"/>
  <c r="R156"/>
  <c r="Q156"/>
  <c r="N156"/>
  <c r="K156"/>
  <c r="R155"/>
  <c r="Q155"/>
  <c r="N155"/>
  <c r="K155"/>
  <c r="R154"/>
  <c r="Q154"/>
  <c r="N154"/>
  <c r="K154"/>
  <c r="R153"/>
  <c r="Q153"/>
  <c r="N153"/>
  <c r="K153"/>
  <c r="R152"/>
  <c r="Q152"/>
  <c r="N152"/>
  <c r="K152"/>
  <c r="R151"/>
  <c r="Q151"/>
  <c r="N151"/>
  <c r="K151"/>
  <c r="R150"/>
  <c r="Q150"/>
  <c r="N150"/>
  <c r="K150"/>
  <c r="R149"/>
  <c r="Q149"/>
  <c r="N149"/>
  <c r="K149"/>
  <c r="R148"/>
  <c r="Q148"/>
  <c r="N148"/>
  <c r="K148"/>
  <c r="R147"/>
  <c r="Q147"/>
  <c r="N147"/>
  <c r="K147"/>
  <c r="R146"/>
  <c r="Q146"/>
  <c r="N146"/>
  <c r="K146"/>
  <c r="R145"/>
  <c r="Q145"/>
  <c r="N145"/>
  <c r="K145"/>
  <c r="R144"/>
  <c r="Q144"/>
  <c r="N144"/>
  <c r="K144"/>
  <c r="R143"/>
  <c r="Q143"/>
  <c r="N143"/>
  <c r="K143"/>
  <c r="R142"/>
  <c r="Q142"/>
  <c r="N142"/>
  <c r="K142"/>
  <c r="R141"/>
  <c r="Q141"/>
  <c r="N141"/>
  <c r="K141"/>
  <c r="R140"/>
  <c r="Q140"/>
  <c r="N140"/>
  <c r="K140"/>
  <c r="R139"/>
  <c r="Q139"/>
  <c r="N139"/>
  <c r="K139"/>
  <c r="R138"/>
  <c r="Q138"/>
  <c r="N138"/>
  <c r="K138"/>
  <c r="R137"/>
  <c r="Q137"/>
  <c r="N137"/>
  <c r="K137"/>
  <c r="R136"/>
  <c r="Q136"/>
  <c r="N136"/>
  <c r="K136"/>
  <c r="R135"/>
  <c r="Q135"/>
  <c r="N135"/>
  <c r="K135"/>
  <c r="R134"/>
  <c r="Q134"/>
  <c r="N134"/>
  <c r="K134"/>
  <c r="R133"/>
  <c r="Q133"/>
  <c r="N133"/>
  <c r="K133"/>
  <c r="R132"/>
  <c r="Q132"/>
  <c r="N132"/>
  <c r="K132"/>
  <c r="R131"/>
  <c r="Q131"/>
  <c r="N131"/>
  <c r="K131"/>
  <c r="R130"/>
  <c r="Q130"/>
  <c r="N130"/>
  <c r="K130"/>
  <c r="R129"/>
  <c r="Q129"/>
  <c r="N129"/>
  <c r="K129"/>
  <c r="R128"/>
  <c r="Q128"/>
  <c r="N128"/>
  <c r="K128"/>
  <c r="R127"/>
  <c r="Q127"/>
  <c r="N127"/>
  <c r="K127"/>
  <c r="R126"/>
  <c r="Q126"/>
  <c r="N126"/>
  <c r="K126"/>
  <c r="R125"/>
  <c r="Q125"/>
  <c r="N125"/>
  <c r="K125"/>
  <c r="R124"/>
  <c r="Q124"/>
  <c r="N124"/>
  <c r="K124"/>
  <c r="R123"/>
  <c r="Q123"/>
  <c r="N123"/>
  <c r="K123"/>
  <c r="R122"/>
  <c r="Q122"/>
  <c r="N122"/>
  <c r="K122"/>
  <c r="R121"/>
  <c r="Q121"/>
  <c r="N121"/>
  <c r="K121"/>
  <c r="R120"/>
  <c r="Q120"/>
  <c r="N120"/>
  <c r="K120"/>
  <c r="R119"/>
  <c r="Q119"/>
  <c r="N119"/>
  <c r="K119"/>
  <c r="R118"/>
  <c r="Q118"/>
  <c r="N118"/>
  <c r="K118"/>
  <c r="R117"/>
  <c r="Q117"/>
  <c r="N117"/>
  <c r="K117"/>
  <c r="R116"/>
  <c r="Q116"/>
  <c r="N116"/>
  <c r="K116"/>
  <c r="R115"/>
  <c r="Q115"/>
  <c r="N115"/>
  <c r="K115"/>
  <c r="R114"/>
  <c r="Q114"/>
  <c r="N114"/>
  <c r="K114"/>
  <c r="R113"/>
  <c r="Q113"/>
  <c r="N113"/>
  <c r="K113"/>
  <c r="R112"/>
  <c r="Q112"/>
  <c r="N112"/>
  <c r="K112"/>
  <c r="R111"/>
  <c r="Q111"/>
  <c r="N111"/>
  <c r="K111"/>
  <c r="R110"/>
  <c r="Q110"/>
  <c r="N110"/>
  <c r="K110"/>
  <c r="R109"/>
  <c r="Q109"/>
  <c r="N109"/>
  <c r="K109"/>
  <c r="R108"/>
  <c r="Q108"/>
  <c r="N108"/>
  <c r="K108"/>
  <c r="R107"/>
  <c r="Q107"/>
  <c r="N107"/>
  <c r="K107"/>
  <c r="R106"/>
  <c r="Q106"/>
  <c r="N106"/>
  <c r="K106"/>
  <c r="R105"/>
  <c r="Q105"/>
  <c r="N105"/>
  <c r="K105"/>
  <c r="R104"/>
  <c r="Q104"/>
  <c r="N104"/>
  <c r="K104"/>
  <c r="R103"/>
  <c r="Q103"/>
  <c r="N103"/>
  <c r="K103"/>
  <c r="R102"/>
  <c r="Q102"/>
  <c r="N102"/>
  <c r="K102"/>
  <c r="R101"/>
  <c r="Q101"/>
  <c r="N101"/>
  <c r="K101"/>
  <c r="R100"/>
  <c r="Q100"/>
  <c r="N100"/>
  <c r="K100"/>
  <c r="R99"/>
  <c r="Q99"/>
  <c r="N99"/>
  <c r="K99"/>
  <c r="R98"/>
  <c r="Q98"/>
  <c r="N98"/>
  <c r="K98"/>
  <c r="R97"/>
  <c r="Q97"/>
  <c r="N97"/>
  <c r="K97"/>
  <c r="R96"/>
  <c r="Q96"/>
  <c r="N96"/>
  <c r="K96"/>
  <c r="R95"/>
  <c r="Q95"/>
  <c r="N95"/>
  <c r="K95"/>
  <c r="R94"/>
  <c r="Q94"/>
  <c r="N94"/>
  <c r="K94"/>
  <c r="R93"/>
  <c r="Q93"/>
  <c r="N93"/>
  <c r="K93"/>
  <c r="R92"/>
  <c r="Q92"/>
  <c r="N92"/>
  <c r="K92"/>
  <c r="R91"/>
  <c r="Q91"/>
  <c r="N91"/>
  <c r="K91"/>
  <c r="R90"/>
  <c r="Q90"/>
  <c r="N90"/>
  <c r="K90"/>
  <c r="R89"/>
  <c r="Q89"/>
  <c r="N89"/>
  <c r="K89"/>
  <c r="R88"/>
  <c r="Q88"/>
  <c r="N88"/>
  <c r="K88"/>
  <c r="R87"/>
  <c r="Q87"/>
  <c r="N87"/>
  <c r="K87"/>
  <c r="R86"/>
  <c r="Q86"/>
  <c r="N86"/>
  <c r="K86"/>
  <c r="R85"/>
  <c r="Q85"/>
  <c r="N85"/>
  <c r="K85"/>
  <c r="R84"/>
  <c r="Q84"/>
  <c r="N84"/>
  <c r="K84"/>
  <c r="R83"/>
  <c r="Q83"/>
  <c r="N83"/>
  <c r="K83"/>
  <c r="R82"/>
  <c r="Q82"/>
  <c r="N82"/>
  <c r="K82"/>
  <c r="R81"/>
  <c r="Q81"/>
  <c r="N81"/>
  <c r="K81"/>
  <c r="R80"/>
  <c r="Q80"/>
  <c r="N80"/>
  <c r="K80"/>
  <c r="R79"/>
  <c r="Q79"/>
  <c r="N79"/>
  <c r="K79"/>
  <c r="R78"/>
  <c r="Q78"/>
  <c r="N78"/>
  <c r="K78"/>
  <c r="R77"/>
  <c r="Q77"/>
  <c r="N77"/>
  <c r="K77"/>
  <c r="R76"/>
  <c r="Q76"/>
  <c r="N76"/>
  <c r="K76"/>
  <c r="R75"/>
  <c r="Q75"/>
  <c r="N75"/>
  <c r="K75"/>
  <c r="R74"/>
  <c r="Q74"/>
  <c r="N74"/>
  <c r="K74"/>
  <c r="R73"/>
  <c r="Q73"/>
  <c r="N73"/>
  <c r="K73"/>
  <c r="R72"/>
  <c r="Q72"/>
  <c r="N72"/>
  <c r="K72"/>
  <c r="R71"/>
  <c r="Q71"/>
  <c r="N71"/>
  <c r="K71"/>
  <c r="R70"/>
  <c r="Q70"/>
  <c r="N70"/>
  <c r="K70"/>
  <c r="R69"/>
  <c r="Q69"/>
  <c r="N69"/>
  <c r="K69"/>
  <c r="R68"/>
  <c r="Q68"/>
  <c r="N68"/>
  <c r="K68"/>
  <c r="R67"/>
  <c r="Q67"/>
  <c r="N67"/>
  <c r="K67"/>
  <c r="R66"/>
  <c r="Q66"/>
  <c r="N66"/>
  <c r="K66"/>
  <c r="R65"/>
  <c r="Q65"/>
  <c r="N65"/>
  <c r="K65"/>
  <c r="R64"/>
  <c r="Q64"/>
  <c r="N64"/>
  <c r="K64"/>
  <c r="R63"/>
  <c r="Q63"/>
  <c r="N63"/>
  <c r="K63"/>
  <c r="R62"/>
  <c r="Q62"/>
  <c r="N62"/>
  <c r="K62"/>
  <c r="R61"/>
  <c r="Q61"/>
  <c r="N61"/>
  <c r="K61"/>
  <c r="R60"/>
  <c r="Q60"/>
  <c r="N60"/>
  <c r="K60"/>
  <c r="R59"/>
  <c r="Q59"/>
  <c r="N59"/>
  <c r="K59"/>
  <c r="R58"/>
  <c r="Q58"/>
  <c r="N58"/>
  <c r="K58"/>
  <c r="R57"/>
  <c r="Q57"/>
  <c r="N57"/>
  <c r="K57"/>
  <c r="R56"/>
  <c r="Q56"/>
  <c r="N56"/>
  <c r="K56"/>
  <c r="R55"/>
  <c r="Q55"/>
  <c r="N55"/>
  <c r="K55"/>
  <c r="R54"/>
  <c r="Q54"/>
  <c r="N54"/>
  <c r="K54"/>
  <c r="R53"/>
  <c r="Q53"/>
  <c r="N53"/>
  <c r="K53"/>
  <c r="R52"/>
  <c r="Q52"/>
  <c r="N52"/>
  <c r="K52"/>
  <c r="R51"/>
  <c r="Q51"/>
  <c r="N51"/>
  <c r="K51"/>
  <c r="R50"/>
  <c r="Q50"/>
  <c r="N50"/>
  <c r="K50"/>
  <c r="R49"/>
  <c r="Q49"/>
  <c r="N49"/>
  <c r="K49"/>
  <c r="R48"/>
  <c r="Q48"/>
  <c r="N48"/>
  <c r="K48"/>
  <c r="R47"/>
  <c r="Q47"/>
  <c r="N47"/>
  <c r="K47"/>
  <c r="R46"/>
  <c r="Q46"/>
  <c r="N46"/>
  <c r="K46"/>
  <c r="R45"/>
  <c r="Q45"/>
  <c r="N45"/>
  <c r="K45"/>
  <c r="R44"/>
  <c r="Q44"/>
  <c r="N44"/>
  <c r="K44"/>
  <c r="R43"/>
  <c r="Q43"/>
  <c r="N43"/>
  <c r="K43"/>
  <c r="R42"/>
  <c r="Q42"/>
  <c r="N42"/>
  <c r="K42"/>
  <c r="R41"/>
  <c r="Q41"/>
  <c r="N41"/>
  <c r="K41"/>
  <c r="R40"/>
  <c r="Q40"/>
  <c r="N40"/>
  <c r="K40"/>
  <c r="R39"/>
  <c r="Q39"/>
  <c r="N39"/>
  <c r="K39"/>
  <c r="R38"/>
  <c r="Q38"/>
  <c r="N38"/>
  <c r="K38"/>
  <c r="R37"/>
  <c r="Q37"/>
  <c r="N37"/>
  <c r="K37"/>
  <c r="R36"/>
  <c r="Q36"/>
  <c r="N36"/>
  <c r="K36"/>
  <c r="R35"/>
  <c r="Q35"/>
  <c r="N35"/>
  <c r="K35"/>
  <c r="R34"/>
  <c r="Q34"/>
  <c r="N34"/>
  <c r="K34"/>
  <c r="R33"/>
  <c r="Q33"/>
  <c r="N33"/>
  <c r="K33"/>
  <c r="R32"/>
  <c r="Q32"/>
  <c r="N32"/>
  <c r="K32"/>
  <c r="R31"/>
  <c r="Q31"/>
  <c r="N31"/>
  <c r="K31"/>
  <c r="R30"/>
  <c r="Q30"/>
  <c r="N30"/>
  <c r="K30"/>
  <c r="R29"/>
  <c r="Q29"/>
  <c r="N29"/>
  <c r="K29"/>
  <c r="R28"/>
  <c r="Q28"/>
  <c r="N28"/>
  <c r="K28"/>
  <c r="R27"/>
  <c r="Q27"/>
  <c r="N27"/>
  <c r="K27"/>
  <c r="R26"/>
  <c r="Q26"/>
  <c r="R25"/>
  <c r="Q25"/>
  <c r="R24"/>
  <c r="Q24"/>
  <c r="R23"/>
  <c r="Q23"/>
  <c r="N23"/>
  <c r="K23"/>
  <c r="R22"/>
  <c r="Q22"/>
  <c r="N22"/>
  <c r="K22"/>
  <c r="R21"/>
  <c r="Q21"/>
  <c r="N21"/>
  <c r="K21"/>
  <c r="R20"/>
  <c r="Q20"/>
  <c r="N20"/>
  <c r="K20"/>
  <c r="R19"/>
  <c r="Q19"/>
  <c r="N19"/>
  <c r="K19"/>
  <c r="R18"/>
  <c r="Q18"/>
  <c r="N18"/>
  <c r="K18"/>
  <c r="R17"/>
  <c r="Q17"/>
  <c r="N17"/>
  <c r="K17"/>
  <c r="R16"/>
  <c r="Q16"/>
  <c r="N16"/>
  <c r="K16"/>
  <c r="R15"/>
  <c r="Q15"/>
  <c r="N15"/>
  <c r="K15"/>
  <c r="R14"/>
  <c r="Q14"/>
  <c r="N14"/>
  <c r="K14"/>
  <c r="R13"/>
  <c r="Q13"/>
  <c r="N13"/>
  <c r="K13"/>
  <c r="R12"/>
  <c r="Q12"/>
  <c r="N12"/>
  <c r="K12"/>
  <c r="R11"/>
  <c r="Q11"/>
  <c r="N11"/>
  <c r="K11"/>
  <c r="R10"/>
  <c r="Q10"/>
  <c r="N10"/>
  <c r="K10"/>
  <c r="R9"/>
  <c r="Q9"/>
  <c r="N9"/>
  <c r="K9"/>
  <c r="R8"/>
  <c r="Q8"/>
  <c r="N8"/>
  <c r="K8"/>
  <c r="R7"/>
  <c r="Q7"/>
  <c r="R6"/>
  <c r="Q6"/>
  <c r="R5"/>
  <c r="Q5"/>
  <c r="R4"/>
  <c r="Q4"/>
  <c r="R3"/>
  <c r="Q3"/>
  <c r="R2"/>
  <c r="Q2"/>
  <c r="T31" i="10" l="1"/>
  <c r="T30"/>
  <c r="T29"/>
  <c r="T28"/>
  <c r="U28"/>
  <c r="U29"/>
  <c r="U30"/>
  <c r="U31"/>
  <c r="U27"/>
  <c r="T27"/>
  <c r="Q27"/>
  <c r="Q28"/>
  <c r="Q29"/>
  <c r="Q30"/>
  <c r="Q31"/>
  <c r="N28"/>
  <c r="N29"/>
  <c r="N30"/>
  <c r="N31"/>
  <c r="N27"/>
  <c r="M28"/>
  <c r="M29"/>
  <c r="M30"/>
  <c r="M31"/>
  <c r="M27"/>
  <c r="T26"/>
  <c r="T25"/>
  <c r="T24"/>
  <c r="T20"/>
  <c r="T21"/>
  <c r="T22"/>
  <c r="T23"/>
  <c r="U19"/>
  <c r="U20"/>
  <c r="U21"/>
  <c r="U22"/>
  <c r="U23"/>
  <c r="U24"/>
  <c r="U25"/>
  <c r="U26"/>
  <c r="T19"/>
  <c r="Q19"/>
  <c r="Q20"/>
  <c r="Q21"/>
  <c r="Q22"/>
  <c r="Q23"/>
  <c r="Q24"/>
  <c r="Q25"/>
  <c r="Q26"/>
  <c r="M20"/>
  <c r="M21"/>
  <c r="M22"/>
  <c r="M23"/>
  <c r="M24"/>
  <c r="M25"/>
  <c r="M26"/>
  <c r="N20"/>
  <c r="N21"/>
  <c r="N22"/>
  <c r="N23"/>
  <c r="N24"/>
  <c r="N25"/>
  <c r="N26"/>
  <c r="N19"/>
  <c r="M19"/>
  <c r="M3" l="1"/>
  <c r="N3"/>
  <c r="Q3"/>
  <c r="T3"/>
  <c r="U3"/>
  <c r="M12" l="1"/>
  <c r="N12"/>
  <c r="Q12"/>
  <c r="T12"/>
  <c r="U12"/>
  <c r="U11"/>
  <c r="T11"/>
  <c r="Q11"/>
  <c r="N11"/>
  <c r="M11"/>
  <c r="M18" l="1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0"/>
  <c r="N10"/>
  <c r="Q10"/>
  <c r="T10"/>
  <c r="U10"/>
  <c r="M14"/>
  <c r="N14"/>
  <c r="Q14"/>
  <c r="T14"/>
  <c r="U14"/>
  <c r="U13"/>
  <c r="T13"/>
  <c r="Q13"/>
  <c r="N13"/>
  <c r="M13"/>
  <c r="M6"/>
  <c r="N6"/>
  <c r="Q6"/>
  <c r="T6"/>
  <c r="U6"/>
  <c r="U5"/>
  <c r="T5"/>
  <c r="Q5"/>
  <c r="N5"/>
  <c r="M5"/>
  <c r="U9"/>
  <c r="T9"/>
  <c r="Q9"/>
  <c r="N9"/>
  <c r="M9"/>
  <c r="T4"/>
  <c r="N4"/>
  <c r="T8"/>
  <c r="N8"/>
  <c r="T2"/>
  <c r="N2"/>
  <c r="T7"/>
  <c r="N7"/>
  <c r="U4"/>
  <c r="Q4"/>
  <c r="M4"/>
  <c r="U8"/>
  <c r="Q8"/>
  <c r="M8"/>
  <c r="U2"/>
  <c r="Q2"/>
  <c r="M2"/>
  <c r="U7"/>
  <c r="Q7"/>
  <c r="M7"/>
  <c r="M19" i="9" l="1"/>
  <c r="N19"/>
  <c r="Q19"/>
  <c r="T19"/>
  <c r="U19"/>
  <c r="M30"/>
  <c r="N30"/>
  <c r="Q30"/>
  <c r="T30"/>
  <c r="U30"/>
  <c r="M2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T23"/>
  <c r="M22"/>
  <c r="N22"/>
  <c r="Q22"/>
  <c r="T22"/>
  <c r="U22"/>
  <c r="M21"/>
  <c r="N21"/>
  <c r="Q21"/>
  <c r="T21"/>
  <c r="U21"/>
  <c r="M20"/>
  <c r="N20"/>
  <c r="Q20"/>
  <c r="T20"/>
  <c r="U20"/>
  <c r="M18"/>
  <c r="N18"/>
  <c r="Q18"/>
  <c r="T18"/>
  <c r="U18"/>
  <c r="M17"/>
  <c r="N17"/>
  <c r="Q17"/>
  <c r="T17"/>
  <c r="U17"/>
  <c r="M16"/>
  <c r="N16"/>
  <c r="Q16"/>
  <c r="T16"/>
  <c r="U16"/>
  <c r="T15"/>
  <c r="T14"/>
  <c r="T13"/>
  <c r="T12"/>
  <c r="T11"/>
  <c r="T10"/>
  <c r="T9"/>
  <c r="T8"/>
  <c r="Q8"/>
  <c r="Q9"/>
  <c r="Q10"/>
  <c r="Q11"/>
  <c r="Q12"/>
  <c r="Q13"/>
  <c r="Q14"/>
  <c r="Q15"/>
  <c r="Q23"/>
  <c r="Q31"/>
  <c r="Q32"/>
  <c r="Q33"/>
  <c r="Q34"/>
  <c r="N8"/>
  <c r="N9"/>
  <c r="N10"/>
  <c r="N11"/>
  <c r="N12"/>
  <c r="N13"/>
  <c r="N14"/>
  <c r="N15"/>
  <c r="N23"/>
  <c r="M8"/>
  <c r="M9"/>
  <c r="M10"/>
  <c r="M11"/>
  <c r="M12"/>
  <c r="M13"/>
  <c r="M14"/>
  <c r="M15"/>
  <c r="M23"/>
  <c r="M31"/>
  <c r="M32"/>
  <c r="M33"/>
  <c r="M34"/>
  <c r="T7"/>
  <c r="Q7"/>
  <c r="N7"/>
  <c r="M7"/>
  <c r="T6"/>
  <c r="Q6"/>
  <c r="N6"/>
  <c r="M6"/>
  <c r="T5"/>
  <c r="Q5"/>
  <c r="N5"/>
  <c r="M5"/>
  <c r="T4"/>
  <c r="Q4"/>
  <c r="N4"/>
  <c r="M4"/>
  <c r="T3"/>
  <c r="Q3"/>
  <c r="N3"/>
  <c r="M3"/>
  <c r="T2"/>
  <c r="N2"/>
  <c r="M2"/>
  <c r="Q2"/>
  <c r="U34"/>
  <c r="U33"/>
  <c r="U32"/>
  <c r="U31"/>
  <c r="U23"/>
  <c r="U15"/>
  <c r="U14"/>
  <c r="U13"/>
  <c r="U12"/>
  <c r="U11"/>
  <c r="U10"/>
  <c r="U9"/>
  <c r="U8"/>
  <c r="U7"/>
  <c r="U6"/>
  <c r="U5"/>
  <c r="U4"/>
  <c r="U3"/>
  <c r="U2"/>
  <c r="L21" i="5"/>
  <c r="L32" i="6"/>
  <c r="M32"/>
  <c r="P32"/>
  <c r="S32"/>
  <c r="T32"/>
  <c r="L31"/>
  <c r="M31"/>
  <c r="P31"/>
  <c r="S31"/>
  <c r="T31"/>
  <c r="L30"/>
  <c r="M30"/>
  <c r="P30"/>
  <c r="S30"/>
  <c r="T30"/>
  <c r="L29"/>
  <c r="M29"/>
  <c r="P29"/>
  <c r="S29"/>
  <c r="T29"/>
  <c r="L28"/>
  <c r="M28"/>
  <c r="P28"/>
  <c r="S28"/>
  <c r="T28"/>
  <c r="L27"/>
  <c r="M27"/>
  <c r="P27"/>
  <c r="S27"/>
  <c r="T27"/>
  <c r="L26"/>
  <c r="M26"/>
  <c r="P26"/>
  <c r="S26"/>
  <c r="T26"/>
  <c r="T25"/>
  <c r="S25"/>
  <c r="P25"/>
  <c r="M25"/>
  <c r="L25"/>
  <c r="L24"/>
  <c r="M24"/>
  <c r="P24"/>
  <c r="S24"/>
  <c r="T24"/>
  <c r="L23"/>
  <c r="M23"/>
  <c r="P23"/>
  <c r="S23"/>
  <c r="T23"/>
  <c r="L12"/>
  <c r="M12"/>
  <c r="P12"/>
  <c r="S12"/>
  <c r="T12"/>
  <c r="L22"/>
  <c r="M22"/>
  <c r="P22"/>
  <c r="S22"/>
  <c r="T22"/>
  <c r="S21"/>
  <c r="S20"/>
  <c r="S11"/>
  <c r="S10"/>
  <c r="S9"/>
  <c r="S8"/>
  <c r="S19"/>
  <c r="S7"/>
  <c r="S6"/>
  <c r="S18"/>
  <c r="S17"/>
  <c r="S16"/>
  <c r="S15"/>
  <c r="S13"/>
  <c r="S14"/>
  <c r="S5"/>
  <c r="S4"/>
  <c r="S3"/>
  <c r="T16"/>
  <c r="T17"/>
  <c r="T18"/>
  <c r="T6"/>
  <c r="T7"/>
  <c r="T19"/>
  <c r="T8"/>
  <c r="T9"/>
  <c r="T10"/>
  <c r="T11"/>
  <c r="T20"/>
  <c r="T21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P4"/>
  <c r="P5"/>
  <c r="P14"/>
  <c r="P13"/>
  <c r="P15"/>
  <c r="P16"/>
  <c r="P17"/>
  <c r="P18"/>
  <c r="P6"/>
  <c r="P7"/>
  <c r="P19"/>
  <c r="P8"/>
  <c r="P9"/>
  <c r="P10"/>
  <c r="P11"/>
  <c r="P20"/>
  <c r="P21"/>
  <c r="P3"/>
  <c r="L16"/>
  <c r="L17"/>
  <c r="L18"/>
  <c r="L6"/>
  <c r="L7"/>
  <c r="L19"/>
  <c r="L8"/>
  <c r="L9"/>
  <c r="L10"/>
  <c r="L11"/>
  <c r="L20"/>
  <c r="L21"/>
  <c r="M4"/>
  <c r="M5"/>
  <c r="M14"/>
  <c r="M13"/>
  <c r="M15"/>
  <c r="M16"/>
  <c r="M17"/>
  <c r="M18"/>
  <c r="M6"/>
  <c r="M7"/>
  <c r="M19"/>
  <c r="M8"/>
  <c r="M9"/>
  <c r="M10"/>
  <c r="M11"/>
  <c r="M20"/>
  <c r="M21"/>
  <c r="M3"/>
  <c r="T15"/>
  <c r="L15"/>
  <c r="T13"/>
  <c r="L13"/>
  <c r="T14"/>
  <c r="L14"/>
  <c r="T5"/>
  <c r="L5"/>
  <c r="T4"/>
  <c r="L4"/>
  <c r="T3"/>
  <c r="L3"/>
  <c r="L35" i="5"/>
  <c r="M35"/>
  <c r="P35" s="1"/>
  <c r="S35"/>
  <c r="T35"/>
  <c r="L34"/>
  <c r="M34"/>
  <c r="P34" s="1"/>
  <c r="S34"/>
  <c r="T34"/>
  <c r="L33"/>
  <c r="M33"/>
  <c r="P33" s="1"/>
  <c r="S33"/>
  <c r="T33"/>
  <c r="L32"/>
  <c r="M32"/>
  <c r="P32" s="1"/>
  <c r="S32"/>
  <c r="T32"/>
  <c r="L31"/>
  <c r="M31"/>
  <c r="P31" s="1"/>
  <c r="S31"/>
  <c r="T31"/>
  <c r="L30"/>
  <c r="M30"/>
  <c r="P30" s="1"/>
  <c r="S30"/>
  <c r="T30"/>
  <c r="L22"/>
  <c r="M22"/>
  <c r="P22" s="1"/>
  <c r="S22"/>
  <c r="T22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S15"/>
  <c r="S14"/>
  <c r="S29"/>
  <c r="S13"/>
  <c r="T28"/>
  <c r="S28"/>
  <c r="M28"/>
  <c r="P28" s="1"/>
  <c r="L28"/>
  <c r="L27"/>
  <c r="M27"/>
  <c r="P27" s="1"/>
  <c r="S27"/>
  <c r="T27"/>
  <c r="L26"/>
  <c r="M26"/>
  <c r="P26" s="1"/>
  <c r="S26"/>
  <c r="T26"/>
  <c r="L25"/>
  <c r="M25"/>
  <c r="P25" s="1"/>
  <c r="S25"/>
  <c r="T25"/>
  <c r="M24"/>
  <c r="P24" s="1"/>
  <c r="S23"/>
  <c r="S24"/>
  <c r="L24"/>
  <c r="T24"/>
  <c r="T5"/>
  <c r="S5"/>
  <c r="M5"/>
  <c r="P5" s="1"/>
  <c r="L5"/>
  <c r="S12"/>
  <c r="T4"/>
  <c r="S4"/>
  <c r="M4"/>
  <c r="P4" s="1"/>
  <c r="L4"/>
  <c r="T8"/>
  <c r="S8"/>
  <c r="M8"/>
  <c r="P8" s="1"/>
  <c r="L8"/>
  <c r="T7"/>
  <c r="S7"/>
  <c r="M7"/>
  <c r="P7" s="1"/>
  <c r="L7"/>
  <c r="S11"/>
  <c r="S10"/>
  <c r="S9"/>
  <c r="S6"/>
  <c r="T3"/>
  <c r="T6"/>
  <c r="T9"/>
  <c r="T10"/>
  <c r="T11"/>
  <c r="T12"/>
  <c r="T23"/>
  <c r="T13"/>
  <c r="T29"/>
  <c r="T14"/>
  <c r="T15"/>
  <c r="T36"/>
  <c r="T37"/>
  <c r="T38"/>
  <c r="T39"/>
  <c r="T40"/>
  <c r="T41"/>
  <c r="T42"/>
  <c r="S3"/>
  <c r="M3"/>
  <c r="P3" s="1"/>
  <c r="M6"/>
  <c r="P6" s="1"/>
  <c r="M9"/>
  <c r="P9" s="1"/>
  <c r="M10"/>
  <c r="P10" s="1"/>
  <c r="M11"/>
  <c r="P11" s="1"/>
  <c r="M12"/>
  <c r="P12" s="1"/>
  <c r="P23"/>
  <c r="M13"/>
  <c r="P13" s="1"/>
  <c r="M29"/>
  <c r="P29" s="1"/>
  <c r="M14"/>
  <c r="P14" s="1"/>
  <c r="M15"/>
  <c r="P15" s="1"/>
  <c r="L3"/>
  <c r="L6"/>
  <c r="L9"/>
  <c r="L10"/>
  <c r="L11"/>
  <c r="L12"/>
  <c r="L23"/>
  <c r="L13"/>
  <c r="L29"/>
  <c r="L14"/>
  <c r="L15"/>
  <c r="L36"/>
  <c r="L37"/>
  <c r="L38"/>
  <c r="L39"/>
  <c r="L40"/>
  <c r="L41"/>
  <c r="L42"/>
  <c r="T38" i="2"/>
  <c r="S38"/>
  <c r="M38"/>
  <c r="P38" s="1"/>
  <c r="L38"/>
  <c r="L31"/>
  <c r="M31"/>
  <c r="P31" s="1"/>
  <c r="S31"/>
  <c r="T31"/>
  <c r="L30"/>
  <c r="M30"/>
  <c r="P30" s="1"/>
  <c r="S30"/>
  <c r="T30"/>
  <c r="L65"/>
  <c r="M65"/>
  <c r="P65" s="1"/>
  <c r="S65"/>
  <c r="T65"/>
  <c r="L64"/>
  <c r="M64"/>
  <c r="P64" s="1"/>
  <c r="S64"/>
  <c r="T64"/>
  <c r="L63"/>
  <c r="M63"/>
  <c r="P63" s="1"/>
  <c r="S63"/>
  <c r="T63"/>
  <c r="L62"/>
  <c r="M62"/>
  <c r="P62" s="1"/>
  <c r="S62"/>
  <c r="T62"/>
  <c r="L61"/>
  <c r="M61"/>
  <c r="P61" s="1"/>
  <c r="S61"/>
  <c r="T61"/>
  <c r="L60"/>
  <c r="M60"/>
  <c r="P60" s="1"/>
  <c r="S60"/>
  <c r="T60"/>
  <c r="L59"/>
  <c r="M59"/>
  <c r="P59" s="1"/>
  <c r="S59"/>
  <c r="T59"/>
  <c r="L58"/>
  <c r="M58"/>
  <c r="P58" s="1"/>
  <c r="S58"/>
  <c r="T58"/>
  <c r="L37"/>
  <c r="M37"/>
  <c r="P37" s="1"/>
  <c r="S37"/>
  <c r="T37"/>
  <c r="L36"/>
  <c r="M36"/>
  <c r="P36" s="1"/>
  <c r="S36"/>
  <c r="T36"/>
  <c r="L35"/>
  <c r="M35"/>
  <c r="P35" s="1"/>
  <c r="S35"/>
  <c r="T35"/>
  <c r="T34"/>
  <c r="S34"/>
  <c r="M34"/>
  <c r="P34" s="1"/>
  <c r="L34"/>
  <c r="L57"/>
  <c r="M57"/>
  <c r="P57" s="1"/>
  <c r="S57"/>
  <c r="T57"/>
  <c r="L56"/>
  <c r="M56"/>
  <c r="P56" s="1"/>
  <c r="S56"/>
  <c r="T56"/>
  <c r="L55"/>
  <c r="M55"/>
  <c r="P55" s="1"/>
  <c r="S55"/>
  <c r="T55"/>
  <c r="L54"/>
  <c r="M54"/>
  <c r="P54" s="1"/>
  <c r="S54"/>
  <c r="T54"/>
  <c r="L53"/>
  <c r="M53"/>
  <c r="P53" s="1"/>
  <c r="S53"/>
  <c r="T53"/>
  <c r="L52"/>
  <c r="M52"/>
  <c r="P52" s="1"/>
  <c r="S52"/>
  <c r="T52"/>
  <c r="L51"/>
  <c r="M51"/>
  <c r="P51" s="1"/>
  <c r="S51"/>
  <c r="T51"/>
  <c r="L50"/>
  <c r="M50"/>
  <c r="P50" s="1"/>
  <c r="S50"/>
  <c r="T50"/>
  <c r="L33"/>
  <c r="M33"/>
  <c r="P33" s="1"/>
  <c r="S33"/>
  <c r="T33"/>
  <c r="L32"/>
  <c r="M32"/>
  <c r="P32" s="1"/>
  <c r="S32"/>
  <c r="T32"/>
  <c r="S49"/>
  <c r="M49"/>
  <c r="P49" s="1"/>
  <c r="S48"/>
  <c r="L47"/>
  <c r="M47"/>
  <c r="P47" s="1"/>
  <c r="S47"/>
  <c r="T47"/>
  <c r="L46"/>
  <c r="M46"/>
  <c r="P46" s="1"/>
  <c r="S46"/>
  <c r="T46"/>
  <c r="L45"/>
  <c r="M45"/>
  <c r="P45" s="1"/>
  <c r="S45"/>
  <c r="T45"/>
  <c r="L44"/>
  <c r="M44"/>
  <c r="P44" s="1"/>
  <c r="S44"/>
  <c r="T44"/>
  <c r="L43"/>
  <c r="M43"/>
  <c r="P43" s="1"/>
  <c r="S43"/>
  <c r="T43"/>
  <c r="L42"/>
  <c r="M42"/>
  <c r="P42" s="1"/>
  <c r="S42"/>
  <c r="T42"/>
  <c r="S41"/>
  <c r="T41"/>
  <c r="L41"/>
  <c r="M41"/>
  <c r="P41" s="1"/>
  <c r="L40"/>
  <c r="M40"/>
  <c r="P40" s="1"/>
  <c r="S40"/>
  <c r="T40"/>
  <c r="S39"/>
  <c r="T5"/>
  <c r="S5"/>
  <c r="M5"/>
  <c r="P5" s="1"/>
  <c r="L5"/>
  <c r="M39"/>
  <c r="P39" s="1"/>
  <c r="M48"/>
  <c r="P48" s="1"/>
  <c r="T7"/>
  <c r="S7"/>
  <c r="M7"/>
  <c r="P7" s="1"/>
  <c r="L7"/>
  <c r="T4"/>
  <c r="S4"/>
  <c r="M4"/>
  <c r="P4" s="1"/>
  <c r="L4"/>
  <c r="T6"/>
  <c r="S6"/>
  <c r="M6"/>
  <c r="P6" s="1"/>
  <c r="L6"/>
  <c r="L29"/>
  <c r="M29"/>
  <c r="P29" s="1"/>
  <c r="S29"/>
  <c r="T29"/>
  <c r="L28"/>
  <c r="M28"/>
  <c r="P28" s="1"/>
  <c r="S28"/>
  <c r="T28"/>
  <c r="L27"/>
  <c r="M27"/>
  <c r="P27" s="1"/>
  <c r="S27"/>
  <c r="T27"/>
  <c r="L26"/>
  <c r="M26"/>
  <c r="P26" s="1"/>
  <c r="S26"/>
  <c r="T26"/>
  <c r="L25"/>
  <c r="M25"/>
  <c r="P25" s="1"/>
  <c r="S25"/>
  <c r="T25"/>
  <c r="L24"/>
  <c r="M24"/>
  <c r="P24" s="1"/>
  <c r="S24"/>
  <c r="T24"/>
  <c r="L23"/>
  <c r="M23"/>
  <c r="P23" s="1"/>
  <c r="S23"/>
  <c r="T23"/>
  <c r="L22"/>
  <c r="M22"/>
  <c r="P22" s="1"/>
  <c r="S22"/>
  <c r="T22"/>
  <c r="L21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L15"/>
  <c r="M15"/>
  <c r="P15" s="1"/>
  <c r="S15"/>
  <c r="T15"/>
  <c r="L14"/>
  <c r="M14"/>
  <c r="P14" s="1"/>
  <c r="S14"/>
  <c r="T14"/>
  <c r="L13"/>
  <c r="M13"/>
  <c r="P13" s="1"/>
  <c r="S13"/>
  <c r="T13"/>
  <c r="L12"/>
  <c r="M12"/>
  <c r="P12" s="1"/>
  <c r="S12"/>
  <c r="T12"/>
  <c r="L11"/>
  <c r="M11"/>
  <c r="P11" s="1"/>
  <c r="S11"/>
  <c r="T11"/>
  <c r="S10"/>
  <c r="L10"/>
  <c r="M10"/>
  <c r="P10" s="1"/>
  <c r="S9"/>
  <c r="S8"/>
  <c r="S3"/>
  <c r="L3"/>
  <c r="T3"/>
  <c r="M8"/>
  <c r="P8" s="1"/>
  <c r="M9"/>
  <c r="P9" s="1"/>
  <c r="M3"/>
  <c r="T49"/>
  <c r="L49"/>
  <c r="T48"/>
  <c r="L48"/>
  <c r="T39"/>
  <c r="L39"/>
  <c r="T10"/>
  <c r="T9"/>
  <c r="L9"/>
  <c r="T8"/>
  <c r="L8"/>
  <c r="R19" i="1"/>
  <c r="Q19"/>
  <c r="N19"/>
  <c r="K19"/>
  <c r="K34"/>
  <c r="N34"/>
  <c r="Q34"/>
  <c r="R34"/>
  <c r="K33"/>
  <c r="N33"/>
  <c r="Q33"/>
  <c r="R33"/>
  <c r="K32"/>
  <c r="N32"/>
  <c r="Q32"/>
  <c r="R32"/>
  <c r="K31"/>
  <c r="N31"/>
  <c r="Q31"/>
  <c r="R31"/>
  <c r="K30"/>
  <c r="N30"/>
  <c r="Q30"/>
  <c r="R30"/>
  <c r="K29"/>
  <c r="N29"/>
  <c r="Q29"/>
  <c r="R29"/>
  <c r="K28"/>
  <c r="N28"/>
  <c r="Q28"/>
  <c r="R28"/>
  <c r="Q27"/>
  <c r="K23"/>
  <c r="N23"/>
  <c r="Q23"/>
  <c r="R23"/>
  <c r="K22"/>
  <c r="N22"/>
  <c r="Q22"/>
  <c r="R22"/>
  <c r="K21"/>
  <c r="N21"/>
  <c r="Q21"/>
  <c r="R21"/>
  <c r="Q20"/>
  <c r="K18"/>
  <c r="N18"/>
  <c r="Q18"/>
  <c r="R18"/>
  <c r="K17"/>
  <c r="N17"/>
  <c r="Q17"/>
  <c r="R17"/>
  <c r="K16"/>
  <c r="N16"/>
  <c r="Q16"/>
  <c r="R16"/>
  <c r="K15"/>
  <c r="N15"/>
  <c r="Q15"/>
  <c r="R15"/>
  <c r="K14"/>
  <c r="N14"/>
  <c r="Q14"/>
  <c r="R14"/>
  <c r="K13"/>
  <c r="N13"/>
  <c r="Q13"/>
  <c r="R13"/>
  <c r="K12"/>
  <c r="N12"/>
  <c r="Q12"/>
  <c r="R12"/>
  <c r="Q11"/>
  <c r="K11"/>
  <c r="Q10"/>
  <c r="K10"/>
  <c r="Q9"/>
  <c r="K9"/>
  <c r="Q8"/>
  <c r="R3"/>
  <c r="R4"/>
  <c r="R5"/>
  <c r="R6"/>
  <c r="R7"/>
  <c r="R24"/>
  <c r="R25"/>
  <c r="R26"/>
  <c r="R8"/>
  <c r="R9"/>
  <c r="R10"/>
  <c r="R11"/>
  <c r="R20"/>
  <c r="R27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2"/>
  <c r="N9"/>
  <c r="N10"/>
  <c r="N11"/>
  <c r="N20"/>
  <c r="N27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"/>
  <c r="K20"/>
  <c r="K27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"/>
  <c r="Q3"/>
  <c r="Q4"/>
  <c r="Q5"/>
  <c r="Q6"/>
  <c r="Q7"/>
  <c r="Q24"/>
  <c r="Q25"/>
  <c r="Q26"/>
  <c r="Q2"/>
  <c r="P3" i="2" l="1"/>
</calcChain>
</file>

<file path=xl/sharedStrings.xml><?xml version="1.0" encoding="utf-8"?>
<sst xmlns="http://schemas.openxmlformats.org/spreadsheetml/2006/main" count="13011" uniqueCount="2202">
  <si>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</si>
  <si>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</si>
  <si>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</si>
  <si>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</si>
  <si>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</si>
  <si>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</si>
  <si>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</si>
  <si>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</si>
  <si>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</si>
  <si>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</si>
  <si>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</si>
  <si>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</si>
  <si>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</si>
  <si>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</si>
  <si>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</si>
  <si>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</si>
  <si>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</si>
  <si>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</si>
  <si>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</si>
  <si>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</si>
  <si>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</si>
  <si>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</si>
  <si>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</si>
  <si>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</si>
  <si>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</si>
  <si>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</si>
  <si>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</si>
  <si>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</si>
  <si>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</si>
  <si>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</si>
  <si>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</si>
  <si>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</si>
  <si>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</si>
  <si>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</si>
  <si>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</si>
  <si>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</si>
  <si>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</si>
  <si>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</si>
  <si>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</si>
  <si>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</si>
  <si>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</si>
  <si>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</si>
  <si>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</si>
  <si>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</si>
  <si>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</si>
  <si>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</si>
  <si>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</si>
  <si>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</si>
  <si>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</si>
  <si>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</si>
  <si>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</si>
  <si>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</si>
  <si>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</si>
  <si>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</si>
  <si>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</si>
  <si>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</si>
  <si>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</si>
  <si>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</si>
  <si>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</si>
  <si>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</si>
  <si>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</si>
  <si>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</si>
  <si>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</si>
  <si>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</si>
  <si>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</si>
  <si>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</si>
  <si>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</si>
  <si>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</si>
  <si>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</si>
  <si>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</si>
  <si>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</si>
  <si>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</si>
  <si>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</si>
  <si>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</si>
  <si>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</si>
  <si>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</si>
  <si>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</si>
  <si>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</si>
  <si>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</si>
  <si>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</si>
  <si>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</si>
  <si>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</si>
  <si>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</si>
  <si>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</si>
  <si>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</si>
  <si>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</si>
  <si>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</si>
  <si>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</si>
  <si>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</si>
  <si>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</si>
  <si>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</si>
  <si>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</si>
  <si>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</si>
  <si>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</si>
  <si>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</si>
  <si>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</si>
  <si>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</si>
  <si>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</si>
  <si>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</si>
  <si>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</si>
  <si>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</si>
  <si>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</si>
  <si>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</si>
  <si>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</si>
  <si>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</si>
  <si>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</si>
  <si>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</si>
  <si>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</si>
  <si>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</si>
  <si>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</si>
  <si>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</si>
  <si>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</si>
  <si>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</si>
  <si>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</si>
  <si>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</si>
  <si>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</si>
  <si>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</si>
  <si>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</si>
  <si>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</si>
  <si>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</si>
  <si>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</si>
  <si>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</si>
  <si>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</si>
  <si>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</si>
  <si>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</si>
  <si>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</si>
  <si>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</si>
  <si>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</si>
  <si>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</si>
  <si>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</si>
  <si>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</si>
  <si>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</si>
  <si>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</si>
  <si>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</si>
  <si>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</si>
  <si>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</si>
  <si>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</si>
  <si>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</si>
  <si>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</si>
  <si>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</si>
  <si>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</si>
  <si>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</si>
  <si>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</si>
  <si>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</si>
  <si>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</si>
  <si>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</si>
  <si>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</si>
  <si>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</si>
  <si>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</si>
  <si>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</si>
  <si>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</si>
  <si>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</si>
  <si>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</si>
  <si>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</si>
  <si>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</si>
  <si>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</si>
  <si>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</si>
  <si>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</si>
  <si>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</si>
  <si>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</si>
  <si>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</si>
  <si>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</si>
  <si>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</si>
  <si>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</si>
  <si>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</si>
  <si>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</si>
  <si>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</si>
  <si>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</si>
  <si>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</si>
  <si>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</si>
  <si>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</si>
  <si>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</si>
  <si>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</si>
  <si>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</si>
  <si>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</si>
  <si>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</si>
  <si>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</si>
  <si>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</si>
  <si>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</si>
  <si>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</si>
  <si>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</si>
  <si>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</si>
  <si>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</si>
  <si>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</si>
  <si>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</si>
  <si>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</si>
  <si>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</si>
  <si>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</si>
  <si>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</si>
  <si>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</si>
  <si>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</si>
  <si>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</si>
  <si>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</si>
  <si>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</si>
  <si>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</si>
  <si>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</si>
  <si>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</si>
  <si>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</si>
  <si>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</si>
  <si>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</si>
  <si>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</si>
  <si>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</si>
  <si>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</si>
  <si>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</si>
  <si>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</si>
  <si>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</si>
  <si>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</si>
  <si>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</si>
  <si>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</si>
  <si>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</si>
  <si>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</si>
  <si>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</si>
  <si>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</si>
  <si>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</si>
  <si>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</si>
  <si>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</si>
  <si>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</si>
  <si>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</si>
  <si>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</si>
  <si>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</si>
  <si>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</si>
  <si>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</si>
  <si>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</si>
  <si>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</si>
  <si>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</si>
  <si>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</si>
  <si>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</si>
  <si>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</si>
  <si>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</si>
  <si>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</si>
  <si>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</si>
  <si>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</si>
  <si>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</si>
  <si>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</si>
  <si>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</si>
  <si>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</si>
  <si>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</si>
  <si>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</si>
  <si>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</si>
  <si>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</si>
  <si>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</si>
  <si>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</si>
  <si>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</si>
  <si>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</si>
  <si>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</si>
  <si>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</si>
  <si>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</si>
  <si>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</si>
  <si>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</si>
  <si>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</si>
  <si>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</si>
  <si>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</si>
  <si>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</si>
  <si>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</si>
  <si>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</si>
  <si>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</si>
  <si>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</si>
  <si>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</si>
  <si>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</si>
  <si>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</si>
  <si>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</si>
  <si>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</si>
  <si>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</si>
  <si>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</si>
  <si>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</si>
  <si>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</si>
  <si>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</si>
  <si>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</si>
  <si>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</si>
  <si>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</si>
  <si>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</si>
  <si>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</si>
  <si>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</si>
  <si>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</si>
  <si>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</si>
  <si>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</si>
  <si>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</si>
  <si>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</si>
  <si>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</si>
  <si>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</si>
  <si>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</si>
  <si>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</si>
  <si>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</si>
  <si>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</si>
  <si>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</si>
  <si>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</si>
  <si>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</si>
  <si>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</si>
  <si>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</si>
  <si>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</si>
  <si>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</si>
  <si>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</si>
  <si>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</si>
  <si>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</si>
  <si>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</si>
  <si>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</si>
  <si>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</si>
  <si>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</si>
  <si>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</si>
  <si>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</si>
  <si>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</si>
  <si>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</si>
  <si>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</si>
  <si>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</si>
  <si>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</si>
  <si>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</si>
  <si>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</si>
  <si>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</si>
  <si>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</si>
  <si>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</si>
  <si>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</si>
  <si>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</si>
  <si>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</si>
  <si>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</si>
  <si>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</si>
  <si>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</si>
  <si>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</si>
  <si>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</si>
  <si>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</si>
  <si>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</si>
  <si>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</si>
  <si>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</si>
  <si>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</si>
  <si>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</si>
  <si>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</si>
  <si>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</si>
  <si>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</si>
  <si>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</si>
  <si>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</si>
  <si>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</si>
  <si>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</si>
  <si>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</si>
  <si>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</si>
  <si>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</si>
  <si>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</si>
  <si>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</si>
  <si>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</si>
  <si>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</si>
  <si>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</si>
  <si>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</si>
  <si>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</si>
  <si>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</si>
  <si>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</si>
  <si>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</si>
  <si>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</si>
  <si>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</si>
  <si>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</si>
  <si>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</si>
  <si>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</si>
  <si>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</si>
  <si>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</si>
  <si>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</si>
  <si>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</si>
  <si>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</si>
  <si>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</si>
  <si>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</si>
  <si>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</si>
  <si>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</si>
  <si>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</si>
  <si>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</si>
  <si>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</si>
  <si>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</si>
  <si>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</si>
  <si>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</si>
  <si>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</si>
  <si>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</si>
  <si>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</si>
  <si>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</si>
  <si>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</si>
  <si>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</si>
  <si>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</si>
  <si>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</si>
  <si>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</si>
  <si>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</si>
  <si>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</si>
  <si>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</si>
  <si>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</si>
  <si>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</si>
  <si>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</si>
  <si>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</si>
  <si>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</si>
  <si>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</si>
  <si>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</si>
  <si>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</si>
  <si>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</si>
  <si>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</si>
  <si>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</si>
  <si>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</si>
  <si>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</si>
  <si>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</si>
  <si>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</si>
  <si>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</si>
  <si>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</si>
  <si>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</si>
  <si>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</si>
  <si>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</si>
  <si>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</si>
  <si>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</si>
  <si>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</si>
  <si>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</si>
  <si>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</si>
  <si>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</si>
  <si>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</si>
  <si>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</si>
  <si>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</si>
  <si>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</si>
  <si>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</si>
  <si>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</si>
  <si>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</si>
  <si>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</si>
  <si>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</si>
  <si>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</si>
  <si>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</si>
  <si>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</si>
  <si>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</si>
  <si>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</si>
  <si>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</si>
  <si>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</si>
  <si>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</si>
  <si>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</si>
  <si>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</si>
  <si>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</si>
  <si>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</si>
  <si>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</si>
  <si>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</si>
  <si>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</si>
  <si>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</si>
  <si>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</si>
  <si>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</si>
  <si>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</si>
  <si>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</si>
  <si>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</si>
  <si>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</si>
  <si>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</si>
  <si>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</si>
  <si>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</si>
  <si>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</si>
  <si>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</si>
  <si>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</si>
  <si>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</si>
  <si>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</si>
  <si>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</si>
  <si>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</si>
  <si>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</si>
  <si>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</si>
  <si>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</si>
  <si>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</si>
  <si>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</si>
  <si>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</si>
  <si>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</si>
  <si>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</si>
  <si>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</si>
  <si>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</si>
  <si>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</si>
  <si>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</si>
  <si>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</si>
  <si>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</si>
  <si>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</si>
  <si>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</si>
  <si>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</si>
  <si>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</si>
  <si>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</si>
  <si>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</si>
  <si>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</si>
  <si>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</si>
  <si>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</si>
  <si>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</si>
  <si>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</si>
  <si>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</si>
  <si>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</si>
  <si>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</si>
  <si>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</si>
  <si>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</si>
  <si>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</si>
  <si>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</si>
  <si>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</si>
  <si>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</si>
  <si>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</si>
  <si>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</si>
  <si>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</si>
  <si>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</si>
  <si>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</si>
  <si>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</si>
  <si>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</si>
  <si>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</si>
  <si>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</si>
  <si>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</si>
  <si>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</si>
  <si>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</si>
  <si>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</si>
  <si>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</si>
  <si>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</si>
  <si>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</si>
  <si>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</si>
  <si>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</si>
  <si>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</si>
  <si>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</si>
  <si>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</si>
  <si>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</si>
  <si>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</si>
  <si>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</si>
  <si>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</si>
  <si>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</si>
  <si>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</si>
  <si>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</si>
  <si>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</si>
  <si>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</si>
  <si>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</si>
  <si>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</si>
  <si>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</si>
  <si>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</si>
  <si>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</si>
  <si>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</si>
  <si>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</si>
  <si>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</si>
  <si>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</si>
  <si>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</si>
  <si>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</si>
  <si>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</si>
  <si>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</si>
  <si>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</si>
  <si>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</si>
  <si>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</si>
  <si>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</si>
  <si>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</si>
  <si>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</si>
  <si>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</si>
  <si>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</si>
  <si>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</si>
  <si>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</si>
  <si>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</si>
  <si>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</si>
  <si>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</si>
  <si>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</si>
  <si>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</si>
  <si>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</si>
  <si>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</si>
  <si>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</si>
  <si>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</si>
  <si>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</si>
  <si>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</si>
  <si>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</si>
  <si>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</si>
  <si>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</si>
  <si>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</si>
  <si>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</si>
  <si>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</si>
  <si>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</si>
  <si>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</si>
  <si>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</si>
  <si>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</si>
  <si>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</si>
  <si>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</si>
  <si>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</si>
  <si>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</si>
  <si>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</si>
  <si>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</si>
  <si>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</si>
  <si>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</si>
  <si>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</si>
  <si>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</si>
  <si>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</si>
  <si>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</si>
  <si>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</si>
  <si>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</si>
  <si>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</si>
  <si>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</si>
  <si>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</si>
  <si>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</si>
  <si>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</si>
  <si>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</si>
  <si>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</si>
  <si>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</si>
  <si>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</si>
  <si>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</si>
  <si>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</si>
  <si>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</si>
  <si>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</si>
  <si>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</si>
  <si>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</si>
  <si>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</si>
  <si>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</si>
  <si>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</si>
  <si>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</si>
  <si>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</si>
  <si>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</si>
  <si>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</si>
  <si>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</si>
  <si>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</si>
  <si>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</si>
  <si>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</si>
  <si>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</si>
  <si>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</si>
  <si>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</si>
  <si>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</si>
  <si>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</si>
  <si>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</si>
  <si>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</si>
  <si>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</si>
  <si>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</si>
  <si>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</si>
  <si>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</si>
  <si>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</si>
  <si>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</si>
  <si>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</si>
  <si>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</si>
  <si>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</si>
  <si>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</si>
  <si>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</si>
  <si>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</si>
  <si>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</si>
  <si>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</si>
  <si>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</si>
  <si>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</si>
  <si>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</si>
  <si>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</si>
  <si>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</si>
  <si>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</si>
  <si>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</si>
  <si>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</si>
  <si>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</si>
  <si>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</si>
  <si>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</si>
  <si>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</si>
  <si>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</si>
  <si>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</si>
  <si>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</si>
  <si>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</si>
  <si>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</si>
  <si>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</si>
  <si>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</si>
  <si>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</si>
  <si>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</si>
  <si>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</si>
  <si>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</si>
  <si>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</si>
  <si>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</si>
  <si>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</si>
  <si>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</si>
  <si>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</si>
  <si>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</si>
  <si>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</si>
  <si>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</si>
  <si>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</si>
  <si>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</si>
  <si>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</si>
  <si>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</si>
  <si>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</si>
  <si>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</si>
  <si>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</si>
  <si>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</si>
  <si>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</si>
  <si>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</si>
  <si>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</si>
  <si>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</si>
  <si>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</si>
  <si>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</si>
  <si>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</si>
  <si>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</si>
  <si>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</si>
  <si>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</si>
  <si>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</si>
  <si>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</si>
  <si>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</si>
  <si>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</si>
  <si>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</si>
  <si>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</si>
  <si>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</si>
  <si>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</si>
  <si>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</si>
  <si>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</si>
  <si>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</si>
  <si>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</si>
  <si>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</si>
  <si>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</si>
  <si>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</si>
  <si>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</si>
  <si>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</si>
  <si>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</si>
  <si>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</si>
  <si>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</si>
  <si>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</si>
  <si>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</si>
  <si>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</si>
  <si>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</si>
  <si>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</si>
  <si>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</si>
  <si>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</si>
  <si>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</si>
  <si>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</si>
  <si>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</si>
  <si>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</si>
  <si>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</si>
  <si>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</si>
  <si>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</si>
  <si>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</si>
  <si>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</si>
  <si>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</si>
  <si>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</si>
  <si>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</si>
  <si>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</si>
  <si>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</si>
  <si>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</si>
  <si>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</si>
  <si>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</si>
  <si>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</si>
  <si>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</si>
  <si>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</si>
  <si>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</si>
  <si>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</si>
  <si>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</si>
  <si>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</si>
  <si>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</si>
  <si>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</si>
  <si>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</si>
  <si>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</si>
  <si>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</si>
  <si>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</si>
  <si>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</si>
  <si>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</si>
  <si>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</si>
  <si>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</si>
  <si>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</si>
  <si>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</si>
  <si>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</si>
  <si>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</si>
  <si>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</si>
  <si>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</si>
  <si>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</si>
  <si>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</si>
  <si>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</si>
  <si>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</si>
  <si>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</si>
  <si>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</si>
  <si>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</si>
  <si>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</si>
  <si>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</si>
  <si>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</si>
  <si>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</si>
  <si>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</si>
  <si>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</si>
  <si>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</si>
  <si>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</si>
  <si>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</si>
  <si>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</si>
  <si>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</si>
  <si>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</si>
  <si>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</si>
  <si>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</si>
  <si>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</si>
  <si>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</si>
  <si>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</si>
  <si>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</si>
  <si>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</si>
  <si>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</si>
  <si>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</si>
  <si>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</si>
  <si>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</si>
  <si>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</si>
  <si>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</si>
  <si>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</si>
  <si>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</si>
  <si>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</si>
  <si>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</si>
  <si>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</si>
  <si>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</si>
  <si>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</si>
  <si>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</si>
  <si>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</si>
  <si>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</si>
  <si>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</si>
  <si>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</si>
  <si>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</si>
  <si>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</si>
  <si>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</si>
  <si>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</si>
  <si>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</si>
  <si>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</si>
  <si>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</si>
  <si>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</si>
  <si>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</si>
  <si>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</si>
  <si>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</si>
  <si>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</si>
  <si>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</si>
  <si>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</si>
  <si>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</si>
  <si>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</si>
  <si>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</si>
  <si>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</si>
  <si>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</si>
  <si>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</si>
  <si>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</si>
  <si>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</si>
  <si>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</si>
  <si>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</si>
  <si>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</si>
  <si>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</si>
  <si>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</si>
  <si>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</si>
  <si>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</si>
  <si>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</si>
  <si>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</si>
  <si>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</si>
  <si>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</si>
  <si>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</si>
  <si>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</si>
  <si>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</si>
  <si>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</si>
  <si>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</si>
  <si>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</si>
  <si>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</si>
  <si>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</si>
  <si>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</si>
  <si>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</si>
  <si>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</si>
  <si>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</si>
  <si>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</si>
  <si>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</si>
  <si>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</si>
  <si>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</si>
  <si>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</si>
  <si>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</si>
  <si>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</si>
  <si>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</si>
  <si>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</si>
  <si>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</si>
  <si>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</si>
  <si>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</si>
  <si>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</si>
  <si>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</si>
  <si>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</si>
  <si>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</si>
  <si>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</si>
  <si>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</si>
  <si>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</si>
  <si>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</si>
  <si>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</si>
  <si>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</si>
  <si>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</si>
  <si>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</si>
  <si>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</si>
  <si>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</si>
  <si>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</si>
  <si>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</si>
  <si>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</si>
  <si>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</si>
  <si>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</si>
  <si>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</si>
  <si>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</si>
  <si>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</si>
  <si>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</si>
  <si>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</si>
  <si>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</si>
  <si>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</si>
  <si>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</si>
  <si>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</si>
  <si>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</si>
  <si>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</si>
  <si>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</si>
  <si>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</si>
  <si>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</si>
  <si>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</si>
  <si>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</si>
  <si>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</si>
  <si>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</si>
  <si>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</si>
  <si>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</si>
  <si>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</si>
  <si>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</si>
  <si>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</si>
  <si>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</si>
  <si>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</si>
  <si>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</si>
  <si>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</si>
  <si>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</si>
  <si>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</si>
  <si>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</si>
  <si>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</si>
  <si>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</si>
  <si>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</si>
  <si>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</si>
  <si>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</si>
  <si>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</si>
  <si>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</si>
  <si>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</si>
  <si>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</si>
  <si>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</si>
  <si>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</si>
  <si>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</si>
  <si>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</si>
  <si>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</si>
  <si>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</si>
  <si>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</si>
  <si>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</si>
  <si>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</si>
  <si>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</si>
  <si>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</si>
  <si>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</si>
  <si>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</si>
  <si>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</si>
  <si>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</si>
  <si>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</si>
  <si>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</si>
  <si>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</si>
  <si>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</si>
  <si>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</si>
  <si>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</si>
  <si>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</si>
  <si>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</si>
  <si>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</si>
  <si>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</si>
  <si>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</si>
  <si>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</si>
  <si>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</si>
  <si>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</si>
  <si>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</si>
  <si>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</si>
  <si>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</si>
  <si>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</si>
  <si>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</si>
  <si>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</si>
  <si>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</si>
  <si>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</si>
  <si>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</si>
  <si>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</si>
  <si>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</si>
  <si>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</si>
  <si>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</si>
  <si>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</si>
  <si>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</si>
  <si>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</si>
  <si>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</si>
  <si>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</si>
  <si>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</si>
  <si>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</si>
  <si>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</si>
  <si>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</si>
  <si>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</si>
  <si>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</si>
  <si>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</si>
  <si>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</si>
  <si>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</si>
  <si>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</si>
  <si>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</si>
  <si>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</si>
  <si>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</si>
  <si>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</si>
  <si>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</si>
  <si>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</si>
  <si>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</si>
  <si>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</si>
  <si>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</si>
  <si>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</si>
  <si>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</si>
  <si>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</si>
  <si>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</si>
  <si>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</si>
  <si>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</si>
  <si>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</si>
  <si>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</si>
  <si>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</si>
  <si>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</si>
  <si>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</si>
  <si>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</si>
  <si>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</si>
  <si>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</si>
  <si>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</si>
  <si>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</si>
  <si>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</si>
  <si>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</si>
  <si>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</si>
  <si>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</si>
  <si>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</si>
  <si>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</si>
  <si>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</si>
  <si>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</si>
  <si>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</si>
  <si>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</si>
  <si>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</si>
  <si>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</si>
  <si>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</si>
  <si>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</si>
  <si>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</si>
  <si>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</si>
  <si>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</si>
  <si>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</si>
  <si>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</si>
  <si>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</si>
  <si>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</si>
  <si>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</si>
  <si>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</si>
  <si>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</si>
  <si>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</si>
  <si>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</si>
  <si>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</si>
  <si>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</si>
  <si>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</si>
  <si>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</si>
  <si>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</si>
  <si>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</si>
  <si>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</si>
  <si>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</si>
  <si>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</si>
  <si>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</si>
  <si>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</si>
  <si>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</si>
  <si>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</si>
  <si>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</si>
  <si>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</si>
  <si>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</si>
  <si>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</si>
  <si>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</si>
  <si>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</si>
  <si>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</si>
  <si>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</si>
  <si>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</si>
  <si>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</si>
  <si>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</si>
  <si>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</si>
  <si>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</si>
  <si>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</si>
  <si>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</si>
  <si>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</si>
  <si>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</si>
  <si>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</si>
  <si>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</si>
  <si>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</si>
  <si>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</si>
  <si>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</si>
  <si>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</si>
  <si>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</si>
  <si>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</si>
  <si>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</si>
  <si>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</si>
  <si>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</si>
  <si>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</si>
  <si>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</si>
  <si>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</si>
  <si>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</si>
  <si>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</si>
  <si>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</si>
  <si>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</si>
  <si>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</si>
  <si>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</si>
  <si>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</si>
  <si>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</si>
  <si>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</si>
  <si>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</si>
  <si>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</si>
  <si>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</si>
  <si>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</si>
  <si>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</si>
  <si>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</si>
  <si>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</si>
  <si>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</si>
  <si>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</si>
  <si>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</si>
  <si>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</si>
  <si>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</si>
  <si>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</si>
  <si>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</si>
  <si>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</si>
  <si>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</si>
  <si>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</si>
  <si>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</si>
  <si>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</si>
  <si>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</si>
  <si>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</si>
  <si>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</si>
  <si>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</si>
  <si>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</si>
  <si>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</si>
  <si>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</si>
  <si>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</si>
  <si>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</si>
  <si>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</si>
  <si>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</si>
  <si>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</si>
  <si>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</si>
  <si>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</si>
  <si>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</si>
  <si>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</si>
  <si>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</si>
  <si>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</si>
  <si>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</si>
  <si>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</si>
  <si>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</si>
  <si>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</si>
  <si>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</si>
  <si>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</si>
  <si>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</si>
  <si>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</si>
  <si>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</si>
  <si>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</si>
  <si>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</si>
  <si>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</si>
  <si>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</si>
  <si>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</si>
  <si>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</si>
  <si>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</si>
  <si>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</si>
  <si>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</si>
  <si>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</si>
  <si>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</si>
  <si>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</si>
  <si>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</si>
  <si>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</si>
  <si>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</si>
  <si>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</si>
  <si>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</si>
  <si>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</si>
  <si>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</si>
  <si>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</si>
  <si>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</si>
  <si>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</si>
  <si>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</si>
  <si>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</si>
  <si>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</si>
  <si>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</si>
  <si>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</si>
  <si>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</si>
  <si>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</si>
  <si>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</si>
  <si>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</si>
  <si>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</si>
  <si>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</si>
  <si>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</si>
  <si>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</si>
  <si>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</si>
  <si>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</si>
  <si>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</si>
  <si>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</si>
  <si>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</si>
  <si>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</si>
  <si>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</si>
  <si>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</si>
  <si>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</si>
  <si>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</si>
  <si>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</si>
  <si>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</si>
  <si>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</si>
  <si>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</si>
  <si>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</si>
  <si>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</si>
  <si>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</si>
  <si>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</si>
  <si>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</si>
  <si>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</si>
  <si>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</si>
  <si>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</si>
  <si>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</si>
  <si>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</si>
  <si>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</si>
  <si>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</si>
  <si>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</si>
  <si>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</si>
  <si>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</si>
  <si>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</si>
  <si>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</si>
  <si>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</si>
  <si>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</si>
  <si>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</si>
  <si>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</si>
  <si>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</si>
  <si>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</si>
  <si>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</si>
  <si>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</si>
  <si>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</si>
  <si>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</si>
  <si>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</si>
  <si>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</si>
  <si>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</si>
  <si>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</si>
  <si>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</si>
  <si>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</si>
  <si>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</si>
  <si>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</si>
  <si>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</si>
  <si>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</si>
  <si>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</si>
  <si>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</si>
  <si>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</si>
  <si>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</si>
  <si>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</si>
  <si>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</si>
  <si>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</si>
  <si>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</si>
  <si>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</si>
  <si>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</si>
  <si>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</si>
  <si>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</si>
  <si>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</si>
  <si>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</si>
  <si>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</si>
  <si>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</si>
  <si>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</si>
  <si>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</si>
  <si>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</si>
  <si>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</si>
  <si>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</si>
  <si>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</si>
  <si>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</si>
  <si>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</si>
  <si>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</si>
  <si>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</si>
  <si>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</si>
  <si>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</si>
  <si>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</si>
  <si>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</si>
  <si>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</si>
  <si>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</si>
  <si>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</si>
  <si>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</si>
  <si>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</si>
  <si>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</si>
  <si>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</si>
  <si>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</si>
  <si>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</si>
  <si>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</si>
  <si>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</si>
  <si>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</si>
  <si>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</si>
  <si>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</si>
  <si>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</si>
  <si>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</si>
  <si>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</si>
  <si>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</si>
  <si>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</si>
  <si>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</si>
  <si>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</si>
  <si>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</si>
  <si>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</si>
  <si>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</si>
  <si>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</si>
  <si>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</si>
  <si>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</si>
  <si>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</si>
  <si>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</si>
  <si>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</si>
  <si>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</si>
  <si>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</si>
  <si>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</si>
  <si>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</si>
  <si>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</si>
  <si>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</si>
  <si>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</si>
  <si>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</si>
  <si>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</si>
  <si>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</si>
  <si>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</si>
  <si>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</si>
  <si>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</si>
  <si>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</si>
  <si>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</si>
  <si>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</si>
  <si>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</si>
  <si>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</si>
  <si>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</si>
  <si>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</si>
  <si>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</si>
  <si>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</si>
  <si>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</si>
  <si>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</si>
  <si>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</si>
  <si>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</si>
  <si>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</si>
  <si>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</si>
  <si>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</si>
  <si>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</si>
  <si>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</si>
  <si>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</si>
  <si>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</si>
  <si>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</si>
  <si>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</si>
  <si>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</si>
  <si>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</si>
  <si>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</si>
  <si>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</si>
  <si>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</si>
  <si>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</si>
  <si>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</si>
  <si>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</si>
  <si>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</si>
  <si>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</si>
  <si>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</si>
  <si>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</si>
  <si>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</si>
  <si>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</si>
  <si>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</si>
  <si>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</si>
  <si>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</si>
  <si>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</si>
  <si>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</si>
  <si>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</si>
  <si>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</si>
  <si>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</si>
  <si>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</si>
  <si>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</si>
  <si>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</si>
  <si>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</si>
  <si>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</si>
  <si>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</si>
  <si>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</si>
  <si>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</si>
  <si>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</si>
  <si>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</si>
  <si>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</si>
  <si>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</si>
  <si>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</si>
  <si>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</si>
  <si>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</si>
  <si>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</si>
  <si>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</si>
  <si>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</si>
  <si>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</si>
  <si>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</si>
  <si>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</si>
  <si>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</si>
  <si>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</si>
  <si>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</si>
  <si>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</si>
  <si>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</si>
  <si>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</si>
  <si>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</si>
  <si>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</si>
  <si>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</si>
  <si>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</si>
  <si>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</si>
  <si>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</si>
  <si>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</si>
  <si>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</si>
  <si>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</si>
  <si>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</si>
  <si>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</si>
  <si>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</si>
  <si>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</si>
  <si>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</si>
  <si>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</si>
  <si>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</si>
  <si>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</si>
  <si>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</si>
  <si>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</si>
  <si>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</si>
  <si>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</si>
  <si>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</si>
  <si>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</si>
  <si>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</si>
  <si>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</si>
  <si>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</si>
  <si>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</si>
  <si>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</si>
  <si>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</si>
  <si>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</si>
  <si>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</si>
  <si>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</si>
  <si>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</si>
  <si>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</si>
  <si>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</si>
  <si>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</si>
  <si>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</si>
  <si>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</si>
  <si>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</si>
  <si>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</si>
  <si>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</si>
  <si>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</si>
  <si>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</si>
  <si>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</si>
  <si>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</si>
  <si>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</si>
  <si>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</si>
  <si>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</si>
  <si>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</si>
  <si>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</si>
  <si>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</si>
  <si>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</si>
  <si>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</si>
  <si>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</si>
  <si>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</si>
  <si>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</si>
  <si>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</si>
  <si>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</si>
  <si>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</si>
  <si>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</si>
  <si>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</si>
  <si>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</si>
  <si>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</si>
  <si>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</si>
  <si>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</si>
  <si>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</si>
  <si>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</si>
  <si>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</si>
  <si>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</si>
  <si>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</si>
  <si>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</si>
  <si>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</si>
  <si>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</si>
  <si>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</si>
  <si>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</si>
  <si>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</si>
  <si>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</si>
  <si>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</si>
  <si>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</si>
  <si>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</si>
  <si>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</si>
  <si>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</si>
  <si>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</si>
  <si>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</si>
  <si>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</si>
  <si>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</si>
  <si>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</si>
  <si>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</si>
  <si>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</si>
  <si>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</si>
  <si>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</si>
  <si>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</si>
  <si>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</si>
  <si>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</si>
  <si>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</si>
  <si>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</si>
  <si>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</si>
  <si>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</si>
  <si>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</si>
  <si>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</si>
  <si>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</si>
  <si>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</si>
  <si>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</si>
  <si>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</si>
  <si>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</si>
  <si>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</si>
  <si>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</si>
  <si>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</si>
  <si>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</si>
  <si>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</si>
  <si>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</si>
  <si>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</si>
  <si>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</si>
  <si>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</si>
  <si>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</si>
  <si>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</si>
  <si>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</si>
  <si>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</si>
  <si>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</si>
  <si>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</si>
  <si>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</si>
  <si>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</si>
  <si>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</si>
  <si>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</si>
  <si>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</si>
  <si>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</si>
  <si>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</si>
  <si>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</si>
  <si>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</si>
  <si>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</si>
  <si>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</si>
  <si>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</si>
  <si>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</si>
  <si>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</si>
  <si>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</si>
  <si>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</si>
  <si>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</si>
  <si>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</si>
  <si>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</si>
  <si>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</si>
  <si>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</si>
  <si>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</si>
  <si>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</si>
  <si>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</si>
  <si>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</si>
  <si>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</si>
  <si>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</si>
  <si>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</si>
  <si>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</si>
  <si>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</si>
  <si>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</si>
  <si>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</si>
  <si>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</si>
  <si>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</si>
  <si>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</si>
  <si>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</si>
  <si>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</si>
  <si>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</si>
  <si>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</si>
  <si>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</si>
  <si>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</si>
  <si>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</si>
  <si>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</si>
  <si>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</si>
  <si>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</si>
  <si>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</si>
  <si>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</si>
  <si>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</si>
  <si>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</si>
  <si>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</si>
  <si>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</si>
  <si>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</si>
  <si>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</si>
  <si>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</si>
  <si>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</si>
  <si>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</si>
  <si>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</si>
  <si>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</si>
  <si>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</si>
  <si>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</si>
  <si>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</si>
  <si>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</si>
  <si>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</si>
  <si>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</si>
  <si>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</si>
  <si>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</si>
  <si>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</si>
  <si>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</si>
  <si>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</si>
  <si>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</si>
  <si>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</si>
  <si>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</si>
  <si>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</si>
  <si>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</si>
  <si>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</si>
  <si>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</si>
  <si>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</si>
  <si>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</si>
  <si>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</si>
  <si>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</si>
  <si>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</si>
  <si>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</si>
  <si>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</si>
  <si>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</si>
  <si>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</si>
  <si>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</si>
  <si>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</si>
  <si>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</si>
  <si>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</si>
  <si>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</si>
  <si>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</si>
  <si>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</si>
  <si>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</si>
  <si>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</si>
  <si>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</si>
  <si>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</si>
  <si>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</si>
  <si>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</si>
  <si>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</si>
  <si>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</si>
  <si>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</si>
  <si>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</si>
  <si>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</si>
  <si>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</si>
  <si>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</si>
  <si>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</si>
  <si>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</si>
  <si>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</si>
  <si>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</si>
  <si>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</si>
  <si>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</si>
  <si>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</si>
  <si>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</si>
  <si>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</si>
  <si>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</si>
  <si>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</si>
  <si>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</si>
  <si>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</si>
  <si>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</si>
  <si>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</si>
  <si>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</si>
  <si>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</si>
  <si>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</si>
  <si>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</si>
  <si>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</si>
  <si>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</si>
  <si>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</si>
  <si>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</si>
  <si>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</si>
  <si>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</si>
  <si>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</si>
  <si>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</si>
  <si>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</si>
  <si>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</si>
  <si>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</si>
  <si>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</si>
  <si>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</si>
  <si>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</si>
  <si>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</si>
  <si>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</si>
  <si>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</si>
  <si>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</si>
  <si>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</si>
  <si>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</si>
  <si>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</si>
  <si>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</si>
  <si>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</si>
  <si>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</si>
  <si>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</si>
  <si>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</si>
  <si>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</si>
  <si>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</si>
  <si>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</si>
  <si>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</si>
  <si>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</si>
  <si>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</si>
  <si>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</si>
  <si>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</si>
  <si>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</si>
  <si>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</si>
  <si>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</si>
  <si>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</si>
  <si>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</si>
  <si>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</si>
  <si>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</si>
  <si>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</si>
  <si>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</si>
  <si>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</si>
  <si>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</si>
  <si>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</si>
  <si>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</si>
  <si>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</si>
  <si>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</si>
  <si>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</si>
  <si>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</si>
  <si>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</si>
  <si>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</si>
  <si>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</si>
  <si>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</si>
  <si>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</si>
  <si>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</si>
  <si>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</si>
  <si>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</si>
  <si>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</si>
  <si>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</si>
  <si>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</si>
  <si>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</si>
  <si>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</si>
  <si>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</si>
  <si>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</si>
  <si>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</si>
  <si>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</si>
  <si>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</si>
  <si>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</si>
  <si>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</si>
  <si>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</si>
  <si>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</si>
  <si>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</si>
  <si>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</si>
  <si>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</si>
  <si>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</si>
  <si>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</si>
  <si>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</si>
  <si>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</si>
  <si>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</si>
  <si>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</si>
  <si>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</si>
  <si>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</si>
  <si>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</si>
  <si>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</si>
  <si>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</si>
  <si>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</si>
  <si>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</si>
  <si>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</si>
  <si>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</si>
  <si>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</si>
  <si>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</si>
  <si>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</si>
  <si>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</si>
  <si>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</si>
  <si>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</si>
  <si>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</si>
  <si>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</si>
  <si>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</si>
  <si>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</si>
  <si>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</si>
  <si>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</si>
  <si>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</si>
  <si>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</si>
  <si>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</si>
  <si>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</si>
  <si>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</si>
  <si>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</si>
  <si>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</si>
  <si>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</si>
  <si>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</si>
  <si>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</si>
  <si>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</si>
  <si>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</si>
  <si>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</si>
  <si>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</si>
  <si>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</si>
  <si>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</si>
  <si>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</si>
  <si>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</si>
  <si>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</si>
  <si>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</si>
  <si>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</si>
  <si>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</si>
  <si>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</si>
  <si>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</si>
  <si>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</si>
  <si>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</si>
  <si>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</si>
  <si>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</si>
  <si>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</si>
  <si>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</si>
  <si>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</si>
  <si>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</si>
  <si>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</si>
  <si>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</si>
  <si>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</si>
  <si>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</si>
  <si>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</si>
  <si>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</si>
  <si>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</si>
  <si>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</si>
  <si>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</si>
  <si>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</si>
  <si>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</si>
  <si>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</si>
  <si>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</si>
  <si>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</si>
  <si>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</si>
  <si>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</si>
  <si>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</si>
  <si>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</si>
  <si>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</si>
  <si>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</si>
  <si>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</si>
  <si>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</si>
  <si>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</si>
  <si>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</si>
  <si>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</si>
  <si>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</si>
  <si>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</si>
  <si>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</si>
  <si>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</si>
  <si>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</si>
  <si>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</si>
  <si>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</si>
  <si>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</si>
  <si>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</si>
  <si>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</si>
  <si>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</si>
  <si>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</si>
  <si>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</si>
  <si>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</si>
  <si>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</si>
  <si>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</si>
  <si>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</si>
  <si>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</si>
  <si>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</si>
  <si>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</si>
  <si>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</si>
  <si>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</si>
  <si>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</si>
  <si>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</si>
  <si>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</si>
  <si>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</si>
  <si>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</si>
  <si>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</si>
  <si>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</si>
  <si>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</si>
  <si>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</si>
  <si>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</si>
  <si>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</si>
  <si>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</si>
  <si>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</si>
  <si>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</si>
  <si>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</si>
  <si>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</si>
  <si>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</si>
  <si>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</si>
  <si>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</si>
  <si>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</si>
  <si>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</si>
  <si>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</si>
  <si>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</si>
  <si>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</si>
  <si>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</si>
  <si>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</si>
  <si>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</si>
  <si>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</si>
  <si>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</si>
  <si>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</si>
  <si>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</si>
  <si>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</si>
  <si>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</si>
  <si>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</si>
  <si>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</si>
  <si>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</si>
  <si>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</si>
  <si>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</si>
  <si>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</si>
  <si>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</si>
  <si>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</si>
  <si>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</si>
  <si>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</si>
  <si>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</si>
  <si>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</si>
  <si>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</si>
  <si>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</si>
  <si>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</si>
  <si>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</si>
  <si>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</si>
  <si>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</si>
  <si>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</si>
  <si>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</si>
  <si>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</si>
  <si>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</si>
  <si>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</si>
  <si>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</si>
  <si>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</si>
  <si>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</si>
  <si>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</si>
  <si>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</si>
  <si>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</si>
  <si>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</si>
  <si>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</si>
  <si>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</si>
  <si>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</si>
  <si>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</si>
  <si>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</si>
  <si>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</si>
  <si>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</si>
  <si>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</si>
  <si>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</si>
  <si>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</si>
  <si>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</si>
  <si>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</si>
  <si>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</si>
  <si>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</si>
  <si>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</si>
  <si>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</si>
  <si>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</si>
  <si>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</si>
  <si>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</si>
  <si>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</si>
  <si>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</si>
  <si>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</si>
  <si>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</si>
  <si>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</si>
  <si>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</si>
  <si>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</si>
  <si>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</si>
  <si>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</si>
  <si>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</si>
  <si>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</si>
  <si>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</si>
  <si>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</si>
  <si>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</si>
  <si>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</si>
  <si>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</si>
  <si>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</si>
  <si>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</si>
  <si>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</si>
  <si>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</si>
  <si>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</si>
  <si>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</si>
  <si>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</si>
  <si>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</si>
  <si>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</si>
  <si>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</si>
  <si>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</si>
  <si>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</si>
  <si>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</si>
  <si>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</si>
  <si>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</si>
  <si>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</si>
  <si>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</si>
  <si>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</si>
  <si>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</si>
  <si>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</si>
  <si>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</si>
  <si>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</si>
  <si>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</si>
  <si>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</si>
  <si>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</si>
  <si>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</si>
  <si>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</si>
  <si>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</si>
  <si>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</si>
  <si>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</si>
  <si>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</si>
  <si>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</si>
  <si>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</si>
  <si>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</si>
  <si>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</si>
  <si>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</si>
  <si>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</si>
  <si>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</si>
  <si>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</si>
  <si>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</si>
  <si>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</si>
  <si>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</si>
  <si>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</si>
  <si>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</si>
  <si>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</si>
  <si>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</si>
  <si>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</si>
  <si>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</si>
  <si>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</si>
  <si>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</si>
  <si>
    <t>0076658</t>
    <phoneticPr fontId="3" type="noConversion"/>
  </si>
  <si>
    <t>0028590</t>
    <phoneticPr fontId="3" type="noConversion"/>
  </si>
  <si>
    <t>0028635</t>
    <phoneticPr fontId="3" type="noConversion"/>
  </si>
  <si>
    <t>4袋（1盘退货）</t>
    <phoneticPr fontId="3" type="noConversion"/>
  </si>
  <si>
    <t>0028589</t>
    <phoneticPr fontId="3" type="noConversion"/>
  </si>
  <si>
    <t>0024868</t>
    <phoneticPr fontId="3" type="noConversion"/>
  </si>
  <si>
    <t>0051192</t>
    <phoneticPr fontId="3" type="noConversion"/>
  </si>
  <si>
    <t>0051193</t>
  </si>
  <si>
    <t>0051194</t>
  </si>
  <si>
    <t>0051195</t>
  </si>
  <si>
    <t>0051196</t>
  </si>
  <si>
    <t>0051197</t>
  </si>
  <si>
    <t>0051198</t>
  </si>
  <si>
    <t>0051199</t>
  </si>
  <si>
    <t>0024806</t>
    <phoneticPr fontId="3" type="noConversion"/>
  </si>
  <si>
    <t>11袋</t>
    <phoneticPr fontId="3" type="noConversion"/>
  </si>
  <si>
    <t>0024877</t>
    <phoneticPr fontId="3" type="noConversion"/>
  </si>
  <si>
    <t>0024804</t>
    <phoneticPr fontId="3" type="noConversion"/>
  </si>
  <si>
    <t>3袋</t>
    <phoneticPr fontId="3" type="noConversion"/>
  </si>
  <si>
    <t>0024805</t>
    <phoneticPr fontId="3" type="noConversion"/>
  </si>
  <si>
    <t>19袋</t>
    <phoneticPr fontId="3" type="noConversion"/>
  </si>
  <si>
    <t>0024802</t>
    <phoneticPr fontId="3" type="noConversion"/>
  </si>
  <si>
    <t>0069989</t>
    <phoneticPr fontId="3" type="noConversion"/>
  </si>
  <si>
    <t>0069988</t>
    <phoneticPr fontId="3" type="noConversion"/>
  </si>
  <si>
    <t>0069995</t>
    <phoneticPr fontId="3" type="noConversion"/>
  </si>
  <si>
    <t>新地园区</t>
  </si>
  <si>
    <t>0029902</t>
    <phoneticPr fontId="3" type="noConversion"/>
  </si>
  <si>
    <t>0069994</t>
    <phoneticPr fontId="3" type="noConversion"/>
  </si>
  <si>
    <t>熊琳</t>
    <phoneticPr fontId="3" type="noConversion"/>
  </si>
  <si>
    <t>18819</t>
    <phoneticPr fontId="3" type="noConversion"/>
  </si>
  <si>
    <t>0028591</t>
    <phoneticPr fontId="3" type="noConversion"/>
  </si>
  <si>
    <t>0051210</t>
    <phoneticPr fontId="3" type="noConversion"/>
  </si>
  <si>
    <t>0051209</t>
    <phoneticPr fontId="3" type="noConversion"/>
  </si>
  <si>
    <t>0051207</t>
    <phoneticPr fontId="3" type="noConversion"/>
  </si>
  <si>
    <t>0051206</t>
    <phoneticPr fontId="3" type="noConversion"/>
  </si>
  <si>
    <t>0051205</t>
    <phoneticPr fontId="3" type="noConversion"/>
  </si>
  <si>
    <t>0051204</t>
    <phoneticPr fontId="3" type="noConversion"/>
  </si>
  <si>
    <t>0051208</t>
    <phoneticPr fontId="3" type="noConversion"/>
  </si>
  <si>
    <t>0076637</t>
    <phoneticPr fontId="3" type="noConversion"/>
  </si>
  <si>
    <t>0051177</t>
    <phoneticPr fontId="3" type="noConversion"/>
  </si>
  <si>
    <t>0069996</t>
    <phoneticPr fontId="3" type="noConversion"/>
  </si>
  <si>
    <t>1箱京尊达</t>
    <phoneticPr fontId="3" type="noConversion"/>
  </si>
  <si>
    <t>0069997</t>
    <phoneticPr fontId="3" type="noConversion"/>
  </si>
  <si>
    <t>0069998</t>
    <phoneticPr fontId="3" type="noConversion"/>
  </si>
  <si>
    <t>0051176</t>
    <phoneticPr fontId="3" type="noConversion"/>
  </si>
  <si>
    <t>陈丹丹</t>
  </si>
  <si>
    <t>武汉新地分拣退货组</t>
  </si>
  <si>
    <t>分拣退货组</t>
  </si>
  <si>
    <t>WW0017293</t>
  </si>
  <si>
    <t>0069933</t>
  </si>
  <si>
    <t>周华安</t>
  </si>
  <si>
    <t>WW0017411</t>
    <phoneticPr fontId="3" type="noConversion"/>
  </si>
  <si>
    <t>WW0019999</t>
  </si>
  <si>
    <t>WW0017134</t>
  </si>
  <si>
    <t>WW0016815</t>
  </si>
  <si>
    <t>WW0017497</t>
  </si>
  <si>
    <t>WW0017117</t>
  </si>
  <si>
    <t>WW0017873</t>
  </si>
  <si>
    <t>WW0016863</t>
  </si>
  <si>
    <t>WW0017255</t>
  </si>
  <si>
    <t>WW0017976</t>
  </si>
  <si>
    <t>WW0019748</t>
  </si>
  <si>
    <t>WW0017381</t>
  </si>
  <si>
    <t>WW0017382</t>
  </si>
  <si>
    <t>WW0017383</t>
  </si>
  <si>
    <t>WW0017384</t>
  </si>
  <si>
    <t>WW0017385</t>
  </si>
  <si>
    <t>WW0017386</t>
  </si>
  <si>
    <t>WW0017387</t>
  </si>
  <si>
    <t>WW0017388</t>
  </si>
  <si>
    <t>WW0018125</t>
  </si>
  <si>
    <t>WW0017416</t>
  </si>
  <si>
    <t>WW0017415</t>
  </si>
  <si>
    <t>WW0017413</t>
  </si>
  <si>
    <t>WW0017410</t>
  </si>
  <si>
    <t>WW0017409</t>
  </si>
  <si>
    <t>WW0017408</t>
  </si>
  <si>
    <t>WW0017414</t>
  </si>
  <si>
    <t>WW0017118</t>
  </si>
  <si>
    <t>WW0015856</t>
  </si>
  <si>
    <t>WW0015855</t>
  </si>
  <si>
    <t>WW0015854</t>
  </si>
  <si>
    <t>WW0015852</t>
  </si>
  <si>
    <t>WW0015900</t>
  </si>
  <si>
    <t>WW0018119</t>
  </si>
  <si>
    <t>WW0018123</t>
  </si>
  <si>
    <t>WW0018121</t>
  </si>
  <si>
    <t>WW0018120</t>
  </si>
  <si>
    <t>WW0017978</t>
  </si>
  <si>
    <t>WW0017977</t>
  </si>
  <si>
    <t>16751</t>
    <phoneticPr fontId="3" type="noConversion"/>
  </si>
  <si>
    <t>0024878</t>
    <phoneticPr fontId="3" type="noConversion"/>
  </si>
  <si>
    <t>0024816</t>
    <phoneticPr fontId="3" type="noConversion"/>
  </si>
  <si>
    <t>15袋</t>
    <phoneticPr fontId="3" type="noConversion"/>
  </si>
  <si>
    <t>17294</t>
    <phoneticPr fontId="3" type="noConversion"/>
  </si>
  <si>
    <t>0024798</t>
    <phoneticPr fontId="3" type="noConversion"/>
  </si>
  <si>
    <t>18654</t>
    <phoneticPr fontId="3" type="noConversion"/>
  </si>
  <si>
    <t>0024819</t>
    <phoneticPr fontId="3" type="noConversion"/>
  </si>
  <si>
    <t>0028649</t>
    <phoneticPr fontId="3" type="noConversion"/>
  </si>
  <si>
    <t>2袋</t>
    <phoneticPr fontId="3" type="noConversion"/>
  </si>
  <si>
    <t>16864</t>
    <phoneticPr fontId="3" type="noConversion"/>
  </si>
  <si>
    <t>0024801</t>
    <phoneticPr fontId="3" type="noConversion"/>
  </si>
  <si>
    <t>16944</t>
    <phoneticPr fontId="3" type="noConversion"/>
  </si>
  <si>
    <t>0076608</t>
    <phoneticPr fontId="3" type="noConversion"/>
  </si>
  <si>
    <t>代永华</t>
    <phoneticPr fontId="3" type="noConversion"/>
  </si>
  <si>
    <t>17419</t>
    <phoneticPr fontId="3" type="noConversion"/>
  </si>
  <si>
    <t>0051211</t>
    <phoneticPr fontId="3" type="noConversion"/>
  </si>
  <si>
    <t>17420</t>
    <phoneticPr fontId="3" type="noConversion"/>
  </si>
  <si>
    <t>0051212</t>
    <phoneticPr fontId="3" type="noConversion"/>
  </si>
  <si>
    <t>17424</t>
    <phoneticPr fontId="3" type="noConversion"/>
  </si>
  <si>
    <t>0051230</t>
    <phoneticPr fontId="3" type="noConversion"/>
  </si>
  <si>
    <t>15901</t>
    <phoneticPr fontId="3" type="noConversion"/>
  </si>
  <si>
    <t>新地园区</t>
    <phoneticPr fontId="3" type="noConversion"/>
  </si>
  <si>
    <t>17421</t>
    <phoneticPr fontId="3" type="noConversion"/>
  </si>
  <si>
    <t>0051231</t>
    <phoneticPr fontId="3" type="noConversion"/>
  </si>
  <si>
    <t>17422</t>
    <phoneticPr fontId="3" type="noConversion"/>
  </si>
  <si>
    <t>0051232</t>
    <phoneticPr fontId="3" type="noConversion"/>
  </si>
  <si>
    <t>17423</t>
    <phoneticPr fontId="3" type="noConversion"/>
  </si>
  <si>
    <t>0051233</t>
    <phoneticPr fontId="3" type="noConversion"/>
  </si>
  <si>
    <t>17389</t>
    <phoneticPr fontId="3" type="noConversion"/>
  </si>
  <si>
    <t>17390</t>
    <phoneticPr fontId="3" type="noConversion"/>
  </si>
  <si>
    <t>17391</t>
    <phoneticPr fontId="3" type="noConversion"/>
  </si>
  <si>
    <t>17392</t>
  </si>
  <si>
    <t>17393</t>
  </si>
  <si>
    <t>17394</t>
  </si>
  <si>
    <t>17395</t>
  </si>
  <si>
    <t>17396</t>
  </si>
  <si>
    <t>0051200</t>
    <phoneticPr fontId="3" type="noConversion"/>
  </si>
  <si>
    <t>0051201</t>
  </si>
  <si>
    <t>0051202</t>
  </si>
  <si>
    <t>0051183</t>
    <phoneticPr fontId="3" type="noConversion"/>
  </si>
  <si>
    <t>0051184</t>
  </si>
  <si>
    <t>0051185</t>
  </si>
  <si>
    <t>0051186</t>
  </si>
  <si>
    <t>0051187</t>
  </si>
  <si>
    <t>叶显军</t>
    <phoneticPr fontId="3" type="noConversion"/>
  </si>
  <si>
    <t>17122</t>
    <phoneticPr fontId="3" type="noConversion"/>
  </si>
  <si>
    <t>17123</t>
  </si>
  <si>
    <t>17124</t>
  </si>
  <si>
    <t>17125</t>
  </si>
  <si>
    <t>17051</t>
    <phoneticPr fontId="3" type="noConversion"/>
  </si>
  <si>
    <t>17052</t>
    <phoneticPr fontId="3" type="noConversion"/>
  </si>
  <si>
    <t>0069983</t>
    <phoneticPr fontId="3" type="noConversion"/>
  </si>
  <si>
    <t>0069984</t>
    <phoneticPr fontId="3" type="noConversion"/>
  </si>
  <si>
    <t>0069987</t>
    <phoneticPr fontId="3" type="noConversion"/>
  </si>
  <si>
    <t>0069985</t>
    <phoneticPr fontId="3" type="noConversion"/>
  </si>
  <si>
    <t>0069986</t>
    <phoneticPr fontId="3" type="noConversion"/>
  </si>
  <si>
    <t>0051258</t>
    <phoneticPr fontId="3" type="noConversion"/>
  </si>
  <si>
    <t>16752</t>
    <phoneticPr fontId="3" type="noConversion"/>
  </si>
  <si>
    <t>0051275</t>
    <phoneticPr fontId="3" type="noConversion"/>
  </si>
  <si>
    <t>15857</t>
    <phoneticPr fontId="3" type="noConversion"/>
  </si>
  <si>
    <t>15858</t>
    <phoneticPr fontId="3" type="noConversion"/>
  </si>
  <si>
    <t>15861</t>
    <phoneticPr fontId="3" type="noConversion"/>
  </si>
  <si>
    <t>15862</t>
  </si>
  <si>
    <t>15863</t>
  </si>
  <si>
    <t>15864</t>
  </si>
  <si>
    <t>15865</t>
  </si>
  <si>
    <t>15866</t>
  </si>
  <si>
    <t>0051178</t>
    <phoneticPr fontId="3" type="noConversion"/>
  </si>
  <si>
    <t>0051179</t>
    <phoneticPr fontId="3" type="noConversion"/>
  </si>
  <si>
    <t>0051180</t>
    <phoneticPr fontId="3" type="noConversion"/>
  </si>
  <si>
    <t>0051181</t>
    <phoneticPr fontId="3" type="noConversion"/>
  </si>
  <si>
    <t>0085683</t>
    <phoneticPr fontId="3" type="noConversion"/>
  </si>
  <si>
    <t>0085849</t>
    <phoneticPr fontId="3" type="noConversion"/>
  </si>
  <si>
    <t>0085682</t>
    <phoneticPr fontId="3" type="noConversion"/>
  </si>
  <si>
    <t>0077074</t>
    <phoneticPr fontId="3" type="noConversion"/>
  </si>
  <si>
    <t>20000</t>
    <phoneticPr fontId="3" type="noConversion"/>
  </si>
  <si>
    <t>0028634</t>
    <phoneticPr fontId="3" type="noConversion"/>
  </si>
  <si>
    <t>16192</t>
    <phoneticPr fontId="3" type="noConversion"/>
  </si>
  <si>
    <t>17258</t>
    <phoneticPr fontId="3" type="noConversion"/>
  </si>
  <si>
    <t>17138</t>
    <phoneticPr fontId="3" type="noConversion"/>
  </si>
  <si>
    <t>0076719</t>
    <phoneticPr fontId="3" type="noConversion"/>
  </si>
  <si>
    <t>邓军</t>
    <phoneticPr fontId="3" type="noConversion"/>
  </si>
  <si>
    <t>武汉新地</t>
    <phoneticPr fontId="3" type="noConversion"/>
  </si>
  <si>
    <t>WW0016751</t>
  </si>
  <si>
    <t>WW0017258</t>
  </si>
  <si>
    <t>WW0017294</t>
  </si>
  <si>
    <t>WW0018654</t>
  </si>
  <si>
    <t>WW0016193</t>
  </si>
  <si>
    <t>WW0016864</t>
  </si>
  <si>
    <t>WW0020000</t>
  </si>
  <si>
    <t>WW0017419</t>
  </si>
  <si>
    <t>WW0017420</t>
  </si>
  <si>
    <t>WW0017424</t>
  </si>
  <si>
    <t>WW0015901</t>
  </si>
  <si>
    <t>WW0017389</t>
  </si>
  <si>
    <t>WW0017390</t>
  </si>
  <si>
    <t>WW0017391</t>
  </si>
  <si>
    <t>WW0017392</t>
  </si>
  <si>
    <t>WW0017393</t>
  </si>
  <si>
    <t>WW0017394</t>
  </si>
  <si>
    <t>WW0017395</t>
  </si>
  <si>
    <t>WW0017396</t>
  </si>
  <si>
    <t>WW0015857</t>
  </si>
  <si>
    <t>WW0015858</t>
  </si>
  <si>
    <t>WW0015861</t>
  </si>
  <si>
    <t>WW0015862</t>
  </si>
  <si>
    <t>WW0015863</t>
  </si>
  <si>
    <t>WW0015864</t>
  </si>
  <si>
    <t>WW0015865</t>
  </si>
  <si>
    <t>WW0015866</t>
  </si>
  <si>
    <t>WW0017421</t>
  </si>
  <si>
    <t>WW0017422</t>
  </si>
  <si>
    <t>WW0017423</t>
  </si>
  <si>
    <t>WW0017122</t>
  </si>
  <si>
    <t>WW0017123</t>
  </si>
  <si>
    <t>WW0017124</t>
  </si>
  <si>
    <t>WW0017125</t>
  </si>
  <si>
    <t>WW0017051</t>
  </si>
  <si>
    <t>WW0017052</t>
  </si>
  <si>
    <t>WW0016752</t>
  </si>
  <si>
    <t>WW0017138</t>
  </si>
  <si>
    <t>WW0016944</t>
  </si>
  <si>
    <t>WW0018233</t>
    <phoneticPr fontId="3" type="noConversion"/>
  </si>
  <si>
    <t>0024803</t>
    <phoneticPr fontId="3" type="noConversion"/>
  </si>
  <si>
    <t>鄂ANH299</t>
    <phoneticPr fontId="3" type="noConversion"/>
  </si>
  <si>
    <t>王加先</t>
    <phoneticPr fontId="3" type="noConversion"/>
  </si>
  <si>
    <t>9袋</t>
    <phoneticPr fontId="3" type="noConversion"/>
  </si>
  <si>
    <t>9.6米</t>
    <phoneticPr fontId="3" type="noConversion"/>
  </si>
  <si>
    <t>武汉威伟机械</t>
    <phoneticPr fontId="3" type="noConversion"/>
  </si>
  <si>
    <t>分拣退货中心</t>
    <phoneticPr fontId="3" type="noConversion"/>
  </si>
  <si>
    <t>朝巴桥</t>
    <phoneticPr fontId="3" type="noConversion"/>
  </si>
  <si>
    <t>WW0017983</t>
    <phoneticPr fontId="3" type="noConversion"/>
  </si>
  <si>
    <t>武汉新地园区退货组</t>
    <phoneticPr fontId="3" type="noConversion"/>
  </si>
  <si>
    <t>0076609</t>
    <phoneticPr fontId="3" type="noConversion"/>
  </si>
  <si>
    <t xml:space="preserve">4袋 </t>
    <phoneticPr fontId="3" type="noConversion"/>
  </si>
  <si>
    <t>0024853</t>
    <phoneticPr fontId="3" type="noConversion"/>
  </si>
  <si>
    <t>（1盘退货）</t>
    <phoneticPr fontId="3" type="noConversion"/>
  </si>
  <si>
    <t>0028648</t>
    <phoneticPr fontId="3" type="noConversion"/>
  </si>
  <si>
    <t>0024796</t>
    <phoneticPr fontId="3" type="noConversion"/>
  </si>
  <si>
    <t>0028604</t>
    <phoneticPr fontId="3" type="noConversion"/>
  </si>
  <si>
    <t>祝少宁</t>
    <phoneticPr fontId="3" type="noConversion"/>
  </si>
  <si>
    <t>0028647</t>
    <phoneticPr fontId="3" type="noConversion"/>
  </si>
  <si>
    <t>0028606</t>
    <phoneticPr fontId="3" type="noConversion"/>
  </si>
  <si>
    <t>程斌</t>
  </si>
  <si>
    <t>0051276</t>
    <phoneticPr fontId="3" type="noConversion"/>
  </si>
  <si>
    <t>0024800</t>
    <phoneticPr fontId="3" type="noConversion"/>
  </si>
  <si>
    <t>0076720</t>
    <phoneticPr fontId="3" type="noConversion"/>
  </si>
  <si>
    <t>0076721</t>
    <phoneticPr fontId="3" type="noConversion"/>
  </si>
  <si>
    <t>WW0017985</t>
    <phoneticPr fontId="3" type="noConversion"/>
  </si>
  <si>
    <t>19787</t>
    <phoneticPr fontId="3" type="noConversion"/>
  </si>
  <si>
    <t>0024879</t>
    <phoneticPr fontId="3" type="noConversion"/>
  </si>
  <si>
    <t>0024854</t>
    <phoneticPr fontId="3" type="noConversion"/>
  </si>
  <si>
    <t>19381</t>
    <phoneticPr fontId="3" type="noConversion"/>
  </si>
  <si>
    <t>0024855</t>
    <phoneticPr fontId="3" type="noConversion"/>
  </si>
  <si>
    <t>0028605</t>
    <phoneticPr fontId="3" type="noConversion"/>
  </si>
  <si>
    <t>0051453</t>
    <phoneticPr fontId="3" type="noConversion"/>
  </si>
  <si>
    <t>欧文艺</t>
    <phoneticPr fontId="3" type="noConversion"/>
  </si>
  <si>
    <t>武汉亚一分拣中心</t>
    <phoneticPr fontId="3" type="noConversion"/>
  </si>
  <si>
    <t>武汉丰树外单分拣</t>
    <phoneticPr fontId="3" type="noConversion"/>
  </si>
  <si>
    <t>0051452</t>
    <phoneticPr fontId="3" type="noConversion"/>
  </si>
  <si>
    <t>0051450</t>
    <phoneticPr fontId="3" type="noConversion"/>
  </si>
  <si>
    <t>0051449</t>
    <phoneticPr fontId="3" type="noConversion"/>
  </si>
  <si>
    <t>0051448</t>
    <phoneticPr fontId="3" type="noConversion"/>
  </si>
  <si>
    <t>0051227</t>
    <phoneticPr fontId="3" type="noConversion"/>
  </si>
  <si>
    <t>0051226</t>
    <phoneticPr fontId="3" type="noConversion"/>
  </si>
  <si>
    <t>0051225</t>
    <phoneticPr fontId="3" type="noConversion"/>
  </si>
  <si>
    <t>0051224</t>
    <phoneticPr fontId="3" type="noConversion"/>
  </si>
  <si>
    <t>19788</t>
    <phoneticPr fontId="3" type="noConversion"/>
  </si>
  <si>
    <t>19790</t>
    <phoneticPr fontId="3" type="noConversion"/>
  </si>
  <si>
    <t>0051285</t>
    <phoneticPr fontId="3" type="noConversion"/>
  </si>
  <si>
    <t>0021284</t>
    <phoneticPr fontId="3" type="noConversion"/>
  </si>
  <si>
    <t>0051283</t>
    <phoneticPr fontId="3" type="noConversion"/>
  </si>
  <si>
    <t>0051282</t>
    <phoneticPr fontId="3" type="noConversion"/>
  </si>
  <si>
    <t>0051190</t>
    <phoneticPr fontId="3" type="noConversion"/>
  </si>
  <si>
    <t>0051189</t>
    <phoneticPr fontId="3" type="noConversion"/>
  </si>
  <si>
    <t>0051188</t>
    <phoneticPr fontId="3" type="noConversion"/>
  </si>
  <si>
    <t>0076726</t>
    <phoneticPr fontId="3" type="noConversion"/>
  </si>
  <si>
    <t>邓军</t>
    <phoneticPr fontId="3" type="noConversion"/>
  </si>
  <si>
    <t>WW0016949</t>
  </si>
  <si>
    <t>WW0016451</t>
  </si>
  <si>
    <t>WW0016194</t>
  </si>
  <si>
    <t>WW0018701</t>
  </si>
  <si>
    <t>WW0017433</t>
  </si>
  <si>
    <t>WW0017295</t>
  </si>
  <si>
    <t>WW0017984</t>
  </si>
  <si>
    <t>WW0018236</t>
  </si>
  <si>
    <t>WW0015912</t>
  </si>
  <si>
    <t>WW0015911</t>
  </si>
  <si>
    <t>WW0015910</t>
  </si>
  <si>
    <t>WW0015909</t>
  </si>
  <si>
    <t>WW0015907</t>
  </si>
  <si>
    <t>WW0015906</t>
  </si>
  <si>
    <t>WW0015903</t>
  </si>
  <si>
    <t>WW0015902</t>
  </si>
  <si>
    <t>WW0017987</t>
  </si>
  <si>
    <t>WW0017986</t>
  </si>
  <si>
    <t>WW0016052</t>
  </si>
  <si>
    <t>WW0016051</t>
  </si>
  <si>
    <t>WW0019119</t>
  </si>
  <si>
    <t>WW0017400</t>
  </si>
  <si>
    <t>WW0017399</t>
  </si>
  <si>
    <t>WW0017398</t>
  </si>
  <si>
    <t>WW0017397</t>
  </si>
  <si>
    <t>WW0016453</t>
  </si>
  <si>
    <t>WW0018262</t>
  </si>
  <si>
    <t>WW0016195</t>
  </si>
  <si>
    <t>WW0018261</t>
  </si>
  <si>
    <t>WW0018260</t>
  </si>
  <si>
    <t>WW0017262</t>
  </si>
  <si>
    <t>WW0017140</t>
  </si>
  <si>
    <t>WW0017141</t>
  </si>
  <si>
    <t>WW0015913</t>
  </si>
  <si>
    <t>WW0017142</t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</si>
</sst>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  <font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4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49" fontId="11" fillId="5" borderId="3" xfId="1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6" fillId="0" borderId="0" xfId="1" applyFont="1" applyAlignment="1">
      <alignment horizontal="center" vertical="center" wrapText="1"/>
    </xf>
  </cellXfs>
  <cellStyles count="27">
    <cellStyle name="常规" xfId="0" builtinId="0"/>
    <cellStyle name="常规 2" xfId="4"/>
    <cellStyle name="常规 2 2" xfId="2"/>
    <cellStyle name="常规 2 2 2" xfId="24"/>
    <cellStyle name="常规 2 2 3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5"/>
    <cellStyle name="常规 7 3" xfId="22"/>
    <cellStyle name="常规 8" xfId="11"/>
    <cellStyle name="常规 8 2" xfId="20"/>
    <cellStyle name="常规 8 3" xfId="18"/>
    <cellStyle name="常规 9" xfId="1"/>
    <cellStyle name="常规 9 2" xfId="19"/>
    <cellStyle name="常规 9 2 2" xfId="26"/>
    <cellStyle name="常规 9 2 3" xfId="23"/>
  </cellStyles>
  <dxfs count="297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[4月摆渡报表.xlsx]分析!数据透视表2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FE-48B2-88FA-8ECB43F84CFC}"/>
            </c:ext>
          </c:extLst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FE-48B2-88FA-8ECB43F84CFC}"/>
            </c:ext>
          </c:extLst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FE-48B2-88FA-8ECB43F84CFC}"/>
            </c:ext>
          </c:extLst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FE-48B2-88FA-8ECB43F84CFC}"/>
            </c:ext>
          </c:extLst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FE-48B2-88FA-8ECB43F84CFC}"/>
            </c:ext>
          </c:extLst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FE-48B2-88FA-8ECB43F84CFC}"/>
            </c:ext>
          </c:extLst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FE-48B2-88FA-8ECB43F84CFC}"/>
            </c:ext>
          </c:extLst>
        </c:ser>
        <c:gapWidth val="219"/>
        <c:overlap val="-27"/>
        <c:axId val="96695424"/>
        <c:axId val="96696960"/>
      </c:barChart>
      <c:catAx>
        <c:axId val="966954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696960"/>
        <c:crosses val="autoZero"/>
        <c:auto val="1"/>
        <c:lblAlgn val="ctr"/>
        <c:lblOffset val="100"/>
      </c:catAx>
      <c:valAx>
        <c:axId val="9669696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6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266" l="0.70000000000000062" r="0.70000000000000062" t="0.75000000000000266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198.898892939818" createdVersion="6" refreshedVersion="6" minRefreshableVersion="3" recordCount="242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opLeftCell="G1" workbookViewId="0">
      <selection activeCell="L17" sqref="L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296" priority="2"/>
  </conditionalFormatting>
  <conditionalFormatting sqref="I19:I23">
    <cfRule type="duplicateValues" dxfId="295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3" t="s">
        <v>147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294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3" t="s">
        <v>147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293" priority="10"/>
  </conditionalFormatting>
  <conditionalFormatting sqref="K28">
    <cfRule type="duplicateValues" dxfId="292" priority="8"/>
  </conditionalFormatting>
  <conditionalFormatting sqref="I13:I22 I29:I40">
    <cfRule type="duplicateValues" dxfId="291" priority="7"/>
  </conditionalFormatting>
  <conditionalFormatting sqref="K13:K22 K29:K40">
    <cfRule type="duplicateValues" dxfId="290" priority="5"/>
  </conditionalFormatting>
  <conditionalFormatting sqref="I13:I22 I29:I109">
    <cfRule type="duplicateValues" dxfId="289" priority="4"/>
  </conditionalFormatting>
  <conditionalFormatting sqref="I13">
    <cfRule type="duplicateValues" dxfId="288" priority="2"/>
  </conditionalFormatting>
  <conditionalFormatting sqref="I43:K1048576 I23:K27 I1:K12">
    <cfRule type="duplicateValues" dxfId="287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3" t="s">
        <v>147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286" priority="14"/>
  </conditionalFormatting>
  <conditionalFormatting sqref="I15">
    <cfRule type="duplicateValues" dxfId="285" priority="13"/>
  </conditionalFormatting>
  <conditionalFormatting sqref="K15">
    <cfRule type="duplicateValues" dxfId="284" priority="12"/>
  </conditionalFormatting>
  <conditionalFormatting sqref="I6:I11 J12 I16:I64">
    <cfRule type="duplicateValues" dxfId="283" priority="11"/>
  </conditionalFormatting>
  <conditionalFormatting sqref="K6:K12 K16:K64">
    <cfRule type="duplicateValues" dxfId="282" priority="10"/>
  </conditionalFormatting>
  <conditionalFormatting sqref="I13:I14 I3:I5">
    <cfRule type="duplicateValues" dxfId="281" priority="23"/>
  </conditionalFormatting>
  <conditionalFormatting sqref="K13:K14 K3:K5">
    <cfRule type="duplicateValues" dxfId="280" priority="27"/>
  </conditionalFormatting>
  <conditionalFormatting sqref="I3:I11 I13:I76 J12">
    <cfRule type="duplicateValues" dxfId="279" priority="28"/>
  </conditionalFormatting>
  <conditionalFormatting sqref="I12">
    <cfRule type="duplicateValues" dxfId="278" priority="2"/>
  </conditionalFormatting>
  <conditionalFormatting sqref="I12">
    <cfRule type="duplicateValues" dxfId="277" priority="1"/>
  </conditionalFormatting>
  <conditionalFormatting sqref="I12">
    <cfRule type="duplicateValues" dxfId="276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275" priority="20"/>
  </conditionalFormatting>
  <conditionalFormatting sqref="I2:J34">
    <cfRule type="duplicateValues" dxfId="274" priority="23"/>
  </conditionalFormatting>
  <conditionalFormatting sqref="L2:L34">
    <cfRule type="duplicateValues" dxfId="273" priority="24"/>
  </conditionalFormatting>
  <conditionalFormatting sqref="I2:J46">
    <cfRule type="duplicateValues" dxfId="272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271" priority="12"/>
  </conditionalFormatting>
  <conditionalFormatting sqref="L2:L8">
    <cfRule type="duplicateValues" dxfId="270" priority="53"/>
  </conditionalFormatting>
  <conditionalFormatting sqref="I9:L89">
    <cfRule type="duplicateValues" dxfId="269" priority="54"/>
  </conditionalFormatting>
  <conditionalFormatting sqref="I9:J89">
    <cfRule type="duplicateValues" dxfId="268" priority="55"/>
  </conditionalFormatting>
  <conditionalFormatting sqref="I90:L1048576 I1:L8">
    <cfRule type="duplicateValues" dxfId="267" priority="56"/>
  </conditionalFormatting>
  <conditionalFormatting sqref="I2:J8">
    <cfRule type="duplicateValues" dxfId="266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265" priority="8"/>
  </conditionalFormatting>
  <conditionalFormatting sqref="L2:L61">
    <cfRule type="duplicateValues" dxfId="264" priority="74"/>
  </conditionalFormatting>
  <conditionalFormatting sqref="I2:L61">
    <cfRule type="duplicateValues" dxfId="263" priority="75"/>
  </conditionalFormatting>
  <conditionalFormatting sqref="I2:J61">
    <cfRule type="duplicateValues" dxfId="262" priority="76"/>
  </conditionalFormatting>
  <conditionalFormatting sqref="L21:L25">
    <cfRule type="duplicateValues" dxfId="261" priority="3"/>
  </conditionalFormatting>
  <conditionalFormatting sqref="I21:L25">
    <cfRule type="duplicateValues" dxfId="260" priority="2"/>
  </conditionalFormatting>
  <conditionalFormatting sqref="I21:J25">
    <cfRule type="duplicateValues" dxfId="259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258" priority="22"/>
  </conditionalFormatting>
  <conditionalFormatting sqref="L19:L43 L2:L11">
    <cfRule type="duplicateValues" dxfId="257" priority="172"/>
  </conditionalFormatting>
  <conditionalFormatting sqref="I19:L43 I2:L11">
    <cfRule type="duplicateValues" dxfId="256" priority="173"/>
  </conditionalFormatting>
  <conditionalFormatting sqref="I19:J43 I2:J11">
    <cfRule type="duplicateValues" dxfId="255" priority="174"/>
  </conditionalFormatting>
  <conditionalFormatting sqref="L13:L15">
    <cfRule type="duplicateValues" dxfId="254" priority="16"/>
  </conditionalFormatting>
  <conditionalFormatting sqref="I13:I15 K13:L15">
    <cfRule type="duplicateValues" dxfId="253" priority="17"/>
  </conditionalFormatting>
  <conditionalFormatting sqref="I13:I15">
    <cfRule type="duplicateValues" dxfId="252" priority="18"/>
  </conditionalFormatting>
  <conditionalFormatting sqref="J13:J15">
    <cfRule type="duplicateValues" dxfId="251" priority="14"/>
  </conditionalFormatting>
  <conditionalFormatting sqref="J13:J15">
    <cfRule type="duplicateValues" dxfId="250" priority="15"/>
  </conditionalFormatting>
  <conditionalFormatting sqref="L12">
    <cfRule type="duplicateValues" dxfId="249" priority="11"/>
  </conditionalFormatting>
  <conditionalFormatting sqref="I12:L12">
    <cfRule type="duplicateValues" dxfId="248" priority="12"/>
  </conditionalFormatting>
  <conditionalFormatting sqref="I12:J12">
    <cfRule type="duplicateValues" dxfId="247" priority="13"/>
  </conditionalFormatting>
  <conditionalFormatting sqref="L16:L18">
    <cfRule type="duplicateValues" dxfId="246" priority="3"/>
  </conditionalFormatting>
  <conditionalFormatting sqref="I16:I18 K16:L18">
    <cfRule type="duplicateValues" dxfId="245" priority="4"/>
  </conditionalFormatting>
  <conditionalFormatting sqref="I16:I18">
    <cfRule type="duplicateValues" dxfId="244" priority="5"/>
  </conditionalFormatting>
  <conditionalFormatting sqref="J16:J18">
    <cfRule type="duplicateValues" dxfId="243" priority="1"/>
  </conditionalFormatting>
  <conditionalFormatting sqref="J16:J18">
    <cfRule type="duplicateValues" dxfId="242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241" priority="17"/>
  </conditionalFormatting>
  <conditionalFormatting sqref="L2:L26">
    <cfRule type="duplicateValues" dxfId="240" priority="187"/>
  </conditionalFormatting>
  <conditionalFormatting sqref="I2:L26">
    <cfRule type="duplicateValues" dxfId="239" priority="188"/>
  </conditionalFormatting>
  <conditionalFormatting sqref="I2:J26">
    <cfRule type="duplicateValues" dxfId="238" priority="189"/>
  </conditionalFormatting>
  <conditionalFormatting sqref="L27:L38">
    <cfRule type="duplicateValues" dxfId="237" priority="1"/>
  </conditionalFormatting>
  <conditionalFormatting sqref="I27:L38">
    <cfRule type="duplicateValues" dxfId="236" priority="2"/>
  </conditionalFormatting>
  <conditionalFormatting sqref="I27:J38">
    <cfRule type="duplicateValues" dxfId="235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33"/>
  <sheetViews>
    <sheetView topLeftCell="A15" zoomScaleNormal="100"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str">
        <f>VLOOKUP(Q8,ch!$A$1:$B$34,2,0)</f>
        <v>鄂ANH299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234" priority="14"/>
  </conditionalFormatting>
  <conditionalFormatting sqref="M2:M11 M15:M28">
    <cfRule type="duplicateValues" dxfId="233" priority="10"/>
  </conditionalFormatting>
  <conditionalFormatting sqref="I15:M28 I2:M11">
    <cfRule type="duplicateValues" dxfId="232" priority="9"/>
  </conditionalFormatting>
  <conditionalFormatting sqref="I2:J11 I15:J28">
    <cfRule type="duplicateValues" dxfId="231" priority="8"/>
  </conditionalFormatting>
  <conditionalFormatting sqref="M12:M14 M21:M33">
    <cfRule type="duplicateValues" dxfId="230" priority="7"/>
  </conditionalFormatting>
  <conditionalFormatting sqref="I12:M14 I21:M33">
    <cfRule type="duplicateValues" dxfId="229" priority="6"/>
  </conditionalFormatting>
  <conditionalFormatting sqref="I12:J14 I21:J33">
    <cfRule type="duplicateValues" dxfId="228" priority="5"/>
  </conditionalFormatting>
  <conditionalFormatting sqref="M29:M33">
    <cfRule type="duplicateValues" dxfId="227" priority="4"/>
  </conditionalFormatting>
  <conditionalFormatting sqref="I29:M33">
    <cfRule type="duplicateValues" dxfId="226" priority="3"/>
  </conditionalFormatting>
  <conditionalFormatting sqref="I29:J33">
    <cfRule type="duplicateValues" dxfId="225" priority="2"/>
  </conditionalFormatting>
  <conditionalFormatting sqref="L29:L31">
    <cfRule type="duplicateValues" dxfId="224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223" priority="1"/>
  </conditionalFormatting>
  <conditionalFormatting sqref="I1:M1048576">
    <cfRule type="duplicateValues" dxfId="222" priority="13"/>
  </conditionalFormatting>
  <conditionalFormatting sqref="M2:M64">
    <cfRule type="duplicateValues" dxfId="221" priority="16"/>
  </conditionalFormatting>
  <conditionalFormatting sqref="I2:M64">
    <cfRule type="duplicateValues" dxfId="220" priority="17"/>
  </conditionalFormatting>
  <conditionalFormatting sqref="I2:J64">
    <cfRule type="duplicateValues" dxfId="219" priority="18"/>
  </conditionalFormatting>
  <conditionalFormatting sqref="K2:K6">
    <cfRule type="duplicateValues" dxfId="218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217" priority="27"/>
  </conditionalFormatting>
  <conditionalFormatting sqref="I33:M1048576 I1:M1">
    <cfRule type="duplicateValues" dxfId="216" priority="28"/>
  </conditionalFormatting>
  <conditionalFormatting sqref="M33:M38">
    <cfRule type="duplicateValues" dxfId="215" priority="29"/>
  </conditionalFormatting>
  <conditionalFormatting sqref="I33:M38">
    <cfRule type="duplicateValues" dxfId="214" priority="30"/>
  </conditionalFormatting>
  <conditionalFormatting sqref="I33:J38">
    <cfRule type="duplicateValues" dxfId="213" priority="31"/>
  </conditionalFormatting>
  <conditionalFormatting sqref="K10:K21 K23:K32">
    <cfRule type="duplicateValues" dxfId="212" priority="17"/>
  </conditionalFormatting>
  <conditionalFormatting sqref="J9:J13 I2:J9 L2:M9 I10:M21 I22 I23:M32">
    <cfRule type="duplicateValues" dxfId="211" priority="18"/>
  </conditionalFormatting>
  <conditionalFormatting sqref="M2:M21 M23:M32">
    <cfRule type="duplicateValues" dxfId="210" priority="19"/>
  </conditionalFormatting>
  <conditionalFormatting sqref="I10:M21 I22 I23:M32">
    <cfRule type="duplicateValues" dxfId="209" priority="20"/>
  </conditionalFormatting>
  <conditionalFormatting sqref="I2:J21 I22 I23:J32">
    <cfRule type="duplicateValues" dxfId="208" priority="21"/>
  </conditionalFormatting>
  <conditionalFormatting sqref="K2:K9">
    <cfRule type="duplicateValues" dxfId="207" priority="14"/>
  </conditionalFormatting>
  <conditionalFormatting sqref="K2:K9">
    <cfRule type="duplicateValues" dxfId="206" priority="15"/>
  </conditionalFormatting>
  <conditionalFormatting sqref="K2:K9">
    <cfRule type="duplicateValues" dxfId="205" priority="16"/>
  </conditionalFormatting>
  <conditionalFormatting sqref="J1:J21 J23:J1048576">
    <cfRule type="duplicateValues" dxfId="204" priority="13"/>
  </conditionalFormatting>
  <conditionalFormatting sqref="I22">
    <cfRule type="duplicateValues" dxfId="203" priority="11"/>
  </conditionalFormatting>
  <conditionalFormatting sqref="J22">
    <cfRule type="duplicateValues" dxfId="202" priority="5"/>
  </conditionalFormatting>
  <conditionalFormatting sqref="J22">
    <cfRule type="duplicateValues" dxfId="201" priority="6"/>
  </conditionalFormatting>
  <conditionalFormatting sqref="J22">
    <cfRule type="duplicateValues" dxfId="200" priority="7"/>
  </conditionalFormatting>
  <conditionalFormatting sqref="J22">
    <cfRule type="duplicateValues" dxfId="199" priority="4"/>
  </conditionalFormatting>
  <conditionalFormatting sqref="K22">
    <cfRule type="duplicateValues" dxfId="198" priority="3"/>
  </conditionalFormatting>
  <conditionalFormatting sqref="K22">
    <cfRule type="duplicateValues" dxfId="197" priority="2"/>
  </conditionalFormatting>
  <conditionalFormatting sqref="K22">
    <cfRule type="duplicateValues" dxfId="196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195" priority="44"/>
  </conditionalFormatting>
  <conditionalFormatting sqref="L6:L12">
    <cfRule type="duplicateValues" dxfId="194" priority="45"/>
  </conditionalFormatting>
  <conditionalFormatting sqref="I6:L12">
    <cfRule type="duplicateValues" dxfId="193" priority="46"/>
  </conditionalFormatting>
  <conditionalFormatting sqref="I6:J12">
    <cfRule type="duplicateValues" dxfId="192" priority="47"/>
  </conditionalFormatting>
  <conditionalFormatting sqref="J264:J1048576 J1 J6:J12">
    <cfRule type="duplicateValues" dxfId="191" priority="34"/>
  </conditionalFormatting>
  <conditionalFormatting sqref="J24:L24 I13:L23 I25:L263">
    <cfRule type="duplicateValues" dxfId="190" priority="22"/>
  </conditionalFormatting>
  <conditionalFormatting sqref="L13:L263">
    <cfRule type="duplicateValues" dxfId="189" priority="23"/>
  </conditionalFormatting>
  <conditionalFormatting sqref="K13:L263">
    <cfRule type="duplicateValues" dxfId="188" priority="24"/>
  </conditionalFormatting>
  <conditionalFormatting sqref="J24 I13:J23 I25:J263">
    <cfRule type="duplicateValues" dxfId="187" priority="25"/>
  </conditionalFormatting>
  <conditionalFormatting sqref="J13:J263">
    <cfRule type="duplicateValues" dxfId="186" priority="21"/>
  </conditionalFormatting>
  <conditionalFormatting sqref="I24">
    <cfRule type="duplicateValues" dxfId="185" priority="3"/>
    <cfRule type="duplicateValues" dxfId="184" priority="4"/>
    <cfRule type="duplicateValues" dxfId="183" priority="5"/>
  </conditionalFormatting>
  <conditionalFormatting sqref="I24">
    <cfRule type="duplicateValues" dxfId="182" priority="6"/>
  </conditionalFormatting>
  <conditionalFormatting sqref="I24">
    <cfRule type="duplicateValues" dxfId="181" priority="7"/>
    <cfRule type="duplicateValues" dxfId="180" priority="8"/>
  </conditionalFormatting>
  <conditionalFormatting sqref="I24">
    <cfRule type="duplicateValues" dxfId="179" priority="9"/>
    <cfRule type="duplicateValues" dxfId="178" priority="10"/>
  </conditionalFormatting>
  <conditionalFormatting sqref="I2:L5">
    <cfRule type="duplicateValues" dxfId="177" priority="200"/>
  </conditionalFormatting>
  <conditionalFormatting sqref="L2:L5">
    <cfRule type="duplicateValues" dxfId="176" priority="201"/>
  </conditionalFormatting>
  <conditionalFormatting sqref="I2:J5">
    <cfRule type="duplicateValues" dxfId="175" priority="202"/>
  </conditionalFormatting>
  <conditionalFormatting sqref="J2:J5">
    <cfRule type="duplicateValues" dxfId="174" priority="203"/>
  </conditionalFormatting>
  <conditionalFormatting sqref="I24">
    <cfRule type="duplicateValues" dxfId="173" priority="2"/>
  </conditionalFormatting>
  <conditionalFormatting sqref="I24">
    <cfRule type="duplicateValues" dxfId="172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230"/>
  <sheetViews>
    <sheetView topLeftCell="H7" workbookViewId="0">
      <selection activeCell="O17" sqref="O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171" priority="24"/>
  </conditionalFormatting>
  <conditionalFormatting sqref="J231:J1048576 J1">
    <cfRule type="duplicateValues" dxfId="170" priority="20"/>
  </conditionalFormatting>
  <conditionalFormatting sqref="I2:L230">
    <cfRule type="duplicateValues" dxfId="169" priority="41"/>
  </conditionalFormatting>
  <conditionalFormatting sqref="L2:L230">
    <cfRule type="duplicateValues" dxfId="168" priority="43"/>
  </conditionalFormatting>
  <conditionalFormatting sqref="K2:L230">
    <cfRule type="duplicateValues" dxfId="167" priority="45"/>
  </conditionalFormatting>
  <conditionalFormatting sqref="I2:J230">
    <cfRule type="duplicateValues" dxfId="166" priority="47"/>
  </conditionalFormatting>
  <conditionalFormatting sqref="J2:J230">
    <cfRule type="duplicateValues" dxfId="165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164" priority="17"/>
  </conditionalFormatting>
  <conditionalFormatting sqref="J1">
    <cfRule type="duplicateValues" dxfId="163" priority="16"/>
  </conditionalFormatting>
  <conditionalFormatting sqref="I20:L22 I2:L4 I7:L16">
    <cfRule type="duplicateValues" dxfId="162" priority="10"/>
  </conditionalFormatting>
  <conditionalFormatting sqref="L20:L22 L2:L4 L7:L16">
    <cfRule type="duplicateValues" dxfId="161" priority="9"/>
  </conditionalFormatting>
  <conditionalFormatting sqref="K20:L22 K2:L4 K7:L16">
    <cfRule type="duplicateValues" dxfId="160" priority="8"/>
  </conditionalFormatting>
  <conditionalFormatting sqref="I20:J22 I2:J4 I7:J16">
    <cfRule type="duplicateValues" dxfId="159" priority="7"/>
  </conditionalFormatting>
  <conditionalFormatting sqref="J20:J22 J2:J4 J7:J16">
    <cfRule type="duplicateValues" dxfId="158" priority="6"/>
  </conditionalFormatting>
  <conditionalFormatting sqref="I5:L6 I16:L41">
    <cfRule type="duplicateValues" dxfId="157" priority="5"/>
  </conditionalFormatting>
  <conditionalFormatting sqref="L5:L6 L16:L41">
    <cfRule type="duplicateValues" dxfId="156" priority="4"/>
  </conditionalFormatting>
  <conditionalFormatting sqref="K5:L6 K16:L41">
    <cfRule type="duplicateValues" dxfId="155" priority="3"/>
  </conditionalFormatting>
  <conditionalFormatting sqref="I5:J6 I16:J41">
    <cfRule type="duplicateValues" dxfId="154" priority="2"/>
  </conditionalFormatting>
  <conditionalFormatting sqref="J5:J6 J16:J41">
    <cfRule type="duplicateValues" dxfId="153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152" priority="22"/>
  </conditionalFormatting>
  <conditionalFormatting sqref="J1">
    <cfRule type="duplicateValues" dxfId="151" priority="21"/>
  </conditionalFormatting>
  <conditionalFormatting sqref="I6:L6">
    <cfRule type="duplicateValues" dxfId="150" priority="10"/>
  </conditionalFormatting>
  <conditionalFormatting sqref="L6">
    <cfRule type="duplicateValues" dxfId="149" priority="9"/>
  </conditionalFormatting>
  <conditionalFormatting sqref="K6:L6">
    <cfRule type="duplicateValues" dxfId="148" priority="8"/>
  </conditionalFormatting>
  <conditionalFormatting sqref="I6:J6">
    <cfRule type="duplicateValues" dxfId="147" priority="7"/>
  </conditionalFormatting>
  <conditionalFormatting sqref="J6">
    <cfRule type="duplicateValues" dxfId="146" priority="6"/>
  </conditionalFormatting>
  <conditionalFormatting sqref="I7:L7">
    <cfRule type="duplicateValues" dxfId="145" priority="5"/>
  </conditionalFormatting>
  <conditionalFormatting sqref="L7">
    <cfRule type="duplicateValues" dxfId="144" priority="4"/>
  </conditionalFormatting>
  <conditionalFormatting sqref="K7:L7">
    <cfRule type="duplicateValues" dxfId="143" priority="3"/>
  </conditionalFormatting>
  <conditionalFormatting sqref="I7:J7">
    <cfRule type="duplicateValues" dxfId="142" priority="2"/>
  </conditionalFormatting>
  <conditionalFormatting sqref="J7">
    <cfRule type="duplicateValues" dxfId="141" priority="1"/>
  </conditionalFormatting>
  <conditionalFormatting sqref="I2:L195">
    <cfRule type="duplicateValues" dxfId="140" priority="55"/>
  </conditionalFormatting>
  <conditionalFormatting sqref="L2:L195">
    <cfRule type="duplicateValues" dxfId="139" priority="56"/>
  </conditionalFormatting>
  <conditionalFormatting sqref="K2:L195">
    <cfRule type="duplicateValues" dxfId="138" priority="57"/>
  </conditionalFormatting>
  <conditionalFormatting sqref="I2:J195">
    <cfRule type="duplicateValues" dxfId="137" priority="58"/>
  </conditionalFormatting>
  <conditionalFormatting sqref="J2:J195">
    <cfRule type="duplicateValues" dxfId="136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3"/>
  <sheetViews>
    <sheetView workbookViewId="0">
      <selection activeCell="J10" sqref="J10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92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65" t="s">
        <v>1753</v>
      </c>
      <c r="K11" s="10"/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135" priority="17"/>
  </conditionalFormatting>
  <conditionalFormatting sqref="J1">
    <cfRule type="duplicateValues" dxfId="134" priority="16"/>
  </conditionalFormatting>
  <conditionalFormatting sqref="I2:I173 K2:L173 J40:J173">
    <cfRule type="duplicateValues" dxfId="133" priority="41"/>
  </conditionalFormatting>
  <conditionalFormatting sqref="L2:L173">
    <cfRule type="duplicateValues" dxfId="132" priority="42"/>
  </conditionalFormatting>
  <conditionalFormatting sqref="K2:L173">
    <cfRule type="duplicateValues" dxfId="131" priority="43"/>
  </conditionalFormatting>
  <conditionalFormatting sqref="I2:I173 J40:J173">
    <cfRule type="duplicateValues" dxfId="130" priority="44"/>
  </conditionalFormatting>
  <conditionalFormatting sqref="J40:J173">
    <cfRule type="duplicateValues" dxfId="129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39"/>
  <sheetViews>
    <sheetView topLeftCell="A31" workbookViewId="0">
      <selection activeCell="K17" sqref="K1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65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65" t="s">
        <v>1866</v>
      </c>
      <c r="K15" s="88"/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1949</v>
      </c>
      <c r="K16" s="65" t="s">
        <v>1867</v>
      </c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65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128" priority="7"/>
  </conditionalFormatting>
  <conditionalFormatting sqref="I2:I139 L2:L139 K2:K15 K17:K139">
    <cfRule type="duplicateValues" dxfId="127" priority="17"/>
  </conditionalFormatting>
  <conditionalFormatting sqref="L2:L139">
    <cfRule type="duplicateValues" dxfId="126" priority="21"/>
  </conditionalFormatting>
  <conditionalFormatting sqref="L2:L139 K2:K15 K17:K139">
    <cfRule type="duplicateValues" dxfId="125" priority="23"/>
  </conditionalFormatting>
  <conditionalFormatting sqref="I2:I139">
    <cfRule type="duplicateValues" dxfId="124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102"/>
  <sheetViews>
    <sheetView topLeftCell="A28" workbookViewId="0">
      <selection activeCell="F15" sqref="F15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43209</v>
      </c>
      <c r="B2" s="88" t="s">
        <v>234</v>
      </c>
      <c r="C2" s="88">
        <v>1225</v>
      </c>
      <c r="D2" s="88">
        <v>1430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106" t="s">
        <v>1950</v>
      </c>
      <c r="K2" s="88"/>
      <c r="L2" s="85" t="s">
        <v>1900</v>
      </c>
      <c r="M2" s="81" t="str">
        <f>IF(A2&lt;&gt;"","武汉威伟机械","------")</f>
        <v>武汉威伟机械</v>
      </c>
      <c r="N2" s="104" t="str">
        <f>VLOOKUP(P2,ch!$A$1:$B$35,2,0)</f>
        <v>鄂ALU291</v>
      </c>
      <c r="O2" s="86" t="s">
        <v>181</v>
      </c>
      <c r="P2" s="87" t="s">
        <v>197</v>
      </c>
      <c r="Q2" s="81" t="str">
        <f>IF(A2&lt;&gt;"","9.6米","--")</f>
        <v>9.6米</v>
      </c>
      <c r="R2" s="84">
        <v>14</v>
      </c>
      <c r="S2" s="84">
        <v>0</v>
      </c>
      <c r="T2" s="84">
        <f>SUM(R2:S2)</f>
        <v>14</v>
      </c>
      <c r="U2" s="81" t="s">
        <v>1901</v>
      </c>
    </row>
    <row r="3" spans="1:63" s="89" customFormat="1" ht="18.75">
      <c r="A3" s="82">
        <v>43209</v>
      </c>
      <c r="B3" s="88" t="s">
        <v>234</v>
      </c>
      <c r="C3" s="88">
        <v>1840</v>
      </c>
      <c r="D3" s="88">
        <v>2116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106" t="s">
        <v>1951</v>
      </c>
      <c r="K3" s="88"/>
      <c r="L3" s="85" t="s">
        <v>1912</v>
      </c>
      <c r="M3" s="81" t="str">
        <f>IF(A3&lt;&gt;"","武汉威伟机械","------")</f>
        <v>武汉威伟机械</v>
      </c>
      <c r="N3" s="104" t="str">
        <f>VLOOKUP(P3,ch!$A$1:$B$35,2,0)</f>
        <v>鄂ABY277</v>
      </c>
      <c r="O3" s="86" t="s">
        <v>167</v>
      </c>
      <c r="P3" s="87" t="s">
        <v>191</v>
      </c>
      <c r="Q3" s="81" t="str">
        <f>IF(A3&lt;&gt;"","9.6米","--")</f>
        <v>9.6米</v>
      </c>
      <c r="R3" s="84">
        <v>14</v>
      </c>
      <c r="S3" s="84">
        <v>0</v>
      </c>
      <c r="T3" s="84">
        <f>SUM(R3:S3)</f>
        <v>14</v>
      </c>
      <c r="U3" s="81" t="s">
        <v>1913</v>
      </c>
    </row>
    <row r="4" spans="1:63" s="89" customFormat="1" ht="18.75">
      <c r="A4" s="82">
        <v>43209</v>
      </c>
      <c r="B4" s="88" t="s">
        <v>500</v>
      </c>
      <c r="C4" s="88">
        <v>1920</v>
      </c>
      <c r="D4" s="88">
        <v>2058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106" t="s">
        <v>1952</v>
      </c>
      <c r="K4" s="88"/>
      <c r="L4" s="85" t="s">
        <v>1914</v>
      </c>
      <c r="M4" s="81" t="str">
        <f>IF(A4&lt;&gt;"","武汉威伟机械","------")</f>
        <v>武汉威伟机械</v>
      </c>
      <c r="N4" s="104" t="str">
        <f>VLOOKUP(P4,ch!$A$1:$B$35,2,0)</f>
        <v>鄂FJU350</v>
      </c>
      <c r="O4" s="86" t="s">
        <v>24</v>
      </c>
      <c r="P4" s="87" t="s">
        <v>48</v>
      </c>
      <c r="Q4" s="81" t="str">
        <f>IF(A4&lt;&gt;"","9.6米","--")</f>
        <v>9.6米</v>
      </c>
      <c r="R4" s="84">
        <v>14</v>
      </c>
      <c r="S4" s="84">
        <v>0</v>
      </c>
      <c r="T4" s="84">
        <f>SUM(R4:S4)</f>
        <v>14</v>
      </c>
      <c r="U4" s="81" t="s">
        <v>1913</v>
      </c>
    </row>
    <row r="5" spans="1:63" s="89" customFormat="1" ht="18.75">
      <c r="A5" s="82">
        <v>43209</v>
      </c>
      <c r="B5" s="88" t="s">
        <v>234</v>
      </c>
      <c r="C5" s="88">
        <v>1735</v>
      </c>
      <c r="D5" s="88">
        <v>2028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106" t="s">
        <v>1953</v>
      </c>
      <c r="K5" s="88"/>
      <c r="L5" s="85" t="s">
        <v>1915</v>
      </c>
      <c r="M5" s="81" t="str">
        <f t="shared" ref="M5:M6" si="0">IF(A5&lt;&gt;"","武汉威伟机械","------")</f>
        <v>武汉威伟机械</v>
      </c>
      <c r="N5" s="104" t="str">
        <f>VLOOKUP(P5,ch!$A$1:$B$35,2,0)</f>
        <v>鄂ALU151</v>
      </c>
      <c r="O5" s="86" t="s">
        <v>178</v>
      </c>
      <c r="P5" s="87" t="s">
        <v>361</v>
      </c>
      <c r="Q5" s="81" t="str">
        <f t="shared" ref="Q5:Q6" si="1">IF(A5&lt;&gt;"","9.6米","--")</f>
        <v>9.6米</v>
      </c>
      <c r="R5" s="84">
        <v>14</v>
      </c>
      <c r="S5" s="84">
        <v>0</v>
      </c>
      <c r="T5" s="84">
        <f t="shared" ref="T5:T6" si="2">SUM(R5:S5)</f>
        <v>14</v>
      </c>
      <c r="U5" s="81" t="s">
        <v>1916</v>
      </c>
    </row>
    <row r="6" spans="1:63" s="89" customFormat="1" ht="18.75">
      <c r="A6" s="82">
        <v>43209</v>
      </c>
      <c r="B6" s="88" t="s">
        <v>234</v>
      </c>
      <c r="C6" s="88">
        <v>1820</v>
      </c>
      <c r="D6" s="88">
        <v>2004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106" t="s">
        <v>1954</v>
      </c>
      <c r="K6" s="88"/>
      <c r="L6" s="85" t="s">
        <v>1917</v>
      </c>
      <c r="M6" s="81" t="str">
        <f t="shared" si="0"/>
        <v>武汉威伟机械</v>
      </c>
      <c r="N6" s="104" t="str">
        <f>VLOOKUP(P6,ch!$A$1:$B$35,2,0)</f>
        <v>鄂AZR992</v>
      </c>
      <c r="O6" s="86" t="s">
        <v>183</v>
      </c>
      <c r="P6" s="87" t="s">
        <v>107</v>
      </c>
      <c r="Q6" s="81" t="str">
        <f t="shared" si="1"/>
        <v>9.6米</v>
      </c>
      <c r="R6" s="84">
        <v>14</v>
      </c>
      <c r="S6" s="84">
        <v>0</v>
      </c>
      <c r="T6" s="84">
        <f t="shared" si="2"/>
        <v>14</v>
      </c>
      <c r="U6" s="81" t="s">
        <v>1918</v>
      </c>
    </row>
    <row r="7" spans="1:63" s="89" customFormat="1" ht="18.75">
      <c r="A7" s="82">
        <v>43209</v>
      </c>
      <c r="B7" s="88" t="s">
        <v>243</v>
      </c>
      <c r="C7" s="88">
        <v>1929</v>
      </c>
      <c r="D7" s="88">
        <v>2108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106" t="s">
        <v>1955</v>
      </c>
      <c r="K7" s="88"/>
      <c r="L7" s="85" t="s">
        <v>1919</v>
      </c>
      <c r="M7" s="81" t="str">
        <f t="shared" ref="M7" si="3">IF(A7&lt;&gt;"","武汉威伟机械","------")</f>
        <v>武汉威伟机械</v>
      </c>
      <c r="N7" s="104" t="str">
        <f>VLOOKUP(P7,ch!$A$1:$B$35,2,0)</f>
        <v>鄂AZV373</v>
      </c>
      <c r="O7" s="86" t="s">
        <v>174</v>
      </c>
      <c r="P7" s="87" t="s">
        <v>195</v>
      </c>
      <c r="Q7" s="81" t="str">
        <f t="shared" ref="Q7" si="4">IF(A7&lt;&gt;"","9.6米","--")</f>
        <v>9.6米</v>
      </c>
      <c r="R7" s="84">
        <v>12</v>
      </c>
      <c r="S7" s="84">
        <v>0</v>
      </c>
      <c r="T7" s="84">
        <f t="shared" ref="T7" si="5">SUM(R7:S7)</f>
        <v>12</v>
      </c>
      <c r="U7" s="81"/>
    </row>
    <row r="8" spans="1:63" s="89" customFormat="1" ht="18.75">
      <c r="A8" s="82">
        <v>43209</v>
      </c>
      <c r="B8" s="88" t="s">
        <v>500</v>
      </c>
      <c r="C8" s="88">
        <v>1825</v>
      </c>
      <c r="D8" s="88">
        <v>2006</v>
      </c>
      <c r="E8" s="83" t="s">
        <v>201</v>
      </c>
      <c r="F8" s="83" t="s">
        <v>1817</v>
      </c>
      <c r="G8" s="83" t="s">
        <v>203</v>
      </c>
      <c r="H8" s="83" t="s">
        <v>430</v>
      </c>
      <c r="I8" s="90"/>
      <c r="J8" s="106" t="s">
        <v>1956</v>
      </c>
      <c r="K8" s="88"/>
      <c r="L8" s="85" t="s">
        <v>1903</v>
      </c>
      <c r="M8" s="81" t="str">
        <f t="shared" ref="M8:M13" si="6">IF(A8&lt;&gt;"","武汉威伟机械","------")</f>
        <v>武汉威伟机械</v>
      </c>
      <c r="N8" s="104" t="str">
        <f>VLOOKUP(P8,ch!$A$1:$B$35,2,0)</f>
        <v>鄂AMR731</v>
      </c>
      <c r="O8" s="86" t="s">
        <v>1134</v>
      </c>
      <c r="P8" s="87" t="s">
        <v>1091</v>
      </c>
      <c r="Q8" s="81" t="str">
        <f>IF(A8&lt;&gt;"","9.6米","--")</f>
        <v>9.6米</v>
      </c>
      <c r="R8" s="84">
        <v>14</v>
      </c>
      <c r="S8" s="84">
        <v>0</v>
      </c>
      <c r="T8" s="84">
        <f>SUM(R8:S8)</f>
        <v>14</v>
      </c>
      <c r="U8" s="81"/>
    </row>
    <row r="9" spans="1:63" s="89" customFormat="1" ht="18.75">
      <c r="A9" s="94">
        <v>43209</v>
      </c>
      <c r="B9" s="96" t="s">
        <v>1943</v>
      </c>
      <c r="C9" s="96">
        <v>1800</v>
      </c>
      <c r="D9" s="96">
        <v>1955</v>
      </c>
      <c r="E9" s="95" t="s">
        <v>1923</v>
      </c>
      <c r="F9" s="95" t="s">
        <v>1944</v>
      </c>
      <c r="G9" s="95" t="s">
        <v>957</v>
      </c>
      <c r="H9" s="95" t="s">
        <v>1945</v>
      </c>
      <c r="I9" s="98" t="s">
        <v>1946</v>
      </c>
      <c r="J9" s="106" t="s">
        <v>1946</v>
      </c>
      <c r="K9" s="99" t="s">
        <v>1947</v>
      </c>
      <c r="L9" s="101" t="s">
        <v>1947</v>
      </c>
      <c r="M9" s="100" t="str">
        <f t="shared" si="6"/>
        <v>武汉威伟机械</v>
      </c>
      <c r="N9" s="104" t="str">
        <f>VLOOKUP(P9,ch!$A$1:$B$35,2,0)</f>
        <v>鄂AZR876</v>
      </c>
      <c r="O9" s="104" t="s">
        <v>176</v>
      </c>
      <c r="P9" s="105" t="s">
        <v>1948</v>
      </c>
      <c r="Q9" s="102" t="s">
        <v>19</v>
      </c>
      <c r="R9" s="103">
        <v>10</v>
      </c>
      <c r="S9" s="103">
        <v>0</v>
      </c>
      <c r="T9" s="103">
        <f>SUM(R9:S9)</f>
        <v>10</v>
      </c>
      <c r="U9" s="93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</row>
    <row r="10" spans="1:63" s="89" customFormat="1" ht="18.75">
      <c r="A10" s="82">
        <v>43209</v>
      </c>
      <c r="B10" s="88" t="s">
        <v>1797</v>
      </c>
      <c r="C10" s="88">
        <v>1521</v>
      </c>
      <c r="D10" s="88">
        <v>1549</v>
      </c>
      <c r="E10" s="83" t="s">
        <v>209</v>
      </c>
      <c r="F10" s="83" t="s">
        <v>517</v>
      </c>
      <c r="G10" s="83" t="s">
        <v>203</v>
      </c>
      <c r="H10" s="83" t="s">
        <v>430</v>
      </c>
      <c r="I10" s="90"/>
      <c r="J10" s="106" t="s">
        <v>1957</v>
      </c>
      <c r="K10" s="88"/>
      <c r="L10" s="85" t="s">
        <v>1898</v>
      </c>
      <c r="M10" s="81" t="str">
        <f t="shared" si="6"/>
        <v>武汉威伟机械</v>
      </c>
      <c r="N10" s="104" t="str">
        <f>VLOOKUP(P10,ch!$A$1:$B$35,2,0)</f>
        <v>鄂AHB101</v>
      </c>
      <c r="O10" s="86" t="s">
        <v>168</v>
      </c>
      <c r="P10" s="87" t="s">
        <v>275</v>
      </c>
      <c r="Q10" s="81" t="str">
        <f>IF(A10&lt;&gt;"","9.6米","--")</f>
        <v>9.6米</v>
      </c>
      <c r="R10" s="84">
        <v>13</v>
      </c>
      <c r="S10" s="84">
        <v>0</v>
      </c>
      <c r="T10" s="84">
        <f>SUM(R10:S10)</f>
        <v>13</v>
      </c>
      <c r="U10" s="81"/>
    </row>
    <row r="11" spans="1:63" s="89" customFormat="1" ht="18.75">
      <c r="A11" s="82">
        <v>43209</v>
      </c>
      <c r="B11" s="88" t="s">
        <v>1181</v>
      </c>
      <c r="C11" s="88">
        <v>1800</v>
      </c>
      <c r="D11" s="88">
        <v>1810</v>
      </c>
      <c r="E11" s="83" t="s">
        <v>209</v>
      </c>
      <c r="F11" s="83" t="s">
        <v>517</v>
      </c>
      <c r="G11" s="83" t="s">
        <v>203</v>
      </c>
      <c r="H11" s="83" t="s">
        <v>430</v>
      </c>
      <c r="I11" s="90"/>
      <c r="J11" s="106" t="s">
        <v>1958</v>
      </c>
      <c r="K11" s="88"/>
      <c r="L11" s="85" t="s">
        <v>1899</v>
      </c>
      <c r="M11" s="81" t="str">
        <f t="shared" si="6"/>
        <v>武汉威伟机械</v>
      </c>
      <c r="N11" s="104" t="str">
        <f>VLOOKUP(P11,ch!$A$1:$B$35,2,0)</f>
        <v>鄂ABY256</v>
      </c>
      <c r="O11" s="86" t="s">
        <v>166</v>
      </c>
      <c r="P11" s="87" t="s">
        <v>250</v>
      </c>
      <c r="Q11" s="81" t="str">
        <f>IF(A11&lt;&gt;"","9.6米","--")</f>
        <v>9.6米</v>
      </c>
      <c r="R11" s="84">
        <v>8</v>
      </c>
      <c r="S11" s="84">
        <v>0</v>
      </c>
      <c r="T11" s="84">
        <f>SUM(R11:S11)</f>
        <v>8</v>
      </c>
      <c r="U11" s="81"/>
    </row>
    <row r="12" spans="1:63" s="89" customFormat="1" ht="18.75">
      <c r="A12" s="82">
        <v>43209</v>
      </c>
      <c r="B12" s="88" t="s">
        <v>1797</v>
      </c>
      <c r="C12" s="88">
        <v>1040</v>
      </c>
      <c r="D12" s="88">
        <v>1108</v>
      </c>
      <c r="E12" s="83" t="s">
        <v>209</v>
      </c>
      <c r="F12" s="83" t="s">
        <v>517</v>
      </c>
      <c r="G12" s="83" t="s">
        <v>203</v>
      </c>
      <c r="H12" s="83" t="s">
        <v>430</v>
      </c>
      <c r="I12" s="90"/>
      <c r="J12" s="106" t="s">
        <v>1959</v>
      </c>
      <c r="K12" s="88"/>
      <c r="L12" s="85" t="s">
        <v>1902</v>
      </c>
      <c r="M12" s="81" t="str">
        <f t="shared" si="6"/>
        <v>武汉威伟机械</v>
      </c>
      <c r="N12" s="104" t="str">
        <f>VLOOKUP(P12,ch!$A$1:$B$35,2,0)</f>
        <v>鄂ABY256</v>
      </c>
      <c r="O12" s="86" t="s">
        <v>166</v>
      </c>
      <c r="P12" s="87" t="s">
        <v>250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43209</v>
      </c>
      <c r="B13" s="88" t="s">
        <v>1086</v>
      </c>
      <c r="C13" s="88">
        <v>21</v>
      </c>
      <c r="D13" s="88">
        <v>36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106" t="s">
        <v>1960</v>
      </c>
      <c r="K13" s="88"/>
      <c r="L13" s="85" t="s">
        <v>1904</v>
      </c>
      <c r="M13" s="81" t="str">
        <f t="shared" si="6"/>
        <v>武汉威伟机械</v>
      </c>
      <c r="N13" s="104" t="str">
        <f>VLOOKUP(P13,ch!$A$1:$B$35,2,0)</f>
        <v>鄂AFX299</v>
      </c>
      <c r="O13" s="86" t="s">
        <v>363</v>
      </c>
      <c r="P13" s="87" t="s">
        <v>118</v>
      </c>
      <c r="Q13" s="81" t="str">
        <f>IF(A13&lt;&gt;"","9.6米","--")</f>
        <v>9.6米</v>
      </c>
      <c r="R13" s="84">
        <v>14</v>
      </c>
      <c r="S13" s="84">
        <v>0</v>
      </c>
      <c r="T13" s="84">
        <f t="shared" ref="T13:T20" si="7">SUM(R13:S13)</f>
        <v>14</v>
      </c>
      <c r="U13" s="81"/>
    </row>
    <row r="14" spans="1:63" s="89" customFormat="1" ht="18.75">
      <c r="A14" s="82">
        <v>43209</v>
      </c>
      <c r="B14" s="88" t="s">
        <v>1086</v>
      </c>
      <c r="C14" s="88">
        <v>55</v>
      </c>
      <c r="D14" s="88">
        <v>118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106" t="s">
        <v>1961</v>
      </c>
      <c r="K14" s="88"/>
      <c r="L14" s="85" t="s">
        <v>1905</v>
      </c>
      <c r="M14" s="81" t="str">
        <f t="shared" ref="M14:M20" si="8">IF(A14&lt;&gt;"","武汉威伟机械","------")</f>
        <v>武汉威伟机械</v>
      </c>
      <c r="N14" s="104" t="str">
        <f>VLOOKUP(P14,ch!$A$1:$B$35,2,0)</f>
        <v>鄂AFX299</v>
      </c>
      <c r="O14" s="86" t="s">
        <v>363</v>
      </c>
      <c r="P14" s="87" t="s">
        <v>118</v>
      </c>
      <c r="Q14" s="81" t="str">
        <f t="shared" ref="Q14:Q20" si="9">IF(A14&lt;&gt;"","9.6米","--")</f>
        <v>9.6米</v>
      </c>
      <c r="R14" s="84">
        <v>12</v>
      </c>
      <c r="S14" s="84">
        <v>0</v>
      </c>
      <c r="T14" s="84">
        <f t="shared" si="7"/>
        <v>12</v>
      </c>
      <c r="U14" s="81"/>
    </row>
    <row r="15" spans="1:63" s="89" customFormat="1" ht="18.75">
      <c r="A15" s="82">
        <v>43209</v>
      </c>
      <c r="B15" s="88" t="s">
        <v>288</v>
      </c>
      <c r="C15" s="88">
        <v>931</v>
      </c>
      <c r="D15" s="88">
        <v>941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1962</v>
      </c>
      <c r="K15" s="88"/>
      <c r="L15" s="85" t="s">
        <v>1906</v>
      </c>
      <c r="M15" s="81" t="str">
        <f t="shared" si="8"/>
        <v>武汉威伟机械</v>
      </c>
      <c r="N15" s="104" t="str">
        <f>VLOOKUP(P15,ch!$A$1:$B$35,2,0)</f>
        <v>鄂AFX299</v>
      </c>
      <c r="O15" s="86" t="s">
        <v>363</v>
      </c>
      <c r="P15" s="87" t="s">
        <v>118</v>
      </c>
      <c r="Q15" s="81" t="str">
        <f t="shared" si="9"/>
        <v>9.6米</v>
      </c>
      <c r="R15" s="84">
        <v>15</v>
      </c>
      <c r="S15" s="84">
        <v>0</v>
      </c>
      <c r="T15" s="84">
        <f t="shared" si="7"/>
        <v>15</v>
      </c>
      <c r="U15" s="81"/>
    </row>
    <row r="16" spans="1:63" s="89" customFormat="1" ht="18.75">
      <c r="A16" s="82">
        <v>43209</v>
      </c>
      <c r="B16" s="88" t="s">
        <v>288</v>
      </c>
      <c r="C16" s="88">
        <v>1050</v>
      </c>
      <c r="D16" s="88">
        <v>1100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1963</v>
      </c>
      <c r="K16" s="88"/>
      <c r="L16" s="85" t="s">
        <v>1907</v>
      </c>
      <c r="M16" s="81" t="str">
        <f t="shared" si="8"/>
        <v>武汉威伟机械</v>
      </c>
      <c r="N16" s="104" t="str">
        <f>VLOOKUP(P16,ch!$A$1:$B$35,2,0)</f>
        <v>鄂AFX299</v>
      </c>
      <c r="O16" s="86" t="s">
        <v>363</v>
      </c>
      <c r="P16" s="87" t="s">
        <v>118</v>
      </c>
      <c r="Q16" s="81" t="str">
        <f t="shared" si="9"/>
        <v>9.6米</v>
      </c>
      <c r="R16" s="84">
        <v>14</v>
      </c>
      <c r="S16" s="84">
        <v>0</v>
      </c>
      <c r="T16" s="84">
        <f t="shared" si="7"/>
        <v>14</v>
      </c>
      <c r="U16" s="81"/>
    </row>
    <row r="17" spans="1:21" s="89" customFormat="1" ht="18.75">
      <c r="A17" s="82">
        <v>43209</v>
      </c>
      <c r="B17" s="88" t="s">
        <v>288</v>
      </c>
      <c r="C17" s="88">
        <v>1205</v>
      </c>
      <c r="D17" s="88">
        <v>1215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106" t="s">
        <v>1964</v>
      </c>
      <c r="K17" s="88"/>
      <c r="L17" s="85" t="s">
        <v>1908</v>
      </c>
      <c r="M17" s="81" t="str">
        <f t="shared" si="8"/>
        <v>武汉威伟机械</v>
      </c>
      <c r="N17" s="104" t="str">
        <f>VLOOKUP(P17,ch!$A$1:$B$35,2,0)</f>
        <v>鄂AFX299</v>
      </c>
      <c r="O17" s="86" t="s">
        <v>363</v>
      </c>
      <c r="P17" s="87" t="s">
        <v>118</v>
      </c>
      <c r="Q17" s="81" t="str">
        <f t="shared" si="9"/>
        <v>9.6米</v>
      </c>
      <c r="R17" s="84">
        <v>8</v>
      </c>
      <c r="S17" s="84">
        <v>0</v>
      </c>
      <c r="T17" s="84">
        <f t="shared" si="7"/>
        <v>8</v>
      </c>
      <c r="U17" s="81"/>
    </row>
    <row r="18" spans="1:21" s="89" customFormat="1" ht="18.75">
      <c r="A18" s="82">
        <v>43209</v>
      </c>
      <c r="B18" s="88" t="s">
        <v>288</v>
      </c>
      <c r="C18" s="88">
        <v>1357</v>
      </c>
      <c r="D18" s="88">
        <v>1409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106" t="s">
        <v>1965</v>
      </c>
      <c r="K18" s="88"/>
      <c r="L18" s="85" t="s">
        <v>1909</v>
      </c>
      <c r="M18" s="81" t="str">
        <f t="shared" si="8"/>
        <v>武汉威伟机械</v>
      </c>
      <c r="N18" s="104" t="str">
        <f>VLOOKUP(P18,ch!$A$1:$B$35,2,0)</f>
        <v>鄂AFX299</v>
      </c>
      <c r="O18" s="86" t="s">
        <v>363</v>
      </c>
      <c r="P18" s="87" t="s">
        <v>118</v>
      </c>
      <c r="Q18" s="81" t="str">
        <f t="shared" si="9"/>
        <v>9.6米</v>
      </c>
      <c r="R18" s="84">
        <v>14</v>
      </c>
      <c r="S18" s="84">
        <v>0</v>
      </c>
      <c r="T18" s="84">
        <f t="shared" si="7"/>
        <v>14</v>
      </c>
      <c r="U18" s="81"/>
    </row>
    <row r="19" spans="1:21" s="89" customFormat="1" ht="18.75">
      <c r="A19" s="82">
        <v>43209</v>
      </c>
      <c r="B19" s="88" t="s">
        <v>288</v>
      </c>
      <c r="C19" s="88">
        <v>1531</v>
      </c>
      <c r="D19" s="88">
        <v>1541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106" t="s">
        <v>1966</v>
      </c>
      <c r="K19" s="88"/>
      <c r="L19" s="85" t="s">
        <v>1910</v>
      </c>
      <c r="M19" s="81" t="str">
        <f t="shared" si="8"/>
        <v>武汉威伟机械</v>
      </c>
      <c r="N19" s="104" t="str">
        <f>VLOOKUP(P19,ch!$A$1:$B$35,2,0)</f>
        <v>鄂AFX299</v>
      </c>
      <c r="O19" s="86" t="s">
        <v>363</v>
      </c>
      <c r="P19" s="87" t="s">
        <v>118</v>
      </c>
      <c r="Q19" s="81" t="str">
        <f t="shared" si="9"/>
        <v>9.6米</v>
      </c>
      <c r="R19" s="84">
        <v>14</v>
      </c>
      <c r="S19" s="84">
        <v>0</v>
      </c>
      <c r="T19" s="84">
        <f t="shared" si="7"/>
        <v>14</v>
      </c>
      <c r="U19" s="81"/>
    </row>
    <row r="20" spans="1:21" s="89" customFormat="1" ht="18.75">
      <c r="A20" s="82">
        <v>43209</v>
      </c>
      <c r="B20" s="88" t="s">
        <v>71</v>
      </c>
      <c r="C20" s="88">
        <v>1940</v>
      </c>
      <c r="D20" s="88">
        <v>2000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106" t="s">
        <v>1967</v>
      </c>
      <c r="K20" s="88"/>
      <c r="L20" s="85" t="s">
        <v>1911</v>
      </c>
      <c r="M20" s="81" t="str">
        <f t="shared" si="8"/>
        <v>武汉威伟机械</v>
      </c>
      <c r="N20" s="104" t="str">
        <f>VLOOKUP(P20,ch!$A$1:$B$35,2,0)</f>
        <v>鄂AFX299</v>
      </c>
      <c r="O20" s="86" t="s">
        <v>363</v>
      </c>
      <c r="P20" s="87" t="s">
        <v>118</v>
      </c>
      <c r="Q20" s="81" t="str">
        <f t="shared" si="9"/>
        <v>9.6米</v>
      </c>
      <c r="R20" s="84">
        <v>9</v>
      </c>
      <c r="S20" s="84">
        <v>5</v>
      </c>
      <c r="T20" s="84">
        <f t="shared" si="7"/>
        <v>14</v>
      </c>
      <c r="U20" s="81"/>
    </row>
    <row r="21" spans="1:21" s="89" customFormat="1" ht="18.75">
      <c r="A21" s="82">
        <v>43209</v>
      </c>
      <c r="B21" s="88" t="s">
        <v>1086</v>
      </c>
      <c r="C21" s="88">
        <v>2246</v>
      </c>
      <c r="D21" s="88">
        <v>2256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1968</v>
      </c>
      <c r="K21" s="88"/>
      <c r="L21" s="85" t="s">
        <v>1920</v>
      </c>
      <c r="M21" s="81" t="str">
        <f t="shared" ref="M21" si="10">IF(A21&lt;&gt;"","武汉威伟机械","------")</f>
        <v>武汉威伟机械</v>
      </c>
      <c r="N21" s="104" t="str">
        <f>VLOOKUP(P21,ch!$A$1:$B$35,2,0)</f>
        <v>鄂AAW309</v>
      </c>
      <c r="O21" s="86" t="s">
        <v>165</v>
      </c>
      <c r="P21" s="87" t="s">
        <v>144</v>
      </c>
      <c r="Q21" s="81" t="str">
        <f t="shared" ref="Q21" si="11">IF(A21&lt;&gt;"","9.6米","--")</f>
        <v>9.6米</v>
      </c>
      <c r="R21" s="84">
        <v>6</v>
      </c>
      <c r="S21" s="84">
        <v>6</v>
      </c>
      <c r="T21" s="84">
        <f t="shared" ref="T21" si="12">SUM(R21:S21)</f>
        <v>12</v>
      </c>
      <c r="U21" s="81"/>
    </row>
    <row r="22" spans="1:21" s="89" customFormat="1" ht="18.75">
      <c r="A22" s="82">
        <v>43209</v>
      </c>
      <c r="B22" s="88" t="s">
        <v>1086</v>
      </c>
      <c r="C22" s="88">
        <v>2305</v>
      </c>
      <c r="D22" s="88">
        <v>2315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106" t="s">
        <v>1969</v>
      </c>
      <c r="K22" s="88"/>
      <c r="L22" s="85" t="s">
        <v>1929</v>
      </c>
      <c r="M22" s="81" t="str">
        <f t="shared" ref="M22" si="13">IF(A22&lt;&gt;"","武汉威伟机械","------")</f>
        <v>武汉威伟机械</v>
      </c>
      <c r="N22" s="104" t="str">
        <f>VLOOKUP(P22,ch!$A$1:$B$35,2,0)</f>
        <v>鄂AMT870</v>
      </c>
      <c r="O22" s="86" t="s">
        <v>163</v>
      </c>
      <c r="P22" s="87" t="s">
        <v>285</v>
      </c>
      <c r="Q22" s="81" t="str">
        <f t="shared" ref="Q22" si="14">IF(A22&lt;&gt;"","9.6米","--")</f>
        <v>9.6米</v>
      </c>
      <c r="R22" s="84">
        <v>4</v>
      </c>
      <c r="S22" s="84">
        <v>7</v>
      </c>
      <c r="T22" s="84">
        <f t="shared" ref="T22" si="15">SUM(R22:S22)</f>
        <v>11</v>
      </c>
      <c r="U22" s="81"/>
    </row>
    <row r="23" spans="1:21" s="89" customFormat="1" ht="18.75">
      <c r="A23" s="82">
        <v>43209</v>
      </c>
      <c r="B23" s="88" t="s">
        <v>1086</v>
      </c>
      <c r="C23" s="88">
        <v>2136</v>
      </c>
      <c r="D23" s="88">
        <v>2146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106" t="s">
        <v>1970</v>
      </c>
      <c r="K23" s="88"/>
      <c r="L23" s="85" t="s">
        <v>1930</v>
      </c>
      <c r="M23" s="81" t="str">
        <f t="shared" ref="M23" si="16">IF(A23&lt;&gt;"","武汉威伟机械","------")</f>
        <v>武汉威伟机械</v>
      </c>
      <c r="N23" s="104" t="str">
        <f>VLOOKUP(P23,ch!$A$1:$B$35,2,0)</f>
        <v>鄂AMT870</v>
      </c>
      <c r="O23" s="86" t="s">
        <v>163</v>
      </c>
      <c r="P23" s="87" t="s">
        <v>285</v>
      </c>
      <c r="Q23" s="81" t="str">
        <f t="shared" ref="Q23" si="17">IF(A23&lt;&gt;"","9.6米","--")</f>
        <v>9.6米</v>
      </c>
      <c r="R23" s="84">
        <v>9</v>
      </c>
      <c r="S23" s="84">
        <v>7</v>
      </c>
      <c r="T23" s="84">
        <f t="shared" ref="T23" si="18">SUM(R23:S23)</f>
        <v>16</v>
      </c>
      <c r="U23" s="81"/>
    </row>
    <row r="24" spans="1:21" s="89" customFormat="1" ht="18.75">
      <c r="A24" s="82">
        <v>43209</v>
      </c>
      <c r="B24" s="88" t="s">
        <v>288</v>
      </c>
      <c r="C24" s="88">
        <v>1506</v>
      </c>
      <c r="D24" s="88">
        <v>1516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106" t="s">
        <v>1971</v>
      </c>
      <c r="K24" s="88"/>
      <c r="L24" s="85" t="s">
        <v>1931</v>
      </c>
      <c r="M24" s="81" t="str">
        <f t="shared" ref="M24" si="19">IF(A24&lt;&gt;"","武汉威伟机械","------")</f>
        <v>武汉威伟机械</v>
      </c>
      <c r="N24" s="104" t="str">
        <f>VLOOKUP(P24,ch!$A$1:$B$35,2,0)</f>
        <v>鄂AMT870</v>
      </c>
      <c r="O24" s="86" t="s">
        <v>163</v>
      </c>
      <c r="P24" s="87" t="s">
        <v>285</v>
      </c>
      <c r="Q24" s="81" t="str">
        <f t="shared" ref="Q24" si="20">IF(A24&lt;&gt;"","9.6米","--")</f>
        <v>9.6米</v>
      </c>
      <c r="R24" s="84">
        <v>14</v>
      </c>
      <c r="S24" s="84">
        <v>0</v>
      </c>
      <c r="T24" s="84">
        <f t="shared" ref="T24" si="21">SUM(R24:S24)</f>
        <v>14</v>
      </c>
      <c r="U24" s="81"/>
    </row>
    <row r="25" spans="1:21" s="89" customFormat="1" ht="18.75">
      <c r="A25" s="82">
        <v>43209</v>
      </c>
      <c r="B25" s="88" t="s">
        <v>288</v>
      </c>
      <c r="C25" s="88">
        <v>1333</v>
      </c>
      <c r="D25" s="88">
        <v>1343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106" t="s">
        <v>1972</v>
      </c>
      <c r="K25" s="88"/>
      <c r="L25" s="85" t="s">
        <v>1932</v>
      </c>
      <c r="M25" s="81" t="str">
        <f t="shared" ref="M25" si="22">IF(A25&lt;&gt;"","武汉威伟机械","------")</f>
        <v>武汉威伟机械</v>
      </c>
      <c r="N25" s="104" t="str">
        <f>VLOOKUP(P25,ch!$A$1:$B$35,2,0)</f>
        <v>鄂AMT870</v>
      </c>
      <c r="O25" s="86" t="s">
        <v>163</v>
      </c>
      <c r="P25" s="87" t="s">
        <v>285</v>
      </c>
      <c r="Q25" s="81" t="str">
        <f t="shared" ref="Q25" si="23">IF(A25&lt;&gt;"","9.6米","--")</f>
        <v>9.6米</v>
      </c>
      <c r="R25" s="84">
        <v>14</v>
      </c>
      <c r="S25" s="84">
        <v>0</v>
      </c>
      <c r="T25" s="84">
        <f t="shared" ref="T25" si="24">SUM(R25:S25)</f>
        <v>14</v>
      </c>
      <c r="U25" s="81"/>
    </row>
    <row r="26" spans="1:21" s="89" customFormat="1" ht="18.75">
      <c r="A26" s="82">
        <v>43209</v>
      </c>
      <c r="B26" s="88" t="s">
        <v>258</v>
      </c>
      <c r="C26" s="88">
        <v>1140</v>
      </c>
      <c r="D26" s="88">
        <v>1150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106" t="s">
        <v>1973</v>
      </c>
      <c r="K26" s="88"/>
      <c r="L26" s="85" t="s">
        <v>1933</v>
      </c>
      <c r="M26" s="81" t="str">
        <f t="shared" ref="M26" si="25">IF(A26&lt;&gt;"","武汉威伟机械","------")</f>
        <v>武汉威伟机械</v>
      </c>
      <c r="N26" s="104" t="str">
        <f>VLOOKUP(P26,ch!$A$1:$B$35,2,0)</f>
        <v>鄂AMT870</v>
      </c>
      <c r="O26" s="86" t="s">
        <v>163</v>
      </c>
      <c r="P26" s="87" t="s">
        <v>285</v>
      </c>
      <c r="Q26" s="81" t="str">
        <f t="shared" ref="Q26" si="26">IF(A26&lt;&gt;"","9.6米","--")</f>
        <v>9.6米</v>
      </c>
      <c r="R26" s="84">
        <v>10</v>
      </c>
      <c r="S26" s="84">
        <v>0</v>
      </c>
      <c r="T26" s="84">
        <f t="shared" ref="T26" si="27">SUM(R26:S26)</f>
        <v>10</v>
      </c>
      <c r="U26" s="81"/>
    </row>
    <row r="27" spans="1:21" s="89" customFormat="1" ht="18.75">
      <c r="A27" s="82">
        <v>43209</v>
      </c>
      <c r="B27" s="88" t="s">
        <v>288</v>
      </c>
      <c r="C27" s="88">
        <v>1009</v>
      </c>
      <c r="D27" s="88">
        <v>1019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106" t="s">
        <v>1974</v>
      </c>
      <c r="K27" s="88"/>
      <c r="L27" s="85" t="s">
        <v>1934</v>
      </c>
      <c r="M27" s="81" t="str">
        <f t="shared" ref="M27" si="28">IF(A27&lt;&gt;"","武汉威伟机械","------")</f>
        <v>武汉威伟机械</v>
      </c>
      <c r="N27" s="104" t="str">
        <f>VLOOKUP(P27,ch!$A$1:$B$35,2,0)</f>
        <v>鄂AMT870</v>
      </c>
      <c r="O27" s="86" t="s">
        <v>163</v>
      </c>
      <c r="P27" s="87" t="s">
        <v>285</v>
      </c>
      <c r="Q27" s="81" t="str">
        <f t="shared" ref="Q27" si="29">IF(A27&lt;&gt;"","9.6米","--")</f>
        <v>9.6米</v>
      </c>
      <c r="R27" s="84">
        <v>14</v>
      </c>
      <c r="S27" s="84">
        <v>0</v>
      </c>
      <c r="T27" s="84">
        <f t="shared" ref="T27" si="30">SUM(R27:S27)</f>
        <v>14</v>
      </c>
      <c r="U27" s="81"/>
    </row>
    <row r="28" spans="1:21" s="89" customFormat="1" ht="18.75">
      <c r="A28" s="82">
        <v>43209</v>
      </c>
      <c r="B28" s="88" t="s">
        <v>288</v>
      </c>
      <c r="C28" s="88">
        <v>1854</v>
      </c>
      <c r="D28" s="88">
        <v>1905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106" t="s">
        <v>1975</v>
      </c>
      <c r="K28" s="88"/>
      <c r="L28" s="85" t="s">
        <v>1935</v>
      </c>
      <c r="M28" s="81" t="str">
        <f t="shared" ref="M28" si="31">IF(A28&lt;&gt;"","武汉威伟机械","------")</f>
        <v>武汉威伟机械</v>
      </c>
      <c r="N28" s="104" t="str">
        <f>VLOOKUP(P28,ch!$A$1:$B$35,2,0)</f>
        <v>鄂AMT870</v>
      </c>
      <c r="O28" s="86" t="s">
        <v>163</v>
      </c>
      <c r="P28" s="87" t="s">
        <v>285</v>
      </c>
      <c r="Q28" s="81" t="str">
        <f t="shared" ref="Q28" si="32">IF(A28&lt;&gt;"","9.6米","--")</f>
        <v>9.6米</v>
      </c>
      <c r="R28" s="84">
        <v>13</v>
      </c>
      <c r="S28" s="84">
        <v>3</v>
      </c>
      <c r="T28" s="84">
        <f t="shared" ref="T28" si="33">SUM(R28:S28)</f>
        <v>16</v>
      </c>
      <c r="U28" s="81"/>
    </row>
    <row r="29" spans="1:21" s="89" customFormat="1" ht="18.75">
      <c r="A29" s="82">
        <v>43209</v>
      </c>
      <c r="B29" s="88" t="s">
        <v>1086</v>
      </c>
      <c r="C29" s="88">
        <v>2230</v>
      </c>
      <c r="D29" s="88">
        <v>2240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106" t="s">
        <v>1976</v>
      </c>
      <c r="K29" s="88"/>
      <c r="L29" s="85" t="s">
        <v>1936</v>
      </c>
      <c r="M29" s="81" t="str">
        <f t="shared" ref="M29" si="34">IF(A29&lt;&gt;"","武汉威伟机械","------")</f>
        <v>武汉威伟机械</v>
      </c>
      <c r="N29" s="104" t="str">
        <f>VLOOKUP(P29,ch!$A$1:$B$35,2,0)</f>
        <v>鄂AZR992</v>
      </c>
      <c r="O29" s="86" t="s">
        <v>183</v>
      </c>
      <c r="P29" s="87" t="s">
        <v>107</v>
      </c>
      <c r="Q29" s="81" t="str">
        <f t="shared" ref="Q29" si="35">IF(A29&lt;&gt;"","9.6米","--")</f>
        <v>9.6米</v>
      </c>
      <c r="R29" s="84">
        <v>4</v>
      </c>
      <c r="S29" s="84">
        <v>10</v>
      </c>
      <c r="T29" s="84">
        <f t="shared" ref="T29" si="36">SUM(R29:S29)</f>
        <v>14</v>
      </c>
      <c r="U29" s="81"/>
    </row>
    <row r="30" spans="1:21" s="89" customFormat="1" ht="18.75">
      <c r="A30" s="82">
        <v>43209</v>
      </c>
      <c r="B30" s="88" t="s">
        <v>288</v>
      </c>
      <c r="C30" s="88">
        <v>2350</v>
      </c>
      <c r="D30" s="88">
        <v>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106" t="s">
        <v>1977</v>
      </c>
      <c r="L30" s="85" t="s">
        <v>1937</v>
      </c>
      <c r="M30" s="81" t="str">
        <f t="shared" ref="M30" si="37">IF(A30&lt;&gt;"","武汉威伟机械","------")</f>
        <v>武汉威伟机械</v>
      </c>
      <c r="N30" s="104" t="str">
        <f>VLOOKUP(P30,ch!$A$1:$B$35,2,0)</f>
        <v>鄂AF1588</v>
      </c>
      <c r="O30" s="86" t="s">
        <v>162</v>
      </c>
      <c r="P30" s="87" t="s">
        <v>117</v>
      </c>
      <c r="Q30" s="81" t="str">
        <f t="shared" ref="Q30" si="38">IF(A30&lt;&gt;"","9.6米","--")</f>
        <v>9.6米</v>
      </c>
      <c r="R30" s="84">
        <v>8</v>
      </c>
      <c r="S30" s="84">
        <v>5</v>
      </c>
      <c r="T30" s="84">
        <f t="shared" ref="T30" si="39">SUM(R30:S30)</f>
        <v>13</v>
      </c>
      <c r="U30" s="81"/>
    </row>
    <row r="31" spans="1:21" s="89" customFormat="1" ht="18.75">
      <c r="A31" s="82">
        <v>43209</v>
      </c>
      <c r="B31" s="88" t="s">
        <v>1086</v>
      </c>
      <c r="C31" s="88">
        <v>2159</v>
      </c>
      <c r="D31" s="88">
        <v>2209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106" t="s">
        <v>1978</v>
      </c>
      <c r="L31" s="85" t="s">
        <v>1938</v>
      </c>
      <c r="M31" s="81" t="str">
        <f t="shared" ref="M31" si="40">IF(A31&lt;&gt;"","武汉威伟机械","------")</f>
        <v>武汉威伟机械</v>
      </c>
      <c r="N31" s="104" t="str">
        <f>VLOOKUP(P31,ch!$A$1:$B$35,2,0)</f>
        <v>鄂AF1588</v>
      </c>
      <c r="O31" s="86" t="s">
        <v>162</v>
      </c>
      <c r="P31" s="87" t="s">
        <v>117</v>
      </c>
      <c r="Q31" s="81" t="str">
        <f t="shared" ref="Q31" si="41">IF(A31&lt;&gt;"","9.6米","--")</f>
        <v>9.6米</v>
      </c>
      <c r="R31" s="84">
        <v>9</v>
      </c>
      <c r="S31" s="84">
        <v>5</v>
      </c>
      <c r="T31" s="84">
        <f t="shared" ref="T31" si="42">SUM(R31:S31)</f>
        <v>14</v>
      </c>
      <c r="U31" s="81" t="s">
        <v>1939</v>
      </c>
    </row>
    <row r="32" spans="1:21" s="89" customFormat="1" ht="18.75">
      <c r="A32" s="82">
        <v>43209</v>
      </c>
      <c r="B32" s="88" t="s">
        <v>1086</v>
      </c>
      <c r="C32" s="88">
        <v>2044</v>
      </c>
      <c r="D32" s="88">
        <v>2054</v>
      </c>
      <c r="E32" s="83" t="s">
        <v>203</v>
      </c>
      <c r="F32" s="83" t="s">
        <v>430</v>
      </c>
      <c r="G32" s="83" t="s">
        <v>209</v>
      </c>
      <c r="H32" s="83" t="s">
        <v>467</v>
      </c>
      <c r="I32" s="90"/>
      <c r="J32" s="106" t="s">
        <v>1979</v>
      </c>
      <c r="L32" s="85" t="s">
        <v>1940</v>
      </c>
      <c r="M32" s="81" t="str">
        <f t="shared" ref="M32" si="43">IF(A32&lt;&gt;"","武汉威伟机械","------")</f>
        <v>武汉威伟机械</v>
      </c>
      <c r="N32" s="104" t="str">
        <f>VLOOKUP(P32,ch!$A$1:$B$35,2,0)</f>
        <v>鄂AF1588</v>
      </c>
      <c r="O32" s="86" t="s">
        <v>162</v>
      </c>
      <c r="P32" s="87" t="s">
        <v>117</v>
      </c>
      <c r="Q32" s="81" t="str">
        <f t="shared" ref="Q32" si="44">IF(A32&lt;&gt;"","9.6米","--")</f>
        <v>9.6米</v>
      </c>
      <c r="R32" s="84">
        <v>9</v>
      </c>
      <c r="S32" s="84">
        <v>4</v>
      </c>
      <c r="T32" s="84">
        <f t="shared" ref="T32" si="45">SUM(R32:S32)</f>
        <v>13</v>
      </c>
      <c r="U32" s="81"/>
    </row>
    <row r="33" spans="1:21" s="89" customFormat="1" ht="18.75">
      <c r="A33" s="82">
        <v>43209</v>
      </c>
      <c r="B33" s="88" t="s">
        <v>288</v>
      </c>
      <c r="C33" s="88">
        <v>1633</v>
      </c>
      <c r="D33" s="88">
        <v>1643</v>
      </c>
      <c r="E33" s="83" t="s">
        <v>203</v>
      </c>
      <c r="F33" s="83" t="s">
        <v>430</v>
      </c>
      <c r="G33" s="83" t="s">
        <v>209</v>
      </c>
      <c r="H33" s="83" t="s">
        <v>467</v>
      </c>
      <c r="I33" s="90"/>
      <c r="J33" s="106" t="s">
        <v>1980</v>
      </c>
      <c r="L33" s="85" t="s">
        <v>1941</v>
      </c>
      <c r="M33" s="81" t="str">
        <f t="shared" ref="M33" si="46">IF(A33&lt;&gt;"","武汉威伟机械","------")</f>
        <v>武汉威伟机械</v>
      </c>
      <c r="N33" s="104" t="str">
        <f>VLOOKUP(P33,ch!$A$1:$B$35,2,0)</f>
        <v>鄂AF1588</v>
      </c>
      <c r="O33" s="86" t="s">
        <v>162</v>
      </c>
      <c r="P33" s="87" t="s">
        <v>117</v>
      </c>
      <c r="Q33" s="81" t="str">
        <f t="shared" ref="Q33" si="47">IF(A33&lt;&gt;"","9.6米","--")</f>
        <v>9.6米</v>
      </c>
      <c r="R33" s="84">
        <v>9</v>
      </c>
      <c r="S33" s="84">
        <v>5</v>
      </c>
      <c r="T33" s="84">
        <f t="shared" ref="T33" si="48">SUM(R33:S33)</f>
        <v>14</v>
      </c>
      <c r="U33" s="81"/>
    </row>
    <row r="34" spans="1:21" s="89" customFormat="1" ht="18.75">
      <c r="A34" s="82">
        <v>43209</v>
      </c>
      <c r="B34" s="88" t="s">
        <v>288</v>
      </c>
      <c r="C34" s="88">
        <v>1433</v>
      </c>
      <c r="D34" s="88">
        <v>1443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90"/>
      <c r="J34" s="106" t="s">
        <v>1981</v>
      </c>
      <c r="L34" s="85" t="s">
        <v>1942</v>
      </c>
      <c r="M34" s="81" t="str">
        <f t="shared" ref="M34" si="49">IF(A34&lt;&gt;"","武汉威伟机械","------")</f>
        <v>武汉威伟机械</v>
      </c>
      <c r="N34" s="104" t="str">
        <f>VLOOKUP(P34,ch!$A$1:$B$35,2,0)</f>
        <v>鄂AF1588</v>
      </c>
      <c r="O34" s="86" t="s">
        <v>162</v>
      </c>
      <c r="P34" s="87" t="s">
        <v>117</v>
      </c>
      <c r="Q34" s="81" t="str">
        <f t="shared" ref="Q34" si="50">IF(A34&lt;&gt;"","9.6米","--")</f>
        <v>9.6米</v>
      </c>
      <c r="R34" s="84">
        <v>14</v>
      </c>
      <c r="S34" s="84">
        <v>0</v>
      </c>
      <c r="T34" s="84">
        <f t="shared" ref="T34" si="51">SUM(R34:S34)</f>
        <v>14</v>
      </c>
      <c r="U34" s="81"/>
    </row>
    <row r="35" spans="1:21" s="89" customFormat="1" ht="18.75">
      <c r="A35" s="82">
        <v>43209</v>
      </c>
      <c r="B35" s="88" t="s">
        <v>1769</v>
      </c>
      <c r="C35" s="88">
        <v>1525</v>
      </c>
      <c r="D35" s="88">
        <v>1535</v>
      </c>
      <c r="E35" s="83" t="s">
        <v>1763</v>
      </c>
      <c r="F35" s="83" t="s">
        <v>1770</v>
      </c>
      <c r="G35" s="83" t="s">
        <v>209</v>
      </c>
      <c r="H35" s="83" t="s">
        <v>467</v>
      </c>
      <c r="I35" s="90"/>
      <c r="J35" s="106" t="s">
        <v>1982</v>
      </c>
      <c r="K35" s="88"/>
      <c r="L35" s="85" t="s">
        <v>1924</v>
      </c>
      <c r="M35" s="81" t="str">
        <f t="shared" ref="M35" si="52">IF(A35&lt;&gt;"","武汉威伟机械","------")</f>
        <v>武汉威伟机械</v>
      </c>
      <c r="N35" s="104" t="str">
        <f>VLOOKUP(P35,ch!$A$1:$B$35,2,0)</f>
        <v>鄂AAW309</v>
      </c>
      <c r="O35" s="86" t="s">
        <v>165</v>
      </c>
      <c r="P35" s="87" t="s">
        <v>144</v>
      </c>
      <c r="Q35" s="81" t="str">
        <f t="shared" ref="Q35" si="53">IF(A35&lt;&gt;"","9.6米","--")</f>
        <v>9.6米</v>
      </c>
      <c r="R35" s="84">
        <v>9</v>
      </c>
      <c r="S35" s="84">
        <v>0</v>
      </c>
      <c r="T35" s="84">
        <f t="shared" ref="T35" si="54">SUM(R35:S35)</f>
        <v>9</v>
      </c>
      <c r="U35" s="81"/>
    </row>
    <row r="36" spans="1:21" s="89" customFormat="1" ht="18.75">
      <c r="A36" s="82">
        <v>43209</v>
      </c>
      <c r="B36" s="88" t="s">
        <v>307</v>
      </c>
      <c r="C36" s="88">
        <v>2150</v>
      </c>
      <c r="D36" s="88">
        <v>2220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106" t="s">
        <v>1983</v>
      </c>
      <c r="K36" s="88"/>
      <c r="L36" s="85" t="s">
        <v>1921</v>
      </c>
      <c r="M36" s="81" t="str">
        <f t="shared" ref="M36" si="55">IF(A36&lt;&gt;"","武汉威伟机械","------")</f>
        <v>武汉威伟机械</v>
      </c>
      <c r="N36" s="104" t="str">
        <f>VLOOKUP(P36,ch!$A$1:$B$35,2,0)</f>
        <v>鄂AAW309</v>
      </c>
      <c r="O36" s="86" t="s">
        <v>165</v>
      </c>
      <c r="P36" s="87" t="s">
        <v>144</v>
      </c>
      <c r="Q36" s="81" t="str">
        <f t="shared" ref="Q36" si="56">IF(A36&lt;&gt;"","9.6米","--")</f>
        <v>9.6米</v>
      </c>
      <c r="R36" s="84">
        <v>13</v>
      </c>
      <c r="S36" s="84">
        <v>0</v>
      </c>
      <c r="T36" s="84">
        <f t="shared" ref="T36" si="57">SUM(R36:S36)</f>
        <v>13</v>
      </c>
      <c r="U36" s="81"/>
    </row>
    <row r="37" spans="1:21" s="89" customFormat="1" ht="18.75">
      <c r="A37" s="82">
        <v>43209</v>
      </c>
      <c r="B37" s="88" t="s">
        <v>307</v>
      </c>
      <c r="C37" s="88">
        <v>1939</v>
      </c>
      <c r="D37" s="88">
        <v>2014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106" t="s">
        <v>1984</v>
      </c>
      <c r="K37" s="88"/>
      <c r="L37" s="85" t="s">
        <v>1922</v>
      </c>
      <c r="M37" s="81" t="str">
        <f t="shared" ref="M37" si="58">IF(A37&lt;&gt;"","武汉威伟机械","------")</f>
        <v>武汉威伟机械</v>
      </c>
      <c r="N37" s="104" t="str">
        <f>VLOOKUP(P37,ch!$A$1:$B$35,2,0)</f>
        <v>鄂AAW309</v>
      </c>
      <c r="O37" s="86" t="s">
        <v>165</v>
      </c>
      <c r="P37" s="87" t="s">
        <v>144</v>
      </c>
      <c r="Q37" s="81" t="str">
        <f t="shared" ref="Q37" si="59">IF(A37&lt;&gt;"","9.6米","--")</f>
        <v>9.6米</v>
      </c>
      <c r="R37" s="84">
        <v>12</v>
      </c>
      <c r="S37" s="84">
        <v>0</v>
      </c>
      <c r="T37" s="84">
        <f t="shared" ref="T37" si="60">SUM(R37:S37)</f>
        <v>12</v>
      </c>
      <c r="U37" s="81"/>
    </row>
    <row r="38" spans="1:21" s="89" customFormat="1" ht="18.75">
      <c r="A38" s="82">
        <v>43209</v>
      </c>
      <c r="B38" s="88" t="s">
        <v>1797</v>
      </c>
      <c r="C38" s="88">
        <v>1735</v>
      </c>
      <c r="D38" s="88">
        <v>1810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106" t="s">
        <v>1985</v>
      </c>
      <c r="K38" s="88"/>
      <c r="L38" s="85" t="s">
        <v>1925</v>
      </c>
      <c r="M38" s="81" t="str">
        <f>IF(A38&lt;&gt;"","武汉威伟机械","------")</f>
        <v>武汉威伟机械</v>
      </c>
      <c r="N38" s="104" t="str">
        <f>VLOOKUP(P38,ch!$A$1:$B$35,2,0)</f>
        <v>鄂AAW309</v>
      </c>
      <c r="O38" s="86" t="s">
        <v>165</v>
      </c>
      <c r="P38" s="87" t="s">
        <v>144</v>
      </c>
      <c r="Q38" s="81" t="str">
        <f>IF(A38&lt;&gt;"","9.6米","--")</f>
        <v>9.6米</v>
      </c>
      <c r="R38" s="84">
        <v>12</v>
      </c>
      <c r="S38" s="84">
        <v>0</v>
      </c>
      <c r="T38" s="84">
        <f>SUM(R38:S38)</f>
        <v>12</v>
      </c>
      <c r="U38" s="81"/>
    </row>
    <row r="39" spans="1:21" s="89" customFormat="1" ht="18.75">
      <c r="A39" s="82">
        <v>43209</v>
      </c>
      <c r="B39" s="88" t="s">
        <v>1926</v>
      </c>
      <c r="C39" s="88">
        <v>2315</v>
      </c>
      <c r="D39" s="88">
        <v>2321</v>
      </c>
      <c r="E39" s="83" t="s">
        <v>209</v>
      </c>
      <c r="F39" s="83" t="s">
        <v>517</v>
      </c>
      <c r="G39" s="83" t="s">
        <v>203</v>
      </c>
      <c r="H39" s="83" t="s">
        <v>430</v>
      </c>
      <c r="I39" s="90"/>
      <c r="J39" s="106" t="s">
        <v>1986</v>
      </c>
      <c r="K39" s="88"/>
      <c r="L39" s="85" t="s">
        <v>1927</v>
      </c>
      <c r="M39" s="81" t="str">
        <f t="shared" ref="M39" si="61">IF(A39&lt;&gt;"","武汉威伟机械","------")</f>
        <v>武汉威伟机械</v>
      </c>
      <c r="N39" s="104" t="str">
        <f>VLOOKUP(P39,ch!$A$1:$B$35,2,0)</f>
        <v>鄂ABY256</v>
      </c>
      <c r="O39" s="86" t="s">
        <v>166</v>
      </c>
      <c r="P39" s="87" t="s">
        <v>250</v>
      </c>
      <c r="Q39" s="81" t="str">
        <f t="shared" ref="Q39" si="62">IF(A39&lt;&gt;"","9.6米","--")</f>
        <v>9.6米</v>
      </c>
      <c r="R39" s="84">
        <v>14</v>
      </c>
      <c r="S39" s="84">
        <v>0</v>
      </c>
      <c r="T39" s="84">
        <f t="shared" ref="T39" si="63">SUM(R39:S39)</f>
        <v>14</v>
      </c>
      <c r="U39" s="81"/>
    </row>
    <row r="40" spans="1:21" s="89" customFormat="1" ht="18.75">
      <c r="A40" s="82">
        <v>43209</v>
      </c>
      <c r="B40" s="88" t="s">
        <v>307</v>
      </c>
      <c r="C40" s="88">
        <v>2005</v>
      </c>
      <c r="D40" s="88">
        <v>2030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106" t="s">
        <v>1987</v>
      </c>
      <c r="K40" s="88"/>
      <c r="L40" s="85" t="s">
        <v>1928</v>
      </c>
      <c r="M40" s="81" t="str">
        <f>IF(A40&lt;&gt;"","武汉威伟机械","------")</f>
        <v>武汉威伟机械</v>
      </c>
      <c r="N40" s="104" t="str">
        <f>VLOOKUP(P40,ch!$A$1:$B$35,2,0)</f>
        <v>鄂ABY256</v>
      </c>
      <c r="O40" s="86" t="s">
        <v>166</v>
      </c>
      <c r="P40" s="87" t="s">
        <v>250</v>
      </c>
      <c r="Q40" s="81" t="str">
        <f>IF(A40&lt;&gt;"","9.6米","--")</f>
        <v>9.6米</v>
      </c>
      <c r="R40" s="84">
        <v>13</v>
      </c>
      <c r="S40" s="84">
        <v>0</v>
      </c>
      <c r="T40" s="84">
        <f>SUM(R40:S40)</f>
        <v>13</v>
      </c>
      <c r="U40" s="81"/>
    </row>
    <row r="41" spans="1:21" s="89" customFormat="1" ht="18.75">
      <c r="A41" s="82"/>
      <c r="B41" s="88"/>
      <c r="C41" s="88"/>
      <c r="D41" s="88"/>
      <c r="E41" s="83"/>
      <c r="F41" s="83"/>
      <c r="G41" s="83"/>
      <c r="H41" s="83"/>
      <c r="I41" s="90"/>
      <c r="J41" s="90"/>
      <c r="L41" s="85"/>
      <c r="M41" s="81"/>
      <c r="N41" s="86"/>
      <c r="O41" s="86"/>
      <c r="P41" s="87"/>
      <c r="Q41" s="81"/>
      <c r="R41" s="84"/>
      <c r="S41" s="84"/>
      <c r="T41" s="84"/>
      <c r="U41" s="81"/>
    </row>
    <row r="42" spans="1:21" s="89" customFormat="1" ht="18.75">
      <c r="A42" s="82"/>
      <c r="B42" s="88"/>
      <c r="C42" s="88"/>
      <c r="D42" s="88"/>
      <c r="E42" s="83"/>
      <c r="F42" s="83"/>
      <c r="G42" s="83"/>
      <c r="H42" s="83"/>
      <c r="I42" s="90"/>
      <c r="J42" s="90"/>
      <c r="K42" s="88"/>
      <c r="L42" s="85"/>
      <c r="M42" s="81"/>
      <c r="N42" s="86"/>
      <c r="O42" s="88"/>
      <c r="P42" s="87"/>
      <c r="Q42" s="81"/>
      <c r="R42" s="84"/>
      <c r="S42" s="84"/>
      <c r="T42" s="84"/>
      <c r="U42" s="81"/>
    </row>
    <row r="43" spans="1:21" s="89" customFormat="1" ht="18.75">
      <c r="A43" s="82"/>
      <c r="B43" s="88"/>
      <c r="C43" s="88"/>
      <c r="D43" s="88"/>
      <c r="E43" s="83"/>
      <c r="F43" s="83"/>
      <c r="G43" s="83"/>
      <c r="H43" s="83"/>
      <c r="I43" s="90"/>
      <c r="J43" s="90"/>
      <c r="K43" s="88"/>
      <c r="L43" s="85"/>
      <c r="M43" s="81"/>
      <c r="N43" s="86"/>
      <c r="O43" s="88"/>
      <c r="P43" s="87"/>
      <c r="Q43" s="81"/>
      <c r="R43" s="84"/>
      <c r="S43" s="84"/>
      <c r="T43" s="84"/>
      <c r="U43" s="81"/>
    </row>
    <row r="44" spans="1:21" s="89" customFormat="1" ht="18.75">
      <c r="A44" s="82"/>
      <c r="B44" s="88"/>
      <c r="C44" s="88"/>
      <c r="D44" s="88"/>
      <c r="E44" s="83"/>
      <c r="F44" s="83"/>
      <c r="G44" s="83"/>
      <c r="H44" s="83"/>
      <c r="I44" s="90"/>
      <c r="J44" s="90"/>
      <c r="K44" s="88"/>
      <c r="L44" s="85"/>
      <c r="M44" s="81"/>
      <c r="N44" s="86"/>
      <c r="O44" s="88"/>
      <c r="P44" s="87"/>
      <c r="Q44" s="81"/>
      <c r="R44" s="84"/>
      <c r="S44" s="84"/>
      <c r="T44" s="84"/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</sheetData>
  <phoneticPr fontId="3" type="noConversion"/>
  <conditionalFormatting sqref="I1 K1">
    <cfRule type="duplicateValues" dxfId="123" priority="5"/>
  </conditionalFormatting>
  <conditionalFormatting sqref="K31:K102 K2:K29 I2:I102">
    <cfRule type="duplicateValues" dxfId="122" priority="26"/>
  </conditionalFormatting>
  <conditionalFormatting sqref="K31:K102 K2:K29">
    <cfRule type="duplicateValues" dxfId="121" priority="32"/>
  </conditionalFormatting>
  <conditionalFormatting sqref="I2:I102">
    <cfRule type="duplicateValues" dxfId="120" priority="3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65"/>
  <sheetViews>
    <sheetView topLeftCell="A22" workbookViewId="0">
      <selection activeCell="D44" sqref="D44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97" customFormat="1" ht="18.75">
      <c r="A2" s="94">
        <v>43210</v>
      </c>
      <c r="B2" s="96" t="s">
        <v>1097</v>
      </c>
      <c r="C2" s="96">
        <v>1900</v>
      </c>
      <c r="D2" s="96">
        <v>2040</v>
      </c>
      <c r="E2" s="95" t="s">
        <v>26</v>
      </c>
      <c r="F2" s="95" t="s">
        <v>251</v>
      </c>
      <c r="G2" s="95" t="s">
        <v>31</v>
      </c>
      <c r="H2" s="95" t="s">
        <v>430</v>
      </c>
      <c r="I2" s="90"/>
      <c r="J2" s="106" t="s">
        <v>2072</v>
      </c>
      <c r="L2" s="101" t="s">
        <v>1989</v>
      </c>
      <c r="M2" s="102" t="str">
        <f t="shared" ref="M2:M10" si="0">IF(A2&lt;&gt;"","武汉威伟机械","------")</f>
        <v>武汉威伟机械</v>
      </c>
      <c r="N2" s="104"/>
      <c r="O2" s="107" t="s">
        <v>1135</v>
      </c>
      <c r="P2" s="105" t="s">
        <v>1097</v>
      </c>
      <c r="Q2" s="102" t="str">
        <f t="shared" ref="Q2:Q10" si="1">IF(A2&lt;&gt;"","9.6米","--")</f>
        <v>9.6米</v>
      </c>
      <c r="R2" s="103">
        <v>14</v>
      </c>
      <c r="S2" s="103">
        <v>0</v>
      </c>
      <c r="T2" s="103">
        <f t="shared" ref="T2:T10" si="2">SUM(R2:S2)</f>
        <v>14</v>
      </c>
      <c r="U2" s="102"/>
    </row>
    <row r="3" spans="1:63" s="97" customFormat="1" ht="18.75">
      <c r="A3" s="94">
        <v>43210</v>
      </c>
      <c r="B3" s="96" t="s">
        <v>25</v>
      </c>
      <c r="C3" s="96">
        <v>1825</v>
      </c>
      <c r="D3" s="96">
        <v>2050</v>
      </c>
      <c r="E3" s="95" t="s">
        <v>26</v>
      </c>
      <c r="F3" s="95" t="s">
        <v>251</v>
      </c>
      <c r="G3" s="95" t="s">
        <v>31</v>
      </c>
      <c r="H3" s="95" t="s">
        <v>430</v>
      </c>
      <c r="I3" s="90"/>
      <c r="J3" s="106" t="s">
        <v>2073</v>
      </c>
      <c r="L3" s="101" t="s">
        <v>1990</v>
      </c>
      <c r="M3" s="102" t="str">
        <f t="shared" si="0"/>
        <v>武汉威伟机械</v>
      </c>
      <c r="N3" s="104"/>
      <c r="O3" s="107" t="s">
        <v>168</v>
      </c>
      <c r="P3" s="105" t="s">
        <v>51</v>
      </c>
      <c r="Q3" s="102" t="str">
        <f t="shared" si="1"/>
        <v>9.6米</v>
      </c>
      <c r="R3" s="103">
        <v>14</v>
      </c>
      <c r="S3" s="103">
        <v>0</v>
      </c>
      <c r="T3" s="103">
        <f t="shared" si="2"/>
        <v>14</v>
      </c>
      <c r="U3" s="102" t="s">
        <v>1991</v>
      </c>
    </row>
    <row r="4" spans="1:63" s="97" customFormat="1" ht="18.75">
      <c r="A4" s="94">
        <v>43210</v>
      </c>
      <c r="B4" s="96" t="s">
        <v>939</v>
      </c>
      <c r="C4" s="96">
        <v>1800</v>
      </c>
      <c r="D4" s="96">
        <v>2000</v>
      </c>
      <c r="E4" s="95" t="s">
        <v>26</v>
      </c>
      <c r="F4" s="95" t="s">
        <v>251</v>
      </c>
      <c r="G4" s="95" t="s">
        <v>31</v>
      </c>
      <c r="H4" s="95" t="s">
        <v>430</v>
      </c>
      <c r="I4" s="90"/>
      <c r="J4" s="106" t="s">
        <v>2074</v>
      </c>
      <c r="L4" s="101" t="s">
        <v>1993</v>
      </c>
      <c r="M4" s="102" t="str">
        <f t="shared" si="0"/>
        <v>武汉威伟机械</v>
      </c>
      <c r="N4" s="104"/>
      <c r="O4" s="107" t="s">
        <v>176</v>
      </c>
      <c r="P4" s="105" t="s">
        <v>372</v>
      </c>
      <c r="Q4" s="102" t="str">
        <f t="shared" si="1"/>
        <v>9.6米</v>
      </c>
      <c r="R4" s="103">
        <v>14</v>
      </c>
      <c r="S4" s="103">
        <v>0</v>
      </c>
      <c r="T4" s="103">
        <f t="shared" si="2"/>
        <v>14</v>
      </c>
      <c r="U4" s="102" t="s">
        <v>1916</v>
      </c>
    </row>
    <row r="5" spans="1:63" s="97" customFormat="1" ht="18.75">
      <c r="A5" s="94">
        <v>43210</v>
      </c>
      <c r="B5" s="96" t="s">
        <v>939</v>
      </c>
      <c r="C5" s="96">
        <v>1455</v>
      </c>
      <c r="D5" s="96">
        <v>1643</v>
      </c>
      <c r="E5" s="95" t="s">
        <v>26</v>
      </c>
      <c r="F5" s="95" t="s">
        <v>251</v>
      </c>
      <c r="G5" s="95" t="s">
        <v>31</v>
      </c>
      <c r="H5" s="95" t="s">
        <v>430</v>
      </c>
      <c r="I5" s="90"/>
      <c r="J5" s="106" t="s">
        <v>2075</v>
      </c>
      <c r="L5" s="101" t="s">
        <v>1995</v>
      </c>
      <c r="M5" s="102" t="str">
        <f t="shared" si="0"/>
        <v>武汉威伟机械</v>
      </c>
      <c r="N5" s="104"/>
      <c r="O5" s="107" t="s">
        <v>165</v>
      </c>
      <c r="P5" s="105" t="s">
        <v>144</v>
      </c>
      <c r="Q5" s="102" t="str">
        <f t="shared" si="1"/>
        <v>9.6米</v>
      </c>
      <c r="R5" s="103">
        <v>13</v>
      </c>
      <c r="S5" s="103">
        <v>1</v>
      </c>
      <c r="T5" s="103">
        <f t="shared" si="2"/>
        <v>14</v>
      </c>
      <c r="U5" s="102" t="s">
        <v>1916</v>
      </c>
    </row>
    <row r="6" spans="1:63" s="97" customFormat="1" ht="18.75">
      <c r="A6" s="94">
        <v>43210</v>
      </c>
      <c r="B6" s="96" t="s">
        <v>939</v>
      </c>
      <c r="C6" s="96">
        <v>1255</v>
      </c>
      <c r="D6" s="96">
        <v>1430</v>
      </c>
      <c r="E6" s="95" t="s">
        <v>26</v>
      </c>
      <c r="F6" s="95" t="s">
        <v>251</v>
      </c>
      <c r="G6" s="95" t="s">
        <v>31</v>
      </c>
      <c r="H6" s="95" t="s">
        <v>430</v>
      </c>
      <c r="I6" s="90"/>
      <c r="J6" s="106" t="s">
        <v>2076</v>
      </c>
      <c r="L6" s="101" t="s">
        <v>1996</v>
      </c>
      <c r="M6" s="102" t="str">
        <f t="shared" si="0"/>
        <v>武汉威伟机械</v>
      </c>
      <c r="N6" s="104"/>
      <c r="O6" s="107" t="s">
        <v>180</v>
      </c>
      <c r="P6" s="105" t="s">
        <v>44</v>
      </c>
      <c r="Q6" s="102" t="str">
        <f t="shared" si="1"/>
        <v>9.6米</v>
      </c>
      <c r="R6" s="103">
        <v>14</v>
      </c>
      <c r="S6" s="103">
        <v>0</v>
      </c>
      <c r="T6" s="103">
        <f t="shared" si="2"/>
        <v>14</v>
      </c>
      <c r="U6" s="102" t="s">
        <v>1997</v>
      </c>
    </row>
    <row r="7" spans="1:63" s="97" customFormat="1" ht="18.75">
      <c r="A7" s="94">
        <v>43210</v>
      </c>
      <c r="B7" s="96" t="s">
        <v>939</v>
      </c>
      <c r="C7" s="96">
        <v>170</v>
      </c>
      <c r="D7" s="96">
        <v>1912</v>
      </c>
      <c r="E7" s="95" t="s">
        <v>26</v>
      </c>
      <c r="F7" s="95" t="s">
        <v>251</v>
      </c>
      <c r="G7" s="95" t="s">
        <v>31</v>
      </c>
      <c r="H7" s="95" t="s">
        <v>430</v>
      </c>
      <c r="I7" s="90"/>
      <c r="J7" s="106" t="s">
        <v>2077</v>
      </c>
      <c r="L7" s="101" t="s">
        <v>1999</v>
      </c>
      <c r="M7" s="102" t="str">
        <f t="shared" si="0"/>
        <v>武汉威伟机械</v>
      </c>
      <c r="N7" s="104"/>
      <c r="O7" s="107" t="s">
        <v>1134</v>
      </c>
      <c r="P7" s="105" t="s">
        <v>1091</v>
      </c>
      <c r="Q7" s="102" t="str">
        <f t="shared" si="1"/>
        <v>9.6米</v>
      </c>
      <c r="R7" s="103">
        <v>14</v>
      </c>
      <c r="S7" s="103">
        <v>0</v>
      </c>
      <c r="T7" s="103">
        <f t="shared" si="2"/>
        <v>14</v>
      </c>
      <c r="U7" s="102"/>
    </row>
    <row r="8" spans="1:63" s="97" customFormat="1" ht="18.75">
      <c r="A8" s="94">
        <v>43210</v>
      </c>
      <c r="B8" s="96" t="s">
        <v>25</v>
      </c>
      <c r="C8" s="96">
        <v>1929</v>
      </c>
      <c r="D8" s="96">
        <v>2103</v>
      </c>
      <c r="E8" s="95" t="s">
        <v>26</v>
      </c>
      <c r="F8" s="95" t="s">
        <v>251</v>
      </c>
      <c r="G8" s="95" t="s">
        <v>31</v>
      </c>
      <c r="H8" s="95" t="s">
        <v>430</v>
      </c>
      <c r="I8" s="90"/>
      <c r="J8" s="106" t="s">
        <v>2078</v>
      </c>
      <c r="L8" s="101" t="s">
        <v>2065</v>
      </c>
      <c r="M8" s="102" t="str">
        <f t="shared" ref="M8" si="3">IF(A8&lt;&gt;"","武汉威伟机械","------")</f>
        <v>武汉威伟机械</v>
      </c>
      <c r="N8" s="104"/>
      <c r="O8" s="107" t="s">
        <v>181</v>
      </c>
      <c r="P8" s="105" t="s">
        <v>197</v>
      </c>
      <c r="Q8" s="102" t="str">
        <f t="shared" ref="Q8" si="4">IF(A8&lt;&gt;"","9.6米","--")</f>
        <v>9.6米</v>
      </c>
      <c r="R8" s="103">
        <v>14</v>
      </c>
      <c r="S8" s="103">
        <v>0</v>
      </c>
      <c r="T8" s="103">
        <f t="shared" ref="T8" si="5">SUM(R8:S8)</f>
        <v>14</v>
      </c>
      <c r="U8" s="102"/>
    </row>
    <row r="9" spans="1:63" s="97" customFormat="1" ht="18.75">
      <c r="A9" s="94">
        <v>43210</v>
      </c>
      <c r="B9" s="96" t="s">
        <v>939</v>
      </c>
      <c r="C9" s="96">
        <v>1300</v>
      </c>
      <c r="D9" s="96">
        <v>1638</v>
      </c>
      <c r="E9" s="95" t="s">
        <v>26</v>
      </c>
      <c r="F9" s="95" t="s">
        <v>251</v>
      </c>
      <c r="G9" s="95" t="s">
        <v>31</v>
      </c>
      <c r="H9" s="95" t="s">
        <v>430</v>
      </c>
      <c r="I9" s="90"/>
      <c r="J9" s="106" t="s">
        <v>2111</v>
      </c>
      <c r="L9" s="101" t="s">
        <v>2112</v>
      </c>
      <c r="M9" s="102" t="str">
        <f t="shared" ref="M9" si="6">IF(A9&lt;&gt;"","武汉威伟机械","------")</f>
        <v>武汉威伟机械</v>
      </c>
      <c r="N9" s="104"/>
      <c r="O9" s="107" t="s">
        <v>2113</v>
      </c>
      <c r="P9" s="105" t="s">
        <v>2114</v>
      </c>
      <c r="Q9" s="102" t="str">
        <f t="shared" ref="Q9" si="7">IF(A9&lt;&gt;"","9.6米","--")</f>
        <v>9.6米</v>
      </c>
      <c r="R9" s="103">
        <v>7</v>
      </c>
      <c r="S9" s="103">
        <v>1</v>
      </c>
      <c r="T9" s="103">
        <f t="shared" ref="T9" si="8">SUM(R9:S9)</f>
        <v>8</v>
      </c>
      <c r="U9" s="102" t="s">
        <v>2115</v>
      </c>
    </row>
    <row r="10" spans="1:63" s="97" customFormat="1" ht="18.75">
      <c r="A10" s="94">
        <v>43210</v>
      </c>
      <c r="B10" s="96" t="s">
        <v>89</v>
      </c>
      <c r="C10" s="96">
        <v>1017</v>
      </c>
      <c r="D10" s="96">
        <v>1027</v>
      </c>
      <c r="E10" s="95" t="s">
        <v>31</v>
      </c>
      <c r="F10" s="95" t="s">
        <v>430</v>
      </c>
      <c r="G10" s="95" t="s">
        <v>53</v>
      </c>
      <c r="H10" s="95" t="s">
        <v>467</v>
      </c>
      <c r="I10" s="90"/>
      <c r="J10" s="106" t="s">
        <v>2079</v>
      </c>
      <c r="K10" s="96"/>
      <c r="L10" s="101" t="s">
        <v>2004</v>
      </c>
      <c r="M10" s="102" t="str">
        <f t="shared" si="0"/>
        <v>武汉威伟机械</v>
      </c>
      <c r="N10" s="104"/>
      <c r="O10" s="107" t="s">
        <v>163</v>
      </c>
      <c r="P10" s="105" t="s">
        <v>79</v>
      </c>
      <c r="Q10" s="102" t="str">
        <f t="shared" si="1"/>
        <v>9.6米</v>
      </c>
      <c r="R10" s="103">
        <v>14</v>
      </c>
      <c r="S10" s="103">
        <v>0</v>
      </c>
      <c r="T10" s="103">
        <f t="shared" si="2"/>
        <v>14</v>
      </c>
      <c r="U10" s="102"/>
    </row>
    <row r="11" spans="1:63" s="97" customFormat="1" ht="18.75">
      <c r="A11" s="94">
        <v>43210</v>
      </c>
      <c r="B11" s="96" t="s">
        <v>89</v>
      </c>
      <c r="C11" s="96">
        <v>1155</v>
      </c>
      <c r="D11" s="96">
        <v>1205</v>
      </c>
      <c r="E11" s="95" t="s">
        <v>31</v>
      </c>
      <c r="F11" s="95" t="s">
        <v>430</v>
      </c>
      <c r="G11" s="95" t="s">
        <v>53</v>
      </c>
      <c r="H11" s="95" t="s">
        <v>467</v>
      </c>
      <c r="I11" s="90"/>
      <c r="J11" s="106" t="s">
        <v>2080</v>
      </c>
      <c r="K11" s="96"/>
      <c r="L11" s="101" t="s">
        <v>2006</v>
      </c>
      <c r="M11" s="102" t="str">
        <f t="shared" ref="M11" si="9">IF(A11&lt;&gt;"","武汉威伟机械","------")</f>
        <v>武汉威伟机械</v>
      </c>
      <c r="N11" s="104"/>
      <c r="O11" s="107" t="s">
        <v>163</v>
      </c>
      <c r="P11" s="105" t="s">
        <v>79</v>
      </c>
      <c r="Q11" s="102" t="str">
        <f t="shared" ref="Q11" si="10">IF(A11&lt;&gt;"","9.6米","--")</f>
        <v>9.6米</v>
      </c>
      <c r="R11" s="103">
        <v>14</v>
      </c>
      <c r="S11" s="103">
        <v>0</v>
      </c>
      <c r="T11" s="103">
        <f t="shared" ref="T11" si="11">SUM(R11:S11)</f>
        <v>14</v>
      </c>
      <c r="U11" s="102"/>
    </row>
    <row r="12" spans="1:63" s="97" customFormat="1" ht="18.75">
      <c r="A12" s="94">
        <v>43210</v>
      </c>
      <c r="B12" s="96" t="s">
        <v>258</v>
      </c>
      <c r="C12" s="96">
        <v>2103</v>
      </c>
      <c r="D12" s="96">
        <v>2113</v>
      </c>
      <c r="E12" s="95" t="s">
        <v>31</v>
      </c>
      <c r="F12" s="95" t="s">
        <v>430</v>
      </c>
      <c r="G12" s="95" t="s">
        <v>53</v>
      </c>
      <c r="H12" s="95" t="s">
        <v>467</v>
      </c>
      <c r="I12" s="90"/>
      <c r="J12" s="106" t="s">
        <v>2081</v>
      </c>
      <c r="K12" s="96"/>
      <c r="L12" s="101" t="s">
        <v>2008</v>
      </c>
      <c r="M12" s="102" t="str">
        <f t="shared" ref="M12" si="12">IF(A12&lt;&gt;"","武汉威伟机械","------")</f>
        <v>武汉威伟机械</v>
      </c>
      <c r="N12" s="104"/>
      <c r="O12" s="107" t="s">
        <v>163</v>
      </c>
      <c r="P12" s="105" t="s">
        <v>79</v>
      </c>
      <c r="Q12" s="102" t="str">
        <f t="shared" ref="Q12" si="13">IF(A12&lt;&gt;"","9.6米","--")</f>
        <v>9.6米</v>
      </c>
      <c r="R12" s="103">
        <v>14</v>
      </c>
      <c r="S12" s="103">
        <v>0</v>
      </c>
      <c r="T12" s="103">
        <f t="shared" ref="T12" si="14">SUM(R12:S12)</f>
        <v>14</v>
      </c>
      <c r="U12" s="102"/>
    </row>
    <row r="13" spans="1:63" s="97" customFormat="1" ht="18.75">
      <c r="A13" s="94">
        <v>43210</v>
      </c>
      <c r="B13" s="96" t="s">
        <v>258</v>
      </c>
      <c r="C13" s="96">
        <v>2244</v>
      </c>
      <c r="D13" s="96">
        <v>2254</v>
      </c>
      <c r="E13" s="95" t="s">
        <v>31</v>
      </c>
      <c r="F13" s="95" t="s">
        <v>430</v>
      </c>
      <c r="G13" s="95" t="s">
        <v>53</v>
      </c>
      <c r="H13" s="95" t="s">
        <v>467</v>
      </c>
      <c r="I13" s="90"/>
      <c r="J13" s="106" t="s">
        <v>2082</v>
      </c>
      <c r="K13" s="96"/>
      <c r="L13" s="101" t="s">
        <v>2008</v>
      </c>
      <c r="M13" s="102" t="str">
        <f t="shared" ref="M13" si="15">IF(A13&lt;&gt;"","武汉威伟机械","------")</f>
        <v>武汉威伟机械</v>
      </c>
      <c r="N13" s="104"/>
      <c r="O13" s="107" t="s">
        <v>163</v>
      </c>
      <c r="P13" s="105" t="s">
        <v>79</v>
      </c>
      <c r="Q13" s="102" t="str">
        <f t="shared" ref="Q13" si="16">IF(A13&lt;&gt;"","9.6米","--")</f>
        <v>9.6米</v>
      </c>
      <c r="R13" s="103">
        <v>14</v>
      </c>
      <c r="S13" s="103">
        <v>0</v>
      </c>
      <c r="T13" s="103">
        <f t="shared" ref="T13" si="17">SUM(R13:S13)</f>
        <v>14</v>
      </c>
      <c r="U13" s="102"/>
    </row>
    <row r="14" spans="1:63" s="97" customFormat="1" ht="18.75">
      <c r="A14" s="94">
        <v>43210</v>
      </c>
      <c r="B14" s="96" t="s">
        <v>89</v>
      </c>
      <c r="C14" s="96">
        <v>923</v>
      </c>
      <c r="D14" s="96">
        <v>933</v>
      </c>
      <c r="E14" s="95" t="s">
        <v>31</v>
      </c>
      <c r="F14" s="95" t="s">
        <v>430</v>
      </c>
      <c r="G14" s="95" t="s">
        <v>53</v>
      </c>
      <c r="H14" s="95" t="s">
        <v>467</v>
      </c>
      <c r="I14" s="90"/>
      <c r="J14" s="106" t="s">
        <v>2083</v>
      </c>
      <c r="K14" s="96"/>
      <c r="L14" s="101" t="s">
        <v>2025</v>
      </c>
      <c r="M14" s="102" t="str">
        <f t="shared" ref="M14:M21" si="18">IF(A14&lt;&gt;"","武汉威伟机械","------")</f>
        <v>武汉威伟机械</v>
      </c>
      <c r="N14" s="104"/>
      <c r="O14" s="107" t="s">
        <v>363</v>
      </c>
      <c r="P14" s="105" t="s">
        <v>118</v>
      </c>
      <c r="Q14" s="102" t="str">
        <f t="shared" ref="Q14" si="19">IF(A14&lt;&gt;"","9.6米","--")</f>
        <v>9.6米</v>
      </c>
      <c r="R14" s="103">
        <v>7</v>
      </c>
      <c r="S14" s="103">
        <v>0</v>
      </c>
      <c r="T14" s="103">
        <f t="shared" ref="T14:T21" si="20">SUM(R14:S14)</f>
        <v>7</v>
      </c>
      <c r="U14" s="102"/>
    </row>
    <row r="15" spans="1:63" s="97" customFormat="1" ht="18.75">
      <c r="A15" s="94">
        <v>43210</v>
      </c>
      <c r="B15" s="96" t="s">
        <v>89</v>
      </c>
      <c r="C15" s="96">
        <v>1128</v>
      </c>
      <c r="D15" s="96">
        <v>1138</v>
      </c>
      <c r="E15" s="95" t="s">
        <v>31</v>
      </c>
      <c r="F15" s="95" t="s">
        <v>430</v>
      </c>
      <c r="G15" s="95" t="s">
        <v>53</v>
      </c>
      <c r="H15" s="95" t="s">
        <v>467</v>
      </c>
      <c r="I15" s="90"/>
      <c r="J15" s="106" t="s">
        <v>2084</v>
      </c>
      <c r="K15" s="96"/>
      <c r="L15" s="101" t="s">
        <v>2026</v>
      </c>
      <c r="M15" s="102" t="str">
        <f t="shared" si="18"/>
        <v>武汉威伟机械</v>
      </c>
      <c r="N15" s="104"/>
      <c r="O15" s="107" t="s">
        <v>363</v>
      </c>
      <c r="P15" s="105" t="s">
        <v>118</v>
      </c>
      <c r="Q15" s="102" t="str">
        <f t="shared" ref="Q15:Q21" si="21">IF(A15&lt;&gt;"","9.6米","--")</f>
        <v>9.6米</v>
      </c>
      <c r="R15" s="103">
        <v>7</v>
      </c>
      <c r="S15" s="103">
        <v>7</v>
      </c>
      <c r="T15" s="103">
        <f t="shared" si="20"/>
        <v>14</v>
      </c>
      <c r="U15" s="102"/>
    </row>
    <row r="16" spans="1:63" s="97" customFormat="1" ht="18.75">
      <c r="A16" s="94">
        <v>43210</v>
      </c>
      <c r="B16" s="96" t="s">
        <v>89</v>
      </c>
      <c r="C16" s="96">
        <v>1400</v>
      </c>
      <c r="D16" s="96">
        <v>1410</v>
      </c>
      <c r="E16" s="95" t="s">
        <v>31</v>
      </c>
      <c r="F16" s="95" t="s">
        <v>430</v>
      </c>
      <c r="G16" s="95" t="s">
        <v>53</v>
      </c>
      <c r="H16" s="95" t="s">
        <v>467</v>
      </c>
      <c r="I16" s="90"/>
      <c r="J16" s="106" t="s">
        <v>2085</v>
      </c>
      <c r="K16" s="96"/>
      <c r="L16" s="101" t="s">
        <v>2027</v>
      </c>
      <c r="M16" s="102" t="str">
        <f t="shared" si="18"/>
        <v>武汉威伟机械</v>
      </c>
      <c r="N16" s="104"/>
      <c r="O16" s="107" t="s">
        <v>363</v>
      </c>
      <c r="P16" s="105" t="s">
        <v>118</v>
      </c>
      <c r="Q16" s="102" t="str">
        <f t="shared" si="21"/>
        <v>9.6米</v>
      </c>
      <c r="R16" s="103">
        <v>7</v>
      </c>
      <c r="S16" s="103">
        <v>6</v>
      </c>
      <c r="T16" s="103">
        <f t="shared" si="20"/>
        <v>13</v>
      </c>
      <c r="U16" s="102"/>
    </row>
    <row r="17" spans="1:21" s="97" customFormat="1" ht="18.75">
      <c r="A17" s="94">
        <v>43210</v>
      </c>
      <c r="B17" s="96" t="s">
        <v>89</v>
      </c>
      <c r="C17" s="96">
        <v>1645</v>
      </c>
      <c r="D17" s="96">
        <v>1655</v>
      </c>
      <c r="E17" s="95" t="s">
        <v>31</v>
      </c>
      <c r="F17" s="95" t="s">
        <v>430</v>
      </c>
      <c r="G17" s="95" t="s">
        <v>53</v>
      </c>
      <c r="H17" s="95" t="s">
        <v>467</v>
      </c>
      <c r="I17" s="90"/>
      <c r="J17" s="106" t="s">
        <v>2086</v>
      </c>
      <c r="K17" s="96"/>
      <c r="L17" s="101" t="s">
        <v>2028</v>
      </c>
      <c r="M17" s="102" t="str">
        <f t="shared" si="18"/>
        <v>武汉威伟机械</v>
      </c>
      <c r="N17" s="104"/>
      <c r="O17" s="107" t="s">
        <v>363</v>
      </c>
      <c r="P17" s="105" t="s">
        <v>118</v>
      </c>
      <c r="Q17" s="102" t="str">
        <f t="shared" si="21"/>
        <v>9.6米</v>
      </c>
      <c r="R17" s="103">
        <v>9</v>
      </c>
      <c r="S17" s="103">
        <v>5</v>
      </c>
      <c r="T17" s="103">
        <f t="shared" si="20"/>
        <v>14</v>
      </c>
      <c r="U17" s="102"/>
    </row>
    <row r="18" spans="1:21" s="97" customFormat="1" ht="18.75">
      <c r="A18" s="94">
        <v>43210</v>
      </c>
      <c r="B18" s="96" t="s">
        <v>258</v>
      </c>
      <c r="C18" s="96">
        <v>1955</v>
      </c>
      <c r="D18" s="96">
        <v>2005</v>
      </c>
      <c r="E18" s="95" t="s">
        <v>31</v>
      </c>
      <c r="F18" s="95" t="s">
        <v>430</v>
      </c>
      <c r="G18" s="95" t="s">
        <v>53</v>
      </c>
      <c r="H18" s="95" t="s">
        <v>467</v>
      </c>
      <c r="I18" s="90"/>
      <c r="J18" s="106" t="s">
        <v>2087</v>
      </c>
      <c r="K18" s="96"/>
      <c r="L18" s="101" t="s">
        <v>2029</v>
      </c>
      <c r="M18" s="102" t="str">
        <f t="shared" si="18"/>
        <v>武汉威伟机械</v>
      </c>
      <c r="N18" s="104"/>
      <c r="O18" s="107" t="s">
        <v>363</v>
      </c>
      <c r="P18" s="105" t="s">
        <v>118</v>
      </c>
      <c r="Q18" s="102" t="str">
        <f t="shared" si="21"/>
        <v>9.6米</v>
      </c>
      <c r="R18" s="103">
        <v>6</v>
      </c>
      <c r="S18" s="103">
        <v>8</v>
      </c>
      <c r="T18" s="103">
        <f t="shared" si="20"/>
        <v>14</v>
      </c>
      <c r="U18" s="102"/>
    </row>
    <row r="19" spans="1:21" s="97" customFormat="1" ht="18.75">
      <c r="A19" s="94">
        <v>43210</v>
      </c>
      <c r="B19" s="96" t="s">
        <v>258</v>
      </c>
      <c r="C19" s="96">
        <v>2042</v>
      </c>
      <c r="D19" s="96">
        <v>2052</v>
      </c>
      <c r="E19" s="95" t="s">
        <v>31</v>
      </c>
      <c r="F19" s="95" t="s">
        <v>430</v>
      </c>
      <c r="G19" s="95" t="s">
        <v>53</v>
      </c>
      <c r="H19" s="95" t="s">
        <v>467</v>
      </c>
      <c r="I19" s="90"/>
      <c r="J19" s="106" t="s">
        <v>2088</v>
      </c>
      <c r="K19" s="96"/>
      <c r="L19" s="101" t="s">
        <v>2030</v>
      </c>
      <c r="M19" s="102" t="str">
        <f t="shared" si="18"/>
        <v>武汉威伟机械</v>
      </c>
      <c r="N19" s="104"/>
      <c r="O19" s="107" t="s">
        <v>363</v>
      </c>
      <c r="P19" s="105" t="s">
        <v>118</v>
      </c>
      <c r="Q19" s="102" t="str">
        <f t="shared" si="21"/>
        <v>9.6米</v>
      </c>
      <c r="R19" s="103">
        <v>6</v>
      </c>
      <c r="S19" s="103">
        <v>7</v>
      </c>
      <c r="T19" s="103">
        <f t="shared" si="20"/>
        <v>13</v>
      </c>
      <c r="U19" s="102"/>
    </row>
    <row r="20" spans="1:21" s="97" customFormat="1" ht="18.75">
      <c r="A20" s="94">
        <v>43210</v>
      </c>
      <c r="B20" s="96" t="s">
        <v>258</v>
      </c>
      <c r="C20" s="96">
        <v>2215</v>
      </c>
      <c r="D20" s="96">
        <v>2225</v>
      </c>
      <c r="E20" s="95" t="s">
        <v>31</v>
      </c>
      <c r="F20" s="95" t="s">
        <v>430</v>
      </c>
      <c r="G20" s="95" t="s">
        <v>53</v>
      </c>
      <c r="H20" s="95" t="s">
        <v>467</v>
      </c>
      <c r="I20" s="90"/>
      <c r="J20" s="106" t="s">
        <v>2089</v>
      </c>
      <c r="K20" s="96"/>
      <c r="L20" s="101" t="s">
        <v>2031</v>
      </c>
      <c r="M20" s="102" t="str">
        <f t="shared" si="18"/>
        <v>武汉威伟机械</v>
      </c>
      <c r="N20" s="104"/>
      <c r="O20" s="107" t="s">
        <v>363</v>
      </c>
      <c r="P20" s="105" t="s">
        <v>118</v>
      </c>
      <c r="Q20" s="102" t="str">
        <f t="shared" si="21"/>
        <v>9.6米</v>
      </c>
      <c r="R20" s="103">
        <v>14</v>
      </c>
      <c r="S20" s="103">
        <v>0</v>
      </c>
      <c r="T20" s="103">
        <f t="shared" si="20"/>
        <v>14</v>
      </c>
      <c r="U20" s="102"/>
    </row>
    <row r="21" spans="1:21" s="97" customFormat="1" ht="18.75">
      <c r="A21" s="94">
        <v>43210</v>
      </c>
      <c r="B21" s="96" t="s">
        <v>258</v>
      </c>
      <c r="C21" s="96">
        <v>2345</v>
      </c>
      <c r="D21" s="96">
        <v>2355</v>
      </c>
      <c r="E21" s="95" t="s">
        <v>31</v>
      </c>
      <c r="F21" s="95" t="s">
        <v>430</v>
      </c>
      <c r="G21" s="95" t="s">
        <v>53</v>
      </c>
      <c r="H21" s="95" t="s">
        <v>467</v>
      </c>
      <c r="I21" s="90"/>
      <c r="J21" s="106" t="s">
        <v>2090</v>
      </c>
      <c r="K21" s="96"/>
      <c r="L21" s="101" t="s">
        <v>2032</v>
      </c>
      <c r="M21" s="102" t="str">
        <f t="shared" si="18"/>
        <v>武汉威伟机械</v>
      </c>
      <c r="N21" s="104"/>
      <c r="O21" s="107" t="s">
        <v>363</v>
      </c>
      <c r="P21" s="105" t="s">
        <v>118</v>
      </c>
      <c r="Q21" s="102" t="str">
        <f t="shared" si="21"/>
        <v>9.6米</v>
      </c>
      <c r="R21" s="103">
        <v>14</v>
      </c>
      <c r="S21" s="103">
        <v>0</v>
      </c>
      <c r="T21" s="103">
        <f t="shared" si="20"/>
        <v>14</v>
      </c>
      <c r="U21" s="102"/>
    </row>
    <row r="22" spans="1:21" s="97" customFormat="1" ht="18.75">
      <c r="A22" s="94">
        <v>43210</v>
      </c>
      <c r="B22" s="96" t="s">
        <v>1086</v>
      </c>
      <c r="C22" s="96">
        <v>50</v>
      </c>
      <c r="D22" s="96">
        <v>100</v>
      </c>
      <c r="E22" s="95" t="s">
        <v>31</v>
      </c>
      <c r="F22" s="95" t="s">
        <v>430</v>
      </c>
      <c r="G22" s="95" t="s">
        <v>53</v>
      </c>
      <c r="H22" s="95" t="s">
        <v>467</v>
      </c>
      <c r="I22" s="90"/>
      <c r="J22" s="106" t="s">
        <v>2091</v>
      </c>
      <c r="K22" s="96"/>
      <c r="L22" s="101" t="s">
        <v>2056</v>
      </c>
      <c r="M22" s="102" t="str">
        <f t="shared" ref="M22:M29" si="22">IF(A22&lt;&gt;"","武汉威伟机械","------")</f>
        <v>武汉威伟机械</v>
      </c>
      <c r="N22" s="104"/>
      <c r="O22" s="107" t="s">
        <v>162</v>
      </c>
      <c r="P22" s="105" t="s">
        <v>117</v>
      </c>
      <c r="Q22" s="102" t="str">
        <f t="shared" ref="Q22:Q29" si="23">IF(A22&lt;&gt;"","9.6米","--")</f>
        <v>9.6米</v>
      </c>
      <c r="R22" s="103">
        <v>10</v>
      </c>
      <c r="S22" s="103">
        <v>0</v>
      </c>
      <c r="T22" s="103">
        <f t="shared" ref="T22:T29" si="24">SUM(R22:S22)</f>
        <v>10</v>
      </c>
      <c r="U22" s="102"/>
    </row>
    <row r="23" spans="1:21" s="97" customFormat="1" ht="18.75">
      <c r="A23" s="94">
        <v>43210</v>
      </c>
      <c r="B23" s="96" t="s">
        <v>1086</v>
      </c>
      <c r="C23" s="96">
        <v>120</v>
      </c>
      <c r="D23" s="96">
        <v>135</v>
      </c>
      <c r="E23" s="95" t="s">
        <v>31</v>
      </c>
      <c r="F23" s="95" t="s">
        <v>430</v>
      </c>
      <c r="G23" s="95" t="s">
        <v>53</v>
      </c>
      <c r="H23" s="95" t="s">
        <v>467</v>
      </c>
      <c r="I23" s="90"/>
      <c r="J23" s="106" t="s">
        <v>2092</v>
      </c>
      <c r="K23" s="96"/>
      <c r="L23" s="101" t="s">
        <v>2057</v>
      </c>
      <c r="M23" s="102" t="str">
        <f t="shared" si="22"/>
        <v>武汉威伟机械</v>
      </c>
      <c r="N23" s="104"/>
      <c r="O23" s="107" t="s">
        <v>162</v>
      </c>
      <c r="P23" s="105" t="s">
        <v>117</v>
      </c>
      <c r="Q23" s="102" t="str">
        <f t="shared" si="23"/>
        <v>9.6米</v>
      </c>
      <c r="R23" s="103">
        <v>9</v>
      </c>
      <c r="S23" s="103">
        <v>0</v>
      </c>
      <c r="T23" s="103">
        <f t="shared" si="24"/>
        <v>9</v>
      </c>
      <c r="U23" s="102"/>
    </row>
    <row r="24" spans="1:21" s="97" customFormat="1" ht="18.75">
      <c r="A24" s="94">
        <v>43210</v>
      </c>
      <c r="B24" s="96" t="s">
        <v>89</v>
      </c>
      <c r="C24" s="96">
        <v>1058</v>
      </c>
      <c r="D24" s="96">
        <v>1114</v>
      </c>
      <c r="E24" s="95" t="s">
        <v>31</v>
      </c>
      <c r="F24" s="95" t="s">
        <v>430</v>
      </c>
      <c r="G24" s="95" t="s">
        <v>53</v>
      </c>
      <c r="H24" s="95" t="s">
        <v>467</v>
      </c>
      <c r="I24" s="90"/>
      <c r="J24" s="106" t="s">
        <v>2093</v>
      </c>
      <c r="K24" s="96"/>
      <c r="L24" s="101" t="s">
        <v>2058</v>
      </c>
      <c r="M24" s="102" t="str">
        <f t="shared" si="22"/>
        <v>武汉威伟机械</v>
      </c>
      <c r="N24" s="104"/>
      <c r="O24" s="107" t="s">
        <v>162</v>
      </c>
      <c r="P24" s="105" t="s">
        <v>117</v>
      </c>
      <c r="Q24" s="102" t="str">
        <f t="shared" si="23"/>
        <v>9.6米</v>
      </c>
      <c r="R24" s="103">
        <v>14</v>
      </c>
      <c r="S24" s="103">
        <v>0</v>
      </c>
      <c r="T24" s="103">
        <f t="shared" si="24"/>
        <v>14</v>
      </c>
      <c r="U24" s="102"/>
    </row>
    <row r="25" spans="1:21" s="97" customFormat="1" ht="18.75">
      <c r="A25" s="94">
        <v>43210</v>
      </c>
      <c r="B25" s="96" t="s">
        <v>89</v>
      </c>
      <c r="C25" s="96">
        <v>1514</v>
      </c>
      <c r="D25" s="96">
        <v>1524</v>
      </c>
      <c r="E25" s="95" t="s">
        <v>31</v>
      </c>
      <c r="F25" s="95" t="s">
        <v>430</v>
      </c>
      <c r="G25" s="95" t="s">
        <v>53</v>
      </c>
      <c r="H25" s="95" t="s">
        <v>467</v>
      </c>
      <c r="I25" s="90"/>
      <c r="J25" s="106" t="s">
        <v>2094</v>
      </c>
      <c r="K25" s="96"/>
      <c r="L25" s="101" t="s">
        <v>2059</v>
      </c>
      <c r="M25" s="102" t="str">
        <f t="shared" si="22"/>
        <v>武汉威伟机械</v>
      </c>
      <c r="N25" s="104"/>
      <c r="O25" s="107" t="s">
        <v>162</v>
      </c>
      <c r="P25" s="105" t="s">
        <v>117</v>
      </c>
      <c r="Q25" s="102" t="str">
        <f t="shared" si="23"/>
        <v>9.6米</v>
      </c>
      <c r="R25" s="103">
        <v>14</v>
      </c>
      <c r="S25" s="103">
        <v>0</v>
      </c>
      <c r="T25" s="103">
        <f t="shared" si="24"/>
        <v>14</v>
      </c>
      <c r="U25" s="102"/>
    </row>
    <row r="26" spans="1:21" s="97" customFormat="1" ht="18.75">
      <c r="A26" s="94">
        <v>43210</v>
      </c>
      <c r="B26" s="96" t="s">
        <v>89</v>
      </c>
      <c r="C26" s="96">
        <v>1752</v>
      </c>
      <c r="D26" s="96">
        <v>1802</v>
      </c>
      <c r="E26" s="95" t="s">
        <v>31</v>
      </c>
      <c r="F26" s="95" t="s">
        <v>430</v>
      </c>
      <c r="G26" s="95" t="s">
        <v>53</v>
      </c>
      <c r="H26" s="95" t="s">
        <v>467</v>
      </c>
      <c r="I26" s="90"/>
      <c r="J26" s="106" t="s">
        <v>2095</v>
      </c>
      <c r="K26" s="96"/>
      <c r="L26" s="101" t="s">
        <v>2060</v>
      </c>
      <c r="M26" s="102" t="str">
        <f t="shared" si="22"/>
        <v>武汉威伟机械</v>
      </c>
      <c r="N26" s="104"/>
      <c r="O26" s="107" t="s">
        <v>162</v>
      </c>
      <c r="P26" s="105" t="s">
        <v>117</v>
      </c>
      <c r="Q26" s="102" t="str">
        <f t="shared" si="23"/>
        <v>9.6米</v>
      </c>
      <c r="R26" s="103">
        <v>14</v>
      </c>
      <c r="S26" s="103">
        <v>0</v>
      </c>
      <c r="T26" s="103">
        <f t="shared" si="24"/>
        <v>14</v>
      </c>
      <c r="U26" s="102"/>
    </row>
    <row r="27" spans="1:21" s="97" customFormat="1" ht="18.75">
      <c r="A27" s="94">
        <v>43210</v>
      </c>
      <c r="B27" s="96" t="s">
        <v>71</v>
      </c>
      <c r="C27" s="96">
        <v>1926</v>
      </c>
      <c r="D27" s="96">
        <v>1936</v>
      </c>
      <c r="E27" s="95" t="s">
        <v>31</v>
      </c>
      <c r="F27" s="95" t="s">
        <v>430</v>
      </c>
      <c r="G27" s="95" t="s">
        <v>53</v>
      </c>
      <c r="H27" s="95" t="s">
        <v>467</v>
      </c>
      <c r="I27" s="90"/>
      <c r="J27" s="106" t="s">
        <v>2096</v>
      </c>
      <c r="K27" s="96"/>
      <c r="L27" s="101" t="s">
        <v>2061</v>
      </c>
      <c r="M27" s="102" t="str">
        <f t="shared" si="22"/>
        <v>武汉威伟机械</v>
      </c>
      <c r="N27" s="104"/>
      <c r="O27" s="107" t="s">
        <v>162</v>
      </c>
      <c r="P27" s="105" t="s">
        <v>117</v>
      </c>
      <c r="Q27" s="102" t="str">
        <f t="shared" si="23"/>
        <v>9.6米</v>
      </c>
      <c r="R27" s="103">
        <v>14</v>
      </c>
      <c r="S27" s="103">
        <v>0</v>
      </c>
      <c r="T27" s="103">
        <f t="shared" si="24"/>
        <v>14</v>
      </c>
      <c r="U27" s="102"/>
    </row>
    <row r="28" spans="1:21" s="97" customFormat="1" ht="18.75">
      <c r="A28" s="94">
        <v>43210</v>
      </c>
      <c r="B28" s="96" t="s">
        <v>258</v>
      </c>
      <c r="C28" s="96">
        <v>2017</v>
      </c>
      <c r="D28" s="96">
        <v>2027</v>
      </c>
      <c r="E28" s="95" t="s">
        <v>31</v>
      </c>
      <c r="F28" s="95" t="s">
        <v>430</v>
      </c>
      <c r="G28" s="95" t="s">
        <v>53</v>
      </c>
      <c r="H28" s="95" t="s">
        <v>467</v>
      </c>
      <c r="I28" s="90"/>
      <c r="J28" s="106" t="s">
        <v>2097</v>
      </c>
      <c r="K28" s="96"/>
      <c r="L28" s="101" t="s">
        <v>2062</v>
      </c>
      <c r="M28" s="102" t="str">
        <f t="shared" si="22"/>
        <v>武汉威伟机械</v>
      </c>
      <c r="N28" s="104"/>
      <c r="O28" s="107" t="s">
        <v>162</v>
      </c>
      <c r="P28" s="105" t="s">
        <v>117</v>
      </c>
      <c r="Q28" s="102" t="str">
        <f t="shared" si="23"/>
        <v>9.6米</v>
      </c>
      <c r="R28" s="103">
        <v>14</v>
      </c>
      <c r="S28" s="103">
        <v>0</v>
      </c>
      <c r="T28" s="103">
        <f t="shared" si="24"/>
        <v>14</v>
      </c>
      <c r="U28" s="102"/>
    </row>
    <row r="29" spans="1:21" s="97" customFormat="1" ht="18.75">
      <c r="A29" s="94">
        <v>43210</v>
      </c>
      <c r="B29" s="96" t="s">
        <v>258</v>
      </c>
      <c r="C29" s="96">
        <v>2135</v>
      </c>
      <c r="D29" s="96">
        <v>2145</v>
      </c>
      <c r="E29" s="95" t="s">
        <v>31</v>
      </c>
      <c r="F29" s="95" t="s">
        <v>430</v>
      </c>
      <c r="G29" s="95" t="s">
        <v>53</v>
      </c>
      <c r="H29" s="95" t="s">
        <v>467</v>
      </c>
      <c r="I29" s="90"/>
      <c r="J29" s="106" t="s">
        <v>2098</v>
      </c>
      <c r="K29" s="96"/>
      <c r="L29" s="101" t="s">
        <v>2063</v>
      </c>
      <c r="M29" s="102" t="str">
        <f t="shared" si="22"/>
        <v>武汉威伟机械</v>
      </c>
      <c r="N29" s="104"/>
      <c r="O29" s="107" t="s">
        <v>162</v>
      </c>
      <c r="P29" s="105" t="s">
        <v>117</v>
      </c>
      <c r="Q29" s="102" t="str">
        <f t="shared" si="23"/>
        <v>9.6米</v>
      </c>
      <c r="R29" s="103">
        <v>14</v>
      </c>
      <c r="S29" s="103">
        <v>0</v>
      </c>
      <c r="T29" s="103">
        <f t="shared" si="24"/>
        <v>14</v>
      </c>
      <c r="U29" s="102"/>
    </row>
    <row r="30" spans="1:21" s="97" customFormat="1" ht="18.75">
      <c r="A30" s="94">
        <v>43210</v>
      </c>
      <c r="B30" s="96" t="s">
        <v>1769</v>
      </c>
      <c r="C30" s="96">
        <v>1530</v>
      </c>
      <c r="D30" s="96">
        <v>1540</v>
      </c>
      <c r="E30" s="95" t="s">
        <v>2010</v>
      </c>
      <c r="F30" s="95" t="s">
        <v>1770</v>
      </c>
      <c r="G30" s="95" t="s">
        <v>53</v>
      </c>
      <c r="H30" s="95" t="s">
        <v>467</v>
      </c>
      <c r="I30" s="90"/>
      <c r="J30" s="106" t="s">
        <v>2099</v>
      </c>
      <c r="K30" s="96"/>
      <c r="L30" s="101" t="s">
        <v>2012</v>
      </c>
      <c r="M30" s="102" t="str">
        <f>IF(A30&lt;&gt;"","武汉威伟机械","------")</f>
        <v>武汉威伟机械</v>
      </c>
      <c r="N30" s="104"/>
      <c r="O30" s="107" t="s">
        <v>163</v>
      </c>
      <c r="P30" s="105" t="s">
        <v>79</v>
      </c>
      <c r="Q30" s="102" t="str">
        <f>IF(A30&lt;&gt;"","9.6米","--")</f>
        <v>9.6米</v>
      </c>
      <c r="R30" s="103">
        <v>13</v>
      </c>
      <c r="S30" s="103">
        <v>0</v>
      </c>
      <c r="T30" s="103">
        <f>SUM(R30:S30)</f>
        <v>13</v>
      </c>
      <c r="U30" s="102"/>
    </row>
    <row r="31" spans="1:21" s="97" customFormat="1" ht="18.75">
      <c r="A31" s="94">
        <v>43210</v>
      </c>
      <c r="B31" s="96" t="s">
        <v>1769</v>
      </c>
      <c r="C31" s="96">
        <v>1635</v>
      </c>
      <c r="D31" s="96">
        <v>1645</v>
      </c>
      <c r="E31" s="95" t="s">
        <v>2010</v>
      </c>
      <c r="F31" s="95" t="s">
        <v>1770</v>
      </c>
      <c r="G31" s="95" t="s">
        <v>53</v>
      </c>
      <c r="H31" s="95" t="s">
        <v>467</v>
      </c>
      <c r="I31" s="90"/>
      <c r="J31" s="106" t="s">
        <v>2100</v>
      </c>
      <c r="K31" s="96"/>
      <c r="L31" s="101" t="s">
        <v>2014</v>
      </c>
      <c r="M31" s="102" t="str">
        <f t="shared" ref="M31" si="25">IF(A31&lt;&gt;"","武汉威伟机械","------")</f>
        <v>武汉威伟机械</v>
      </c>
      <c r="N31" s="104"/>
      <c r="O31" s="107" t="s">
        <v>163</v>
      </c>
      <c r="P31" s="105" t="s">
        <v>79</v>
      </c>
      <c r="Q31" s="102" t="str">
        <f t="shared" ref="Q31" si="26">IF(A31&lt;&gt;"","9.6米","--")</f>
        <v>9.6米</v>
      </c>
      <c r="R31" s="103">
        <v>14</v>
      </c>
      <c r="S31" s="103">
        <v>0</v>
      </c>
      <c r="T31" s="103">
        <f t="shared" ref="T31" si="27">SUM(R31:S31)</f>
        <v>14</v>
      </c>
      <c r="U31" s="102"/>
    </row>
    <row r="32" spans="1:21" s="97" customFormat="1" ht="18.75">
      <c r="A32" s="94">
        <v>43210</v>
      </c>
      <c r="B32" s="96" t="s">
        <v>1769</v>
      </c>
      <c r="C32" s="96">
        <v>1730</v>
      </c>
      <c r="D32" s="96">
        <v>1740</v>
      </c>
      <c r="E32" s="95" t="s">
        <v>2010</v>
      </c>
      <c r="F32" s="95" t="s">
        <v>1770</v>
      </c>
      <c r="G32" s="95" t="s">
        <v>53</v>
      </c>
      <c r="H32" s="95" t="s">
        <v>467</v>
      </c>
      <c r="I32" s="90"/>
      <c r="J32" s="106" t="s">
        <v>2101</v>
      </c>
      <c r="K32" s="96"/>
      <c r="L32" s="101" t="s">
        <v>2016</v>
      </c>
      <c r="M32" s="102" t="str">
        <f t="shared" ref="M32:M42" si="28">IF(A32&lt;&gt;"","武汉威伟机械","------")</f>
        <v>武汉威伟机械</v>
      </c>
      <c r="N32" s="104"/>
      <c r="O32" s="107" t="s">
        <v>163</v>
      </c>
      <c r="P32" s="105" t="s">
        <v>79</v>
      </c>
      <c r="Q32" s="102" t="str">
        <f>IF(A32&lt;&gt;"","9.6米","--")</f>
        <v>9.6米</v>
      </c>
      <c r="R32" s="103">
        <v>14</v>
      </c>
      <c r="S32" s="103">
        <v>0</v>
      </c>
      <c r="T32" s="103">
        <f t="shared" ref="T32:T38" si="29">SUM(R32:S32)</f>
        <v>14</v>
      </c>
      <c r="U32" s="102"/>
    </row>
    <row r="33" spans="1:21" s="97" customFormat="1" ht="18.75">
      <c r="A33" s="94">
        <v>43210</v>
      </c>
      <c r="B33" s="96" t="s">
        <v>2033</v>
      </c>
      <c r="C33" s="96">
        <v>1000</v>
      </c>
      <c r="D33" s="96">
        <v>1010</v>
      </c>
      <c r="E33" s="95" t="s">
        <v>53</v>
      </c>
      <c r="F33" s="95" t="s">
        <v>517</v>
      </c>
      <c r="G33" s="95" t="s">
        <v>31</v>
      </c>
      <c r="H33" s="95" t="s">
        <v>430</v>
      </c>
      <c r="I33" s="90"/>
      <c r="J33" s="106" t="s">
        <v>2102</v>
      </c>
      <c r="K33" s="96"/>
      <c r="L33" s="101" t="s">
        <v>2040</v>
      </c>
      <c r="M33" s="102" t="str">
        <f t="shared" si="28"/>
        <v>武汉威伟机械</v>
      </c>
      <c r="N33" s="104"/>
      <c r="O33" s="107" t="s">
        <v>183</v>
      </c>
      <c r="P33" s="105" t="s">
        <v>107</v>
      </c>
      <c r="Q33" s="102" t="str">
        <f>IF(A33&lt;&gt;"","9.6米","--")</f>
        <v>9.6米</v>
      </c>
      <c r="R33" s="103">
        <v>13</v>
      </c>
      <c r="S33" s="103">
        <v>0</v>
      </c>
      <c r="T33" s="103">
        <f t="shared" si="29"/>
        <v>13</v>
      </c>
      <c r="U33" s="102"/>
    </row>
    <row r="34" spans="1:21" s="97" customFormat="1" ht="18.75">
      <c r="A34" s="94">
        <v>43210</v>
      </c>
      <c r="B34" s="96" t="s">
        <v>2033</v>
      </c>
      <c r="C34" s="96">
        <v>1140</v>
      </c>
      <c r="D34" s="96">
        <v>1145</v>
      </c>
      <c r="E34" s="95" t="s">
        <v>53</v>
      </c>
      <c r="F34" s="95" t="s">
        <v>517</v>
      </c>
      <c r="G34" s="95" t="s">
        <v>31</v>
      </c>
      <c r="H34" s="95" t="s">
        <v>430</v>
      </c>
      <c r="I34" s="90"/>
      <c r="J34" s="106" t="s">
        <v>2103</v>
      </c>
      <c r="K34" s="96"/>
      <c r="L34" s="101" t="s">
        <v>2041</v>
      </c>
      <c r="M34" s="102" t="str">
        <f t="shared" si="28"/>
        <v>武汉威伟机械</v>
      </c>
      <c r="N34" s="104"/>
      <c r="O34" s="107" t="s">
        <v>183</v>
      </c>
      <c r="P34" s="105" t="s">
        <v>107</v>
      </c>
      <c r="Q34" s="102" t="str">
        <f t="shared" ref="Q34:Q39" si="30">IF(A34&lt;&gt;"","9.6米","--")</f>
        <v>9.6米</v>
      </c>
      <c r="R34" s="103">
        <v>14</v>
      </c>
      <c r="S34" s="103">
        <v>0</v>
      </c>
      <c r="T34" s="103">
        <f t="shared" si="29"/>
        <v>14</v>
      </c>
      <c r="U34" s="102"/>
    </row>
    <row r="35" spans="1:21" s="97" customFormat="1" ht="18.75">
      <c r="A35" s="94">
        <v>43210</v>
      </c>
      <c r="B35" s="96" t="s">
        <v>2033</v>
      </c>
      <c r="C35" s="96">
        <v>1720</v>
      </c>
      <c r="D35" s="96">
        <v>1728</v>
      </c>
      <c r="E35" s="95" t="s">
        <v>53</v>
      </c>
      <c r="F35" s="95" t="s">
        <v>517</v>
      </c>
      <c r="G35" s="95" t="s">
        <v>31</v>
      </c>
      <c r="H35" s="95" t="s">
        <v>430</v>
      </c>
      <c r="I35" s="90"/>
      <c r="J35" s="106" t="s">
        <v>2104</v>
      </c>
      <c r="K35" s="96"/>
      <c r="L35" s="101" t="s">
        <v>2042</v>
      </c>
      <c r="M35" s="102" t="str">
        <f t="shared" si="28"/>
        <v>武汉威伟机械</v>
      </c>
      <c r="N35" s="104"/>
      <c r="O35" s="107" t="s">
        <v>183</v>
      </c>
      <c r="P35" s="105" t="s">
        <v>107</v>
      </c>
      <c r="Q35" s="102" t="str">
        <f t="shared" si="30"/>
        <v>9.6米</v>
      </c>
      <c r="R35" s="103">
        <v>9</v>
      </c>
      <c r="S35" s="103">
        <v>0</v>
      </c>
      <c r="T35" s="103">
        <f t="shared" si="29"/>
        <v>9</v>
      </c>
      <c r="U35" s="102"/>
    </row>
    <row r="36" spans="1:21" s="97" customFormat="1" ht="18.75">
      <c r="A36" s="94">
        <v>43210</v>
      </c>
      <c r="B36" s="96" t="s">
        <v>2033</v>
      </c>
      <c r="C36" s="96">
        <v>1810</v>
      </c>
      <c r="D36" s="96">
        <v>1820</v>
      </c>
      <c r="E36" s="95" t="s">
        <v>53</v>
      </c>
      <c r="F36" s="95" t="s">
        <v>517</v>
      </c>
      <c r="G36" s="95" t="s">
        <v>31</v>
      </c>
      <c r="H36" s="95" t="s">
        <v>430</v>
      </c>
      <c r="I36" s="90"/>
      <c r="J36" s="106" t="s">
        <v>2105</v>
      </c>
      <c r="K36" s="96"/>
      <c r="L36" s="101" t="s">
        <v>2043</v>
      </c>
      <c r="M36" s="102" t="str">
        <f t="shared" si="28"/>
        <v>武汉威伟机械</v>
      </c>
      <c r="N36" s="104"/>
      <c r="O36" s="107" t="s">
        <v>183</v>
      </c>
      <c r="P36" s="105" t="s">
        <v>107</v>
      </c>
      <c r="Q36" s="102" t="str">
        <f t="shared" si="30"/>
        <v>9.6米</v>
      </c>
      <c r="R36" s="103">
        <v>14</v>
      </c>
      <c r="S36" s="103">
        <v>0</v>
      </c>
      <c r="T36" s="103">
        <f t="shared" si="29"/>
        <v>14</v>
      </c>
      <c r="U36" s="102"/>
    </row>
    <row r="37" spans="1:21" s="97" customFormat="1" ht="18.75">
      <c r="A37" s="94">
        <v>43210</v>
      </c>
      <c r="B37" s="96" t="s">
        <v>2033</v>
      </c>
      <c r="C37" s="96">
        <v>1940</v>
      </c>
      <c r="D37" s="96">
        <v>1948</v>
      </c>
      <c r="E37" s="95" t="s">
        <v>53</v>
      </c>
      <c r="F37" s="95" t="s">
        <v>517</v>
      </c>
      <c r="G37" s="95" t="s">
        <v>31</v>
      </c>
      <c r="H37" s="95" t="s">
        <v>430</v>
      </c>
      <c r="I37" s="90"/>
      <c r="J37" s="106" t="s">
        <v>2106</v>
      </c>
      <c r="K37" s="96"/>
      <c r="L37" s="101" t="s">
        <v>2044</v>
      </c>
      <c r="M37" s="102" t="str">
        <f t="shared" si="28"/>
        <v>武汉威伟机械</v>
      </c>
      <c r="N37" s="104"/>
      <c r="O37" s="107" t="s">
        <v>183</v>
      </c>
      <c r="P37" s="105" t="s">
        <v>107</v>
      </c>
      <c r="Q37" s="102" t="str">
        <f t="shared" si="30"/>
        <v>9.6米</v>
      </c>
      <c r="R37" s="103">
        <v>9</v>
      </c>
      <c r="S37" s="103">
        <v>0</v>
      </c>
      <c r="T37" s="103">
        <f t="shared" si="29"/>
        <v>9</v>
      </c>
      <c r="U37" s="102"/>
    </row>
    <row r="38" spans="1:21" s="97" customFormat="1" ht="18.75">
      <c r="A38" s="94">
        <v>43210</v>
      </c>
      <c r="B38" s="96" t="s">
        <v>2033</v>
      </c>
      <c r="C38" s="96">
        <v>2121</v>
      </c>
      <c r="D38" s="96">
        <v>2128</v>
      </c>
      <c r="E38" s="95" t="s">
        <v>53</v>
      </c>
      <c r="F38" s="95" t="s">
        <v>517</v>
      </c>
      <c r="G38" s="95" t="s">
        <v>31</v>
      </c>
      <c r="H38" s="95" t="s">
        <v>430</v>
      </c>
      <c r="I38" s="90"/>
      <c r="J38" s="106" t="s">
        <v>2107</v>
      </c>
      <c r="K38" s="96"/>
      <c r="L38" s="101" t="s">
        <v>2045</v>
      </c>
      <c r="M38" s="102" t="str">
        <f t="shared" si="28"/>
        <v>武汉威伟机械</v>
      </c>
      <c r="N38" s="104"/>
      <c r="O38" s="107" t="s">
        <v>183</v>
      </c>
      <c r="P38" s="105" t="s">
        <v>107</v>
      </c>
      <c r="Q38" s="102" t="str">
        <f t="shared" si="30"/>
        <v>9.6米</v>
      </c>
      <c r="R38" s="103">
        <v>12</v>
      </c>
      <c r="S38" s="103">
        <v>0</v>
      </c>
      <c r="T38" s="103">
        <f t="shared" si="29"/>
        <v>12</v>
      </c>
      <c r="U38" s="102"/>
    </row>
    <row r="39" spans="1:21" s="97" customFormat="1" ht="18.75">
      <c r="A39" s="94">
        <v>43210</v>
      </c>
      <c r="B39" s="96" t="s">
        <v>307</v>
      </c>
      <c r="C39" s="96">
        <v>2203</v>
      </c>
      <c r="D39" s="96">
        <v>2213</v>
      </c>
      <c r="E39" s="95" t="s">
        <v>53</v>
      </c>
      <c r="F39" s="95" t="s">
        <v>517</v>
      </c>
      <c r="G39" s="95" t="s">
        <v>31</v>
      </c>
      <c r="H39" s="95" t="s">
        <v>430</v>
      </c>
      <c r="I39" s="90"/>
      <c r="J39" s="106" t="s">
        <v>2108</v>
      </c>
      <c r="K39" s="96"/>
      <c r="L39" s="101" t="s">
        <v>2047</v>
      </c>
      <c r="M39" s="102" t="str">
        <f t="shared" si="28"/>
        <v>武汉威伟机械</v>
      </c>
      <c r="N39" s="104"/>
      <c r="O39" s="107" t="s">
        <v>162</v>
      </c>
      <c r="P39" s="105" t="s">
        <v>117</v>
      </c>
      <c r="Q39" s="102" t="str">
        <f t="shared" si="30"/>
        <v>9.6米</v>
      </c>
      <c r="R39" s="103">
        <v>12</v>
      </c>
      <c r="S39" s="103">
        <v>0</v>
      </c>
      <c r="T39" s="103">
        <f t="shared" ref="T39" si="31">SUM(R39:S39)</f>
        <v>12</v>
      </c>
      <c r="U39" s="102"/>
    </row>
    <row r="40" spans="1:21" s="97" customFormat="1" ht="18.75">
      <c r="A40" s="94">
        <v>43210</v>
      </c>
      <c r="B40" s="96" t="s">
        <v>307</v>
      </c>
      <c r="C40" s="96">
        <v>2057</v>
      </c>
      <c r="D40" s="96">
        <v>2106</v>
      </c>
      <c r="E40" s="95" t="s">
        <v>53</v>
      </c>
      <c r="F40" s="95" t="s">
        <v>517</v>
      </c>
      <c r="G40" s="95" t="s">
        <v>31</v>
      </c>
      <c r="H40" s="95" t="s">
        <v>430</v>
      </c>
      <c r="I40" s="90"/>
      <c r="J40" s="106" t="s">
        <v>2109</v>
      </c>
      <c r="K40" s="96"/>
      <c r="L40" s="101" t="s">
        <v>2069</v>
      </c>
      <c r="M40" s="102" t="str">
        <f t="shared" si="28"/>
        <v>武汉威伟机械</v>
      </c>
      <c r="N40" s="104"/>
      <c r="O40" s="107" t="s">
        <v>167</v>
      </c>
      <c r="P40" s="105" t="s">
        <v>2070</v>
      </c>
      <c r="Q40" s="102" t="str">
        <f>IF(A40&lt;&gt;"","9.6米","--")</f>
        <v>9.6米</v>
      </c>
      <c r="R40" s="103">
        <v>14</v>
      </c>
      <c r="S40" s="103">
        <v>0</v>
      </c>
      <c r="T40" s="103">
        <f>SUM(R40:S40)</f>
        <v>14</v>
      </c>
      <c r="U40" s="102"/>
    </row>
    <row r="41" spans="1:21" s="97" customFormat="1" ht="18.75">
      <c r="A41" s="94">
        <v>43210</v>
      </c>
      <c r="B41" s="96" t="s">
        <v>1181</v>
      </c>
      <c r="C41" s="96">
        <v>2333</v>
      </c>
      <c r="D41" s="96">
        <v>2342</v>
      </c>
      <c r="E41" s="95" t="s">
        <v>53</v>
      </c>
      <c r="F41" s="95" t="s">
        <v>517</v>
      </c>
      <c r="G41" s="95" t="s">
        <v>31</v>
      </c>
      <c r="H41" s="95" t="s">
        <v>430</v>
      </c>
      <c r="I41" s="90"/>
      <c r="J41" s="106" t="s">
        <v>2110</v>
      </c>
      <c r="K41" s="96"/>
      <c r="L41" s="101" t="s">
        <v>2001</v>
      </c>
      <c r="M41" s="102" t="str">
        <f t="shared" si="28"/>
        <v>武汉威伟机械</v>
      </c>
      <c r="N41" s="104"/>
      <c r="O41" s="107" t="s">
        <v>175</v>
      </c>
      <c r="P41" s="105" t="s">
        <v>2002</v>
      </c>
      <c r="Q41" s="102" t="str">
        <f>IF(A41&lt;&gt;"","9.6米","--")</f>
        <v>9.6米</v>
      </c>
      <c r="R41" s="103">
        <v>4</v>
      </c>
      <c r="S41" s="103">
        <v>0</v>
      </c>
      <c r="T41" s="103">
        <f>SUM(R41:S41)</f>
        <v>4</v>
      </c>
      <c r="U41" s="102"/>
    </row>
    <row r="42" spans="1:21" s="97" customFormat="1" ht="18.75">
      <c r="A42" s="54">
        <v>43210</v>
      </c>
      <c r="B42" s="55" t="s">
        <v>2119</v>
      </c>
      <c r="C42" s="55">
        <v>1820</v>
      </c>
      <c r="D42" s="55">
        <v>2018</v>
      </c>
      <c r="E42" s="56" t="s">
        <v>1763</v>
      </c>
      <c r="F42" s="56" t="s">
        <v>2121</v>
      </c>
      <c r="G42" s="56" t="s">
        <v>1810</v>
      </c>
      <c r="H42" s="56" t="s">
        <v>2118</v>
      </c>
      <c r="I42" s="57" t="s">
        <v>2117</v>
      </c>
      <c r="J42" s="108" t="s">
        <v>2120</v>
      </c>
      <c r="K42" s="55" t="s">
        <v>2137</v>
      </c>
      <c r="L42" s="58" t="s">
        <v>2138</v>
      </c>
      <c r="M42" s="59" t="str">
        <f t="shared" si="28"/>
        <v>武汉威伟机械</v>
      </c>
      <c r="N42" s="60" t="e">
        <f>E42&amp;"--"&amp;#REF!</f>
        <v>#REF!</v>
      </c>
      <c r="O42" s="111" t="s">
        <v>166</v>
      </c>
      <c r="P42" s="61" t="s">
        <v>250</v>
      </c>
      <c r="Q42" s="59" t="s">
        <v>2116</v>
      </c>
      <c r="R42" s="56">
        <v>11</v>
      </c>
      <c r="S42" s="56">
        <v>0</v>
      </c>
      <c r="T42" s="56">
        <f>SUM(R42:S42)</f>
        <v>11</v>
      </c>
      <c r="U42" s="59">
        <v>19783</v>
      </c>
    </row>
    <row r="43" spans="1:21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04"/>
      <c r="O43" s="96"/>
      <c r="P43" s="105"/>
      <c r="Q43" s="102"/>
      <c r="R43" s="103"/>
      <c r="S43" s="103"/>
      <c r="T43" s="103"/>
      <c r="U43" s="102"/>
    </row>
    <row r="44" spans="1:21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04"/>
      <c r="O44" s="96"/>
      <c r="P44" s="105"/>
      <c r="Q44" s="102"/>
      <c r="R44" s="103"/>
      <c r="S44" s="103"/>
      <c r="T44" s="103"/>
      <c r="U44" s="102"/>
    </row>
    <row r="45" spans="1:21" s="97" customFormat="1" ht="18.75">
      <c r="A45" s="94"/>
      <c r="B45" s="96"/>
      <c r="C45" s="96"/>
      <c r="D45" s="96"/>
      <c r="E45" s="95"/>
      <c r="F45" s="95"/>
      <c r="H45" s="95"/>
      <c r="I45" s="90"/>
      <c r="J45" s="90"/>
      <c r="K45" s="96"/>
      <c r="L45" s="101"/>
      <c r="M45" s="102"/>
      <c r="N45" s="104"/>
      <c r="O45" s="96"/>
      <c r="P45" s="105"/>
      <c r="Q45" s="102"/>
      <c r="R45" s="103"/>
      <c r="S45" s="103"/>
      <c r="T45" s="103"/>
      <c r="U45" s="102"/>
    </row>
    <row r="46" spans="1:21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04"/>
      <c r="O46" s="96"/>
      <c r="P46" s="105"/>
      <c r="Q46" s="102"/>
      <c r="R46" s="103"/>
      <c r="S46" s="103"/>
      <c r="T46" s="103"/>
      <c r="U46" s="102"/>
    </row>
    <row r="47" spans="1:21" s="97" customFormat="1" ht="18.75">
      <c r="A47" s="94"/>
      <c r="B47" s="96"/>
      <c r="C47" s="96"/>
      <c r="D47" s="96"/>
      <c r="E47" s="95"/>
      <c r="F47" s="95"/>
      <c r="G47" s="95"/>
      <c r="H47" s="95"/>
      <c r="I47" s="90"/>
      <c r="J47" s="90"/>
      <c r="K47" s="96"/>
      <c r="L47" s="101"/>
      <c r="M47" s="102"/>
      <c r="N47" s="104"/>
      <c r="O47" s="96"/>
      <c r="P47" s="105"/>
      <c r="Q47" s="102"/>
      <c r="R47" s="103"/>
      <c r="S47" s="103"/>
      <c r="T47" s="103"/>
      <c r="U47" s="102"/>
    </row>
    <row r="48" spans="1:21" s="97" customFormat="1" ht="18.75">
      <c r="A48" s="94"/>
      <c r="B48" s="96"/>
      <c r="C48" s="96"/>
      <c r="D48" s="96"/>
      <c r="E48" s="95"/>
      <c r="F48" s="95"/>
      <c r="G48" s="95"/>
      <c r="H48" s="95"/>
      <c r="I48" s="90"/>
      <c r="J48" s="90"/>
      <c r="K48" s="96"/>
      <c r="L48" s="101"/>
      <c r="M48" s="102"/>
      <c r="N48" s="104"/>
      <c r="O48" s="96"/>
      <c r="P48" s="105"/>
      <c r="Q48" s="102"/>
      <c r="R48" s="103"/>
      <c r="S48" s="103"/>
      <c r="T48" s="103"/>
      <c r="U48" s="102"/>
    </row>
    <row r="49" spans="1:21" s="97" customFormat="1" ht="18.75">
      <c r="A49" s="94"/>
      <c r="B49" s="96"/>
      <c r="C49" s="96"/>
      <c r="D49" s="96"/>
      <c r="E49" s="95"/>
      <c r="F49" s="95"/>
      <c r="G49" s="95"/>
      <c r="H49" s="95"/>
      <c r="I49" s="90"/>
      <c r="J49" s="90"/>
      <c r="K49" s="96"/>
      <c r="L49" s="101"/>
      <c r="M49" s="102"/>
      <c r="N49" s="104"/>
      <c r="O49" s="96"/>
      <c r="P49" s="105"/>
      <c r="Q49" s="102"/>
      <c r="R49" s="103"/>
      <c r="S49" s="103"/>
      <c r="T49" s="103"/>
      <c r="U49" s="102"/>
    </row>
    <row r="50" spans="1:21" s="97" customFormat="1" ht="18.75">
      <c r="A50" s="94"/>
      <c r="B50" s="96"/>
      <c r="C50" s="96"/>
      <c r="D50" s="96"/>
      <c r="E50" s="95"/>
      <c r="F50" s="95"/>
      <c r="G50" s="95"/>
      <c r="H50" s="95"/>
      <c r="I50" s="90"/>
      <c r="J50" s="90"/>
      <c r="K50" s="96"/>
      <c r="L50" s="101"/>
      <c r="M50" s="102"/>
      <c r="N50" s="104"/>
      <c r="O50" s="96"/>
      <c r="P50" s="105"/>
      <c r="Q50" s="102"/>
      <c r="R50" s="103"/>
      <c r="S50" s="103"/>
      <c r="T50" s="103"/>
      <c r="U50" s="102"/>
    </row>
    <row r="51" spans="1:21" s="97" customFormat="1" ht="18.75">
      <c r="A51" s="94"/>
      <c r="B51" s="96"/>
      <c r="C51" s="96"/>
      <c r="D51" s="96"/>
      <c r="E51" s="95"/>
      <c r="F51" s="95"/>
      <c r="G51" s="95"/>
      <c r="H51" s="95"/>
      <c r="I51" s="90"/>
      <c r="J51" s="90"/>
      <c r="K51" s="96"/>
      <c r="L51" s="101"/>
      <c r="M51" s="102"/>
      <c r="N51" s="104"/>
      <c r="O51" s="96"/>
      <c r="P51" s="105"/>
      <c r="Q51" s="102"/>
      <c r="R51" s="103"/>
      <c r="S51" s="103"/>
      <c r="T51" s="103"/>
      <c r="U51" s="102"/>
    </row>
    <row r="52" spans="1:21" s="97" customFormat="1" ht="18.75">
      <c r="A52" s="94"/>
      <c r="B52" s="96"/>
      <c r="C52" s="96"/>
      <c r="D52" s="96"/>
      <c r="E52" s="95"/>
      <c r="F52" s="95"/>
      <c r="G52" s="95"/>
      <c r="H52" s="95"/>
      <c r="I52" s="90"/>
      <c r="J52" s="90"/>
      <c r="K52" s="96"/>
      <c r="L52" s="101"/>
      <c r="M52" s="102"/>
      <c r="N52" s="104"/>
      <c r="O52" s="96"/>
      <c r="P52" s="105"/>
      <c r="Q52" s="102"/>
      <c r="R52" s="103"/>
      <c r="S52" s="103"/>
      <c r="T52" s="103"/>
      <c r="U52" s="102"/>
    </row>
    <row r="53" spans="1:21" s="97" customFormat="1" ht="18.75">
      <c r="A53" s="94"/>
      <c r="B53" s="96"/>
      <c r="C53" s="96"/>
      <c r="D53" s="96"/>
      <c r="E53" s="95"/>
      <c r="F53" s="95"/>
      <c r="G53" s="95"/>
      <c r="H53" s="95"/>
      <c r="I53" s="90"/>
      <c r="J53" s="90"/>
      <c r="K53" s="96"/>
      <c r="L53" s="101"/>
      <c r="M53" s="102"/>
      <c r="N53" s="104"/>
      <c r="O53" s="96"/>
      <c r="P53" s="105"/>
      <c r="Q53" s="102"/>
      <c r="R53" s="103"/>
      <c r="S53" s="103"/>
      <c r="T53" s="103"/>
      <c r="U53" s="102"/>
    </row>
    <row r="54" spans="1:21" s="97" customFormat="1" ht="18.75">
      <c r="A54" s="94"/>
      <c r="B54" s="96"/>
      <c r="C54" s="96"/>
      <c r="D54" s="96"/>
      <c r="E54" s="95"/>
      <c r="F54" s="95"/>
      <c r="G54" s="95"/>
      <c r="H54" s="95"/>
      <c r="I54" s="90"/>
      <c r="J54" s="90"/>
      <c r="K54" s="96"/>
      <c r="L54" s="101"/>
      <c r="M54" s="102"/>
      <c r="N54" s="104"/>
      <c r="O54" s="96"/>
      <c r="P54" s="105"/>
      <c r="Q54" s="102"/>
      <c r="R54" s="103"/>
      <c r="S54" s="103"/>
      <c r="T54" s="103"/>
      <c r="U54" s="102"/>
    </row>
    <row r="55" spans="1:21" s="97" customFormat="1" ht="18.75">
      <c r="A55" s="94"/>
      <c r="B55" s="96"/>
      <c r="C55" s="96"/>
      <c r="D55" s="96"/>
      <c r="E55" s="95"/>
      <c r="F55" s="95"/>
      <c r="G55" s="95"/>
      <c r="H55" s="95"/>
      <c r="I55" s="90"/>
      <c r="J55" s="90"/>
      <c r="K55" s="96"/>
      <c r="L55" s="101"/>
      <c r="M55" s="102"/>
      <c r="N55" s="104"/>
      <c r="O55" s="96"/>
      <c r="P55" s="105"/>
      <c r="Q55" s="102"/>
      <c r="R55" s="103"/>
      <c r="S55" s="103"/>
      <c r="T55" s="103"/>
      <c r="U55" s="102"/>
    </row>
    <row r="56" spans="1:21" s="97" customFormat="1" ht="18.75">
      <c r="A56" s="94"/>
      <c r="B56" s="96"/>
      <c r="C56" s="96"/>
      <c r="D56" s="96"/>
      <c r="E56" s="95"/>
      <c r="F56" s="95"/>
      <c r="G56" s="95"/>
      <c r="H56" s="95"/>
      <c r="I56" s="90"/>
      <c r="J56" s="90"/>
      <c r="K56" s="96"/>
      <c r="L56" s="101"/>
      <c r="M56" s="102"/>
      <c r="N56" s="104"/>
      <c r="O56" s="96"/>
      <c r="P56" s="105"/>
      <c r="Q56" s="102"/>
      <c r="R56" s="103"/>
      <c r="S56" s="103"/>
      <c r="T56" s="103"/>
      <c r="U56" s="102"/>
    </row>
    <row r="57" spans="1:21" s="97" customFormat="1" ht="18.75">
      <c r="A57" s="94"/>
      <c r="B57" s="96"/>
      <c r="C57" s="96"/>
      <c r="D57" s="96"/>
      <c r="E57" s="95"/>
      <c r="F57" s="95"/>
      <c r="G57" s="95"/>
      <c r="H57" s="95"/>
      <c r="I57" s="90"/>
      <c r="J57" s="90"/>
      <c r="K57" s="96"/>
      <c r="L57" s="101"/>
      <c r="M57" s="102"/>
      <c r="N57" s="104"/>
      <c r="O57" s="96"/>
      <c r="P57" s="105"/>
      <c r="Q57" s="102"/>
      <c r="R57" s="103"/>
      <c r="S57" s="103"/>
      <c r="T57" s="103"/>
      <c r="U57" s="102"/>
    </row>
    <row r="58" spans="1:21" s="97" customFormat="1" ht="18.75">
      <c r="A58" s="94"/>
      <c r="B58" s="96"/>
      <c r="C58" s="96"/>
      <c r="D58" s="96"/>
      <c r="E58" s="95"/>
      <c r="F58" s="95"/>
      <c r="G58" s="95"/>
      <c r="H58" s="95"/>
      <c r="I58" s="90"/>
      <c r="J58" s="90"/>
      <c r="K58" s="96"/>
      <c r="L58" s="101"/>
      <c r="M58" s="102"/>
      <c r="N58" s="104"/>
      <c r="O58" s="96"/>
      <c r="P58" s="105"/>
      <c r="Q58" s="102"/>
      <c r="R58" s="103"/>
      <c r="S58" s="103"/>
      <c r="T58" s="103"/>
      <c r="U58" s="102"/>
    </row>
    <row r="59" spans="1:21" s="97" customFormat="1" ht="18.75">
      <c r="A59" s="94"/>
      <c r="B59" s="96"/>
      <c r="C59" s="96"/>
      <c r="D59" s="96"/>
      <c r="E59" s="95"/>
      <c r="F59" s="95"/>
      <c r="G59" s="95"/>
      <c r="H59" s="95"/>
      <c r="I59" s="90"/>
      <c r="J59" s="90"/>
      <c r="K59" s="96"/>
      <c r="L59" s="101"/>
      <c r="M59" s="102"/>
      <c r="N59" s="104"/>
      <c r="O59" s="96"/>
      <c r="P59" s="105"/>
      <c r="Q59" s="102"/>
      <c r="R59" s="103"/>
      <c r="S59" s="103"/>
      <c r="T59" s="103"/>
      <c r="U59" s="102"/>
    </row>
    <row r="60" spans="1:21" s="97" customFormat="1" ht="18.75">
      <c r="A60" s="94"/>
      <c r="B60" s="96"/>
      <c r="C60" s="96"/>
      <c r="D60" s="96"/>
      <c r="E60" s="95"/>
      <c r="F60" s="95"/>
      <c r="G60" s="95"/>
      <c r="H60" s="95"/>
      <c r="I60" s="90"/>
      <c r="J60" s="90"/>
      <c r="K60" s="96"/>
      <c r="L60" s="101"/>
      <c r="M60" s="102"/>
      <c r="N60" s="104"/>
      <c r="O60" s="96"/>
      <c r="P60" s="105"/>
      <c r="Q60" s="102"/>
      <c r="R60" s="103"/>
      <c r="S60" s="103"/>
      <c r="T60" s="103"/>
      <c r="U60" s="102"/>
    </row>
    <row r="61" spans="1:21" s="97" customFormat="1" ht="18.75">
      <c r="A61" s="94"/>
      <c r="B61" s="96"/>
      <c r="C61" s="96"/>
      <c r="D61" s="96"/>
      <c r="E61" s="95"/>
      <c r="F61" s="95"/>
      <c r="G61" s="95"/>
      <c r="H61" s="95"/>
      <c r="I61" s="90"/>
      <c r="J61" s="90"/>
      <c r="K61" s="96"/>
      <c r="L61" s="101"/>
      <c r="M61" s="102"/>
      <c r="N61" s="104"/>
      <c r="O61" s="96"/>
      <c r="P61" s="105"/>
      <c r="Q61" s="102"/>
      <c r="R61" s="103"/>
      <c r="S61" s="103"/>
      <c r="T61" s="103"/>
      <c r="U61" s="102"/>
    </row>
    <row r="62" spans="1:21" s="97" customFormat="1" ht="18.75">
      <c r="A62" s="94"/>
      <c r="B62" s="96"/>
      <c r="C62" s="96"/>
      <c r="D62" s="96"/>
      <c r="E62" s="95"/>
      <c r="F62" s="95"/>
      <c r="G62" s="95"/>
      <c r="H62" s="95"/>
      <c r="I62" s="90"/>
      <c r="J62" s="90"/>
      <c r="K62" s="96"/>
      <c r="L62" s="101"/>
      <c r="M62" s="102"/>
      <c r="N62" s="104"/>
      <c r="O62" s="96"/>
      <c r="P62" s="105"/>
      <c r="Q62" s="102"/>
      <c r="R62" s="103"/>
      <c r="S62" s="103"/>
      <c r="T62" s="103"/>
      <c r="U62" s="102"/>
    </row>
    <row r="63" spans="1:21" s="97" customFormat="1" ht="18.75">
      <c r="A63" s="94"/>
      <c r="B63" s="96"/>
      <c r="C63" s="96"/>
      <c r="D63" s="96"/>
      <c r="E63" s="95"/>
      <c r="F63" s="95"/>
      <c r="G63" s="95"/>
      <c r="H63" s="95"/>
      <c r="I63" s="90"/>
      <c r="J63" s="90"/>
      <c r="K63" s="96"/>
      <c r="L63" s="101"/>
      <c r="M63" s="102"/>
      <c r="N63" s="104"/>
      <c r="O63" s="96"/>
      <c r="P63" s="105"/>
      <c r="Q63" s="102"/>
      <c r="R63" s="103"/>
      <c r="S63" s="103"/>
      <c r="T63" s="103"/>
      <c r="U63" s="102"/>
    </row>
    <row r="64" spans="1:21" s="97" customFormat="1" ht="18.75">
      <c r="A64" s="94"/>
      <c r="B64" s="96"/>
      <c r="C64" s="96"/>
      <c r="D64" s="96"/>
      <c r="E64" s="95"/>
      <c r="F64" s="95"/>
      <c r="G64" s="95"/>
      <c r="H64" s="95"/>
      <c r="I64" s="90"/>
      <c r="J64" s="90"/>
      <c r="K64" s="96"/>
      <c r="L64" s="101"/>
      <c r="M64" s="102"/>
      <c r="N64" s="104"/>
      <c r="O64" s="96"/>
      <c r="P64" s="105"/>
      <c r="Q64" s="102"/>
      <c r="R64" s="103"/>
      <c r="S64" s="103"/>
      <c r="T64" s="103"/>
      <c r="U64" s="102"/>
    </row>
    <row r="65" spans="1:21" s="97" customFormat="1" ht="18.75">
      <c r="A65" s="94"/>
      <c r="B65" s="96"/>
      <c r="C65" s="96"/>
      <c r="D65" s="96"/>
      <c r="E65" s="95"/>
      <c r="F65" s="95"/>
      <c r="G65" s="95"/>
      <c r="H65" s="95"/>
      <c r="I65" s="90"/>
      <c r="J65" s="90"/>
      <c r="K65" s="96"/>
      <c r="L65" s="101"/>
      <c r="M65" s="102"/>
      <c r="N65" s="104"/>
      <c r="O65" s="96"/>
      <c r="P65" s="105"/>
      <c r="Q65" s="102"/>
      <c r="R65" s="103"/>
      <c r="S65" s="103"/>
      <c r="T65" s="103"/>
      <c r="U65" s="102"/>
    </row>
  </sheetData>
  <phoneticPr fontId="3" type="noConversion"/>
  <conditionalFormatting sqref="I1 K1">
    <cfRule type="duplicateValues" dxfId="119" priority="5"/>
  </conditionalFormatting>
  <conditionalFormatting sqref="K2:K41 I2:I41 I43:I65 K43:K65">
    <cfRule type="duplicateValues" dxfId="118" priority="1824"/>
  </conditionalFormatting>
  <conditionalFormatting sqref="K2:K41 K43:K65">
    <cfRule type="duplicateValues" dxfId="117" priority="1826"/>
  </conditionalFormatting>
  <conditionalFormatting sqref="I2:I41 I43:I65">
    <cfRule type="duplicateValues" dxfId="116" priority="1827"/>
  </conditionalFormatting>
  <conditionalFormatting sqref="K42 I42">
    <cfRule type="duplicateValues" dxfId="115" priority="1"/>
  </conditionalFormatting>
  <conditionalFormatting sqref="K42">
    <cfRule type="duplicateValues" dxfId="114" priority="2"/>
  </conditionalFormatting>
  <conditionalFormatting sqref="I42">
    <cfRule type="duplicateValues" dxfId="113" priority="3"/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46"/>
  <sheetViews>
    <sheetView tabSelected="1" topLeftCell="G1" zoomScale="90" zoomScaleNormal="90" workbookViewId="0">
      <selection activeCell="N15" sqref="N15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43211</v>
      </c>
      <c r="B2" s="96" t="s">
        <v>939</v>
      </c>
      <c r="C2" s="96">
        <v>1830</v>
      </c>
      <c r="D2" s="96">
        <v>1956</v>
      </c>
      <c r="E2" s="95" t="s">
        <v>337</v>
      </c>
      <c r="F2" s="95" t="s">
        <v>251</v>
      </c>
      <c r="G2" s="95" t="s">
        <v>203</v>
      </c>
      <c r="H2" s="95" t="s">
        <v>1211</v>
      </c>
      <c r="I2" s="90"/>
      <c r="J2" s="106" t="s">
        <v>2167</v>
      </c>
      <c r="K2" s="96"/>
      <c r="L2" s="101" t="s">
        <v>2122</v>
      </c>
      <c r="M2" s="102" t="str">
        <f t="shared" ref="M2:M36" si="0">IF(A2&lt;&gt;"","武汉威伟机械","------")</f>
        <v>武汉威伟机械</v>
      </c>
      <c r="N2" s="109" t="s">
        <v>175</v>
      </c>
      <c r="O2" s="105" t="s">
        <v>239</v>
      </c>
      <c r="P2" s="102" t="s">
        <v>2116</v>
      </c>
      <c r="Q2" s="103">
        <v>14</v>
      </c>
      <c r="R2" s="103">
        <v>0</v>
      </c>
      <c r="S2" s="103">
        <f t="shared" ref="S2:S36" si="1">SUM(Q2:R2)</f>
        <v>14</v>
      </c>
      <c r="T2" s="103" t="s">
        <v>2123</v>
      </c>
    </row>
    <row r="3" spans="1:62" s="97" customFormat="1" ht="18.75">
      <c r="A3" s="94">
        <v>43211</v>
      </c>
      <c r="B3" s="96" t="s">
        <v>1206</v>
      </c>
      <c r="C3" s="96">
        <v>1230</v>
      </c>
      <c r="D3" s="96">
        <v>1408</v>
      </c>
      <c r="E3" s="95" t="s">
        <v>337</v>
      </c>
      <c r="F3" s="95" t="s">
        <v>251</v>
      </c>
      <c r="G3" s="95" t="s">
        <v>203</v>
      </c>
      <c r="H3" s="95" t="s">
        <v>1211</v>
      </c>
      <c r="I3" s="90"/>
      <c r="J3" s="106" t="s">
        <v>2168</v>
      </c>
      <c r="K3" s="96"/>
      <c r="L3" s="101" t="s">
        <v>2124</v>
      </c>
      <c r="M3" s="102" t="str">
        <f t="shared" si="0"/>
        <v>武汉威伟机械</v>
      </c>
      <c r="N3" s="109" t="s">
        <v>178</v>
      </c>
      <c r="O3" s="105" t="s">
        <v>361</v>
      </c>
      <c r="P3" s="102" t="s">
        <v>2116</v>
      </c>
      <c r="Q3" s="103">
        <v>14</v>
      </c>
      <c r="R3" s="103">
        <v>0</v>
      </c>
      <c r="S3" s="103">
        <f t="shared" si="1"/>
        <v>14</v>
      </c>
      <c r="T3" s="103" t="s">
        <v>2125</v>
      </c>
    </row>
    <row r="4" spans="1:62" s="97" customFormat="1" ht="18.75">
      <c r="A4" s="94">
        <v>43211</v>
      </c>
      <c r="B4" s="96" t="s">
        <v>1206</v>
      </c>
      <c r="C4" s="96">
        <v>1459</v>
      </c>
      <c r="D4" s="96">
        <v>1648</v>
      </c>
      <c r="E4" s="95" t="s">
        <v>337</v>
      </c>
      <c r="F4" s="95" t="s">
        <v>251</v>
      </c>
      <c r="G4" s="95" t="s">
        <v>203</v>
      </c>
      <c r="H4" s="95" t="s">
        <v>1211</v>
      </c>
      <c r="I4" s="90"/>
      <c r="J4" s="106" t="s">
        <v>2169</v>
      </c>
      <c r="K4" s="96"/>
      <c r="L4" s="101" t="s">
        <v>2126</v>
      </c>
      <c r="M4" s="102" t="str">
        <f t="shared" si="0"/>
        <v>武汉威伟机械</v>
      </c>
      <c r="N4" s="109" t="s">
        <v>180</v>
      </c>
      <c r="O4" s="105" t="s">
        <v>196</v>
      </c>
      <c r="P4" s="102" t="s">
        <v>2116</v>
      </c>
      <c r="Q4" s="103">
        <v>14</v>
      </c>
      <c r="R4" s="103">
        <v>0</v>
      </c>
      <c r="S4" s="103">
        <f t="shared" si="1"/>
        <v>14</v>
      </c>
      <c r="T4" s="103"/>
    </row>
    <row r="5" spans="1:62" s="97" customFormat="1" ht="18.75">
      <c r="A5" s="94">
        <v>43211</v>
      </c>
      <c r="B5" s="96" t="s">
        <v>939</v>
      </c>
      <c r="C5" s="96">
        <v>1805</v>
      </c>
      <c r="D5" s="96">
        <v>1924</v>
      </c>
      <c r="E5" s="95" t="s">
        <v>337</v>
      </c>
      <c r="F5" s="95" t="s">
        <v>251</v>
      </c>
      <c r="G5" s="95" t="s">
        <v>203</v>
      </c>
      <c r="H5" s="95" t="s">
        <v>1211</v>
      </c>
      <c r="I5" s="90"/>
      <c r="J5" s="106" t="s">
        <v>2170</v>
      </c>
      <c r="K5" s="96"/>
      <c r="L5" s="101" t="s">
        <v>2127</v>
      </c>
      <c r="M5" s="102" t="str">
        <f t="shared" si="0"/>
        <v>武汉威伟机械</v>
      </c>
      <c r="N5" s="109" t="s">
        <v>177</v>
      </c>
      <c r="O5" s="105" t="s">
        <v>341</v>
      </c>
      <c r="P5" s="102" t="s">
        <v>2116</v>
      </c>
      <c r="Q5" s="103">
        <v>14</v>
      </c>
      <c r="R5" s="103">
        <v>1</v>
      </c>
      <c r="S5" s="103">
        <f t="shared" si="1"/>
        <v>15</v>
      </c>
      <c r="T5" s="103" t="s">
        <v>2123</v>
      </c>
    </row>
    <row r="6" spans="1:62" s="97" customFormat="1" ht="18.75">
      <c r="A6" s="94">
        <v>43211</v>
      </c>
      <c r="B6" s="96" t="s">
        <v>234</v>
      </c>
      <c r="C6" s="96">
        <v>1929</v>
      </c>
      <c r="D6" s="96">
        <v>2115</v>
      </c>
      <c r="E6" s="95" t="s">
        <v>337</v>
      </c>
      <c r="F6" s="95" t="s">
        <v>251</v>
      </c>
      <c r="G6" s="95" t="s">
        <v>203</v>
      </c>
      <c r="H6" s="95" t="s">
        <v>1211</v>
      </c>
      <c r="I6" s="90"/>
      <c r="J6" s="106" t="s">
        <v>2171</v>
      </c>
      <c r="K6" s="96"/>
      <c r="L6" s="101" t="s">
        <v>2142</v>
      </c>
      <c r="M6" s="102" t="str">
        <f t="shared" si="0"/>
        <v>武汉威伟机械</v>
      </c>
      <c r="N6" s="110" t="s">
        <v>174</v>
      </c>
      <c r="O6" s="105" t="s">
        <v>195</v>
      </c>
      <c r="P6" s="102" t="s">
        <v>2116</v>
      </c>
      <c r="Q6" s="103">
        <v>7</v>
      </c>
      <c r="R6" s="103">
        <v>0</v>
      </c>
      <c r="S6" s="103">
        <f t="shared" si="1"/>
        <v>7</v>
      </c>
      <c r="T6" s="103"/>
    </row>
    <row r="7" spans="1:62" s="97" customFormat="1" ht="18.75">
      <c r="A7" s="94">
        <v>43211</v>
      </c>
      <c r="B7" s="96" t="s">
        <v>234</v>
      </c>
      <c r="C7" s="96">
        <v>1920</v>
      </c>
      <c r="D7" s="96">
        <v>2044</v>
      </c>
      <c r="E7" s="95" t="s">
        <v>337</v>
      </c>
      <c r="F7" s="95" t="s">
        <v>251</v>
      </c>
      <c r="G7" s="95" t="s">
        <v>203</v>
      </c>
      <c r="H7" s="95" t="s">
        <v>1211</v>
      </c>
      <c r="I7" s="90"/>
      <c r="J7" s="106" t="s">
        <v>2172</v>
      </c>
      <c r="K7" s="96"/>
      <c r="L7" s="101" t="s">
        <v>2140</v>
      </c>
      <c r="M7" s="102" t="str">
        <f t="shared" si="0"/>
        <v>武汉威伟机械</v>
      </c>
      <c r="N7" s="110" t="s">
        <v>176</v>
      </c>
      <c r="O7" s="105" t="s">
        <v>647</v>
      </c>
      <c r="P7" s="102" t="s">
        <v>2116</v>
      </c>
      <c r="Q7" s="103">
        <v>14</v>
      </c>
      <c r="R7" s="103">
        <v>0</v>
      </c>
      <c r="S7" s="103">
        <f t="shared" si="1"/>
        <v>14</v>
      </c>
      <c r="T7" s="103" t="s">
        <v>1997</v>
      </c>
    </row>
    <row r="8" spans="1:62" s="97" customFormat="1" ht="18.75">
      <c r="A8" s="94">
        <v>43211</v>
      </c>
      <c r="B8" s="96" t="s">
        <v>1815</v>
      </c>
      <c r="C8" s="96">
        <v>1900</v>
      </c>
      <c r="D8" s="96">
        <v>2038</v>
      </c>
      <c r="E8" s="95" t="s">
        <v>201</v>
      </c>
      <c r="F8" s="95" t="s">
        <v>501</v>
      </c>
      <c r="G8" s="95" t="s">
        <v>203</v>
      </c>
      <c r="H8" s="95" t="s">
        <v>1211</v>
      </c>
      <c r="I8" s="90"/>
      <c r="J8" s="106" t="s">
        <v>2173</v>
      </c>
      <c r="K8" s="96"/>
      <c r="L8" s="101" t="s">
        <v>2139</v>
      </c>
      <c r="M8" s="102" t="str">
        <f t="shared" si="0"/>
        <v>武汉威伟机械</v>
      </c>
      <c r="N8" s="110" t="s">
        <v>166</v>
      </c>
      <c r="O8" s="105" t="s">
        <v>998</v>
      </c>
      <c r="P8" s="102" t="s">
        <v>2116</v>
      </c>
      <c r="Q8" s="103">
        <v>14</v>
      </c>
      <c r="R8" s="103">
        <v>0</v>
      </c>
      <c r="S8" s="103">
        <f t="shared" si="1"/>
        <v>14</v>
      </c>
      <c r="T8" s="103"/>
    </row>
    <row r="9" spans="1:62" s="97" customFormat="1" ht="18.75">
      <c r="A9" s="94">
        <v>43211</v>
      </c>
      <c r="B9" s="96" t="s">
        <v>1086</v>
      </c>
      <c r="C9" s="96">
        <v>123</v>
      </c>
      <c r="D9" s="96">
        <v>133</v>
      </c>
      <c r="E9" s="95" t="s">
        <v>203</v>
      </c>
      <c r="F9" s="95" t="s">
        <v>430</v>
      </c>
      <c r="G9" s="95" t="s">
        <v>209</v>
      </c>
      <c r="H9" s="95" t="s">
        <v>467</v>
      </c>
      <c r="I9" s="90"/>
      <c r="J9" s="106" t="s">
        <v>2174</v>
      </c>
      <c r="K9" s="96"/>
      <c r="L9" s="101" t="s">
        <v>2128</v>
      </c>
      <c r="M9" s="102" t="str">
        <f t="shared" si="0"/>
        <v>武汉威伟机械</v>
      </c>
      <c r="N9" s="110" t="s">
        <v>1822</v>
      </c>
      <c r="O9" s="105" t="s">
        <v>2129</v>
      </c>
      <c r="P9" s="102" t="s">
        <v>2116</v>
      </c>
      <c r="Q9" s="103">
        <v>4</v>
      </c>
      <c r="R9" s="103">
        <v>2</v>
      </c>
      <c r="S9" s="103">
        <f t="shared" si="1"/>
        <v>6</v>
      </c>
      <c r="T9" s="103"/>
    </row>
    <row r="10" spans="1:62" s="97" customFormat="1" ht="18.75">
      <c r="A10" s="94">
        <v>43211</v>
      </c>
      <c r="B10" s="96" t="s">
        <v>1086</v>
      </c>
      <c r="C10" s="96">
        <v>2243</v>
      </c>
      <c r="D10" s="96">
        <v>2253</v>
      </c>
      <c r="E10" s="95" t="s">
        <v>203</v>
      </c>
      <c r="F10" s="95" t="s">
        <v>430</v>
      </c>
      <c r="G10" s="95" t="s">
        <v>209</v>
      </c>
      <c r="H10" s="95" t="s">
        <v>467</v>
      </c>
      <c r="I10" s="90"/>
      <c r="J10" s="106" t="s">
        <v>2175</v>
      </c>
      <c r="K10" s="96"/>
      <c r="L10" s="101" t="s">
        <v>2144</v>
      </c>
      <c r="M10" s="102" t="str">
        <f t="shared" si="0"/>
        <v>武汉威伟机械</v>
      </c>
      <c r="N10" s="110" t="s">
        <v>163</v>
      </c>
      <c r="O10" s="105" t="s">
        <v>2145</v>
      </c>
      <c r="P10" s="102" t="s">
        <v>2116</v>
      </c>
      <c r="Q10" s="103">
        <v>8</v>
      </c>
      <c r="R10" s="103">
        <v>0</v>
      </c>
      <c r="S10" s="103">
        <f t="shared" si="1"/>
        <v>8</v>
      </c>
      <c r="T10" s="103"/>
    </row>
    <row r="11" spans="1:62" s="97" customFormat="1" ht="18.75">
      <c r="A11" s="94">
        <v>43211</v>
      </c>
      <c r="B11" s="96" t="s">
        <v>1086</v>
      </c>
      <c r="C11" s="96">
        <v>2050</v>
      </c>
      <c r="D11" s="96">
        <v>2100</v>
      </c>
      <c r="E11" s="95" t="s">
        <v>203</v>
      </c>
      <c r="F11" s="95" t="s">
        <v>430</v>
      </c>
      <c r="G11" s="95" t="s">
        <v>209</v>
      </c>
      <c r="H11" s="95" t="s">
        <v>467</v>
      </c>
      <c r="I11" s="90"/>
      <c r="J11" s="106" t="s">
        <v>2176</v>
      </c>
      <c r="K11" s="96"/>
      <c r="L11" s="101" t="s">
        <v>2149</v>
      </c>
      <c r="M11" s="102" t="str">
        <f t="shared" si="0"/>
        <v>武汉威伟机械</v>
      </c>
      <c r="N11" s="110" t="s">
        <v>163</v>
      </c>
      <c r="O11" s="105" t="s">
        <v>2145</v>
      </c>
      <c r="P11" s="102" t="s">
        <v>2116</v>
      </c>
      <c r="Q11" s="103">
        <v>11</v>
      </c>
      <c r="R11" s="103">
        <v>3</v>
      </c>
      <c r="S11" s="103">
        <f t="shared" si="1"/>
        <v>14</v>
      </c>
      <c r="T11" s="103"/>
    </row>
    <row r="12" spans="1:62" s="97" customFormat="1" ht="18.75">
      <c r="A12" s="94">
        <v>43211</v>
      </c>
      <c r="B12" s="96" t="s">
        <v>288</v>
      </c>
      <c r="C12" s="96">
        <v>1923</v>
      </c>
      <c r="D12" s="96">
        <v>1933</v>
      </c>
      <c r="E12" s="95" t="s">
        <v>203</v>
      </c>
      <c r="F12" s="95" t="s">
        <v>430</v>
      </c>
      <c r="G12" s="95" t="s">
        <v>209</v>
      </c>
      <c r="H12" s="95" t="s">
        <v>467</v>
      </c>
      <c r="I12" s="90"/>
      <c r="J12" s="106" t="s">
        <v>2177</v>
      </c>
      <c r="K12" s="96"/>
      <c r="L12" s="101" t="s">
        <v>2150</v>
      </c>
      <c r="M12" s="102" t="str">
        <f t="shared" si="0"/>
        <v>武汉威伟机械</v>
      </c>
      <c r="N12" s="110" t="s">
        <v>163</v>
      </c>
      <c r="O12" s="105" t="s">
        <v>2145</v>
      </c>
      <c r="P12" s="102" t="s">
        <v>2116</v>
      </c>
      <c r="Q12" s="103">
        <v>9</v>
      </c>
      <c r="R12" s="103">
        <v>5</v>
      </c>
      <c r="S12" s="103">
        <f t="shared" si="1"/>
        <v>14</v>
      </c>
      <c r="T12" s="103"/>
    </row>
    <row r="13" spans="1:62" s="97" customFormat="1" ht="18.75">
      <c r="A13" s="94">
        <v>43211</v>
      </c>
      <c r="B13" s="96" t="s">
        <v>71</v>
      </c>
      <c r="C13" s="96">
        <v>1708</v>
      </c>
      <c r="D13" s="96">
        <v>1718</v>
      </c>
      <c r="E13" s="95" t="s">
        <v>203</v>
      </c>
      <c r="F13" s="95" t="s">
        <v>430</v>
      </c>
      <c r="G13" s="95" t="s">
        <v>209</v>
      </c>
      <c r="H13" s="95" t="s">
        <v>467</v>
      </c>
      <c r="I13" s="90"/>
      <c r="J13" s="106" t="s">
        <v>2178</v>
      </c>
      <c r="K13" s="96"/>
      <c r="L13" s="101" t="s">
        <v>2151</v>
      </c>
      <c r="M13" s="102" t="str">
        <f t="shared" si="0"/>
        <v>武汉威伟机械</v>
      </c>
      <c r="N13" s="109" t="s">
        <v>163</v>
      </c>
      <c r="O13" s="105" t="s">
        <v>2145</v>
      </c>
      <c r="P13" s="102" t="s">
        <v>2116</v>
      </c>
      <c r="Q13" s="103">
        <v>11</v>
      </c>
      <c r="R13" s="103">
        <v>3</v>
      </c>
      <c r="S13" s="103">
        <f t="shared" si="1"/>
        <v>14</v>
      </c>
      <c r="T13" s="103"/>
    </row>
    <row r="14" spans="1:62" s="97" customFormat="1" ht="18.75">
      <c r="A14" s="94">
        <v>43211</v>
      </c>
      <c r="B14" s="96" t="s">
        <v>258</v>
      </c>
      <c r="C14" s="96">
        <v>1422</v>
      </c>
      <c r="D14" s="96">
        <v>1432</v>
      </c>
      <c r="E14" s="95" t="s">
        <v>203</v>
      </c>
      <c r="F14" s="95" t="s">
        <v>430</v>
      </c>
      <c r="G14" s="95" t="s">
        <v>209</v>
      </c>
      <c r="H14" s="95" t="s">
        <v>467</v>
      </c>
      <c r="I14" s="90"/>
      <c r="J14" s="106" t="s">
        <v>2179</v>
      </c>
      <c r="K14" s="96"/>
      <c r="L14" s="101" t="s">
        <v>2152</v>
      </c>
      <c r="M14" s="102" t="str">
        <f t="shared" si="0"/>
        <v>武汉威伟机械</v>
      </c>
      <c r="N14" s="110" t="s">
        <v>163</v>
      </c>
      <c r="O14" s="105" t="s">
        <v>2145</v>
      </c>
      <c r="P14" s="102" t="s">
        <v>2116</v>
      </c>
      <c r="Q14" s="103">
        <v>7</v>
      </c>
      <c r="R14" s="103">
        <v>6</v>
      </c>
      <c r="S14" s="103">
        <f t="shared" si="1"/>
        <v>13</v>
      </c>
      <c r="T14" s="103"/>
    </row>
    <row r="15" spans="1:62" s="97" customFormat="1" ht="18.75">
      <c r="A15" s="94">
        <v>43211</v>
      </c>
      <c r="B15" s="96" t="s">
        <v>288</v>
      </c>
      <c r="C15" s="96">
        <v>1125</v>
      </c>
      <c r="D15" s="96">
        <v>1135</v>
      </c>
      <c r="E15" s="95" t="s">
        <v>203</v>
      </c>
      <c r="F15" s="95" t="s">
        <v>430</v>
      </c>
      <c r="G15" s="95" t="s">
        <v>209</v>
      </c>
      <c r="H15" s="95" t="s">
        <v>467</v>
      </c>
      <c r="I15" s="90"/>
      <c r="J15" s="106" t="s">
        <v>2180</v>
      </c>
      <c r="K15" s="96"/>
      <c r="L15" s="101" t="s">
        <v>2153</v>
      </c>
      <c r="M15" s="102" t="str">
        <f t="shared" si="0"/>
        <v>武汉威伟机械</v>
      </c>
      <c r="N15" s="110" t="s">
        <v>163</v>
      </c>
      <c r="O15" s="105" t="s">
        <v>2145</v>
      </c>
      <c r="P15" s="102" t="s">
        <v>2116</v>
      </c>
      <c r="Q15" s="103">
        <v>10</v>
      </c>
      <c r="R15" s="103">
        <v>4</v>
      </c>
      <c r="S15" s="103">
        <f t="shared" si="1"/>
        <v>14</v>
      </c>
      <c r="T15" s="103"/>
    </row>
    <row r="16" spans="1:62" s="97" customFormat="1" ht="18.75">
      <c r="A16" s="94">
        <v>43211</v>
      </c>
      <c r="B16" s="96" t="s">
        <v>71</v>
      </c>
      <c r="C16" s="96">
        <v>933</v>
      </c>
      <c r="D16" s="96">
        <v>943</v>
      </c>
      <c r="E16" s="95" t="s">
        <v>203</v>
      </c>
      <c r="F16" s="95" t="s">
        <v>430</v>
      </c>
      <c r="G16" s="95" t="s">
        <v>209</v>
      </c>
      <c r="H16" s="95" t="s">
        <v>467</v>
      </c>
      <c r="I16" s="90"/>
      <c r="J16" s="106" t="s">
        <v>2181</v>
      </c>
      <c r="K16" s="96"/>
      <c r="L16" s="101" t="s">
        <v>2154</v>
      </c>
      <c r="M16" s="102" t="str">
        <f t="shared" si="0"/>
        <v>武汉威伟机械</v>
      </c>
      <c r="N16" s="110" t="s">
        <v>163</v>
      </c>
      <c r="O16" s="105" t="s">
        <v>2145</v>
      </c>
      <c r="P16" s="102" t="s">
        <v>2116</v>
      </c>
      <c r="Q16" s="103">
        <v>6</v>
      </c>
      <c r="R16" s="103">
        <v>8</v>
      </c>
      <c r="S16" s="103">
        <f t="shared" si="1"/>
        <v>14</v>
      </c>
      <c r="T16" s="103"/>
    </row>
    <row r="17" spans="1:20" s="97" customFormat="1" ht="18.75">
      <c r="A17" s="94">
        <v>43211</v>
      </c>
      <c r="B17" s="96" t="s">
        <v>1086</v>
      </c>
      <c r="C17" s="96">
        <v>100</v>
      </c>
      <c r="D17" s="96">
        <v>112</v>
      </c>
      <c r="E17" s="95" t="s">
        <v>203</v>
      </c>
      <c r="F17" s="95" t="s">
        <v>430</v>
      </c>
      <c r="G17" s="95" t="s">
        <v>209</v>
      </c>
      <c r="H17" s="95" t="s">
        <v>467</v>
      </c>
      <c r="I17" s="90"/>
      <c r="J17" s="106" t="s">
        <v>2182</v>
      </c>
      <c r="K17" s="96"/>
      <c r="L17" s="101" t="s">
        <v>2155</v>
      </c>
      <c r="M17" s="102" t="str">
        <f t="shared" si="0"/>
        <v>武汉威伟机械</v>
      </c>
      <c r="N17" s="110" t="s">
        <v>163</v>
      </c>
      <c r="O17" s="105" t="s">
        <v>2145</v>
      </c>
      <c r="P17" s="102" t="s">
        <v>2116</v>
      </c>
      <c r="Q17" s="103">
        <v>9</v>
      </c>
      <c r="R17" s="103">
        <v>3</v>
      </c>
      <c r="S17" s="103">
        <f t="shared" si="1"/>
        <v>12</v>
      </c>
      <c r="T17" s="103"/>
    </row>
    <row r="18" spans="1:20" s="97" customFormat="1" ht="18.75">
      <c r="A18" s="94">
        <v>43211</v>
      </c>
      <c r="B18" s="96" t="s">
        <v>1086</v>
      </c>
      <c r="C18" s="96">
        <v>2335</v>
      </c>
      <c r="D18" s="96">
        <v>2345</v>
      </c>
      <c r="E18" s="95" t="s">
        <v>203</v>
      </c>
      <c r="F18" s="95" t="s">
        <v>430</v>
      </c>
      <c r="G18" s="95" t="s">
        <v>209</v>
      </c>
      <c r="H18" s="95" t="s">
        <v>467</v>
      </c>
      <c r="I18" s="90"/>
      <c r="J18" s="106" t="s">
        <v>2183</v>
      </c>
      <c r="K18" s="96"/>
      <c r="L18" s="101" t="s">
        <v>2156</v>
      </c>
      <c r="M18" s="102" t="str">
        <f t="shared" si="0"/>
        <v>武汉威伟机械</v>
      </c>
      <c r="N18" s="110" t="s">
        <v>166</v>
      </c>
      <c r="O18" s="105" t="s">
        <v>250</v>
      </c>
      <c r="P18" s="102" t="s">
        <v>2116</v>
      </c>
      <c r="Q18" s="103">
        <v>4</v>
      </c>
      <c r="R18" s="103">
        <v>8</v>
      </c>
      <c r="S18" s="103">
        <f t="shared" si="1"/>
        <v>12</v>
      </c>
      <c r="T18" s="103"/>
    </row>
    <row r="19" spans="1:20" s="97" customFormat="1" ht="18.75">
      <c r="A19" s="94">
        <v>43211</v>
      </c>
      <c r="B19" s="96" t="s">
        <v>1086</v>
      </c>
      <c r="C19" s="96">
        <v>2152</v>
      </c>
      <c r="D19" s="96">
        <v>2200</v>
      </c>
      <c r="E19" s="95" t="s">
        <v>203</v>
      </c>
      <c r="F19" s="95" t="s">
        <v>430</v>
      </c>
      <c r="G19" s="95" t="s">
        <v>209</v>
      </c>
      <c r="H19" s="95" t="s">
        <v>467</v>
      </c>
      <c r="I19" s="90"/>
      <c r="J19" s="106" t="s">
        <v>2184</v>
      </c>
      <c r="K19" s="96"/>
      <c r="L19" s="101" t="s">
        <v>2157</v>
      </c>
      <c r="M19" s="102" t="str">
        <f t="shared" si="0"/>
        <v>武汉威伟机械</v>
      </c>
      <c r="N19" s="110" t="s">
        <v>166</v>
      </c>
      <c r="O19" s="105" t="s">
        <v>250</v>
      </c>
      <c r="P19" s="102" t="s">
        <v>2116</v>
      </c>
      <c r="Q19" s="103">
        <v>4</v>
      </c>
      <c r="R19" s="103">
        <v>10</v>
      </c>
      <c r="S19" s="103">
        <f t="shared" si="1"/>
        <v>14</v>
      </c>
      <c r="T19" s="103"/>
    </row>
    <row r="20" spans="1:20" s="97" customFormat="1" ht="18.75">
      <c r="A20" s="94">
        <v>43211</v>
      </c>
      <c r="B20" s="96" t="s">
        <v>1086</v>
      </c>
      <c r="C20" s="96">
        <v>2357</v>
      </c>
      <c r="D20" s="96">
        <v>10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2185</v>
      </c>
      <c r="K20" s="96"/>
      <c r="L20" s="101" t="s">
        <v>2158</v>
      </c>
      <c r="M20" s="102" t="str">
        <f t="shared" si="0"/>
        <v>武汉威伟机械</v>
      </c>
      <c r="N20" s="110" t="s">
        <v>363</v>
      </c>
      <c r="O20" s="105" t="s">
        <v>118</v>
      </c>
      <c r="P20" s="102" t="s">
        <v>2116</v>
      </c>
      <c r="Q20" s="103">
        <v>7</v>
      </c>
      <c r="R20" s="103">
        <v>3</v>
      </c>
      <c r="S20" s="103">
        <f t="shared" si="1"/>
        <v>10</v>
      </c>
      <c r="T20" s="103"/>
    </row>
    <row r="21" spans="1:20" s="97" customFormat="1" ht="18.75">
      <c r="A21" s="94">
        <v>43211</v>
      </c>
      <c r="B21" s="96" t="s">
        <v>1086</v>
      </c>
      <c r="C21" s="96">
        <v>2212</v>
      </c>
      <c r="D21" s="96">
        <v>2222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2186</v>
      </c>
      <c r="K21" s="96"/>
      <c r="L21" s="101" t="s">
        <v>2159</v>
      </c>
      <c r="M21" s="102" t="str">
        <f t="shared" si="0"/>
        <v>武汉威伟机械</v>
      </c>
      <c r="N21" s="110" t="s">
        <v>363</v>
      </c>
      <c r="O21" s="105" t="s">
        <v>118</v>
      </c>
      <c r="P21" s="102" t="s">
        <v>2116</v>
      </c>
      <c r="Q21" s="103">
        <v>6</v>
      </c>
      <c r="R21" s="103">
        <v>8</v>
      </c>
      <c r="S21" s="103">
        <f t="shared" si="1"/>
        <v>14</v>
      </c>
      <c r="T21" s="103"/>
    </row>
    <row r="22" spans="1:20" s="97" customFormat="1" ht="18.75">
      <c r="A22" s="94">
        <v>43211</v>
      </c>
      <c r="B22" s="96" t="s">
        <v>1086</v>
      </c>
      <c r="C22" s="96">
        <v>2121</v>
      </c>
      <c r="D22" s="96">
        <v>2130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2187</v>
      </c>
      <c r="K22" s="96"/>
      <c r="L22" s="101" t="s">
        <v>2160</v>
      </c>
      <c r="M22" s="102" t="str">
        <f t="shared" si="0"/>
        <v>武汉威伟机械</v>
      </c>
      <c r="N22" s="110" t="s">
        <v>363</v>
      </c>
      <c r="O22" s="105" t="s">
        <v>118</v>
      </c>
      <c r="P22" s="102" t="s">
        <v>2116</v>
      </c>
      <c r="Q22" s="103">
        <v>7</v>
      </c>
      <c r="R22" s="103">
        <v>7</v>
      </c>
      <c r="S22" s="103">
        <f t="shared" si="1"/>
        <v>14</v>
      </c>
      <c r="T22" s="103"/>
    </row>
    <row r="23" spans="1:20" s="97" customFormat="1" ht="18.75">
      <c r="A23" s="94">
        <v>43211</v>
      </c>
      <c r="B23" s="96" t="s">
        <v>288</v>
      </c>
      <c r="C23" s="96">
        <v>1952</v>
      </c>
      <c r="D23" s="96">
        <v>200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2188</v>
      </c>
      <c r="K23" s="96"/>
      <c r="L23" s="101" t="s">
        <v>2161</v>
      </c>
      <c r="M23" s="102" t="str">
        <f t="shared" si="0"/>
        <v>武汉威伟机械</v>
      </c>
      <c r="N23" s="110" t="s">
        <v>363</v>
      </c>
      <c r="O23" s="105" t="s">
        <v>118</v>
      </c>
      <c r="P23" s="102" t="s">
        <v>2116</v>
      </c>
      <c r="Q23" s="103">
        <v>9</v>
      </c>
      <c r="R23" s="103">
        <v>3</v>
      </c>
      <c r="S23" s="103">
        <f t="shared" si="1"/>
        <v>12</v>
      </c>
      <c r="T23" s="103"/>
    </row>
    <row r="24" spans="1:20" s="97" customFormat="1" ht="18.75">
      <c r="A24" s="94">
        <v>43211</v>
      </c>
      <c r="B24" s="96" t="s">
        <v>258</v>
      </c>
      <c r="C24" s="96">
        <v>1518</v>
      </c>
      <c r="D24" s="96">
        <v>1528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2189</v>
      </c>
      <c r="K24" s="96"/>
      <c r="L24" s="101" t="s">
        <v>2162</v>
      </c>
      <c r="M24" s="102" t="str">
        <f t="shared" si="0"/>
        <v>武汉威伟机械</v>
      </c>
      <c r="N24" s="110" t="s">
        <v>363</v>
      </c>
      <c r="O24" s="105" t="s">
        <v>118</v>
      </c>
      <c r="P24" s="102" t="s">
        <v>2116</v>
      </c>
      <c r="Q24" s="103">
        <v>6</v>
      </c>
      <c r="R24" s="103">
        <v>8</v>
      </c>
      <c r="S24" s="103">
        <f t="shared" si="1"/>
        <v>14</v>
      </c>
      <c r="T24" s="103"/>
    </row>
    <row r="25" spans="1:20" s="97" customFormat="1" ht="18.75">
      <c r="A25" s="94">
        <v>43211</v>
      </c>
      <c r="B25" s="96" t="s">
        <v>288</v>
      </c>
      <c r="C25" s="96">
        <v>1144</v>
      </c>
      <c r="D25" s="96">
        <v>1154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2190</v>
      </c>
      <c r="K25" s="96"/>
      <c r="L25" s="101" t="s">
        <v>2163</v>
      </c>
      <c r="M25" s="102" t="str">
        <f t="shared" si="0"/>
        <v>武汉威伟机械</v>
      </c>
      <c r="N25" s="110" t="s">
        <v>363</v>
      </c>
      <c r="O25" s="105" t="s">
        <v>118</v>
      </c>
      <c r="P25" s="102" t="s">
        <v>2116</v>
      </c>
      <c r="Q25" s="103">
        <v>4</v>
      </c>
      <c r="R25" s="103">
        <v>3</v>
      </c>
      <c r="S25" s="103">
        <f t="shared" si="1"/>
        <v>7</v>
      </c>
      <c r="T25" s="103"/>
    </row>
    <row r="26" spans="1:20" s="97" customFormat="1" ht="18.75">
      <c r="A26" s="94">
        <v>43211</v>
      </c>
      <c r="B26" s="96" t="s">
        <v>288</v>
      </c>
      <c r="C26" s="96">
        <v>1040</v>
      </c>
      <c r="D26" s="96">
        <v>1050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2191</v>
      </c>
      <c r="K26" s="96"/>
      <c r="L26" s="101" t="s">
        <v>2164</v>
      </c>
      <c r="M26" s="102" t="str">
        <f t="shared" si="0"/>
        <v>武汉威伟机械</v>
      </c>
      <c r="N26" s="110" t="s">
        <v>363</v>
      </c>
      <c r="O26" s="105" t="s">
        <v>118</v>
      </c>
      <c r="P26" s="102" t="s">
        <v>2116</v>
      </c>
      <c r="Q26" s="103">
        <v>10</v>
      </c>
      <c r="R26" s="103">
        <v>4</v>
      </c>
      <c r="S26" s="103">
        <f t="shared" si="1"/>
        <v>14</v>
      </c>
      <c r="T26" s="103"/>
    </row>
    <row r="27" spans="1:20" s="97" customFormat="1" ht="18.75">
      <c r="A27" s="94">
        <v>43211</v>
      </c>
      <c r="B27" s="96" t="s">
        <v>1762</v>
      </c>
      <c r="C27" s="96">
        <v>1610</v>
      </c>
      <c r="D27" s="96">
        <v>1820</v>
      </c>
      <c r="E27" s="95" t="s">
        <v>1763</v>
      </c>
      <c r="F27" s="95" t="s">
        <v>2121</v>
      </c>
      <c r="G27" s="95" t="s">
        <v>337</v>
      </c>
      <c r="H27" s="95" t="s">
        <v>2118</v>
      </c>
      <c r="I27" s="90"/>
      <c r="J27" s="106" t="s">
        <v>2192</v>
      </c>
      <c r="K27" s="96"/>
      <c r="L27" s="101" t="s">
        <v>2141</v>
      </c>
      <c r="M27" s="102" t="str">
        <f t="shared" si="0"/>
        <v>武汉威伟机械</v>
      </c>
      <c r="N27" s="110" t="s">
        <v>178</v>
      </c>
      <c r="O27" s="105" t="s">
        <v>361</v>
      </c>
      <c r="P27" s="102" t="s">
        <v>2116</v>
      </c>
      <c r="Q27" s="103">
        <v>14</v>
      </c>
      <c r="R27" s="103">
        <v>0</v>
      </c>
      <c r="S27" s="103">
        <f t="shared" si="1"/>
        <v>14</v>
      </c>
      <c r="T27" s="103"/>
    </row>
    <row r="28" spans="1:20" s="97" customFormat="1" ht="18.75">
      <c r="A28" s="94">
        <v>43211</v>
      </c>
      <c r="B28" s="96" t="s">
        <v>1762</v>
      </c>
      <c r="C28" s="96">
        <v>1840</v>
      </c>
      <c r="D28" s="96">
        <v>2040</v>
      </c>
      <c r="E28" s="95" t="s">
        <v>1763</v>
      </c>
      <c r="F28" s="95" t="s">
        <v>2121</v>
      </c>
      <c r="G28" s="95" t="s">
        <v>235</v>
      </c>
      <c r="H28" s="95" t="s">
        <v>2118</v>
      </c>
      <c r="I28" s="90"/>
      <c r="J28" s="106" t="s">
        <v>2193</v>
      </c>
      <c r="K28" s="96"/>
      <c r="L28" s="101" t="s">
        <v>2143</v>
      </c>
      <c r="M28" s="102" t="str">
        <f t="shared" si="0"/>
        <v>武汉威伟机械</v>
      </c>
      <c r="N28" s="110" t="s">
        <v>1822</v>
      </c>
      <c r="O28" s="105" t="s">
        <v>1821</v>
      </c>
      <c r="P28" s="102" t="s">
        <v>2116</v>
      </c>
      <c r="Q28" s="103">
        <v>3</v>
      </c>
      <c r="R28" s="103">
        <v>0</v>
      </c>
      <c r="S28" s="103">
        <f t="shared" si="1"/>
        <v>3</v>
      </c>
      <c r="T28" s="103"/>
    </row>
    <row r="29" spans="1:20" s="97" customFormat="1" ht="18.75">
      <c r="A29" s="94">
        <v>43211</v>
      </c>
      <c r="B29" s="96" t="s">
        <v>1181</v>
      </c>
      <c r="C29" s="96">
        <v>1725</v>
      </c>
      <c r="D29" s="96">
        <v>1816</v>
      </c>
      <c r="E29" s="95" t="s">
        <v>209</v>
      </c>
      <c r="F29" s="95" t="s">
        <v>517</v>
      </c>
      <c r="G29" s="95" t="s">
        <v>203</v>
      </c>
      <c r="H29" s="95" t="s">
        <v>1211</v>
      </c>
      <c r="I29" s="90"/>
      <c r="J29" s="106" t="s">
        <v>2194</v>
      </c>
      <c r="K29" s="96"/>
      <c r="L29" s="101" t="s">
        <v>2130</v>
      </c>
      <c r="M29" s="102" t="str">
        <f t="shared" si="0"/>
        <v>武汉威伟机械</v>
      </c>
      <c r="N29" s="110" t="s">
        <v>180</v>
      </c>
      <c r="O29" s="105" t="s">
        <v>196</v>
      </c>
      <c r="P29" s="102" t="s">
        <v>2116</v>
      </c>
      <c r="Q29" s="103">
        <v>7</v>
      </c>
      <c r="R29" s="103">
        <v>0</v>
      </c>
      <c r="S29" s="103">
        <f t="shared" si="1"/>
        <v>7</v>
      </c>
      <c r="T29" s="103"/>
    </row>
    <row r="30" spans="1:20" s="97" customFormat="1" ht="18.75">
      <c r="A30" s="94">
        <v>43211</v>
      </c>
      <c r="B30" s="96" t="s">
        <v>1797</v>
      </c>
      <c r="C30" s="96">
        <v>1710</v>
      </c>
      <c r="D30" s="96">
        <v>1759</v>
      </c>
      <c r="E30" s="95" t="s">
        <v>209</v>
      </c>
      <c r="F30" s="95" t="s">
        <v>517</v>
      </c>
      <c r="G30" s="95" t="s">
        <v>203</v>
      </c>
      <c r="H30" s="95" t="s">
        <v>1211</v>
      </c>
      <c r="I30" s="90"/>
      <c r="J30" s="106" t="s">
        <v>2195</v>
      </c>
      <c r="K30" s="96"/>
      <c r="L30" s="101" t="s">
        <v>2131</v>
      </c>
      <c r="M30" s="102" t="str">
        <f t="shared" si="0"/>
        <v>武汉威伟机械</v>
      </c>
      <c r="N30" s="110" t="s">
        <v>1822</v>
      </c>
      <c r="O30" s="105" t="s">
        <v>1821</v>
      </c>
      <c r="P30" s="102" t="s">
        <v>2116</v>
      </c>
      <c r="Q30" s="103">
        <v>12</v>
      </c>
      <c r="R30" s="103">
        <v>0</v>
      </c>
      <c r="S30" s="103">
        <f t="shared" si="1"/>
        <v>12</v>
      </c>
      <c r="T30" s="103"/>
    </row>
    <row r="31" spans="1:20" s="97" customFormat="1" ht="18.75">
      <c r="A31" s="94">
        <v>43211</v>
      </c>
      <c r="B31" s="96" t="s">
        <v>977</v>
      </c>
      <c r="C31" s="96">
        <v>1130</v>
      </c>
      <c r="D31" s="96">
        <v>1200</v>
      </c>
      <c r="E31" s="95" t="s">
        <v>209</v>
      </c>
      <c r="F31" s="95" t="s">
        <v>517</v>
      </c>
      <c r="G31" s="95" t="s">
        <v>203</v>
      </c>
      <c r="H31" s="95" t="s">
        <v>1211</v>
      </c>
      <c r="I31" s="90"/>
      <c r="J31" s="106" t="s">
        <v>2196</v>
      </c>
      <c r="K31" s="96"/>
      <c r="L31" s="101" t="s">
        <v>2133</v>
      </c>
      <c r="M31" s="102" t="str">
        <f t="shared" si="0"/>
        <v>武汉威伟机械</v>
      </c>
      <c r="N31" s="110" t="s">
        <v>1896</v>
      </c>
      <c r="O31" s="105" t="s">
        <v>1821</v>
      </c>
      <c r="P31" s="102" t="s">
        <v>2116</v>
      </c>
      <c r="Q31" s="103">
        <v>11</v>
      </c>
      <c r="R31" s="103">
        <v>0</v>
      </c>
      <c r="S31" s="103">
        <f t="shared" si="1"/>
        <v>11</v>
      </c>
      <c r="T31" s="103"/>
    </row>
    <row r="32" spans="1:20" s="97" customFormat="1" ht="18.75">
      <c r="A32" s="94">
        <v>43211</v>
      </c>
      <c r="B32" s="96" t="s">
        <v>1797</v>
      </c>
      <c r="C32" s="96">
        <v>1452</v>
      </c>
      <c r="D32" s="96">
        <v>1459</v>
      </c>
      <c r="E32" s="95" t="s">
        <v>209</v>
      </c>
      <c r="F32" s="95" t="s">
        <v>517</v>
      </c>
      <c r="G32" s="95" t="s">
        <v>203</v>
      </c>
      <c r="H32" s="95" t="s">
        <v>1211</v>
      </c>
      <c r="I32" s="90"/>
      <c r="J32" s="106" t="s">
        <v>2197</v>
      </c>
      <c r="K32" s="96"/>
      <c r="L32" s="101" t="s">
        <v>2134</v>
      </c>
      <c r="M32" s="102" t="str">
        <f t="shared" si="0"/>
        <v>武汉威伟机械</v>
      </c>
      <c r="N32" s="110" t="s">
        <v>168</v>
      </c>
      <c r="O32" s="105" t="s">
        <v>275</v>
      </c>
      <c r="P32" s="102" t="s">
        <v>2116</v>
      </c>
      <c r="Q32" s="103">
        <v>12</v>
      </c>
      <c r="R32" s="103">
        <v>0</v>
      </c>
      <c r="S32" s="103">
        <f t="shared" si="1"/>
        <v>12</v>
      </c>
      <c r="T32" s="103"/>
    </row>
    <row r="33" spans="1:20" s="97" customFormat="1" ht="18.75">
      <c r="A33" s="94">
        <v>43211</v>
      </c>
      <c r="B33" s="96" t="s">
        <v>1797</v>
      </c>
      <c r="C33" s="96">
        <v>1840</v>
      </c>
      <c r="D33" s="96">
        <v>1903</v>
      </c>
      <c r="E33" s="95" t="s">
        <v>209</v>
      </c>
      <c r="F33" s="95" t="s">
        <v>517</v>
      </c>
      <c r="G33" s="95" t="s">
        <v>203</v>
      </c>
      <c r="H33" s="95" t="s">
        <v>1211</v>
      </c>
      <c r="I33" s="90"/>
      <c r="J33" s="106" t="s">
        <v>2198</v>
      </c>
      <c r="K33" s="96"/>
      <c r="L33" s="101" t="s">
        <v>2135</v>
      </c>
      <c r="M33" s="102" t="str">
        <f t="shared" si="0"/>
        <v>武汉威伟机械</v>
      </c>
      <c r="N33" s="110" t="s">
        <v>167</v>
      </c>
      <c r="O33" s="105" t="s">
        <v>191</v>
      </c>
      <c r="P33" s="102" t="s">
        <v>2116</v>
      </c>
      <c r="Q33" s="103">
        <v>11</v>
      </c>
      <c r="R33" s="103">
        <v>0</v>
      </c>
      <c r="S33" s="103">
        <f t="shared" si="1"/>
        <v>11</v>
      </c>
      <c r="T33" s="103"/>
    </row>
    <row r="34" spans="1:20" s="97" customFormat="1" ht="18.75">
      <c r="A34" s="94">
        <v>43211</v>
      </c>
      <c r="B34" s="96" t="s">
        <v>1797</v>
      </c>
      <c r="C34" s="96">
        <v>1928</v>
      </c>
      <c r="D34" s="96">
        <v>2003</v>
      </c>
      <c r="E34" s="95" t="s">
        <v>209</v>
      </c>
      <c r="F34" s="95" t="s">
        <v>517</v>
      </c>
      <c r="G34" s="95" t="s">
        <v>203</v>
      </c>
      <c r="H34" s="95" t="s">
        <v>1211</v>
      </c>
      <c r="I34" s="90"/>
      <c r="J34" s="106" t="s">
        <v>2199</v>
      </c>
      <c r="K34" s="96"/>
      <c r="L34" s="101" t="s">
        <v>2136</v>
      </c>
      <c r="M34" s="102" t="str">
        <f t="shared" si="0"/>
        <v>武汉威伟机械</v>
      </c>
      <c r="N34" s="110" t="s">
        <v>167</v>
      </c>
      <c r="O34" s="105" t="s">
        <v>191</v>
      </c>
      <c r="P34" s="102" t="s">
        <v>2116</v>
      </c>
      <c r="Q34" s="103">
        <v>14</v>
      </c>
      <c r="R34" s="103">
        <v>0</v>
      </c>
      <c r="S34" s="103">
        <f t="shared" si="1"/>
        <v>14</v>
      </c>
      <c r="T34" s="103"/>
    </row>
    <row r="35" spans="1:20" s="97" customFormat="1" ht="18.75">
      <c r="A35" s="94">
        <v>43211</v>
      </c>
      <c r="B35" s="96" t="s">
        <v>278</v>
      </c>
      <c r="C35" s="96">
        <v>2142</v>
      </c>
      <c r="D35" s="96">
        <v>2200</v>
      </c>
      <c r="E35" s="95" t="s">
        <v>209</v>
      </c>
      <c r="F35" s="95" t="s">
        <v>2146</v>
      </c>
      <c r="G35" s="95" t="s">
        <v>203</v>
      </c>
      <c r="H35" s="95" t="s">
        <v>2147</v>
      </c>
      <c r="I35" s="90"/>
      <c r="J35" s="106" t="s">
        <v>2200</v>
      </c>
      <c r="K35" s="96"/>
      <c r="L35" s="101" t="s">
        <v>2148</v>
      </c>
      <c r="M35" s="102" t="str">
        <f t="shared" si="0"/>
        <v>武汉威伟机械</v>
      </c>
      <c r="N35" s="110" t="s">
        <v>163</v>
      </c>
      <c r="O35" s="105" t="s">
        <v>2145</v>
      </c>
      <c r="P35" s="102" t="s">
        <v>2116</v>
      </c>
      <c r="Q35" s="103">
        <v>13</v>
      </c>
      <c r="R35" s="103">
        <v>0</v>
      </c>
      <c r="S35" s="103">
        <f t="shared" si="1"/>
        <v>13</v>
      </c>
      <c r="T35" s="103"/>
    </row>
    <row r="36" spans="1:20" s="97" customFormat="1" ht="18.75">
      <c r="A36" s="94">
        <v>43211</v>
      </c>
      <c r="B36" s="96" t="s">
        <v>1503</v>
      </c>
      <c r="C36" s="96">
        <v>2210</v>
      </c>
      <c r="D36" s="96">
        <v>2250</v>
      </c>
      <c r="E36" s="95" t="s">
        <v>209</v>
      </c>
      <c r="F36" s="95" t="s">
        <v>2146</v>
      </c>
      <c r="G36" s="95" t="s">
        <v>203</v>
      </c>
      <c r="H36" s="95" t="s">
        <v>2147</v>
      </c>
      <c r="I36" s="90"/>
      <c r="J36" s="106" t="s">
        <v>2201</v>
      </c>
      <c r="K36" s="96"/>
      <c r="L36" s="101" t="s">
        <v>2165</v>
      </c>
      <c r="M36" s="102" t="str">
        <f t="shared" si="0"/>
        <v>武汉威伟机械</v>
      </c>
      <c r="N36" s="110" t="s">
        <v>167</v>
      </c>
      <c r="O36" s="105" t="s">
        <v>2166</v>
      </c>
      <c r="P36" s="102" t="s">
        <v>2116</v>
      </c>
      <c r="Q36" s="103">
        <v>7</v>
      </c>
      <c r="R36" s="103">
        <v>0</v>
      </c>
      <c r="S36" s="103">
        <f t="shared" si="1"/>
        <v>7</v>
      </c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0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0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0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0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0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0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0"/>
      <c r="O43" s="105"/>
      <c r="P43" s="102"/>
      <c r="Q43" s="103"/>
      <c r="R43" s="103"/>
      <c r="S43" s="103"/>
      <c r="T43" s="103"/>
    </row>
    <row r="44" spans="1:20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10"/>
      <c r="O44" s="105"/>
      <c r="P44" s="102"/>
      <c r="Q44" s="103"/>
      <c r="R44" s="103"/>
      <c r="S44" s="103"/>
      <c r="T44" s="103"/>
    </row>
    <row r="45" spans="1:20" s="97" customFormat="1" ht="18.75">
      <c r="A45" s="94"/>
      <c r="B45" s="96"/>
      <c r="C45" s="96"/>
      <c r="D45" s="96"/>
      <c r="E45" s="95"/>
      <c r="F45" s="95"/>
      <c r="G45" s="95"/>
      <c r="H45" s="95"/>
      <c r="I45" s="90"/>
      <c r="J45" s="90"/>
      <c r="K45" s="96"/>
      <c r="L45" s="101"/>
      <c r="M45" s="102"/>
      <c r="N45" s="110"/>
      <c r="O45" s="105"/>
      <c r="P45" s="102"/>
      <c r="Q45" s="103"/>
      <c r="R45" s="103"/>
      <c r="S45" s="103"/>
      <c r="T45" s="103"/>
    </row>
    <row r="46" spans="1:20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10"/>
      <c r="O46" s="105"/>
      <c r="P46" s="102"/>
      <c r="Q46" s="103"/>
      <c r="R46" s="103"/>
      <c r="S46" s="103"/>
      <c r="T46" s="103"/>
    </row>
  </sheetData>
  <sortState ref="A2:T35">
    <sortCondition ref="E2:E35"/>
  </sortState>
  <phoneticPr fontId="3" type="noConversion"/>
  <conditionalFormatting sqref="I1 K1">
    <cfRule type="duplicateValues" dxfId="112" priority="11"/>
  </conditionalFormatting>
  <conditionalFormatting sqref="I2:I27 K2:K27">
    <cfRule type="duplicateValues" dxfId="111" priority="10"/>
  </conditionalFormatting>
  <conditionalFormatting sqref="K2:K27">
    <cfRule type="duplicateValues" dxfId="110" priority="9"/>
  </conditionalFormatting>
  <conditionalFormatting sqref="I2:I27">
    <cfRule type="duplicateValues" dxfId="109" priority="8"/>
  </conditionalFormatting>
  <conditionalFormatting sqref="K28:K46 I28:I46">
    <cfRule type="duplicateValues" dxfId="108" priority="4"/>
  </conditionalFormatting>
  <conditionalFormatting sqref="K28:K46">
    <cfRule type="duplicateValues" dxfId="107" priority="3"/>
  </conditionalFormatting>
  <conditionalFormatting sqref="I28:I46">
    <cfRule type="duplicateValues" dxfId="106" priority="2"/>
  </conditionalFormatting>
  <conditionalFormatting sqref="J1:J1048576">
    <cfRule type="duplicateValues" dxfId="10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"/>
  <sheetViews>
    <sheetView topLeftCell="A25" workbookViewId="0">
      <selection activeCell="C36" sqref="C36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28" t="s">
        <v>1073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  <row r="35" spans="1:2" ht="20.25">
      <c r="A35" s="112" t="s">
        <v>2132</v>
      </c>
      <c r="B35" s="112" t="s">
        <v>1896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EV658"/>
  <sheetViews>
    <sheetView topLeftCell="G433" workbookViewId="0">
      <selection activeCell="M620" sqref="M620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 t="shared" ref="N8:N23" si="3"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si="3"/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 t="shared" si="3"/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ref="N27:N34" si="4"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4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4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4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4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4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4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4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5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6">SUM(O35:P35)</f>
        <v>14</v>
      </c>
      <c r="R35" s="7" t="str">
        <f t="shared" ref="R35:R66" si="7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5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7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5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7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5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6"/>
        <v>14</v>
      </c>
      <c r="R38" s="7" t="str">
        <f t="shared" si="7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5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6"/>
        <v>14</v>
      </c>
      <c r="R39" s="7" t="str">
        <f t="shared" si="7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5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6"/>
        <v>14</v>
      </c>
      <c r="R40" s="7" t="str">
        <f t="shared" si="7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5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6"/>
        <v>14</v>
      </c>
      <c r="R41" s="7" t="str">
        <f t="shared" si="7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5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6"/>
        <v>14</v>
      </c>
      <c r="R42" s="7" t="str">
        <f t="shared" si="7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5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6"/>
        <v>14</v>
      </c>
      <c r="R43" s="7" t="str">
        <f t="shared" si="7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5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6"/>
        <v>14</v>
      </c>
      <c r="R44" s="7" t="str">
        <f t="shared" si="7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5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6"/>
        <v>14</v>
      </c>
      <c r="R45" s="7" t="str">
        <f t="shared" si="7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5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6"/>
        <v>14</v>
      </c>
      <c r="R46" s="7" t="str">
        <f t="shared" si="7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5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6"/>
        <v>14</v>
      </c>
      <c r="R47" s="7" t="str">
        <f t="shared" si="7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5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6"/>
        <v>14</v>
      </c>
      <c r="R48" s="7" t="str">
        <f t="shared" si="7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5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6"/>
        <v>14</v>
      </c>
      <c r="R49" s="7" t="str">
        <f t="shared" si="7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5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6"/>
        <v>13</v>
      </c>
      <c r="R50" s="7" t="str">
        <f t="shared" si="7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5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6"/>
        <v>14</v>
      </c>
      <c r="R51" s="7" t="str">
        <f t="shared" si="7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5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6"/>
        <v>14</v>
      </c>
      <c r="R52" s="7" t="str">
        <f t="shared" si="7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5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6"/>
        <v>14</v>
      </c>
      <c r="R53" s="7" t="str">
        <f t="shared" si="7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5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6"/>
        <v>14</v>
      </c>
      <c r="R54" s="7" t="str">
        <f t="shared" si="7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5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6"/>
        <v>14</v>
      </c>
      <c r="R55" s="7" t="str">
        <f t="shared" si="7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5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6"/>
        <v>14</v>
      </c>
      <c r="R56" s="7" t="str">
        <f t="shared" si="7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5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6"/>
        <v>14</v>
      </c>
      <c r="R57" s="7" t="str">
        <f t="shared" si="7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5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6"/>
        <v>14</v>
      </c>
      <c r="R58" s="7" t="str">
        <f t="shared" si="7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5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6"/>
        <v>14</v>
      </c>
      <c r="R59" s="7" t="str">
        <f t="shared" si="7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5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6"/>
        <v>11</v>
      </c>
      <c r="R60" s="7" t="str">
        <f t="shared" si="7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5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6"/>
        <v>11</v>
      </c>
      <c r="R61" s="7" t="str">
        <f t="shared" si="7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5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6"/>
        <v>14</v>
      </c>
      <c r="R62" s="7" t="str">
        <f t="shared" si="7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5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6"/>
        <v>14</v>
      </c>
      <c r="R63" s="7" t="str">
        <f t="shared" si="7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5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6"/>
        <v>14</v>
      </c>
      <c r="R64" s="7" t="str">
        <f t="shared" si="7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5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6"/>
        <v>8</v>
      </c>
      <c r="R65" s="7" t="str">
        <f t="shared" si="7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5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7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9">SUM(O67:P67)</f>
        <v>14</v>
      </c>
      <c r="R67" s="7" t="str">
        <f t="shared" ref="R67:R98" si="10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9"/>
        <v>14</v>
      </c>
      <c r="R68" s="7" t="str">
        <f t="shared" si="10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9"/>
        <v>12</v>
      </c>
      <c r="R69" s="7" t="str">
        <f t="shared" si="10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9"/>
        <v>12</v>
      </c>
      <c r="R70" s="7" t="str">
        <f t="shared" si="10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6"/>
        <v>14</v>
      </c>
      <c r="R71" s="7" t="str">
        <f t="shared" si="10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6"/>
        <v>14</v>
      </c>
      <c r="R72" s="7" t="str">
        <f t="shared" si="10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11">SUM(O73:P73)</f>
        <v>14</v>
      </c>
      <c r="R73" s="7" t="str">
        <f t="shared" si="10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2">SUM(O74:P74)</f>
        <v>14</v>
      </c>
      <c r="R74" s="7" t="str">
        <f t="shared" si="10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2071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2"/>
        <v>14</v>
      </c>
      <c r="R75" s="7" t="str">
        <f t="shared" si="10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2"/>
        <v>14</v>
      </c>
      <c r="R76" s="7" t="str">
        <f t="shared" si="10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2"/>
        <v>14</v>
      </c>
      <c r="R77" s="7" t="str">
        <f t="shared" si="10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2"/>
        <v>14</v>
      </c>
      <c r="R78" s="7" t="str">
        <f t="shared" si="10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2"/>
        <v>14</v>
      </c>
      <c r="R79" s="7" t="str">
        <f t="shared" si="10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2"/>
        <v>14</v>
      </c>
      <c r="R80" s="7" t="str">
        <f t="shared" si="10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2"/>
        <v>14</v>
      </c>
      <c r="R81" s="7" t="str">
        <f t="shared" si="10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2"/>
        <v>13</v>
      </c>
      <c r="R82" s="7" t="str">
        <f t="shared" si="10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2"/>
        <v>14</v>
      </c>
      <c r="R83" s="7" t="str">
        <f t="shared" si="10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2"/>
        <v>13</v>
      </c>
      <c r="R84" s="7" t="str">
        <f t="shared" si="10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2"/>
        <v>14</v>
      </c>
      <c r="R85" s="7" t="str">
        <f t="shared" si="10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2"/>
        <v>13</v>
      </c>
      <c r="R86" s="7" t="str">
        <f t="shared" si="10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2"/>
        <v>14</v>
      </c>
      <c r="R87" s="7" t="str">
        <f t="shared" si="10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2"/>
        <v>14</v>
      </c>
      <c r="R88" s="7" t="str">
        <f t="shared" si="10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2"/>
        <v>14</v>
      </c>
      <c r="R89" s="7" t="str">
        <f t="shared" si="10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2"/>
        <v>2</v>
      </c>
      <c r="R90" s="7" t="str">
        <f t="shared" si="10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2"/>
        <v>1</v>
      </c>
      <c r="R91" s="7" t="str">
        <f t="shared" si="10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2"/>
        <v>2</v>
      </c>
      <c r="R92" s="7" t="str">
        <f t="shared" si="10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2"/>
        <v>3</v>
      </c>
      <c r="R93" s="7" t="str">
        <f t="shared" si="10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2"/>
        <v>2</v>
      </c>
      <c r="R94" s="7" t="str">
        <f t="shared" si="10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2"/>
        <v>3</v>
      </c>
      <c r="R95" s="7" t="str">
        <f t="shared" si="10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2"/>
        <v>2</v>
      </c>
      <c r="R96" s="7" t="str">
        <f t="shared" si="10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2"/>
        <v>5</v>
      </c>
      <c r="R97" s="7" t="str">
        <f t="shared" si="10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2"/>
        <v>12</v>
      </c>
      <c r="R98" s="7" t="str">
        <f t="shared" si="10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3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2"/>
        <v>14</v>
      </c>
      <c r="R99" s="7" t="str">
        <f t="shared" ref="R99:R130" si="14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3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2"/>
        <v>14</v>
      </c>
      <c r="R100" s="7" t="str">
        <f t="shared" si="14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3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2"/>
        <v>14</v>
      </c>
      <c r="R101" s="7" t="str">
        <f t="shared" si="14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3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2"/>
        <v>14</v>
      </c>
      <c r="R102" s="7" t="str">
        <f t="shared" si="14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3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2"/>
        <v>14</v>
      </c>
      <c r="R103" s="7" t="str">
        <f t="shared" si="14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3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2"/>
        <v>14</v>
      </c>
      <c r="R104" s="7" t="str">
        <f t="shared" si="14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3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2"/>
        <v>14</v>
      </c>
      <c r="R105" s="7" t="str">
        <f t="shared" si="14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3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2"/>
        <v>14</v>
      </c>
      <c r="R106" s="7" t="str">
        <f t="shared" si="14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3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2"/>
        <v>14</v>
      </c>
      <c r="R107" s="7" t="str">
        <f t="shared" si="14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3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5">SUM(O108:P108)</f>
        <v>14</v>
      </c>
      <c r="R108" s="7" t="str">
        <f t="shared" si="14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3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5"/>
        <v>8</v>
      </c>
      <c r="R109" s="7" t="str">
        <f t="shared" si="14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3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5"/>
        <v>3</v>
      </c>
      <c r="R110" s="7" t="str">
        <f t="shared" si="14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3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6">SUM(O111:P111)</f>
        <v>2</v>
      </c>
      <c r="R111" s="7" t="str">
        <f t="shared" si="14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3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6"/>
        <v>2</v>
      </c>
      <c r="R112" s="7" t="str">
        <f t="shared" si="14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3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6"/>
        <v>3</v>
      </c>
      <c r="R113" s="7" t="str">
        <f t="shared" si="14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3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6"/>
        <v>2</v>
      </c>
      <c r="R114" s="7" t="str">
        <f t="shared" si="14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3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6"/>
        <v>4</v>
      </c>
      <c r="R115" s="7" t="str">
        <f t="shared" si="14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3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6"/>
        <v>1</v>
      </c>
      <c r="R116" s="7" t="str">
        <f t="shared" si="14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3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6"/>
        <v>2</v>
      </c>
      <c r="R117" s="7" t="str">
        <f t="shared" si="14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3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4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3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4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3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7">SUM(O120:P120)</f>
        <v>14</v>
      </c>
      <c r="R120" s="7" t="str">
        <f t="shared" si="14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3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7"/>
        <v>14</v>
      </c>
      <c r="R121" s="7" t="str">
        <f t="shared" si="14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3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7"/>
        <v>14</v>
      </c>
      <c r="R122" s="7" t="str">
        <f t="shared" si="14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3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8">SUM(O123:P123)</f>
        <v>14</v>
      </c>
      <c r="R123" s="7" t="str">
        <f t="shared" si="14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3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8"/>
        <v>12</v>
      </c>
      <c r="R124" s="7" t="str">
        <f t="shared" si="14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3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8"/>
        <v>14</v>
      </c>
      <c r="R125" s="7" t="str">
        <f t="shared" si="14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3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8"/>
        <v>14</v>
      </c>
      <c r="R126" s="7" t="str">
        <f t="shared" si="14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3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8"/>
        <v>14</v>
      </c>
      <c r="R127" s="7" t="str">
        <f t="shared" si="14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3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8"/>
        <v>14</v>
      </c>
      <c r="R128" s="7" t="str">
        <f t="shared" si="14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3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8"/>
        <v>14</v>
      </c>
      <c r="R129" s="7" t="str">
        <f t="shared" si="14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3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8"/>
        <v>14</v>
      </c>
      <c r="R130" s="7" t="str">
        <f t="shared" si="14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9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20">IF(A131&lt;&gt;"","9.6米","--")</f>
        <v>9.6米</v>
      </c>
      <c r="O131" s="14">
        <v>8</v>
      </c>
      <c r="P131" s="14">
        <v>0</v>
      </c>
      <c r="Q131" s="14">
        <f t="shared" ref="Q131:Q160" si="21">SUM(O131:P131)</f>
        <v>8</v>
      </c>
      <c r="R131" s="7" t="str">
        <f t="shared" ref="R131:R160" si="22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9"/>
        <v>武汉威伟机械</v>
      </c>
      <c r="L132" s="10" t="s">
        <v>176</v>
      </c>
      <c r="M132" s="29" t="s">
        <v>242</v>
      </c>
      <c r="N132" s="7" t="str">
        <f t="shared" si="20"/>
        <v>9.6米</v>
      </c>
      <c r="O132" s="14">
        <v>14</v>
      </c>
      <c r="P132" s="14">
        <v>0</v>
      </c>
      <c r="Q132" s="14">
        <f t="shared" si="21"/>
        <v>14</v>
      </c>
      <c r="R132" s="7" t="str">
        <f t="shared" si="22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9"/>
        <v>武汉威伟机械</v>
      </c>
      <c r="L133" s="10" t="s">
        <v>24</v>
      </c>
      <c r="M133" s="29" t="s">
        <v>48</v>
      </c>
      <c r="N133" s="7" t="str">
        <f t="shared" si="20"/>
        <v>9.6米</v>
      </c>
      <c r="O133" s="14">
        <v>14</v>
      </c>
      <c r="P133" s="14">
        <v>0</v>
      </c>
      <c r="Q133" s="14">
        <f t="shared" si="21"/>
        <v>14</v>
      </c>
      <c r="R133" s="7" t="str">
        <f t="shared" si="22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9"/>
        <v>武汉威伟机械</v>
      </c>
      <c r="L134" s="10" t="s">
        <v>181</v>
      </c>
      <c r="M134" s="29" t="s">
        <v>197</v>
      </c>
      <c r="N134" s="7" t="str">
        <f t="shared" si="20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2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9"/>
        <v>武汉威伟机械</v>
      </c>
      <c r="L135" s="10" t="s">
        <v>164</v>
      </c>
      <c r="M135" s="29" t="s">
        <v>58</v>
      </c>
      <c r="N135" s="7" t="str">
        <f t="shared" si="20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2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9"/>
        <v>武汉威伟机械</v>
      </c>
      <c r="L136" s="10" t="s">
        <v>164</v>
      </c>
      <c r="M136" s="29" t="s">
        <v>58</v>
      </c>
      <c r="N136" s="7" t="str">
        <f t="shared" si="20"/>
        <v>9.6米</v>
      </c>
      <c r="O136" s="14">
        <v>14</v>
      </c>
      <c r="P136" s="14">
        <v>0</v>
      </c>
      <c r="Q136" s="14">
        <f t="shared" si="21"/>
        <v>14</v>
      </c>
      <c r="R136" s="7" t="str">
        <f t="shared" si="22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9"/>
        <v>武汉威伟机械</v>
      </c>
      <c r="L137" s="10" t="s">
        <v>175</v>
      </c>
      <c r="M137" s="29" t="s">
        <v>239</v>
      </c>
      <c r="N137" s="7" t="str">
        <f t="shared" si="20"/>
        <v>9.6米</v>
      </c>
      <c r="O137" s="14">
        <v>8</v>
      </c>
      <c r="P137" s="14">
        <v>0</v>
      </c>
      <c r="Q137" s="14">
        <f t="shared" si="21"/>
        <v>8</v>
      </c>
      <c r="R137" s="7" t="str">
        <f t="shared" si="22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9"/>
        <v>武汉威伟机械</v>
      </c>
      <c r="L138" s="10" t="s">
        <v>175</v>
      </c>
      <c r="M138" s="29" t="s">
        <v>239</v>
      </c>
      <c r="N138" s="7" t="str">
        <f t="shared" si="20"/>
        <v>9.6米</v>
      </c>
      <c r="O138" s="14">
        <v>9</v>
      </c>
      <c r="P138" s="14">
        <v>0</v>
      </c>
      <c r="Q138" s="14">
        <f t="shared" si="21"/>
        <v>9</v>
      </c>
      <c r="R138" s="7" t="str">
        <f t="shared" si="22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9"/>
        <v>武汉威伟机械</v>
      </c>
      <c r="L139" s="10" t="s">
        <v>175</v>
      </c>
      <c r="M139" s="29" t="s">
        <v>239</v>
      </c>
      <c r="N139" s="7" t="str">
        <f t="shared" si="20"/>
        <v>9.6米</v>
      </c>
      <c r="O139" s="14">
        <v>14</v>
      </c>
      <c r="P139" s="14">
        <v>0</v>
      </c>
      <c r="Q139" s="14">
        <f t="shared" si="21"/>
        <v>14</v>
      </c>
      <c r="R139" s="7" t="str">
        <f t="shared" si="22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9"/>
        <v>武汉威伟机械</v>
      </c>
      <c r="L140" s="10" t="s">
        <v>163</v>
      </c>
      <c r="M140" s="29" t="s">
        <v>372</v>
      </c>
      <c r="N140" s="7" t="str">
        <f t="shared" si="20"/>
        <v>9.6米</v>
      </c>
      <c r="O140" s="14">
        <v>12</v>
      </c>
      <c r="P140" s="14">
        <v>0</v>
      </c>
      <c r="Q140" s="14">
        <f t="shared" si="21"/>
        <v>12</v>
      </c>
      <c r="R140" s="7" t="str">
        <f t="shared" si="22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9"/>
        <v>武汉威伟机械</v>
      </c>
      <c r="L141" s="10" t="s">
        <v>162</v>
      </c>
      <c r="M141" s="29" t="s">
        <v>117</v>
      </c>
      <c r="N141" s="7" t="str">
        <f t="shared" si="20"/>
        <v>9.6米</v>
      </c>
      <c r="O141" s="14">
        <v>12</v>
      </c>
      <c r="P141" s="14">
        <v>0</v>
      </c>
      <c r="Q141" s="14">
        <f t="shared" si="21"/>
        <v>12</v>
      </c>
      <c r="R141" s="7" t="str">
        <f t="shared" si="22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9"/>
        <v>武汉威伟机械</v>
      </c>
      <c r="L142" s="10" t="s">
        <v>162</v>
      </c>
      <c r="M142" s="29" t="s">
        <v>117</v>
      </c>
      <c r="N142" s="7" t="str">
        <f t="shared" si="20"/>
        <v>9.6米</v>
      </c>
      <c r="O142" s="14">
        <v>14</v>
      </c>
      <c r="P142" s="14">
        <v>0</v>
      </c>
      <c r="Q142" s="14">
        <f t="shared" si="21"/>
        <v>14</v>
      </c>
      <c r="R142" s="7" t="str">
        <f t="shared" si="22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9"/>
        <v>武汉威伟机械</v>
      </c>
      <c r="L143" s="10" t="s">
        <v>162</v>
      </c>
      <c r="M143" s="29" t="s">
        <v>117</v>
      </c>
      <c r="N143" s="7" t="str">
        <f t="shared" si="20"/>
        <v>9.6米</v>
      </c>
      <c r="O143" s="14">
        <v>14</v>
      </c>
      <c r="P143" s="14">
        <v>0</v>
      </c>
      <c r="Q143" s="14">
        <f t="shared" si="21"/>
        <v>14</v>
      </c>
      <c r="R143" s="7" t="str">
        <f t="shared" si="22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9"/>
        <v>武汉威伟机械</v>
      </c>
      <c r="L144" s="10" t="s">
        <v>162</v>
      </c>
      <c r="M144" s="29" t="s">
        <v>117</v>
      </c>
      <c r="N144" s="7" t="str">
        <f t="shared" si="20"/>
        <v>9.6米</v>
      </c>
      <c r="O144" s="14">
        <v>14</v>
      </c>
      <c r="P144" s="14">
        <v>0</v>
      </c>
      <c r="Q144" s="14">
        <f t="shared" si="21"/>
        <v>14</v>
      </c>
      <c r="R144" s="7" t="str">
        <f t="shared" si="22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9"/>
        <v>武汉威伟机械</v>
      </c>
      <c r="L145" s="10" t="s">
        <v>162</v>
      </c>
      <c r="M145" s="29" t="s">
        <v>117</v>
      </c>
      <c r="N145" s="7" t="str">
        <f t="shared" si="20"/>
        <v>9.6米</v>
      </c>
      <c r="O145" s="14">
        <v>14</v>
      </c>
      <c r="P145" s="14">
        <v>0</v>
      </c>
      <c r="Q145" s="14">
        <f t="shared" si="21"/>
        <v>14</v>
      </c>
      <c r="R145" s="7" t="str">
        <f t="shared" si="22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9"/>
        <v>武汉威伟机械</v>
      </c>
      <c r="L146" s="10" t="s">
        <v>162</v>
      </c>
      <c r="M146" s="29" t="s">
        <v>117</v>
      </c>
      <c r="N146" s="7" t="str">
        <f t="shared" si="20"/>
        <v>9.6米</v>
      </c>
      <c r="O146" s="14">
        <v>14</v>
      </c>
      <c r="P146" s="14">
        <v>0</v>
      </c>
      <c r="Q146" s="14">
        <f t="shared" si="21"/>
        <v>14</v>
      </c>
      <c r="R146" s="7" t="str">
        <f t="shared" si="22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9"/>
        <v>武汉威伟机械</v>
      </c>
      <c r="L147" s="10" t="s">
        <v>164</v>
      </c>
      <c r="M147" s="29" t="s">
        <v>58</v>
      </c>
      <c r="N147" s="7" t="str">
        <f t="shared" si="20"/>
        <v>9.6米</v>
      </c>
      <c r="O147" s="14">
        <v>14</v>
      </c>
      <c r="P147" s="14">
        <v>0</v>
      </c>
      <c r="Q147" s="14">
        <f t="shared" si="21"/>
        <v>14</v>
      </c>
      <c r="R147" s="7" t="str">
        <f t="shared" si="22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9"/>
        <v>武汉威伟机械</v>
      </c>
      <c r="L148" s="10" t="s">
        <v>163</v>
      </c>
      <c r="M148" s="29" t="s">
        <v>372</v>
      </c>
      <c r="N148" s="7" t="str">
        <f t="shared" si="20"/>
        <v>9.6米</v>
      </c>
      <c r="O148" s="14">
        <v>12</v>
      </c>
      <c r="P148" s="14">
        <v>0</v>
      </c>
      <c r="Q148" s="14">
        <f t="shared" si="21"/>
        <v>12</v>
      </c>
      <c r="R148" s="7" t="str">
        <f t="shared" si="22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9"/>
        <v>武汉威伟机械</v>
      </c>
      <c r="L149" s="10" t="s">
        <v>163</v>
      </c>
      <c r="M149" s="29" t="s">
        <v>372</v>
      </c>
      <c r="N149" s="7" t="str">
        <f t="shared" si="20"/>
        <v>9.6米</v>
      </c>
      <c r="O149" s="14">
        <v>14</v>
      </c>
      <c r="P149" s="14">
        <v>0</v>
      </c>
      <c r="Q149" s="14">
        <f t="shared" si="21"/>
        <v>14</v>
      </c>
      <c r="R149" s="7" t="str">
        <f t="shared" si="22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9"/>
        <v>武汉威伟机械</v>
      </c>
      <c r="L150" s="10" t="s">
        <v>163</v>
      </c>
      <c r="M150" s="29" t="s">
        <v>372</v>
      </c>
      <c r="N150" s="7" t="str">
        <f t="shared" si="20"/>
        <v>9.6米</v>
      </c>
      <c r="O150" s="14">
        <v>14</v>
      </c>
      <c r="P150" s="14">
        <v>0</v>
      </c>
      <c r="Q150" s="14">
        <f t="shared" si="21"/>
        <v>14</v>
      </c>
      <c r="R150" s="7" t="str">
        <f t="shared" si="22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9"/>
        <v>武汉威伟机械</v>
      </c>
      <c r="L151" s="10" t="s">
        <v>163</v>
      </c>
      <c r="M151" s="29" t="s">
        <v>372</v>
      </c>
      <c r="N151" s="7" t="str">
        <f t="shared" si="20"/>
        <v>9.6米</v>
      </c>
      <c r="O151" s="14">
        <v>12</v>
      </c>
      <c r="P151" s="14">
        <v>0</v>
      </c>
      <c r="Q151" s="14">
        <f t="shared" si="21"/>
        <v>12</v>
      </c>
      <c r="R151" s="7" t="str">
        <f t="shared" si="22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9"/>
        <v>武汉威伟机械</v>
      </c>
      <c r="L152" s="10" t="s">
        <v>163</v>
      </c>
      <c r="M152" s="29" t="s">
        <v>372</v>
      </c>
      <c r="N152" s="7" t="str">
        <f t="shared" si="20"/>
        <v>9.6米</v>
      </c>
      <c r="O152" s="14">
        <v>16</v>
      </c>
      <c r="P152" s="14">
        <v>0</v>
      </c>
      <c r="Q152" s="14">
        <f t="shared" si="21"/>
        <v>16</v>
      </c>
      <c r="R152" s="7" t="str">
        <f t="shared" si="22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9"/>
        <v>武汉威伟机械</v>
      </c>
      <c r="L153" s="10" t="s">
        <v>363</v>
      </c>
      <c r="M153" s="29" t="s">
        <v>118</v>
      </c>
      <c r="N153" s="7" t="str">
        <f t="shared" si="20"/>
        <v>9.6米</v>
      </c>
      <c r="O153" s="14">
        <v>1</v>
      </c>
      <c r="P153" s="14">
        <v>0</v>
      </c>
      <c r="Q153" s="14">
        <f t="shared" si="21"/>
        <v>1</v>
      </c>
      <c r="R153" s="7" t="str">
        <f t="shared" si="22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9"/>
        <v>武汉威伟机械</v>
      </c>
      <c r="L154" s="10" t="s">
        <v>363</v>
      </c>
      <c r="M154" s="29" t="s">
        <v>118</v>
      </c>
      <c r="N154" s="7" t="str">
        <f t="shared" si="20"/>
        <v>9.6米</v>
      </c>
      <c r="O154" s="14">
        <v>2</v>
      </c>
      <c r="P154" s="14">
        <v>1</v>
      </c>
      <c r="Q154" s="14">
        <f t="shared" si="21"/>
        <v>3</v>
      </c>
      <c r="R154" s="7" t="str">
        <f t="shared" si="22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9"/>
        <v>武汉威伟机械</v>
      </c>
      <c r="L155" s="10" t="s">
        <v>363</v>
      </c>
      <c r="M155" s="29" t="s">
        <v>118</v>
      </c>
      <c r="N155" s="7" t="str">
        <f t="shared" si="20"/>
        <v>9.6米</v>
      </c>
      <c r="O155" s="14">
        <v>1</v>
      </c>
      <c r="P155" s="14">
        <v>0</v>
      </c>
      <c r="Q155" s="14">
        <f t="shared" si="21"/>
        <v>1</v>
      </c>
      <c r="R155" s="7" t="str">
        <f t="shared" si="22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9"/>
        <v>武汉威伟机械</v>
      </c>
      <c r="L156" s="10" t="s">
        <v>363</v>
      </c>
      <c r="M156" s="29" t="s">
        <v>118</v>
      </c>
      <c r="N156" s="7" t="str">
        <f t="shared" si="20"/>
        <v>9.6米</v>
      </c>
      <c r="O156" s="14">
        <v>1</v>
      </c>
      <c r="P156" s="14">
        <v>0</v>
      </c>
      <c r="Q156" s="14">
        <f t="shared" si="21"/>
        <v>1</v>
      </c>
      <c r="R156" s="7" t="str">
        <f t="shared" si="22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9"/>
        <v>武汉威伟机械</v>
      </c>
      <c r="L157" s="10" t="s">
        <v>363</v>
      </c>
      <c r="M157" s="29" t="s">
        <v>118</v>
      </c>
      <c r="N157" s="7" t="str">
        <f t="shared" si="20"/>
        <v>9.6米</v>
      </c>
      <c r="O157" s="14">
        <v>1</v>
      </c>
      <c r="P157" s="14">
        <v>0</v>
      </c>
      <c r="Q157" s="14">
        <f t="shared" si="21"/>
        <v>1</v>
      </c>
      <c r="R157" s="7" t="str">
        <f t="shared" si="22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9"/>
        <v>武汉威伟机械</v>
      </c>
      <c r="L158" s="10" t="s">
        <v>363</v>
      </c>
      <c r="M158" s="29" t="s">
        <v>118</v>
      </c>
      <c r="N158" s="7" t="str">
        <f t="shared" si="20"/>
        <v>9.6米</v>
      </c>
      <c r="O158" s="14">
        <v>1</v>
      </c>
      <c r="P158" s="14">
        <v>0</v>
      </c>
      <c r="Q158" s="14">
        <f t="shared" si="21"/>
        <v>1</v>
      </c>
      <c r="R158" s="7" t="str">
        <f t="shared" si="22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9"/>
        <v>武汉威伟机械</v>
      </c>
      <c r="L159" s="10" t="s">
        <v>363</v>
      </c>
      <c r="M159" s="29" t="s">
        <v>118</v>
      </c>
      <c r="N159" s="7" t="str">
        <f t="shared" si="20"/>
        <v>9.6米</v>
      </c>
      <c r="O159" s="14">
        <v>2</v>
      </c>
      <c r="P159" s="14">
        <v>1</v>
      </c>
      <c r="Q159" s="14">
        <f t="shared" si="21"/>
        <v>3</v>
      </c>
      <c r="R159" s="7" t="str">
        <f t="shared" si="22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9"/>
        <v>武汉威伟机械</v>
      </c>
      <c r="L160" s="10" t="s">
        <v>363</v>
      </c>
      <c r="M160" s="29" t="s">
        <v>118</v>
      </c>
      <c r="N160" s="7" t="str">
        <f t="shared" si="20"/>
        <v>9.6米</v>
      </c>
      <c r="O160" s="14">
        <v>1</v>
      </c>
      <c r="P160" s="14">
        <v>0</v>
      </c>
      <c r="Q160" s="14">
        <f t="shared" si="21"/>
        <v>1</v>
      </c>
      <c r="R160" s="7" t="str">
        <f t="shared" si="22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3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4">IF(A161&lt;&gt;"","9.6米","--")</f>
        <v>9.6米</v>
      </c>
      <c r="O161" s="14">
        <v>11</v>
      </c>
      <c r="P161" s="14">
        <v>0</v>
      </c>
      <c r="Q161" s="14">
        <f t="shared" ref="Q161:Q189" si="25">SUM(O161:P161)</f>
        <v>11</v>
      </c>
      <c r="R161" s="7" t="str">
        <f t="shared" ref="R161:R192" si="26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3"/>
        <v>武汉威伟机械</v>
      </c>
      <c r="L162" s="10" t="s">
        <v>166</v>
      </c>
      <c r="M162" s="29" t="s">
        <v>250</v>
      </c>
      <c r="N162" s="7" t="str">
        <f t="shared" si="24"/>
        <v>9.6米</v>
      </c>
      <c r="O162" s="14">
        <v>14</v>
      </c>
      <c r="P162" s="14">
        <v>0</v>
      </c>
      <c r="Q162" s="14">
        <f t="shared" si="25"/>
        <v>14</v>
      </c>
      <c r="R162" s="7" t="str">
        <f t="shared" si="26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3"/>
        <v>武汉威伟机械</v>
      </c>
      <c r="L163" s="10" t="s">
        <v>167</v>
      </c>
      <c r="M163" s="29" t="s">
        <v>191</v>
      </c>
      <c r="N163" s="7" t="str">
        <f t="shared" si="24"/>
        <v>9.6米</v>
      </c>
      <c r="O163" s="14">
        <v>8</v>
      </c>
      <c r="P163" s="14">
        <v>0</v>
      </c>
      <c r="Q163" s="14">
        <f t="shared" si="25"/>
        <v>8</v>
      </c>
      <c r="R163" s="7" t="str">
        <f t="shared" si="26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3"/>
        <v>武汉威伟机械</v>
      </c>
      <c r="L164" s="10" t="s">
        <v>510</v>
      </c>
      <c r="M164" s="29" t="s">
        <v>66</v>
      </c>
      <c r="N164" s="7" t="str">
        <f t="shared" si="24"/>
        <v>9.6米</v>
      </c>
      <c r="O164" s="14">
        <v>9</v>
      </c>
      <c r="P164" s="14">
        <v>0</v>
      </c>
      <c r="Q164" s="14">
        <f t="shared" si="25"/>
        <v>9</v>
      </c>
      <c r="R164" s="7" t="str">
        <f t="shared" si="26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3"/>
        <v>武汉威伟机械</v>
      </c>
      <c r="L165" s="10" t="s">
        <v>166</v>
      </c>
      <c r="M165" s="29" t="s">
        <v>250</v>
      </c>
      <c r="N165" s="7" t="str">
        <f t="shared" si="24"/>
        <v>9.6米</v>
      </c>
      <c r="O165" s="14">
        <v>4</v>
      </c>
      <c r="P165" s="14">
        <v>0</v>
      </c>
      <c r="Q165" s="14">
        <f t="shared" si="25"/>
        <v>4</v>
      </c>
      <c r="R165" s="7" t="str">
        <f t="shared" si="26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3"/>
        <v>武汉威伟机械</v>
      </c>
      <c r="L166" s="10" t="s">
        <v>164</v>
      </c>
      <c r="M166" s="29" t="s">
        <v>58</v>
      </c>
      <c r="N166" s="7" t="str">
        <f t="shared" si="24"/>
        <v>9.6米</v>
      </c>
      <c r="O166" s="14">
        <v>13</v>
      </c>
      <c r="P166" s="14">
        <v>0</v>
      </c>
      <c r="Q166" s="14">
        <f t="shared" si="25"/>
        <v>13</v>
      </c>
      <c r="R166" s="7" t="str">
        <f t="shared" si="26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3"/>
        <v>武汉威伟机械</v>
      </c>
      <c r="L167" s="10" t="s">
        <v>175</v>
      </c>
      <c r="M167" s="29" t="s">
        <v>239</v>
      </c>
      <c r="N167" s="7" t="str">
        <f t="shared" si="24"/>
        <v>9.6米</v>
      </c>
      <c r="O167" s="14">
        <v>12</v>
      </c>
      <c r="P167" s="14">
        <v>0</v>
      </c>
      <c r="Q167" s="14">
        <f t="shared" si="25"/>
        <v>12</v>
      </c>
      <c r="R167" s="7" t="str">
        <f t="shared" si="26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3"/>
        <v>武汉威伟机械</v>
      </c>
      <c r="L168" s="10" t="s">
        <v>164</v>
      </c>
      <c r="M168" s="29" t="s">
        <v>58</v>
      </c>
      <c r="N168" s="7" t="str">
        <f t="shared" si="24"/>
        <v>9.6米</v>
      </c>
      <c r="O168" s="14">
        <v>11</v>
      </c>
      <c r="P168" s="14">
        <v>0</v>
      </c>
      <c r="Q168" s="14">
        <f t="shared" si="25"/>
        <v>11</v>
      </c>
      <c r="R168" s="7" t="str">
        <f t="shared" si="26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3"/>
        <v>武汉威伟机械</v>
      </c>
      <c r="L169" s="10" t="s">
        <v>163</v>
      </c>
      <c r="M169" s="29" t="s">
        <v>372</v>
      </c>
      <c r="N169" s="7" t="str">
        <f t="shared" si="24"/>
        <v>9.6米</v>
      </c>
      <c r="O169" s="14">
        <v>15</v>
      </c>
      <c r="P169" s="14">
        <v>0</v>
      </c>
      <c r="Q169" s="14">
        <f t="shared" si="25"/>
        <v>15</v>
      </c>
      <c r="R169" s="7" t="str">
        <f t="shared" si="26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3"/>
        <v>武汉威伟机械</v>
      </c>
      <c r="L170" s="10" t="s">
        <v>163</v>
      </c>
      <c r="M170" s="29" t="s">
        <v>372</v>
      </c>
      <c r="N170" s="7" t="str">
        <f t="shared" si="24"/>
        <v>9.6米</v>
      </c>
      <c r="O170" s="14">
        <v>14</v>
      </c>
      <c r="P170" s="14">
        <v>0</v>
      </c>
      <c r="Q170" s="14">
        <f t="shared" si="25"/>
        <v>14</v>
      </c>
      <c r="R170" s="7" t="str">
        <f t="shared" si="26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3"/>
        <v>武汉威伟机械</v>
      </c>
      <c r="L171" s="10" t="s">
        <v>163</v>
      </c>
      <c r="M171" s="29" t="s">
        <v>372</v>
      </c>
      <c r="N171" s="7" t="str">
        <f t="shared" si="24"/>
        <v>9.6米</v>
      </c>
      <c r="O171" s="14">
        <v>14</v>
      </c>
      <c r="P171" s="14">
        <v>0</v>
      </c>
      <c r="Q171" s="14">
        <f t="shared" si="25"/>
        <v>14</v>
      </c>
      <c r="R171" s="7" t="str">
        <f t="shared" si="26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3"/>
        <v>武汉威伟机械</v>
      </c>
      <c r="L172" s="10" t="s">
        <v>163</v>
      </c>
      <c r="M172" s="29" t="s">
        <v>372</v>
      </c>
      <c r="N172" s="7" t="str">
        <f t="shared" si="24"/>
        <v>9.6米</v>
      </c>
      <c r="O172" s="14">
        <v>14</v>
      </c>
      <c r="P172" s="14">
        <v>0</v>
      </c>
      <c r="Q172" s="14">
        <f t="shared" si="25"/>
        <v>14</v>
      </c>
      <c r="R172" s="7" t="str">
        <f t="shared" si="26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3"/>
        <v>武汉威伟机械</v>
      </c>
      <c r="L173" s="10" t="s">
        <v>163</v>
      </c>
      <c r="M173" s="29" t="s">
        <v>372</v>
      </c>
      <c r="N173" s="7" t="str">
        <f t="shared" si="24"/>
        <v>9.6米</v>
      </c>
      <c r="O173" s="14">
        <v>12</v>
      </c>
      <c r="P173" s="14">
        <v>0</v>
      </c>
      <c r="Q173" s="14">
        <f t="shared" si="25"/>
        <v>12</v>
      </c>
      <c r="R173" s="7" t="str">
        <f t="shared" si="26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3"/>
        <v>武汉威伟机械</v>
      </c>
      <c r="L174" s="10" t="s">
        <v>162</v>
      </c>
      <c r="M174" s="29" t="s">
        <v>117</v>
      </c>
      <c r="N174" s="7" t="str">
        <f t="shared" si="24"/>
        <v>9.6米</v>
      </c>
      <c r="O174" s="14">
        <v>14</v>
      </c>
      <c r="P174" s="14">
        <v>0</v>
      </c>
      <c r="Q174" s="14">
        <f t="shared" si="25"/>
        <v>14</v>
      </c>
      <c r="R174" s="7" t="str">
        <f t="shared" si="26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3"/>
        <v>武汉威伟机械</v>
      </c>
      <c r="L175" s="10" t="s">
        <v>162</v>
      </c>
      <c r="M175" s="29" t="s">
        <v>117</v>
      </c>
      <c r="N175" s="7" t="str">
        <f t="shared" si="24"/>
        <v>9.6米</v>
      </c>
      <c r="O175" s="14">
        <v>14</v>
      </c>
      <c r="P175" s="14">
        <v>0</v>
      </c>
      <c r="Q175" s="14">
        <f t="shared" si="25"/>
        <v>14</v>
      </c>
      <c r="R175" s="7" t="str">
        <f t="shared" si="26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3"/>
        <v>武汉威伟机械</v>
      </c>
      <c r="L176" s="10" t="s">
        <v>162</v>
      </c>
      <c r="M176" s="29" t="s">
        <v>117</v>
      </c>
      <c r="N176" s="7" t="str">
        <f t="shared" si="24"/>
        <v>9.6米</v>
      </c>
      <c r="O176" s="14">
        <v>14</v>
      </c>
      <c r="P176" s="14">
        <v>0</v>
      </c>
      <c r="Q176" s="14">
        <f t="shared" si="25"/>
        <v>14</v>
      </c>
      <c r="R176" s="7" t="str">
        <f t="shared" si="26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3"/>
        <v>武汉威伟机械</v>
      </c>
      <c r="L177" s="10" t="s">
        <v>162</v>
      </c>
      <c r="M177" s="29" t="s">
        <v>117</v>
      </c>
      <c r="N177" s="7" t="str">
        <f t="shared" si="24"/>
        <v>9.6米</v>
      </c>
      <c r="O177" s="14">
        <v>14</v>
      </c>
      <c r="P177" s="14">
        <v>0</v>
      </c>
      <c r="Q177" s="14">
        <f t="shared" si="25"/>
        <v>14</v>
      </c>
      <c r="R177" s="7" t="str">
        <f t="shared" si="26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3"/>
        <v>武汉威伟机械</v>
      </c>
      <c r="L178" s="10" t="s">
        <v>162</v>
      </c>
      <c r="M178" s="29" t="s">
        <v>117</v>
      </c>
      <c r="N178" s="7" t="str">
        <f t="shared" si="24"/>
        <v>9.6米</v>
      </c>
      <c r="O178" s="14">
        <v>14</v>
      </c>
      <c r="P178" s="14">
        <v>0</v>
      </c>
      <c r="Q178" s="14">
        <f t="shared" si="25"/>
        <v>14</v>
      </c>
      <c r="R178" s="7" t="str">
        <f t="shared" si="26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3"/>
        <v>武汉威伟机械</v>
      </c>
      <c r="L179" s="10" t="s">
        <v>162</v>
      </c>
      <c r="M179" s="29" t="s">
        <v>117</v>
      </c>
      <c r="N179" s="7" t="str">
        <f t="shared" si="24"/>
        <v>9.6米</v>
      </c>
      <c r="O179" s="14">
        <v>14</v>
      </c>
      <c r="P179" s="14">
        <v>0</v>
      </c>
      <c r="Q179" s="14">
        <f t="shared" si="25"/>
        <v>14</v>
      </c>
      <c r="R179" s="7" t="str">
        <f t="shared" si="26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3"/>
        <v>武汉威伟机械</v>
      </c>
      <c r="L180" s="10" t="s">
        <v>162</v>
      </c>
      <c r="M180" s="29" t="s">
        <v>117</v>
      </c>
      <c r="N180" s="7" t="str">
        <f t="shared" si="24"/>
        <v>9.6米</v>
      </c>
      <c r="O180" s="14">
        <v>14</v>
      </c>
      <c r="P180" s="14">
        <v>0</v>
      </c>
      <c r="Q180" s="14">
        <f t="shared" si="25"/>
        <v>14</v>
      </c>
      <c r="R180" s="7" t="str">
        <f t="shared" si="26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3"/>
        <v>武汉威伟机械</v>
      </c>
      <c r="L181" s="10" t="s">
        <v>162</v>
      </c>
      <c r="M181" s="29" t="s">
        <v>117</v>
      </c>
      <c r="N181" s="7" t="str">
        <f t="shared" si="24"/>
        <v>9.6米</v>
      </c>
      <c r="O181" s="14">
        <v>14</v>
      </c>
      <c r="P181" s="14">
        <v>0</v>
      </c>
      <c r="Q181" s="14">
        <f t="shared" si="25"/>
        <v>14</v>
      </c>
      <c r="R181" s="7" t="str">
        <f t="shared" si="26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3"/>
        <v>武汉威伟机械</v>
      </c>
      <c r="L182" s="10" t="s">
        <v>363</v>
      </c>
      <c r="M182" s="29" t="s">
        <v>118</v>
      </c>
      <c r="N182" s="7" t="str">
        <f t="shared" si="24"/>
        <v>9.6米</v>
      </c>
      <c r="O182" s="14">
        <v>0</v>
      </c>
      <c r="P182" s="14">
        <v>1</v>
      </c>
      <c r="Q182" s="14">
        <f t="shared" si="25"/>
        <v>1</v>
      </c>
      <c r="R182" s="7" t="str">
        <f t="shared" si="26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3"/>
        <v>武汉威伟机械</v>
      </c>
      <c r="L183" s="10" t="s">
        <v>363</v>
      </c>
      <c r="M183" s="29" t="s">
        <v>118</v>
      </c>
      <c r="N183" s="7" t="str">
        <f t="shared" si="24"/>
        <v>9.6米</v>
      </c>
      <c r="O183" s="14">
        <v>1</v>
      </c>
      <c r="P183" s="14">
        <v>0</v>
      </c>
      <c r="Q183" s="14">
        <f t="shared" si="25"/>
        <v>1</v>
      </c>
      <c r="R183" s="7" t="str">
        <f t="shared" si="26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3"/>
        <v>武汉威伟机械</v>
      </c>
      <c r="L184" s="10" t="s">
        <v>363</v>
      </c>
      <c r="M184" s="29" t="s">
        <v>118</v>
      </c>
      <c r="N184" s="7" t="str">
        <f t="shared" si="24"/>
        <v>9.6米</v>
      </c>
      <c r="O184" s="14">
        <v>1</v>
      </c>
      <c r="P184" s="14">
        <v>0</v>
      </c>
      <c r="Q184" s="14">
        <f t="shared" si="25"/>
        <v>1</v>
      </c>
      <c r="R184" s="7" t="str">
        <f t="shared" si="26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3"/>
        <v>武汉威伟机械</v>
      </c>
      <c r="L185" s="10" t="s">
        <v>363</v>
      </c>
      <c r="M185" s="29" t="s">
        <v>118</v>
      </c>
      <c r="N185" s="7" t="str">
        <f t="shared" si="24"/>
        <v>9.6米</v>
      </c>
      <c r="O185" s="14">
        <v>1</v>
      </c>
      <c r="P185" s="14">
        <v>0</v>
      </c>
      <c r="Q185" s="14">
        <f t="shared" si="25"/>
        <v>1</v>
      </c>
      <c r="R185" s="7" t="str">
        <f t="shared" si="26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3"/>
        <v>武汉威伟机械</v>
      </c>
      <c r="L186" s="10" t="s">
        <v>363</v>
      </c>
      <c r="M186" s="29" t="s">
        <v>118</v>
      </c>
      <c r="N186" s="7" t="str">
        <f t="shared" si="24"/>
        <v>9.6米</v>
      </c>
      <c r="O186" s="14">
        <v>2</v>
      </c>
      <c r="P186" s="14">
        <v>0</v>
      </c>
      <c r="Q186" s="14">
        <f t="shared" si="25"/>
        <v>2</v>
      </c>
      <c r="R186" s="7" t="str">
        <f t="shared" si="26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3"/>
        <v>武汉威伟机械</v>
      </c>
      <c r="L187" s="10" t="s">
        <v>363</v>
      </c>
      <c r="M187" s="29" t="s">
        <v>118</v>
      </c>
      <c r="N187" s="7" t="str">
        <f t="shared" si="24"/>
        <v>9.6米</v>
      </c>
      <c r="O187" s="14">
        <v>1</v>
      </c>
      <c r="P187" s="14">
        <v>0</v>
      </c>
      <c r="Q187" s="14">
        <f t="shared" si="25"/>
        <v>1</v>
      </c>
      <c r="R187" s="7" t="str">
        <f t="shared" si="26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3"/>
        <v>武汉威伟机械</v>
      </c>
      <c r="L188" s="10" t="s">
        <v>363</v>
      </c>
      <c r="M188" s="29" t="s">
        <v>118</v>
      </c>
      <c r="N188" s="7" t="str">
        <f t="shared" si="24"/>
        <v>9.6米</v>
      </c>
      <c r="O188" s="14">
        <v>1</v>
      </c>
      <c r="P188" s="14">
        <v>1</v>
      </c>
      <c r="Q188" s="14">
        <f t="shared" si="25"/>
        <v>2</v>
      </c>
      <c r="R188" s="7" t="str">
        <f t="shared" si="26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3"/>
        <v>武汉威伟机械</v>
      </c>
      <c r="L189" s="10" t="s">
        <v>363</v>
      </c>
      <c r="M189" s="29" t="s">
        <v>118</v>
      </c>
      <c r="N189" s="7" t="str">
        <f t="shared" si="24"/>
        <v>9.6米</v>
      </c>
      <c r="O189" s="14">
        <v>1</v>
      </c>
      <c r="P189" s="14">
        <v>0</v>
      </c>
      <c r="Q189" s="14">
        <f t="shared" si="25"/>
        <v>1</v>
      </c>
      <c r="R189" s="7" t="str">
        <f t="shared" si="26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3"/>
        <v>武汉威伟机械</v>
      </c>
      <c r="L190" s="10" t="s">
        <v>164</v>
      </c>
      <c r="M190" s="29" t="s">
        <v>58</v>
      </c>
      <c r="N190" s="7" t="str">
        <f t="shared" si="24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6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3"/>
        <v>武汉威伟机械</v>
      </c>
      <c r="L191" s="10" t="s">
        <v>24</v>
      </c>
      <c r="M191" s="29" t="s">
        <v>48</v>
      </c>
      <c r="N191" s="7" t="str">
        <f t="shared" si="24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6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3"/>
        <v>武汉威伟机械</v>
      </c>
      <c r="L192" s="10" t="s">
        <v>176</v>
      </c>
      <c r="M192" s="29" t="s">
        <v>242</v>
      </c>
      <c r="N192" s="7" t="str">
        <f t="shared" si="24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6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7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8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9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7"/>
        <v>武汉威伟机械</v>
      </c>
      <c r="L194" s="10" t="s">
        <v>175</v>
      </c>
      <c r="M194" s="29" t="s">
        <v>239</v>
      </c>
      <c r="N194" s="7" t="str">
        <f t="shared" si="28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9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7"/>
        <v>武汉威伟机械</v>
      </c>
      <c r="L195" s="10" t="s">
        <v>165</v>
      </c>
      <c r="M195" s="29" t="s">
        <v>144</v>
      </c>
      <c r="N195" s="7" t="str">
        <f t="shared" si="28"/>
        <v>9.6米</v>
      </c>
      <c r="O195" s="14">
        <v>14</v>
      </c>
      <c r="P195" s="14">
        <v>0</v>
      </c>
      <c r="Q195" s="14">
        <f t="shared" ref="Q195:Q219" si="30">SUM(O195:P195)</f>
        <v>14</v>
      </c>
      <c r="R195" s="7" t="str">
        <f t="shared" si="29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7"/>
        <v>武汉威伟机械</v>
      </c>
      <c r="L196" s="10" t="s">
        <v>165</v>
      </c>
      <c r="M196" s="29" t="s">
        <v>144</v>
      </c>
      <c r="N196" s="7" t="str">
        <f t="shared" si="28"/>
        <v>9.6米</v>
      </c>
      <c r="O196" s="14">
        <v>14</v>
      </c>
      <c r="P196" s="14">
        <v>0</v>
      </c>
      <c r="Q196" s="14">
        <f t="shared" si="30"/>
        <v>14</v>
      </c>
      <c r="R196" s="7" t="str">
        <f t="shared" si="29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7"/>
        <v>武汉威伟机械</v>
      </c>
      <c r="L197" s="10" t="s">
        <v>167</v>
      </c>
      <c r="M197" s="29" t="s">
        <v>191</v>
      </c>
      <c r="N197" s="7" t="str">
        <f t="shared" si="28"/>
        <v>9.6米</v>
      </c>
      <c r="O197" s="14">
        <v>14</v>
      </c>
      <c r="P197" s="14">
        <v>0</v>
      </c>
      <c r="Q197" s="14">
        <f t="shared" si="30"/>
        <v>14</v>
      </c>
      <c r="R197" s="7" t="str">
        <f t="shared" si="29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7"/>
        <v>武汉威伟机械</v>
      </c>
      <c r="L198" s="10" t="s">
        <v>162</v>
      </c>
      <c r="M198" s="29" t="s">
        <v>117</v>
      </c>
      <c r="N198" s="7" t="str">
        <f t="shared" si="28"/>
        <v>9.6米</v>
      </c>
      <c r="O198" s="14">
        <v>12</v>
      </c>
      <c r="P198" s="14">
        <v>0</v>
      </c>
      <c r="Q198" s="14">
        <f t="shared" si="30"/>
        <v>12</v>
      </c>
      <c r="R198" s="7" t="str">
        <f t="shared" si="29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7"/>
        <v>武汉威伟机械</v>
      </c>
      <c r="L199" s="10" t="s">
        <v>176</v>
      </c>
      <c r="M199" s="29" t="s">
        <v>242</v>
      </c>
      <c r="N199" s="7" t="str">
        <f t="shared" si="28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9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7"/>
        <v>武汉威伟机械</v>
      </c>
      <c r="L200" s="10" t="s">
        <v>176</v>
      </c>
      <c r="M200" s="29" t="s">
        <v>242</v>
      </c>
      <c r="N200" s="7" t="str">
        <f t="shared" si="28"/>
        <v>9.6米</v>
      </c>
      <c r="O200" s="14">
        <v>14</v>
      </c>
      <c r="P200" s="14">
        <v>0</v>
      </c>
      <c r="Q200" s="14">
        <f t="shared" ref="Q200" si="31">SUM(O200:P200)</f>
        <v>14</v>
      </c>
      <c r="R200" s="7" t="str">
        <f t="shared" si="29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7"/>
        <v>武汉威伟机械</v>
      </c>
      <c r="L201" s="10" t="s">
        <v>162</v>
      </c>
      <c r="M201" s="29" t="s">
        <v>117</v>
      </c>
      <c r="N201" s="7" t="str">
        <f t="shared" si="28"/>
        <v>9.6米</v>
      </c>
      <c r="O201" s="14">
        <v>14</v>
      </c>
      <c r="P201" s="14">
        <v>0</v>
      </c>
      <c r="Q201" s="14">
        <f t="shared" si="30"/>
        <v>14</v>
      </c>
      <c r="R201" s="7" t="str">
        <f t="shared" si="29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7"/>
        <v>武汉威伟机械</v>
      </c>
      <c r="L202" s="10" t="s">
        <v>162</v>
      </c>
      <c r="M202" s="29" t="s">
        <v>117</v>
      </c>
      <c r="N202" s="7" t="str">
        <f t="shared" si="28"/>
        <v>9.6米</v>
      </c>
      <c r="O202" s="14">
        <v>14</v>
      </c>
      <c r="P202" s="14">
        <v>0</v>
      </c>
      <c r="Q202" s="14">
        <f t="shared" si="30"/>
        <v>14</v>
      </c>
      <c r="R202" s="7" t="str">
        <f t="shared" si="29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7"/>
        <v>武汉威伟机械</v>
      </c>
      <c r="L203" s="10" t="s">
        <v>162</v>
      </c>
      <c r="M203" s="29" t="s">
        <v>117</v>
      </c>
      <c r="N203" s="7" t="str">
        <f t="shared" si="28"/>
        <v>9.6米</v>
      </c>
      <c r="O203" s="14">
        <v>14</v>
      </c>
      <c r="P203" s="14">
        <v>0</v>
      </c>
      <c r="Q203" s="14">
        <f t="shared" si="30"/>
        <v>14</v>
      </c>
      <c r="R203" s="7" t="str">
        <f t="shared" si="29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7"/>
        <v>武汉威伟机械</v>
      </c>
      <c r="L204" s="10" t="s">
        <v>162</v>
      </c>
      <c r="M204" s="29" t="s">
        <v>117</v>
      </c>
      <c r="N204" s="7" t="str">
        <f t="shared" si="28"/>
        <v>9.6米</v>
      </c>
      <c r="O204" s="14">
        <v>14</v>
      </c>
      <c r="P204" s="14">
        <v>0</v>
      </c>
      <c r="Q204" s="14">
        <f t="shared" si="30"/>
        <v>14</v>
      </c>
      <c r="R204" s="7" t="str">
        <f t="shared" si="29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7"/>
        <v>武汉威伟机械</v>
      </c>
      <c r="L205" s="10" t="s">
        <v>162</v>
      </c>
      <c r="M205" s="29" t="s">
        <v>117</v>
      </c>
      <c r="N205" s="7" t="str">
        <f t="shared" si="28"/>
        <v>9.6米</v>
      </c>
      <c r="O205" s="14">
        <v>14</v>
      </c>
      <c r="P205" s="14">
        <v>0</v>
      </c>
      <c r="Q205" s="14">
        <f t="shared" si="30"/>
        <v>14</v>
      </c>
      <c r="R205" s="7" t="str">
        <f t="shared" si="29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7"/>
        <v>武汉威伟机械</v>
      </c>
      <c r="L206" s="10" t="s">
        <v>162</v>
      </c>
      <c r="M206" s="29" t="s">
        <v>117</v>
      </c>
      <c r="N206" s="7" t="str">
        <f t="shared" si="28"/>
        <v>9.6米</v>
      </c>
      <c r="O206" s="14">
        <v>14</v>
      </c>
      <c r="P206" s="14">
        <v>0</v>
      </c>
      <c r="Q206" s="14">
        <f t="shared" si="30"/>
        <v>14</v>
      </c>
      <c r="R206" s="7" t="str">
        <f t="shared" si="29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7"/>
        <v>武汉威伟机械</v>
      </c>
      <c r="L207" s="10" t="s">
        <v>363</v>
      </c>
      <c r="M207" s="29" t="s">
        <v>118</v>
      </c>
      <c r="N207" s="7" t="str">
        <f t="shared" si="28"/>
        <v>9.6米</v>
      </c>
      <c r="O207" s="14">
        <v>1</v>
      </c>
      <c r="P207" s="14">
        <v>0</v>
      </c>
      <c r="Q207" s="14">
        <f t="shared" si="30"/>
        <v>1</v>
      </c>
      <c r="R207" s="7" t="str">
        <f t="shared" si="29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7"/>
        <v>武汉威伟机械</v>
      </c>
      <c r="L208" s="10" t="s">
        <v>363</v>
      </c>
      <c r="M208" s="29" t="s">
        <v>118</v>
      </c>
      <c r="N208" s="7" t="str">
        <f t="shared" si="28"/>
        <v>9.6米</v>
      </c>
      <c r="O208" s="14">
        <v>1</v>
      </c>
      <c r="P208" s="14">
        <v>0</v>
      </c>
      <c r="Q208" s="14">
        <f t="shared" si="30"/>
        <v>1</v>
      </c>
      <c r="R208" s="7" t="str">
        <f t="shared" si="29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7"/>
        <v>武汉威伟机械</v>
      </c>
      <c r="L209" s="10" t="s">
        <v>363</v>
      </c>
      <c r="M209" s="29" t="s">
        <v>118</v>
      </c>
      <c r="N209" s="7" t="str">
        <f t="shared" si="28"/>
        <v>9.6米</v>
      </c>
      <c r="O209" s="14">
        <v>1</v>
      </c>
      <c r="P209" s="14">
        <v>0</v>
      </c>
      <c r="Q209" s="14">
        <f t="shared" si="30"/>
        <v>1</v>
      </c>
      <c r="R209" s="7" t="str">
        <f t="shared" si="29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7"/>
        <v>武汉威伟机械</v>
      </c>
      <c r="L210" s="10" t="s">
        <v>363</v>
      </c>
      <c r="M210" s="29" t="s">
        <v>118</v>
      </c>
      <c r="N210" s="7" t="str">
        <f t="shared" si="28"/>
        <v>9.6米</v>
      </c>
      <c r="O210" s="14">
        <v>1</v>
      </c>
      <c r="P210" s="14">
        <v>0</v>
      </c>
      <c r="Q210" s="14">
        <f t="shared" si="30"/>
        <v>1</v>
      </c>
      <c r="R210" s="7" t="str">
        <f t="shared" si="29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7"/>
        <v>武汉威伟机械</v>
      </c>
      <c r="L211" s="10" t="s">
        <v>363</v>
      </c>
      <c r="M211" s="29" t="s">
        <v>118</v>
      </c>
      <c r="N211" s="7" t="str">
        <f t="shared" si="28"/>
        <v>9.6米</v>
      </c>
      <c r="O211" s="14">
        <v>1</v>
      </c>
      <c r="P211" s="14">
        <v>0</v>
      </c>
      <c r="Q211" s="14">
        <f t="shared" si="30"/>
        <v>1</v>
      </c>
      <c r="R211" s="7" t="str">
        <f t="shared" si="29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7"/>
        <v>武汉威伟机械</v>
      </c>
      <c r="L212" s="10" t="s">
        <v>363</v>
      </c>
      <c r="M212" s="29" t="s">
        <v>118</v>
      </c>
      <c r="N212" s="7" t="str">
        <f t="shared" si="28"/>
        <v>9.6米</v>
      </c>
      <c r="O212" s="14">
        <v>1</v>
      </c>
      <c r="P212" s="14">
        <v>0</v>
      </c>
      <c r="Q212" s="14">
        <f t="shared" si="30"/>
        <v>1</v>
      </c>
      <c r="R212" s="7" t="str">
        <f t="shared" si="29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7"/>
        <v>武汉威伟机械</v>
      </c>
      <c r="L213" s="10" t="s">
        <v>363</v>
      </c>
      <c r="M213" s="29" t="s">
        <v>118</v>
      </c>
      <c r="N213" s="7" t="str">
        <f t="shared" si="28"/>
        <v>9.6米</v>
      </c>
      <c r="O213" s="14">
        <v>1</v>
      </c>
      <c r="P213" s="14">
        <v>0</v>
      </c>
      <c r="Q213" s="14">
        <f t="shared" si="30"/>
        <v>1</v>
      </c>
      <c r="R213" s="7" t="str">
        <f t="shared" si="29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7"/>
        <v>武汉威伟机械</v>
      </c>
      <c r="L214" s="10" t="s">
        <v>363</v>
      </c>
      <c r="M214" s="29" t="s">
        <v>118</v>
      </c>
      <c r="N214" s="7" t="str">
        <f t="shared" si="28"/>
        <v>9.6米</v>
      </c>
      <c r="O214" s="14">
        <v>1</v>
      </c>
      <c r="P214" s="14">
        <v>0</v>
      </c>
      <c r="Q214" s="14">
        <f t="shared" si="30"/>
        <v>1</v>
      </c>
      <c r="R214" s="7" t="str">
        <f t="shared" si="29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7"/>
        <v>武汉威伟机械</v>
      </c>
      <c r="L215" s="10" t="s">
        <v>163</v>
      </c>
      <c r="M215" s="29" t="s">
        <v>372</v>
      </c>
      <c r="N215" s="7" t="str">
        <f t="shared" si="28"/>
        <v>9.6米</v>
      </c>
      <c r="O215" s="14">
        <v>14</v>
      </c>
      <c r="P215" s="14">
        <v>0</v>
      </c>
      <c r="Q215" s="14">
        <f t="shared" si="30"/>
        <v>14</v>
      </c>
      <c r="R215" s="7" t="str">
        <f t="shared" si="29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7"/>
        <v>武汉威伟机械</v>
      </c>
      <c r="L216" s="10" t="s">
        <v>163</v>
      </c>
      <c r="M216" s="29" t="s">
        <v>372</v>
      </c>
      <c r="N216" s="7" t="str">
        <f t="shared" si="28"/>
        <v>9.6米</v>
      </c>
      <c r="O216" s="14">
        <v>14</v>
      </c>
      <c r="P216" s="14">
        <v>0</v>
      </c>
      <c r="Q216" s="14">
        <f t="shared" si="30"/>
        <v>14</v>
      </c>
      <c r="R216" s="7" t="str">
        <f t="shared" si="29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7"/>
        <v>武汉威伟机械</v>
      </c>
      <c r="L217" s="10" t="s">
        <v>163</v>
      </c>
      <c r="M217" s="29" t="s">
        <v>372</v>
      </c>
      <c r="N217" s="7" t="str">
        <f t="shared" si="28"/>
        <v>9.6米</v>
      </c>
      <c r="O217" s="14">
        <v>14</v>
      </c>
      <c r="P217" s="14">
        <v>0</v>
      </c>
      <c r="Q217" s="14">
        <f t="shared" si="30"/>
        <v>14</v>
      </c>
      <c r="R217" s="7" t="str">
        <f t="shared" si="29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7"/>
        <v>武汉威伟机械</v>
      </c>
      <c r="L218" s="10" t="s">
        <v>163</v>
      </c>
      <c r="M218" s="29" t="s">
        <v>372</v>
      </c>
      <c r="N218" s="7" t="str">
        <f t="shared" si="28"/>
        <v>9.6米</v>
      </c>
      <c r="O218" s="14">
        <v>6</v>
      </c>
      <c r="P218" s="14">
        <v>0</v>
      </c>
      <c r="Q218" s="14">
        <f t="shared" si="30"/>
        <v>6</v>
      </c>
      <c r="R218" s="7" t="str">
        <f t="shared" si="29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7"/>
        <v>武汉威伟机械</v>
      </c>
      <c r="L219" s="10" t="s">
        <v>163</v>
      </c>
      <c r="M219" s="29" t="s">
        <v>372</v>
      </c>
      <c r="N219" s="7" t="str">
        <f t="shared" si="28"/>
        <v>9.6米</v>
      </c>
      <c r="O219" s="14">
        <v>14</v>
      </c>
      <c r="P219" s="14">
        <v>0</v>
      </c>
      <c r="Q219" s="14">
        <f t="shared" si="30"/>
        <v>14</v>
      </c>
      <c r="R219" s="7" t="str">
        <f t="shared" si="29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2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3">IF(A220&lt;&gt;"","9.6米","--")</f>
        <v>9.6米</v>
      </c>
      <c r="O220" s="14">
        <v>14</v>
      </c>
      <c r="P220" s="14">
        <v>0</v>
      </c>
      <c r="Q220" s="14">
        <f t="shared" ref="Q220:Q238" si="34">SUM(O220:P220)</f>
        <v>14</v>
      </c>
      <c r="R220" s="7" t="str">
        <f t="shared" ref="R220:R243" si="35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2"/>
        <v>武汉威伟机械</v>
      </c>
      <c r="L221" s="10" t="s">
        <v>180</v>
      </c>
      <c r="M221" s="29" t="s">
        <v>44</v>
      </c>
      <c r="N221" s="7" t="str">
        <f t="shared" si="33"/>
        <v>9.6米</v>
      </c>
      <c r="O221" s="14">
        <v>14</v>
      </c>
      <c r="P221" s="14">
        <v>0</v>
      </c>
      <c r="Q221" s="14">
        <f t="shared" si="34"/>
        <v>14</v>
      </c>
      <c r="R221" s="7" t="str">
        <f t="shared" si="35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2"/>
        <v>武汉威伟机械</v>
      </c>
      <c r="L222" s="10" t="s">
        <v>178</v>
      </c>
      <c r="M222" s="29" t="s">
        <v>35</v>
      </c>
      <c r="N222" s="7" t="str">
        <f t="shared" si="33"/>
        <v>9.6米</v>
      </c>
      <c r="O222" s="14">
        <v>14</v>
      </c>
      <c r="P222" s="14">
        <v>0</v>
      </c>
      <c r="Q222" s="14">
        <f t="shared" si="34"/>
        <v>14</v>
      </c>
      <c r="R222" s="7" t="str">
        <f t="shared" si="35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2"/>
        <v>武汉威伟机械</v>
      </c>
      <c r="L223" s="10" t="s">
        <v>165</v>
      </c>
      <c r="M223" s="29" t="s">
        <v>144</v>
      </c>
      <c r="N223" s="7" t="str">
        <f t="shared" si="33"/>
        <v>9.6米</v>
      </c>
      <c r="O223" s="14">
        <v>7</v>
      </c>
      <c r="P223" s="14">
        <v>0</v>
      </c>
      <c r="Q223" s="14">
        <f t="shared" si="34"/>
        <v>7</v>
      </c>
      <c r="R223" s="7" t="str">
        <f t="shared" si="35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2"/>
        <v>武汉威伟机械</v>
      </c>
      <c r="L224" s="10" t="s">
        <v>166</v>
      </c>
      <c r="M224" s="29" t="s">
        <v>250</v>
      </c>
      <c r="N224" s="7" t="str">
        <f t="shared" si="33"/>
        <v>9.6米</v>
      </c>
      <c r="O224" s="14">
        <v>14</v>
      </c>
      <c r="P224" s="14">
        <v>0</v>
      </c>
      <c r="Q224" s="14">
        <f t="shared" si="34"/>
        <v>14</v>
      </c>
      <c r="R224" s="7" t="str">
        <f t="shared" si="35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2"/>
        <v>武汉威伟机械</v>
      </c>
      <c r="L225" s="10" t="s">
        <v>183</v>
      </c>
      <c r="M225" s="29" t="s">
        <v>107</v>
      </c>
      <c r="N225" s="7" t="str">
        <f t="shared" si="33"/>
        <v>9.6米</v>
      </c>
      <c r="O225" s="14">
        <v>14</v>
      </c>
      <c r="P225" s="14">
        <v>0</v>
      </c>
      <c r="Q225" s="14">
        <f t="shared" si="34"/>
        <v>14</v>
      </c>
      <c r="R225" s="7" t="str">
        <f t="shared" si="35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2"/>
        <v>武汉威伟机械</v>
      </c>
      <c r="L226" s="10" t="s">
        <v>183</v>
      </c>
      <c r="M226" s="29" t="s">
        <v>107</v>
      </c>
      <c r="N226" s="7" t="str">
        <f t="shared" si="33"/>
        <v>9.6米</v>
      </c>
      <c r="O226" s="14">
        <v>9</v>
      </c>
      <c r="P226" s="14">
        <v>0</v>
      </c>
      <c r="Q226" s="14">
        <f t="shared" si="34"/>
        <v>9</v>
      </c>
      <c r="R226" s="7" t="str">
        <f t="shared" si="35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2"/>
        <v>武汉威伟机械</v>
      </c>
      <c r="L227" s="10" t="s">
        <v>175</v>
      </c>
      <c r="M227" s="29" t="s">
        <v>239</v>
      </c>
      <c r="N227" s="7" t="str">
        <f t="shared" si="33"/>
        <v>9.6米</v>
      </c>
      <c r="O227" s="14">
        <v>11</v>
      </c>
      <c r="P227" s="14">
        <v>0</v>
      </c>
      <c r="Q227" s="14">
        <f t="shared" si="34"/>
        <v>11</v>
      </c>
      <c r="R227" s="7" t="str">
        <f t="shared" si="35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2"/>
        <v>武汉威伟机械</v>
      </c>
      <c r="L228" s="10" t="s">
        <v>163</v>
      </c>
      <c r="M228" s="29" t="s">
        <v>372</v>
      </c>
      <c r="N228" s="7" t="str">
        <f t="shared" si="33"/>
        <v>9.6米</v>
      </c>
      <c r="O228" s="14">
        <v>14</v>
      </c>
      <c r="P228" s="14">
        <v>0</v>
      </c>
      <c r="Q228" s="14">
        <f t="shared" si="34"/>
        <v>14</v>
      </c>
      <c r="R228" s="7" t="str">
        <f t="shared" si="35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2"/>
        <v>武汉威伟机械</v>
      </c>
      <c r="L229" s="10" t="s">
        <v>163</v>
      </c>
      <c r="M229" s="29" t="s">
        <v>372</v>
      </c>
      <c r="N229" s="7" t="str">
        <f t="shared" si="33"/>
        <v>9.6米</v>
      </c>
      <c r="O229" s="14">
        <v>14</v>
      </c>
      <c r="P229" s="14">
        <v>0</v>
      </c>
      <c r="Q229" s="14">
        <f t="shared" si="34"/>
        <v>14</v>
      </c>
      <c r="R229" s="7" t="str">
        <f t="shared" si="35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2"/>
        <v>武汉威伟机械</v>
      </c>
      <c r="L230" s="10" t="s">
        <v>163</v>
      </c>
      <c r="M230" s="29" t="s">
        <v>372</v>
      </c>
      <c r="N230" s="7" t="str">
        <f t="shared" si="33"/>
        <v>9.6米</v>
      </c>
      <c r="O230" s="14">
        <v>5</v>
      </c>
      <c r="P230" s="14">
        <v>0</v>
      </c>
      <c r="Q230" s="14">
        <f t="shared" si="34"/>
        <v>5</v>
      </c>
      <c r="R230" s="7" t="str">
        <f t="shared" si="35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2"/>
        <v>武汉威伟机械</v>
      </c>
      <c r="L231" s="10" t="s">
        <v>163</v>
      </c>
      <c r="M231" s="29" t="s">
        <v>372</v>
      </c>
      <c r="N231" s="7" t="str">
        <f t="shared" si="33"/>
        <v>9.6米</v>
      </c>
      <c r="O231" s="14">
        <v>14</v>
      </c>
      <c r="P231" s="14">
        <v>0</v>
      </c>
      <c r="Q231" s="14">
        <f t="shared" si="34"/>
        <v>14</v>
      </c>
      <c r="R231" s="7" t="str">
        <f t="shared" si="35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2"/>
        <v>武汉威伟机械</v>
      </c>
      <c r="L232" s="10" t="s">
        <v>163</v>
      </c>
      <c r="M232" s="29" t="s">
        <v>372</v>
      </c>
      <c r="N232" s="7" t="str">
        <f t="shared" si="33"/>
        <v>9.6米</v>
      </c>
      <c r="O232" s="14">
        <v>14</v>
      </c>
      <c r="P232" s="14">
        <v>0</v>
      </c>
      <c r="Q232" s="14">
        <f t="shared" si="34"/>
        <v>14</v>
      </c>
      <c r="R232" s="7" t="str">
        <f t="shared" si="35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2"/>
        <v>武汉威伟机械</v>
      </c>
      <c r="L233" s="10" t="s">
        <v>163</v>
      </c>
      <c r="M233" s="29" t="s">
        <v>372</v>
      </c>
      <c r="N233" s="7" t="str">
        <f t="shared" si="33"/>
        <v>9.6米</v>
      </c>
      <c r="O233" s="14">
        <v>14</v>
      </c>
      <c r="P233" s="14">
        <v>0</v>
      </c>
      <c r="Q233" s="14">
        <f t="shared" si="34"/>
        <v>14</v>
      </c>
      <c r="R233" s="7" t="str">
        <f t="shared" si="35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2"/>
        <v>武汉威伟机械</v>
      </c>
      <c r="L234" s="10" t="s">
        <v>162</v>
      </c>
      <c r="M234" s="29" t="s">
        <v>769</v>
      </c>
      <c r="N234" s="7" t="str">
        <f t="shared" si="33"/>
        <v>9.6米</v>
      </c>
      <c r="O234" s="14">
        <v>14</v>
      </c>
      <c r="P234" s="14">
        <v>0</v>
      </c>
      <c r="Q234" s="14">
        <f t="shared" si="34"/>
        <v>14</v>
      </c>
      <c r="R234" s="7" t="str">
        <f t="shared" si="35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2"/>
        <v>武汉威伟机械</v>
      </c>
      <c r="L235" s="10" t="s">
        <v>162</v>
      </c>
      <c r="M235" s="29" t="s">
        <v>769</v>
      </c>
      <c r="N235" s="7" t="str">
        <f t="shared" si="33"/>
        <v>9.6米</v>
      </c>
      <c r="O235" s="14">
        <v>14</v>
      </c>
      <c r="P235" s="14">
        <v>0</v>
      </c>
      <c r="Q235" s="14">
        <f t="shared" si="34"/>
        <v>14</v>
      </c>
      <c r="R235" s="7" t="str">
        <f t="shared" si="35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2"/>
        <v>武汉威伟机械</v>
      </c>
      <c r="L236" s="10" t="s">
        <v>162</v>
      </c>
      <c r="M236" s="29" t="s">
        <v>769</v>
      </c>
      <c r="N236" s="7" t="str">
        <f t="shared" si="33"/>
        <v>9.6米</v>
      </c>
      <c r="O236" s="14">
        <v>14</v>
      </c>
      <c r="P236" s="14">
        <v>0</v>
      </c>
      <c r="Q236" s="14">
        <f t="shared" si="34"/>
        <v>14</v>
      </c>
      <c r="R236" s="7" t="str">
        <f t="shared" si="35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2"/>
        <v>武汉威伟机械</v>
      </c>
      <c r="L237" s="10" t="s">
        <v>162</v>
      </c>
      <c r="M237" s="29" t="s">
        <v>769</v>
      </c>
      <c r="N237" s="7" t="str">
        <f t="shared" si="33"/>
        <v>9.6米</v>
      </c>
      <c r="O237" s="14">
        <v>14</v>
      </c>
      <c r="P237" s="14">
        <v>0</v>
      </c>
      <c r="Q237" s="14">
        <f t="shared" si="34"/>
        <v>14</v>
      </c>
      <c r="R237" s="7" t="str">
        <f t="shared" si="35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2"/>
        <v>武汉威伟机械</v>
      </c>
      <c r="L238" s="10" t="s">
        <v>162</v>
      </c>
      <c r="M238" s="29" t="s">
        <v>769</v>
      </c>
      <c r="N238" s="7" t="str">
        <f t="shared" si="33"/>
        <v>9.6米</v>
      </c>
      <c r="O238" s="14">
        <v>14</v>
      </c>
      <c r="P238" s="14">
        <v>0</v>
      </c>
      <c r="Q238" s="14">
        <f t="shared" si="34"/>
        <v>14</v>
      </c>
      <c r="R238" s="7" t="str">
        <f t="shared" si="35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2"/>
        <v>武汉威伟机械</v>
      </c>
      <c r="L239" s="10" t="s">
        <v>363</v>
      </c>
      <c r="M239" s="29" t="s">
        <v>402</v>
      </c>
      <c r="N239" s="7" t="str">
        <f t="shared" si="33"/>
        <v>9.6米</v>
      </c>
      <c r="O239" s="14">
        <v>1</v>
      </c>
      <c r="P239" s="14">
        <v>0</v>
      </c>
      <c r="Q239" s="14">
        <f t="shared" ref="Q239:Q243" si="36">SUM(O239:P239)</f>
        <v>1</v>
      </c>
      <c r="R239" s="7" t="str">
        <f t="shared" si="35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2"/>
        <v>武汉威伟机械</v>
      </c>
      <c r="L240" s="10" t="s">
        <v>363</v>
      </c>
      <c r="M240" s="29" t="s">
        <v>402</v>
      </c>
      <c r="N240" s="7" t="str">
        <f t="shared" si="33"/>
        <v>9.6米</v>
      </c>
      <c r="O240" s="14">
        <v>1</v>
      </c>
      <c r="P240" s="14">
        <v>0</v>
      </c>
      <c r="Q240" s="14">
        <f t="shared" si="36"/>
        <v>1</v>
      </c>
      <c r="R240" s="7" t="str">
        <f t="shared" si="35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2"/>
        <v>武汉威伟机械</v>
      </c>
      <c r="L241" s="10" t="s">
        <v>363</v>
      </c>
      <c r="M241" s="29" t="s">
        <v>402</v>
      </c>
      <c r="N241" s="7" t="str">
        <f t="shared" si="33"/>
        <v>9.6米</v>
      </c>
      <c r="O241" s="14">
        <v>1</v>
      </c>
      <c r="P241" s="14">
        <v>0</v>
      </c>
      <c r="Q241" s="14">
        <f t="shared" si="36"/>
        <v>1</v>
      </c>
      <c r="R241" s="7" t="str">
        <f t="shared" si="35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2"/>
        <v>武汉威伟机械</v>
      </c>
      <c r="L242" s="10" t="s">
        <v>363</v>
      </c>
      <c r="M242" s="29" t="s">
        <v>402</v>
      </c>
      <c r="N242" s="7" t="str">
        <f t="shared" si="33"/>
        <v>9.6米</v>
      </c>
      <c r="O242" s="14">
        <v>1</v>
      </c>
      <c r="P242" s="14">
        <v>0</v>
      </c>
      <c r="Q242" s="14">
        <f t="shared" si="36"/>
        <v>1</v>
      </c>
      <c r="R242" s="7" t="str">
        <f t="shared" si="35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2"/>
        <v>武汉威伟机械</v>
      </c>
      <c r="L243" s="10" t="s">
        <v>363</v>
      </c>
      <c r="M243" s="29" t="s">
        <v>402</v>
      </c>
      <c r="N243" s="7" t="str">
        <f t="shared" si="33"/>
        <v>9.6米</v>
      </c>
      <c r="O243" s="14">
        <v>1</v>
      </c>
      <c r="P243" s="14">
        <v>0</v>
      </c>
      <c r="Q243" s="14">
        <f t="shared" si="36"/>
        <v>1</v>
      </c>
      <c r="R243" s="7" t="str">
        <f t="shared" si="35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7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8">IF(A244&lt;&gt;"","9.6米","--")</f>
        <v>9.6米</v>
      </c>
      <c r="O244" s="84">
        <v>14</v>
      </c>
      <c r="P244" s="84">
        <v>0</v>
      </c>
      <c r="Q244" s="84">
        <f t="shared" ref="Q244:Q268" si="39">SUM(O244:P244)</f>
        <v>14</v>
      </c>
      <c r="R244" s="81" t="str">
        <f t="shared" ref="R244:R268" si="40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7"/>
        <v>武汉威伟机械</v>
      </c>
      <c r="L245" s="88" t="s">
        <v>183</v>
      </c>
      <c r="M245" s="87" t="s">
        <v>107</v>
      </c>
      <c r="N245" s="81" t="str">
        <f t="shared" si="38"/>
        <v>9.6米</v>
      </c>
      <c r="O245" s="84">
        <v>14</v>
      </c>
      <c r="P245" s="84">
        <v>0</v>
      </c>
      <c r="Q245" s="84">
        <f t="shared" si="39"/>
        <v>14</v>
      </c>
      <c r="R245" s="81" t="str">
        <f t="shared" si="40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7"/>
        <v>武汉威伟机械</v>
      </c>
      <c r="L246" s="88" t="s">
        <v>178</v>
      </c>
      <c r="M246" s="87" t="s">
        <v>35</v>
      </c>
      <c r="N246" s="81" t="str">
        <f t="shared" si="38"/>
        <v>9.6米</v>
      </c>
      <c r="O246" s="84">
        <v>14</v>
      </c>
      <c r="P246" s="84">
        <v>0</v>
      </c>
      <c r="Q246" s="84">
        <f t="shared" si="39"/>
        <v>14</v>
      </c>
      <c r="R246" s="81" t="str">
        <f t="shared" si="40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7"/>
        <v>武汉威伟机械</v>
      </c>
      <c r="L247" s="88" t="s">
        <v>180</v>
      </c>
      <c r="M247" s="87" t="s">
        <v>44</v>
      </c>
      <c r="N247" s="81" t="str">
        <f t="shared" si="38"/>
        <v>9.6米</v>
      </c>
      <c r="O247" s="84">
        <v>14</v>
      </c>
      <c r="P247" s="84">
        <v>0</v>
      </c>
      <c r="Q247" s="84">
        <f t="shared" si="39"/>
        <v>14</v>
      </c>
      <c r="R247" s="81" t="str">
        <f t="shared" si="40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7"/>
        <v>武汉威伟机械</v>
      </c>
      <c r="L248" s="88" t="s">
        <v>168</v>
      </c>
      <c r="M248" s="87" t="s">
        <v>51</v>
      </c>
      <c r="N248" s="81" t="str">
        <f t="shared" si="38"/>
        <v>9.6米</v>
      </c>
      <c r="O248" s="84">
        <v>14</v>
      </c>
      <c r="P248" s="84">
        <v>0</v>
      </c>
      <c r="Q248" s="84">
        <f t="shared" si="39"/>
        <v>14</v>
      </c>
      <c r="R248" s="81" t="str">
        <f t="shared" si="40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7"/>
        <v>武汉威伟机械</v>
      </c>
      <c r="L249" s="88" t="s">
        <v>162</v>
      </c>
      <c r="M249" s="87" t="s">
        <v>117</v>
      </c>
      <c r="N249" s="81" t="str">
        <f t="shared" si="38"/>
        <v>9.6米</v>
      </c>
      <c r="O249" s="84">
        <v>14</v>
      </c>
      <c r="P249" s="84">
        <v>0</v>
      </c>
      <c r="Q249" s="84">
        <f t="shared" si="39"/>
        <v>14</v>
      </c>
      <c r="R249" s="81" t="str">
        <f t="shared" si="40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7"/>
        <v>武汉威伟机械</v>
      </c>
      <c r="L250" s="88" t="s">
        <v>162</v>
      </c>
      <c r="M250" s="87" t="s">
        <v>117</v>
      </c>
      <c r="N250" s="81" t="str">
        <f t="shared" si="38"/>
        <v>9.6米</v>
      </c>
      <c r="O250" s="84">
        <v>14</v>
      </c>
      <c r="P250" s="84">
        <v>0</v>
      </c>
      <c r="Q250" s="84">
        <f t="shared" si="39"/>
        <v>14</v>
      </c>
      <c r="R250" s="81" t="str">
        <f t="shared" si="40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7"/>
        <v>武汉威伟机械</v>
      </c>
      <c r="L251" s="88" t="s">
        <v>162</v>
      </c>
      <c r="M251" s="87" t="s">
        <v>117</v>
      </c>
      <c r="N251" s="81" t="str">
        <f t="shared" si="38"/>
        <v>9.6米</v>
      </c>
      <c r="O251" s="84">
        <v>14</v>
      </c>
      <c r="P251" s="84">
        <v>0</v>
      </c>
      <c r="Q251" s="84">
        <f t="shared" si="39"/>
        <v>14</v>
      </c>
      <c r="R251" s="81" t="str">
        <f t="shared" si="40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7"/>
        <v>武汉威伟机械</v>
      </c>
      <c r="L252" s="55" t="s">
        <v>162</v>
      </c>
      <c r="M252" s="61" t="s">
        <v>117</v>
      </c>
      <c r="N252" s="59" t="str">
        <f t="shared" si="38"/>
        <v>9.6米</v>
      </c>
      <c r="O252" s="56">
        <v>14</v>
      </c>
      <c r="P252" s="56">
        <v>0</v>
      </c>
      <c r="Q252" s="56">
        <f t="shared" si="39"/>
        <v>14</v>
      </c>
      <c r="R252" s="59" t="str">
        <f t="shared" si="40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7"/>
        <v>武汉威伟机械</v>
      </c>
      <c r="L253" s="88" t="s">
        <v>162</v>
      </c>
      <c r="M253" s="87" t="s">
        <v>117</v>
      </c>
      <c r="N253" s="81" t="str">
        <f t="shared" si="38"/>
        <v>9.6米</v>
      </c>
      <c r="O253" s="84">
        <v>14</v>
      </c>
      <c r="P253" s="84">
        <v>0</v>
      </c>
      <c r="Q253" s="84">
        <f t="shared" si="39"/>
        <v>14</v>
      </c>
      <c r="R253" s="81" t="str">
        <f t="shared" si="40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7"/>
        <v>武汉威伟机械</v>
      </c>
      <c r="L254" s="88" t="s">
        <v>163</v>
      </c>
      <c r="M254" s="87" t="s">
        <v>372</v>
      </c>
      <c r="N254" s="81" t="str">
        <f t="shared" si="38"/>
        <v>9.6米</v>
      </c>
      <c r="O254" s="84">
        <v>14</v>
      </c>
      <c r="P254" s="84">
        <v>0</v>
      </c>
      <c r="Q254" s="84">
        <f t="shared" si="39"/>
        <v>14</v>
      </c>
      <c r="R254" s="81" t="str">
        <f t="shared" si="40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7"/>
        <v>武汉威伟机械</v>
      </c>
      <c r="L255" s="88" t="s">
        <v>163</v>
      </c>
      <c r="M255" s="87" t="s">
        <v>372</v>
      </c>
      <c r="N255" s="81" t="str">
        <f t="shared" si="38"/>
        <v>9.6米</v>
      </c>
      <c r="O255" s="84">
        <v>14</v>
      </c>
      <c r="P255" s="84">
        <v>0</v>
      </c>
      <c r="Q255" s="84">
        <f t="shared" si="39"/>
        <v>14</v>
      </c>
      <c r="R255" s="81" t="str">
        <f t="shared" si="40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7"/>
        <v>武汉威伟机械</v>
      </c>
      <c r="L256" s="88" t="s">
        <v>163</v>
      </c>
      <c r="M256" s="87" t="s">
        <v>372</v>
      </c>
      <c r="N256" s="81" t="str">
        <f t="shared" si="38"/>
        <v>9.6米</v>
      </c>
      <c r="O256" s="84">
        <v>14</v>
      </c>
      <c r="P256" s="84">
        <v>0</v>
      </c>
      <c r="Q256" s="84">
        <f t="shared" si="39"/>
        <v>14</v>
      </c>
      <c r="R256" s="81" t="str">
        <f t="shared" si="40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7"/>
        <v>武汉威伟机械</v>
      </c>
      <c r="L257" s="88" t="s">
        <v>163</v>
      </c>
      <c r="M257" s="87" t="s">
        <v>372</v>
      </c>
      <c r="N257" s="81" t="str">
        <f t="shared" si="38"/>
        <v>9.6米</v>
      </c>
      <c r="O257" s="84">
        <v>14</v>
      </c>
      <c r="P257" s="84">
        <v>0</v>
      </c>
      <c r="Q257" s="84">
        <f t="shared" si="39"/>
        <v>14</v>
      </c>
      <c r="R257" s="81" t="str">
        <f t="shared" si="40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7"/>
        <v>武汉威伟机械</v>
      </c>
      <c r="L258" s="88" t="s">
        <v>363</v>
      </c>
      <c r="M258" s="87" t="s">
        <v>118</v>
      </c>
      <c r="N258" s="81" t="str">
        <f t="shared" si="38"/>
        <v>9.6米</v>
      </c>
      <c r="O258" s="84">
        <v>9</v>
      </c>
      <c r="P258" s="84">
        <v>0</v>
      </c>
      <c r="Q258" s="84">
        <f t="shared" si="39"/>
        <v>9</v>
      </c>
      <c r="R258" s="81" t="str">
        <f t="shared" si="40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7"/>
        <v>武汉威伟机械</v>
      </c>
      <c r="L259" s="88" t="s">
        <v>363</v>
      </c>
      <c r="M259" s="87" t="s">
        <v>118</v>
      </c>
      <c r="N259" s="81" t="str">
        <f t="shared" si="38"/>
        <v>9.6米</v>
      </c>
      <c r="O259" s="84">
        <v>14</v>
      </c>
      <c r="P259" s="84">
        <v>0</v>
      </c>
      <c r="Q259" s="84">
        <f t="shared" si="39"/>
        <v>14</v>
      </c>
      <c r="R259" s="81" t="str">
        <f t="shared" si="40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7"/>
        <v>武汉威伟机械</v>
      </c>
      <c r="L260" s="88" t="s">
        <v>363</v>
      </c>
      <c r="M260" s="87" t="s">
        <v>118</v>
      </c>
      <c r="N260" s="81" t="str">
        <f t="shared" si="38"/>
        <v>9.6米</v>
      </c>
      <c r="O260" s="84">
        <v>16</v>
      </c>
      <c r="P260" s="84">
        <v>0</v>
      </c>
      <c r="Q260" s="84">
        <f t="shared" si="39"/>
        <v>16</v>
      </c>
      <c r="R260" s="81" t="str">
        <f t="shared" si="40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7"/>
        <v>武汉威伟机械</v>
      </c>
      <c r="L261" s="88" t="s">
        <v>166</v>
      </c>
      <c r="M261" s="87" t="s">
        <v>250</v>
      </c>
      <c r="N261" s="81" t="str">
        <f t="shared" si="38"/>
        <v>9.6米</v>
      </c>
      <c r="O261" s="84">
        <v>14</v>
      </c>
      <c r="P261" s="84">
        <v>0</v>
      </c>
      <c r="Q261" s="84">
        <f t="shared" si="39"/>
        <v>14</v>
      </c>
      <c r="R261" s="81" t="str">
        <f t="shared" si="40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7"/>
        <v>武汉威伟机械</v>
      </c>
      <c r="L262" s="88" t="s">
        <v>166</v>
      </c>
      <c r="M262" s="87" t="s">
        <v>250</v>
      </c>
      <c r="N262" s="81" t="str">
        <f t="shared" si="38"/>
        <v>9.6米</v>
      </c>
      <c r="O262" s="84">
        <v>13</v>
      </c>
      <c r="P262" s="84">
        <v>0</v>
      </c>
      <c r="Q262" s="84">
        <f t="shared" si="39"/>
        <v>13</v>
      </c>
      <c r="R262" s="81" t="str">
        <f t="shared" si="40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7"/>
        <v>武汉威伟机械</v>
      </c>
      <c r="L263" s="88" t="s">
        <v>166</v>
      </c>
      <c r="M263" s="87" t="s">
        <v>250</v>
      </c>
      <c r="N263" s="81" t="str">
        <f t="shared" si="38"/>
        <v>9.6米</v>
      </c>
      <c r="O263" s="84">
        <v>0</v>
      </c>
      <c r="P263" s="84">
        <v>10</v>
      </c>
      <c r="Q263" s="84">
        <f t="shared" si="39"/>
        <v>10</v>
      </c>
      <c r="R263" s="81" t="str">
        <f t="shared" si="40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7"/>
        <v>武汉威伟机械</v>
      </c>
      <c r="L264" s="88" t="s">
        <v>166</v>
      </c>
      <c r="M264" s="87" t="s">
        <v>250</v>
      </c>
      <c r="N264" s="81" t="str">
        <f t="shared" si="38"/>
        <v>9.6米</v>
      </c>
      <c r="O264" s="84">
        <v>14</v>
      </c>
      <c r="P264" s="84">
        <v>0</v>
      </c>
      <c r="Q264" s="84">
        <f t="shared" si="39"/>
        <v>14</v>
      </c>
      <c r="R264" s="81" t="str">
        <f t="shared" si="40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7"/>
        <v>武汉威伟机械</v>
      </c>
      <c r="L265" s="88" t="s">
        <v>166</v>
      </c>
      <c r="M265" s="87" t="s">
        <v>250</v>
      </c>
      <c r="N265" s="81" t="str">
        <f t="shared" si="38"/>
        <v>9.6米</v>
      </c>
      <c r="O265" s="84">
        <v>14</v>
      </c>
      <c r="P265" s="84">
        <v>0</v>
      </c>
      <c r="Q265" s="84">
        <f t="shared" si="39"/>
        <v>14</v>
      </c>
      <c r="R265" s="81" t="str">
        <f t="shared" si="40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7"/>
        <v>武汉威伟机械</v>
      </c>
      <c r="L266" s="88" t="s">
        <v>166</v>
      </c>
      <c r="M266" s="87" t="s">
        <v>250</v>
      </c>
      <c r="N266" s="81" t="str">
        <f t="shared" si="38"/>
        <v>9.6米</v>
      </c>
      <c r="O266" s="84">
        <v>4</v>
      </c>
      <c r="P266" s="84">
        <v>0</v>
      </c>
      <c r="Q266" s="84">
        <f t="shared" si="39"/>
        <v>4</v>
      </c>
      <c r="R266" s="81" t="str">
        <f t="shared" si="40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7"/>
        <v>武汉威伟机械</v>
      </c>
      <c r="L267" s="88" t="s">
        <v>166</v>
      </c>
      <c r="M267" s="87" t="s">
        <v>250</v>
      </c>
      <c r="N267" s="81" t="str">
        <f t="shared" si="38"/>
        <v>9.6米</v>
      </c>
      <c r="O267" s="84">
        <v>5</v>
      </c>
      <c r="P267" s="84">
        <v>0</v>
      </c>
      <c r="Q267" s="84">
        <f t="shared" si="39"/>
        <v>5</v>
      </c>
      <c r="R267" s="81" t="str">
        <f t="shared" si="40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7"/>
        <v>武汉威伟机械</v>
      </c>
      <c r="L268" s="88" t="s">
        <v>165</v>
      </c>
      <c r="M268" s="87" t="s">
        <v>144</v>
      </c>
      <c r="N268" s="81" t="str">
        <f t="shared" si="38"/>
        <v>9.6米</v>
      </c>
      <c r="O268" s="84">
        <v>14</v>
      </c>
      <c r="P268" s="84">
        <v>0</v>
      </c>
      <c r="Q268" s="84">
        <f t="shared" si="39"/>
        <v>14</v>
      </c>
      <c r="R268" s="81" t="str">
        <f t="shared" si="40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41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2">IF(A269&lt;&gt;"","9.6米","--")</f>
        <v>9.6米</v>
      </c>
      <c r="O269" s="84">
        <v>14</v>
      </c>
      <c r="P269" s="84">
        <v>0</v>
      </c>
      <c r="Q269" s="84">
        <f t="shared" ref="Q269:Q277" si="43">SUM(O269:P269)</f>
        <v>14</v>
      </c>
      <c r="R269" s="81" t="str">
        <f t="shared" ref="R269:R292" si="44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41"/>
        <v>武汉威伟机械</v>
      </c>
      <c r="L270" s="88" t="s">
        <v>181</v>
      </c>
      <c r="M270" s="87" t="s">
        <v>197</v>
      </c>
      <c r="N270" s="81" t="str">
        <f t="shared" si="42"/>
        <v>9.6米</v>
      </c>
      <c r="O270" s="84">
        <v>14</v>
      </c>
      <c r="P270" s="84">
        <v>0</v>
      </c>
      <c r="Q270" s="84">
        <f t="shared" si="43"/>
        <v>14</v>
      </c>
      <c r="R270" s="81" t="str">
        <f t="shared" si="44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41"/>
        <v>武汉威伟机械</v>
      </c>
      <c r="L271" s="88" t="s">
        <v>510</v>
      </c>
      <c r="M271" s="87" t="s">
        <v>66</v>
      </c>
      <c r="N271" s="81" t="str">
        <f t="shared" si="42"/>
        <v>9.6米</v>
      </c>
      <c r="O271" s="84">
        <v>15</v>
      </c>
      <c r="P271" s="84">
        <v>0</v>
      </c>
      <c r="Q271" s="84">
        <f t="shared" si="43"/>
        <v>15</v>
      </c>
      <c r="R271" s="81" t="str">
        <f t="shared" si="44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41"/>
        <v>武汉威伟机械</v>
      </c>
      <c r="L272" s="88" t="s">
        <v>177</v>
      </c>
      <c r="M272" s="87" t="s">
        <v>341</v>
      </c>
      <c r="N272" s="81" t="str">
        <f t="shared" si="42"/>
        <v>9.6米</v>
      </c>
      <c r="O272" s="84">
        <v>14</v>
      </c>
      <c r="P272" s="84">
        <v>0</v>
      </c>
      <c r="Q272" s="84">
        <f t="shared" si="43"/>
        <v>14</v>
      </c>
      <c r="R272" s="81" t="str">
        <f t="shared" si="44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41"/>
        <v>武汉威伟机械</v>
      </c>
      <c r="L273" s="88" t="s">
        <v>178</v>
      </c>
      <c r="M273" s="87" t="s">
        <v>35</v>
      </c>
      <c r="N273" s="81" t="str">
        <f t="shared" si="42"/>
        <v>9.6米</v>
      </c>
      <c r="O273" s="84">
        <v>14</v>
      </c>
      <c r="P273" s="84">
        <v>0</v>
      </c>
      <c r="Q273" s="84">
        <f t="shared" si="43"/>
        <v>14</v>
      </c>
      <c r="R273" s="81" t="str">
        <f t="shared" si="44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41"/>
        <v>武汉威伟机械</v>
      </c>
      <c r="L274" s="88" t="s">
        <v>162</v>
      </c>
      <c r="M274" s="87" t="s">
        <v>117</v>
      </c>
      <c r="N274" s="81" t="str">
        <f t="shared" si="42"/>
        <v>9.6米</v>
      </c>
      <c r="O274" s="84">
        <v>14</v>
      </c>
      <c r="P274" s="84">
        <v>0</v>
      </c>
      <c r="Q274" s="84">
        <f t="shared" si="43"/>
        <v>14</v>
      </c>
      <c r="R274" s="81" t="str">
        <f t="shared" si="44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41"/>
        <v>武汉威伟机械</v>
      </c>
      <c r="L275" s="88" t="s">
        <v>162</v>
      </c>
      <c r="M275" s="87" t="s">
        <v>117</v>
      </c>
      <c r="N275" s="81" t="str">
        <f t="shared" si="42"/>
        <v>9.6米</v>
      </c>
      <c r="O275" s="84">
        <v>14</v>
      </c>
      <c r="P275" s="84">
        <v>0</v>
      </c>
      <c r="Q275" s="84">
        <f t="shared" si="43"/>
        <v>14</v>
      </c>
      <c r="R275" s="81" t="str">
        <f t="shared" si="44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41"/>
        <v>武汉威伟机械</v>
      </c>
      <c r="L276" s="88" t="s">
        <v>162</v>
      </c>
      <c r="M276" s="87" t="s">
        <v>117</v>
      </c>
      <c r="N276" s="81" t="str">
        <f t="shared" si="42"/>
        <v>9.6米</v>
      </c>
      <c r="O276" s="84">
        <v>14</v>
      </c>
      <c r="P276" s="84">
        <v>0</v>
      </c>
      <c r="Q276" s="84">
        <f t="shared" si="43"/>
        <v>14</v>
      </c>
      <c r="R276" s="81" t="str">
        <f t="shared" si="44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41"/>
        <v>武汉威伟机械</v>
      </c>
      <c r="L277" s="88" t="s">
        <v>163</v>
      </c>
      <c r="M277" s="87" t="s">
        <v>372</v>
      </c>
      <c r="N277" s="81" t="str">
        <f t="shared" si="42"/>
        <v>9.6米</v>
      </c>
      <c r="O277" s="84">
        <v>14</v>
      </c>
      <c r="P277" s="84">
        <v>0</v>
      </c>
      <c r="Q277" s="84">
        <f t="shared" si="43"/>
        <v>14</v>
      </c>
      <c r="R277" s="81" t="str">
        <f t="shared" si="44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41"/>
        <v>武汉威伟机械</v>
      </c>
      <c r="L278" s="88" t="s">
        <v>163</v>
      </c>
      <c r="M278" s="87" t="s">
        <v>372</v>
      </c>
      <c r="N278" s="81" t="str">
        <f t="shared" si="42"/>
        <v>9.6米</v>
      </c>
      <c r="O278" s="84">
        <v>15</v>
      </c>
      <c r="P278" s="84">
        <v>0</v>
      </c>
      <c r="Q278" s="84">
        <f t="shared" ref="Q278:Q280" si="45">SUM(O278:P278)</f>
        <v>15</v>
      </c>
      <c r="R278" s="81" t="str">
        <f t="shared" si="44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41"/>
        <v>武汉威伟机械</v>
      </c>
      <c r="L279" s="88" t="s">
        <v>163</v>
      </c>
      <c r="M279" s="87" t="s">
        <v>372</v>
      </c>
      <c r="N279" s="81" t="str">
        <f t="shared" si="42"/>
        <v>9.6米</v>
      </c>
      <c r="O279" s="84">
        <v>12</v>
      </c>
      <c r="P279" s="84">
        <v>0</v>
      </c>
      <c r="Q279" s="84">
        <f t="shared" si="45"/>
        <v>12</v>
      </c>
      <c r="R279" s="81" t="str">
        <f t="shared" si="44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41"/>
        <v>武汉威伟机械</v>
      </c>
      <c r="L280" s="88" t="s">
        <v>163</v>
      </c>
      <c r="M280" s="87" t="s">
        <v>372</v>
      </c>
      <c r="N280" s="81" t="str">
        <f t="shared" si="42"/>
        <v>9.6米</v>
      </c>
      <c r="O280" s="84">
        <v>13</v>
      </c>
      <c r="P280" s="84">
        <v>0</v>
      </c>
      <c r="Q280" s="84">
        <f t="shared" si="45"/>
        <v>13</v>
      </c>
      <c r="R280" s="81" t="str">
        <f t="shared" si="44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41"/>
        <v>武汉威伟机械</v>
      </c>
      <c r="L281" s="88" t="s">
        <v>363</v>
      </c>
      <c r="M281" s="87" t="s">
        <v>118</v>
      </c>
      <c r="N281" s="81" t="str">
        <f t="shared" si="42"/>
        <v>9.6米</v>
      </c>
      <c r="O281" s="84">
        <v>14</v>
      </c>
      <c r="P281" s="84">
        <v>0</v>
      </c>
      <c r="Q281" s="84">
        <f t="shared" ref="Q281:Q292" si="46">SUM(O281:P281)</f>
        <v>14</v>
      </c>
      <c r="R281" s="81" t="str">
        <f t="shared" si="44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41"/>
        <v>武汉威伟机械</v>
      </c>
      <c r="L282" s="88" t="s">
        <v>363</v>
      </c>
      <c r="M282" s="87" t="s">
        <v>118</v>
      </c>
      <c r="N282" s="81" t="str">
        <f t="shared" si="42"/>
        <v>9.6米</v>
      </c>
      <c r="O282" s="84">
        <v>14</v>
      </c>
      <c r="P282" s="84">
        <v>1</v>
      </c>
      <c r="Q282" s="84">
        <f t="shared" si="46"/>
        <v>15</v>
      </c>
      <c r="R282" s="81" t="str">
        <f t="shared" si="44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41"/>
        <v>武汉威伟机械</v>
      </c>
      <c r="L283" s="88" t="s">
        <v>363</v>
      </c>
      <c r="M283" s="87" t="s">
        <v>118</v>
      </c>
      <c r="N283" s="81" t="str">
        <f t="shared" si="42"/>
        <v>9.6米</v>
      </c>
      <c r="O283" s="84">
        <v>14</v>
      </c>
      <c r="P283" s="84">
        <v>0</v>
      </c>
      <c r="Q283" s="84">
        <f t="shared" si="46"/>
        <v>14</v>
      </c>
      <c r="R283" s="81" t="str">
        <f t="shared" si="44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41"/>
        <v>武汉威伟机械</v>
      </c>
      <c r="L284" s="88" t="s">
        <v>363</v>
      </c>
      <c r="M284" s="87" t="s">
        <v>118</v>
      </c>
      <c r="N284" s="81" t="str">
        <f t="shared" si="42"/>
        <v>9.6米</v>
      </c>
      <c r="O284" s="84">
        <v>13</v>
      </c>
      <c r="P284" s="84">
        <v>0</v>
      </c>
      <c r="Q284" s="84">
        <f t="shared" si="46"/>
        <v>13</v>
      </c>
      <c r="R284" s="81" t="str">
        <f t="shared" si="44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41"/>
        <v>武汉威伟机械</v>
      </c>
      <c r="L285" s="88" t="s">
        <v>363</v>
      </c>
      <c r="M285" s="87" t="s">
        <v>118</v>
      </c>
      <c r="N285" s="81" t="str">
        <f t="shared" si="42"/>
        <v>9.6米</v>
      </c>
      <c r="O285" s="84">
        <v>14</v>
      </c>
      <c r="P285" s="84">
        <v>0</v>
      </c>
      <c r="Q285" s="84">
        <f t="shared" si="46"/>
        <v>14</v>
      </c>
      <c r="R285" s="81" t="str">
        <f t="shared" si="44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41"/>
        <v>武汉威伟机械</v>
      </c>
      <c r="L286" s="88" t="s">
        <v>363</v>
      </c>
      <c r="M286" s="87" t="s">
        <v>118</v>
      </c>
      <c r="N286" s="81" t="str">
        <f t="shared" si="42"/>
        <v>9.6米</v>
      </c>
      <c r="O286" s="84">
        <v>14</v>
      </c>
      <c r="P286" s="84">
        <v>0</v>
      </c>
      <c r="Q286" s="84">
        <f t="shared" si="46"/>
        <v>14</v>
      </c>
      <c r="R286" s="81" t="str">
        <f t="shared" si="44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41"/>
        <v>武汉威伟机械</v>
      </c>
      <c r="L287" s="88" t="s">
        <v>166</v>
      </c>
      <c r="M287" s="87" t="s">
        <v>250</v>
      </c>
      <c r="N287" s="81" t="str">
        <f t="shared" si="42"/>
        <v>9.6米</v>
      </c>
      <c r="O287" s="84">
        <v>14</v>
      </c>
      <c r="P287" s="84">
        <v>0</v>
      </c>
      <c r="Q287" s="84">
        <f t="shared" si="46"/>
        <v>14</v>
      </c>
      <c r="R287" s="81" t="str">
        <f t="shared" si="44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41"/>
        <v>武汉威伟机械</v>
      </c>
      <c r="L288" s="88" t="s">
        <v>166</v>
      </c>
      <c r="M288" s="87" t="s">
        <v>250</v>
      </c>
      <c r="N288" s="81" t="str">
        <f t="shared" si="42"/>
        <v>9.6米</v>
      </c>
      <c r="O288" s="84">
        <v>14</v>
      </c>
      <c r="P288" s="84">
        <v>0</v>
      </c>
      <c r="Q288" s="84">
        <f t="shared" si="46"/>
        <v>14</v>
      </c>
      <c r="R288" s="81" t="str">
        <f t="shared" si="44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41"/>
        <v>武汉威伟机械</v>
      </c>
      <c r="L289" s="88" t="s">
        <v>175</v>
      </c>
      <c r="M289" s="87" t="s">
        <v>239</v>
      </c>
      <c r="N289" s="81" t="str">
        <f t="shared" si="42"/>
        <v>9.6米</v>
      </c>
      <c r="O289" s="84">
        <v>13</v>
      </c>
      <c r="P289" s="84">
        <v>0</v>
      </c>
      <c r="Q289" s="84">
        <f t="shared" si="46"/>
        <v>13</v>
      </c>
      <c r="R289" s="81" t="str">
        <f t="shared" si="44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41"/>
        <v>武汉威伟机械</v>
      </c>
      <c r="L290" s="88" t="s">
        <v>175</v>
      </c>
      <c r="M290" s="87" t="s">
        <v>239</v>
      </c>
      <c r="N290" s="81" t="str">
        <f t="shared" si="42"/>
        <v>9.6米</v>
      </c>
      <c r="O290" s="84">
        <v>11</v>
      </c>
      <c r="P290" s="84">
        <v>0</v>
      </c>
      <c r="Q290" s="84">
        <f t="shared" si="46"/>
        <v>11</v>
      </c>
      <c r="R290" s="81" t="str">
        <f t="shared" si="44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41"/>
        <v>武汉威伟机械</v>
      </c>
      <c r="L291" s="88" t="s">
        <v>175</v>
      </c>
      <c r="M291" s="87" t="s">
        <v>239</v>
      </c>
      <c r="N291" s="81" t="str">
        <f t="shared" si="42"/>
        <v>9.6米</v>
      </c>
      <c r="O291" s="84">
        <v>14</v>
      </c>
      <c r="P291" s="84">
        <v>0</v>
      </c>
      <c r="Q291" s="84">
        <f t="shared" si="46"/>
        <v>14</v>
      </c>
      <c r="R291" s="81" t="str">
        <f t="shared" si="44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41"/>
        <v>武汉威伟机械</v>
      </c>
      <c r="L292" s="88" t="s">
        <v>175</v>
      </c>
      <c r="M292" s="87" t="s">
        <v>239</v>
      </c>
      <c r="N292" s="81" t="str">
        <f t="shared" si="42"/>
        <v>9.6米</v>
      </c>
      <c r="O292" s="84">
        <v>11</v>
      </c>
      <c r="P292" s="84">
        <v>0</v>
      </c>
      <c r="Q292" s="84">
        <f t="shared" si="46"/>
        <v>11</v>
      </c>
      <c r="R292" s="81" t="str">
        <f t="shared" si="44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7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8">IF(A294&lt;&gt;"","9.6米","--")</f>
        <v>9.6米</v>
      </c>
      <c r="O294" s="84">
        <v>14</v>
      </c>
      <c r="P294" s="84">
        <v>0</v>
      </c>
      <c r="Q294" s="84">
        <f t="shared" ref="Q294:Q322" si="49">SUM(O294:P294)</f>
        <v>14</v>
      </c>
      <c r="R294" s="81" t="str">
        <f t="shared" ref="R294:R322" si="50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7"/>
        <v>武汉威伟机械</v>
      </c>
      <c r="L295" s="88" t="s">
        <v>1134</v>
      </c>
      <c r="M295" s="87" t="s">
        <v>1091</v>
      </c>
      <c r="N295" s="81" t="str">
        <f t="shared" si="48"/>
        <v>9.6米</v>
      </c>
      <c r="O295" s="84">
        <v>14</v>
      </c>
      <c r="P295" s="84">
        <v>0</v>
      </c>
      <c r="Q295" s="84">
        <f t="shared" si="49"/>
        <v>14</v>
      </c>
      <c r="R295" s="81" t="str">
        <f t="shared" si="50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7"/>
        <v>武汉威伟机械</v>
      </c>
      <c r="L296" s="88" t="s">
        <v>181</v>
      </c>
      <c r="M296" s="87" t="s">
        <v>197</v>
      </c>
      <c r="N296" s="81" t="str">
        <f t="shared" si="48"/>
        <v>9.6米</v>
      </c>
      <c r="O296" s="84">
        <v>11</v>
      </c>
      <c r="P296" s="84">
        <v>0</v>
      </c>
      <c r="Q296" s="84">
        <f t="shared" si="49"/>
        <v>11</v>
      </c>
      <c r="R296" s="81" t="str">
        <f t="shared" si="50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7"/>
        <v>武汉威伟机械</v>
      </c>
      <c r="L297" s="88" t="s">
        <v>183</v>
      </c>
      <c r="M297" s="87" t="s">
        <v>107</v>
      </c>
      <c r="N297" s="81" t="str">
        <f t="shared" si="48"/>
        <v>9.6米</v>
      </c>
      <c r="O297" s="84">
        <v>11</v>
      </c>
      <c r="P297" s="84">
        <v>0</v>
      </c>
      <c r="Q297" s="84">
        <f t="shared" si="49"/>
        <v>11</v>
      </c>
      <c r="R297" s="81" t="str">
        <f t="shared" si="50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7"/>
        <v>武汉威伟机械</v>
      </c>
      <c r="L298" s="88" t="s">
        <v>1135</v>
      </c>
      <c r="M298" s="87" t="s">
        <v>1097</v>
      </c>
      <c r="N298" s="81" t="str">
        <f t="shared" si="48"/>
        <v>9.6米</v>
      </c>
      <c r="O298" s="84">
        <v>8</v>
      </c>
      <c r="P298" s="84">
        <v>0</v>
      </c>
      <c r="Q298" s="84">
        <f t="shared" si="49"/>
        <v>8</v>
      </c>
      <c r="R298" s="81" t="str">
        <f t="shared" si="50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7"/>
        <v>武汉威伟机械</v>
      </c>
      <c r="L299" s="88" t="s">
        <v>175</v>
      </c>
      <c r="M299" s="87" t="s">
        <v>239</v>
      </c>
      <c r="N299" s="81" t="str">
        <f t="shared" si="48"/>
        <v>9.6米</v>
      </c>
      <c r="O299" s="84">
        <v>12</v>
      </c>
      <c r="P299" s="84">
        <v>0</v>
      </c>
      <c r="Q299" s="84">
        <f t="shared" si="49"/>
        <v>12</v>
      </c>
      <c r="R299" s="81" t="str">
        <f t="shared" si="50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7"/>
        <v>武汉威伟机械</v>
      </c>
      <c r="L300" s="88" t="s">
        <v>164</v>
      </c>
      <c r="M300" s="87" t="s">
        <v>1073</v>
      </c>
      <c r="N300" s="81" t="str">
        <f t="shared" si="48"/>
        <v>9.6米</v>
      </c>
      <c r="O300" s="84">
        <v>13</v>
      </c>
      <c r="P300" s="84">
        <v>0</v>
      </c>
      <c r="Q300" s="84">
        <f t="shared" si="49"/>
        <v>13</v>
      </c>
      <c r="R300" s="81" t="str">
        <f t="shared" si="50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7"/>
        <v>武汉威伟机械</v>
      </c>
      <c r="L301" s="88" t="s">
        <v>175</v>
      </c>
      <c r="M301" s="87" t="s">
        <v>239</v>
      </c>
      <c r="N301" s="81" t="str">
        <f t="shared" si="48"/>
        <v>9.6米</v>
      </c>
      <c r="O301" s="84">
        <v>12</v>
      </c>
      <c r="P301" s="84">
        <v>0</v>
      </c>
      <c r="Q301" s="84">
        <f t="shared" si="49"/>
        <v>12</v>
      </c>
      <c r="R301" s="81" t="str">
        <f t="shared" si="50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7"/>
        <v>武汉威伟机械</v>
      </c>
      <c r="L302" s="88" t="s">
        <v>165</v>
      </c>
      <c r="M302" s="87" t="s">
        <v>144</v>
      </c>
      <c r="N302" s="81" t="str">
        <f t="shared" si="48"/>
        <v>9.6米</v>
      </c>
      <c r="O302" s="84">
        <v>14</v>
      </c>
      <c r="P302" s="84">
        <v>0</v>
      </c>
      <c r="Q302" s="84">
        <f t="shared" si="49"/>
        <v>14</v>
      </c>
      <c r="R302" s="81" t="str">
        <f t="shared" si="50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7"/>
        <v>武汉威伟机械</v>
      </c>
      <c r="L303" s="88" t="s">
        <v>165</v>
      </c>
      <c r="M303" s="87" t="s">
        <v>144</v>
      </c>
      <c r="N303" s="81" t="str">
        <f t="shared" si="48"/>
        <v>9.6米</v>
      </c>
      <c r="O303" s="84">
        <v>11</v>
      </c>
      <c r="P303" s="84">
        <v>0</v>
      </c>
      <c r="Q303" s="84">
        <f t="shared" si="49"/>
        <v>11</v>
      </c>
      <c r="R303" s="81" t="str">
        <f t="shared" si="50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7"/>
        <v>武汉威伟机械</v>
      </c>
      <c r="L304" s="88" t="s">
        <v>1134</v>
      </c>
      <c r="M304" s="87" t="s">
        <v>1091</v>
      </c>
      <c r="N304" s="81" t="str">
        <f t="shared" si="48"/>
        <v>9.6米</v>
      </c>
      <c r="O304" s="84">
        <v>9</v>
      </c>
      <c r="P304" s="84">
        <v>0</v>
      </c>
      <c r="Q304" s="84">
        <f t="shared" si="49"/>
        <v>9</v>
      </c>
      <c r="R304" s="81" t="str">
        <f t="shared" si="50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7"/>
        <v>武汉威伟机械</v>
      </c>
      <c r="L305" s="88" t="s">
        <v>176</v>
      </c>
      <c r="M305" s="87" t="s">
        <v>242</v>
      </c>
      <c r="N305" s="81" t="str">
        <f t="shared" si="48"/>
        <v>9.6米</v>
      </c>
      <c r="O305" s="84">
        <v>14</v>
      </c>
      <c r="P305" s="84">
        <v>0</v>
      </c>
      <c r="Q305" s="84">
        <f t="shared" si="49"/>
        <v>14</v>
      </c>
      <c r="R305" s="81" t="str">
        <f t="shared" si="50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7"/>
        <v>武汉威伟机械</v>
      </c>
      <c r="L306" s="88" t="s">
        <v>176</v>
      </c>
      <c r="M306" s="87" t="s">
        <v>242</v>
      </c>
      <c r="N306" s="81" t="str">
        <f t="shared" si="48"/>
        <v>9.6米</v>
      </c>
      <c r="O306" s="84">
        <v>9</v>
      </c>
      <c r="P306" s="84">
        <v>0</v>
      </c>
      <c r="Q306" s="84">
        <f t="shared" si="49"/>
        <v>9</v>
      </c>
      <c r="R306" s="81" t="str">
        <f t="shared" si="50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7"/>
        <v>武汉威伟机械</v>
      </c>
      <c r="L307" s="88" t="s">
        <v>163</v>
      </c>
      <c r="M307" s="87" t="s">
        <v>372</v>
      </c>
      <c r="N307" s="81" t="str">
        <f t="shared" si="48"/>
        <v>9.6米</v>
      </c>
      <c r="O307" s="84">
        <v>15</v>
      </c>
      <c r="P307" s="84">
        <v>0</v>
      </c>
      <c r="Q307" s="84">
        <f t="shared" si="49"/>
        <v>15</v>
      </c>
      <c r="R307" s="81" t="str">
        <f t="shared" si="50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7"/>
        <v>武汉威伟机械</v>
      </c>
      <c r="L308" s="88" t="s">
        <v>163</v>
      </c>
      <c r="M308" s="87" t="s">
        <v>372</v>
      </c>
      <c r="N308" s="81" t="str">
        <f t="shared" si="48"/>
        <v>9.6米</v>
      </c>
      <c r="O308" s="84">
        <v>14</v>
      </c>
      <c r="P308" s="84">
        <v>0</v>
      </c>
      <c r="Q308" s="84">
        <f t="shared" si="49"/>
        <v>14</v>
      </c>
      <c r="R308" s="81" t="str">
        <f t="shared" si="50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7"/>
        <v>武汉威伟机械</v>
      </c>
      <c r="L309" s="88" t="s">
        <v>163</v>
      </c>
      <c r="M309" s="87" t="s">
        <v>372</v>
      </c>
      <c r="N309" s="81" t="str">
        <f t="shared" si="48"/>
        <v>9.6米</v>
      </c>
      <c r="O309" s="84">
        <v>14</v>
      </c>
      <c r="P309" s="84">
        <v>0</v>
      </c>
      <c r="Q309" s="84">
        <f t="shared" si="49"/>
        <v>14</v>
      </c>
      <c r="R309" s="81" t="str">
        <f t="shared" si="50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7"/>
        <v>武汉威伟机械</v>
      </c>
      <c r="L310" s="88" t="s">
        <v>163</v>
      </c>
      <c r="M310" s="87" t="s">
        <v>372</v>
      </c>
      <c r="N310" s="81" t="str">
        <f t="shared" si="48"/>
        <v>9.6米</v>
      </c>
      <c r="O310" s="84">
        <v>6</v>
      </c>
      <c r="P310" s="84">
        <v>0</v>
      </c>
      <c r="Q310" s="84">
        <f t="shared" si="49"/>
        <v>6</v>
      </c>
      <c r="R310" s="81" t="str">
        <f t="shared" si="50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7"/>
        <v>武汉威伟机械</v>
      </c>
      <c r="L311" s="88" t="s">
        <v>163</v>
      </c>
      <c r="M311" s="87" t="s">
        <v>372</v>
      </c>
      <c r="N311" s="81" t="str">
        <f t="shared" si="48"/>
        <v>9.6米</v>
      </c>
      <c r="O311" s="84">
        <v>14</v>
      </c>
      <c r="P311" s="84">
        <v>0</v>
      </c>
      <c r="Q311" s="84">
        <f t="shared" si="49"/>
        <v>14</v>
      </c>
      <c r="R311" s="81" t="str">
        <f t="shared" si="50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7"/>
        <v>武汉威伟机械</v>
      </c>
      <c r="L312" s="88" t="s">
        <v>163</v>
      </c>
      <c r="M312" s="87" t="s">
        <v>372</v>
      </c>
      <c r="N312" s="81" t="str">
        <f t="shared" si="48"/>
        <v>9.6米</v>
      </c>
      <c r="O312" s="84">
        <v>14</v>
      </c>
      <c r="P312" s="84">
        <v>0</v>
      </c>
      <c r="Q312" s="84">
        <f t="shared" si="49"/>
        <v>14</v>
      </c>
      <c r="R312" s="81" t="str">
        <f t="shared" si="50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7"/>
        <v>武汉威伟机械</v>
      </c>
      <c r="L313" s="88" t="s">
        <v>162</v>
      </c>
      <c r="M313" s="87" t="s">
        <v>117</v>
      </c>
      <c r="N313" s="81" t="str">
        <f t="shared" si="48"/>
        <v>9.6米</v>
      </c>
      <c r="O313" s="84">
        <v>14</v>
      </c>
      <c r="P313" s="84">
        <v>0</v>
      </c>
      <c r="Q313" s="84">
        <f t="shared" si="49"/>
        <v>14</v>
      </c>
      <c r="R313" s="81" t="str">
        <f t="shared" si="50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7"/>
        <v>武汉威伟机械</v>
      </c>
      <c r="L314" s="88" t="s">
        <v>162</v>
      </c>
      <c r="M314" s="87" t="s">
        <v>117</v>
      </c>
      <c r="N314" s="81" t="str">
        <f t="shared" si="48"/>
        <v>9.6米</v>
      </c>
      <c r="O314" s="84">
        <v>14</v>
      </c>
      <c r="P314" s="84">
        <v>0</v>
      </c>
      <c r="Q314" s="84">
        <f t="shared" si="49"/>
        <v>14</v>
      </c>
      <c r="R314" s="81" t="str">
        <f t="shared" si="50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7"/>
        <v>武汉威伟机械</v>
      </c>
      <c r="L315" s="88" t="s">
        <v>162</v>
      </c>
      <c r="M315" s="87" t="s">
        <v>117</v>
      </c>
      <c r="N315" s="81" t="str">
        <f t="shared" si="48"/>
        <v>9.6米</v>
      </c>
      <c r="O315" s="84">
        <v>14</v>
      </c>
      <c r="P315" s="84">
        <v>0</v>
      </c>
      <c r="Q315" s="84">
        <f t="shared" si="49"/>
        <v>14</v>
      </c>
      <c r="R315" s="81" t="str">
        <f t="shared" si="50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7"/>
        <v>武汉威伟机械</v>
      </c>
      <c r="L316" s="88" t="s">
        <v>162</v>
      </c>
      <c r="M316" s="87" t="s">
        <v>117</v>
      </c>
      <c r="N316" s="81" t="str">
        <f t="shared" si="48"/>
        <v>9.6米</v>
      </c>
      <c r="O316" s="84">
        <v>12</v>
      </c>
      <c r="P316" s="84">
        <v>0</v>
      </c>
      <c r="Q316" s="84">
        <f t="shared" si="49"/>
        <v>12</v>
      </c>
      <c r="R316" s="81" t="str">
        <f t="shared" si="50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7"/>
        <v>武汉威伟机械</v>
      </c>
      <c r="L317" s="88" t="s">
        <v>162</v>
      </c>
      <c r="M317" s="87" t="s">
        <v>117</v>
      </c>
      <c r="N317" s="81" t="str">
        <f t="shared" si="48"/>
        <v>9.6米</v>
      </c>
      <c r="O317" s="84">
        <v>14</v>
      </c>
      <c r="P317" s="84">
        <v>0</v>
      </c>
      <c r="Q317" s="84">
        <f t="shared" si="49"/>
        <v>14</v>
      </c>
      <c r="R317" s="81" t="str">
        <f t="shared" si="50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7"/>
        <v>武汉威伟机械</v>
      </c>
      <c r="L318" s="88" t="s">
        <v>162</v>
      </c>
      <c r="M318" s="87" t="s">
        <v>117</v>
      </c>
      <c r="N318" s="81" t="str">
        <f t="shared" si="48"/>
        <v>9.6米</v>
      </c>
      <c r="O318" s="84">
        <v>8</v>
      </c>
      <c r="P318" s="84">
        <v>0</v>
      </c>
      <c r="Q318" s="84">
        <f t="shared" si="49"/>
        <v>8</v>
      </c>
      <c r="R318" s="81" t="str">
        <f t="shared" si="50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7"/>
        <v>武汉威伟机械</v>
      </c>
      <c r="L319" s="88" t="s">
        <v>162</v>
      </c>
      <c r="M319" s="87" t="s">
        <v>117</v>
      </c>
      <c r="N319" s="81" t="str">
        <f t="shared" si="48"/>
        <v>9.6米</v>
      </c>
      <c r="O319" s="84">
        <v>12</v>
      </c>
      <c r="P319" s="84">
        <v>0</v>
      </c>
      <c r="Q319" s="84">
        <f t="shared" si="49"/>
        <v>12</v>
      </c>
      <c r="R319" s="81" t="str">
        <f t="shared" si="50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7"/>
        <v>武汉威伟机械</v>
      </c>
      <c r="L320" s="88" t="s">
        <v>162</v>
      </c>
      <c r="M320" s="87" t="s">
        <v>117</v>
      </c>
      <c r="N320" s="81" t="str">
        <f t="shared" si="48"/>
        <v>9.6米</v>
      </c>
      <c r="O320" s="84">
        <v>14</v>
      </c>
      <c r="P320" s="84">
        <v>0</v>
      </c>
      <c r="Q320" s="84">
        <f t="shared" si="49"/>
        <v>14</v>
      </c>
      <c r="R320" s="81" t="str">
        <f t="shared" si="50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7"/>
        <v>武汉威伟机械</v>
      </c>
      <c r="L321" s="55" t="s">
        <v>363</v>
      </c>
      <c r="M321" s="61" t="s">
        <v>118</v>
      </c>
      <c r="N321" s="59" t="str">
        <f t="shared" si="48"/>
        <v>9.6米</v>
      </c>
      <c r="O321" s="56">
        <v>14</v>
      </c>
      <c r="P321" s="56">
        <v>0</v>
      </c>
      <c r="Q321" s="56">
        <f t="shared" si="49"/>
        <v>14</v>
      </c>
      <c r="R321" s="59" t="str">
        <f t="shared" si="50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7"/>
        <v>武汉威伟机械</v>
      </c>
      <c r="L322" s="55" t="s">
        <v>363</v>
      </c>
      <c r="M322" s="61" t="s">
        <v>118</v>
      </c>
      <c r="N322" s="59" t="str">
        <f t="shared" si="48"/>
        <v>9.6米</v>
      </c>
      <c r="O322" s="56">
        <v>14</v>
      </c>
      <c r="P322" s="56">
        <v>0</v>
      </c>
      <c r="Q322" s="56">
        <f t="shared" si="49"/>
        <v>14</v>
      </c>
      <c r="R322" s="59" t="str">
        <f t="shared" si="50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51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2">IF(A323&lt;&gt;"","9.6米","--")</f>
        <v>9.6米</v>
      </c>
      <c r="O323" s="84">
        <v>14</v>
      </c>
      <c r="P323" s="84">
        <v>0</v>
      </c>
      <c r="Q323" s="84">
        <f t="shared" ref="Q323:Q351" si="53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51"/>
        <v>武汉威伟机械</v>
      </c>
      <c r="L324" s="88" t="s">
        <v>181</v>
      </c>
      <c r="M324" s="87" t="s">
        <v>197</v>
      </c>
      <c r="N324" s="81" t="str">
        <f t="shared" si="52"/>
        <v>9.6米</v>
      </c>
      <c r="O324" s="84">
        <v>14</v>
      </c>
      <c r="P324" s="84">
        <v>0</v>
      </c>
      <c r="Q324" s="84">
        <f t="shared" si="53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51"/>
        <v>武汉威伟机械</v>
      </c>
      <c r="L325" s="88" t="s">
        <v>178</v>
      </c>
      <c r="M325" s="87" t="s">
        <v>361</v>
      </c>
      <c r="N325" s="81" t="str">
        <f t="shared" si="52"/>
        <v>9.6米</v>
      </c>
      <c r="O325" s="84">
        <v>14</v>
      </c>
      <c r="P325" s="84">
        <v>0</v>
      </c>
      <c r="Q325" s="84">
        <f t="shared" si="53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51"/>
        <v>武汉威伟机械</v>
      </c>
      <c r="L326" s="88" t="s">
        <v>166</v>
      </c>
      <c r="M326" s="87" t="s">
        <v>250</v>
      </c>
      <c r="N326" s="81" t="str">
        <f t="shared" si="52"/>
        <v>9.6米</v>
      </c>
      <c r="O326" s="84">
        <v>14</v>
      </c>
      <c r="P326" s="84">
        <v>0</v>
      </c>
      <c r="Q326" s="84">
        <f t="shared" si="53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51"/>
        <v>武汉威伟机械</v>
      </c>
      <c r="L327" s="88" t="s">
        <v>1134</v>
      </c>
      <c r="M327" s="87" t="s">
        <v>1091</v>
      </c>
      <c r="N327" s="81" t="str">
        <f t="shared" si="52"/>
        <v>9.6米</v>
      </c>
      <c r="O327" s="84">
        <v>9</v>
      </c>
      <c r="P327" s="84">
        <v>0</v>
      </c>
      <c r="Q327" s="84">
        <f t="shared" si="53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51"/>
        <v>武汉威伟机械</v>
      </c>
      <c r="L328" s="88" t="s">
        <v>175</v>
      </c>
      <c r="M328" s="87" t="s">
        <v>239</v>
      </c>
      <c r="N328" s="81" t="str">
        <f t="shared" si="52"/>
        <v>9.6米</v>
      </c>
      <c r="O328" s="63" t="s">
        <v>1178</v>
      </c>
      <c r="P328" s="84">
        <v>0</v>
      </c>
      <c r="Q328" s="84">
        <f t="shared" si="53"/>
        <v>0</v>
      </c>
      <c r="R328" s="81" t="str">
        <f t="shared" ref="R328:R351" si="54"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51"/>
        <v>武汉威伟机械</v>
      </c>
      <c r="L329" s="88" t="s">
        <v>175</v>
      </c>
      <c r="M329" s="87" t="s">
        <v>239</v>
      </c>
      <c r="N329" s="81" t="str">
        <f t="shared" si="52"/>
        <v>9.6米</v>
      </c>
      <c r="O329" s="84">
        <v>13</v>
      </c>
      <c r="P329" s="84">
        <v>0</v>
      </c>
      <c r="Q329" s="84">
        <f t="shared" si="53"/>
        <v>13</v>
      </c>
      <c r="R329" s="81" t="str">
        <f t="shared" si="54"/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51"/>
        <v>武汉威伟机械</v>
      </c>
      <c r="L330" s="88" t="s">
        <v>175</v>
      </c>
      <c r="M330" s="87" t="s">
        <v>239</v>
      </c>
      <c r="N330" s="81" t="str">
        <f t="shared" si="52"/>
        <v>9.6米</v>
      </c>
      <c r="O330" s="84">
        <v>9</v>
      </c>
      <c r="P330" s="84">
        <v>0</v>
      </c>
      <c r="Q330" s="84">
        <f t="shared" si="53"/>
        <v>9</v>
      </c>
      <c r="R330" s="81" t="str">
        <f t="shared" si="54"/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51"/>
        <v>武汉威伟机械</v>
      </c>
      <c r="L331" s="88" t="s">
        <v>162</v>
      </c>
      <c r="M331" s="87" t="s">
        <v>117</v>
      </c>
      <c r="N331" s="81" t="str">
        <f t="shared" si="52"/>
        <v>9.6米</v>
      </c>
      <c r="O331" s="84">
        <v>14</v>
      </c>
      <c r="P331" s="84">
        <v>0</v>
      </c>
      <c r="Q331" s="84">
        <f t="shared" si="53"/>
        <v>14</v>
      </c>
      <c r="R331" s="81" t="str">
        <f t="shared" si="54"/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51"/>
        <v>武汉威伟机械</v>
      </c>
      <c r="L332" s="88" t="s">
        <v>162</v>
      </c>
      <c r="M332" s="87" t="s">
        <v>117</v>
      </c>
      <c r="N332" s="81" t="str">
        <f t="shared" si="52"/>
        <v>9.6米</v>
      </c>
      <c r="O332" s="84">
        <v>14</v>
      </c>
      <c r="P332" s="84">
        <v>0</v>
      </c>
      <c r="Q332" s="84">
        <f t="shared" si="53"/>
        <v>14</v>
      </c>
      <c r="R332" s="81" t="str">
        <f t="shared" si="54"/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51"/>
        <v>武汉威伟机械</v>
      </c>
      <c r="L333" s="88" t="s">
        <v>162</v>
      </c>
      <c r="M333" s="87" t="s">
        <v>117</v>
      </c>
      <c r="N333" s="81" t="str">
        <f t="shared" si="52"/>
        <v>9.6米</v>
      </c>
      <c r="O333" s="84">
        <v>14</v>
      </c>
      <c r="P333" s="84">
        <v>0</v>
      </c>
      <c r="Q333" s="84">
        <f t="shared" si="53"/>
        <v>14</v>
      </c>
      <c r="R333" s="81" t="str">
        <f t="shared" si="54"/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51"/>
        <v>武汉威伟机械</v>
      </c>
      <c r="L334" s="88" t="s">
        <v>162</v>
      </c>
      <c r="M334" s="87" t="s">
        <v>117</v>
      </c>
      <c r="N334" s="81" t="str">
        <f t="shared" si="52"/>
        <v>9.6米</v>
      </c>
      <c r="O334" s="84">
        <v>14</v>
      </c>
      <c r="P334" s="84">
        <v>0</v>
      </c>
      <c r="Q334" s="84">
        <f t="shared" si="53"/>
        <v>14</v>
      </c>
      <c r="R334" s="81" t="str">
        <f t="shared" si="54"/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51"/>
        <v>武汉威伟机械</v>
      </c>
      <c r="L335" s="88" t="s">
        <v>162</v>
      </c>
      <c r="M335" s="87" t="s">
        <v>117</v>
      </c>
      <c r="N335" s="81" t="str">
        <f t="shared" si="52"/>
        <v>9.6米</v>
      </c>
      <c r="O335" s="84">
        <v>14</v>
      </c>
      <c r="P335" s="84">
        <v>0</v>
      </c>
      <c r="Q335" s="84">
        <f t="shared" si="53"/>
        <v>14</v>
      </c>
      <c r="R335" s="81" t="str">
        <f t="shared" si="54"/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51"/>
        <v>武汉威伟机械</v>
      </c>
      <c r="L336" s="88" t="s">
        <v>162</v>
      </c>
      <c r="M336" s="87" t="s">
        <v>117</v>
      </c>
      <c r="N336" s="81" t="str">
        <f t="shared" si="52"/>
        <v>9.6米</v>
      </c>
      <c r="O336" s="84">
        <v>14</v>
      </c>
      <c r="P336" s="84">
        <v>0</v>
      </c>
      <c r="Q336" s="84">
        <f t="shared" si="53"/>
        <v>14</v>
      </c>
      <c r="R336" s="81" t="str">
        <f t="shared" si="54"/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51"/>
        <v>武汉威伟机械</v>
      </c>
      <c r="L337" s="88" t="s">
        <v>162</v>
      </c>
      <c r="M337" s="87" t="s">
        <v>117</v>
      </c>
      <c r="N337" s="81" t="str">
        <f t="shared" si="52"/>
        <v>9.6米</v>
      </c>
      <c r="O337" s="84">
        <v>14</v>
      </c>
      <c r="P337" s="84">
        <v>0</v>
      </c>
      <c r="Q337" s="84">
        <f t="shared" si="53"/>
        <v>14</v>
      </c>
      <c r="R337" s="81" t="str">
        <f t="shared" si="54"/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51"/>
        <v>武汉威伟机械</v>
      </c>
      <c r="L338" s="88" t="s">
        <v>166</v>
      </c>
      <c r="M338" s="87" t="s">
        <v>250</v>
      </c>
      <c r="N338" s="81" t="str">
        <f t="shared" si="52"/>
        <v>9.6米</v>
      </c>
      <c r="O338" s="84">
        <v>10</v>
      </c>
      <c r="P338" s="84">
        <v>0</v>
      </c>
      <c r="Q338" s="84">
        <f t="shared" si="53"/>
        <v>10</v>
      </c>
      <c r="R338" s="81" t="str">
        <f t="shared" si="54"/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51"/>
        <v>武汉威伟机械</v>
      </c>
      <c r="L339" s="88" t="s">
        <v>183</v>
      </c>
      <c r="M339" s="87" t="s">
        <v>107</v>
      </c>
      <c r="N339" s="81" t="str">
        <f t="shared" si="52"/>
        <v>9.6米</v>
      </c>
      <c r="O339" s="84">
        <v>14</v>
      </c>
      <c r="P339" s="84">
        <v>0</v>
      </c>
      <c r="Q339" s="84">
        <f t="shared" si="53"/>
        <v>14</v>
      </c>
      <c r="R339" s="81" t="str">
        <f t="shared" si="54"/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51"/>
        <v>武汉威伟机械</v>
      </c>
      <c r="L340" s="88" t="s">
        <v>183</v>
      </c>
      <c r="M340" s="87" t="s">
        <v>107</v>
      </c>
      <c r="N340" s="81" t="str">
        <f t="shared" si="52"/>
        <v>9.6米</v>
      </c>
      <c r="O340" s="84">
        <v>11</v>
      </c>
      <c r="P340" s="84">
        <v>0</v>
      </c>
      <c r="Q340" s="84">
        <f t="shared" si="53"/>
        <v>11</v>
      </c>
      <c r="R340" s="81" t="str">
        <f t="shared" si="54"/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51"/>
        <v>武汉威伟机械</v>
      </c>
      <c r="L341" s="88" t="s">
        <v>183</v>
      </c>
      <c r="M341" s="87" t="s">
        <v>107</v>
      </c>
      <c r="N341" s="81" t="str">
        <f t="shared" si="52"/>
        <v>9.6米</v>
      </c>
      <c r="O341" s="84">
        <v>14</v>
      </c>
      <c r="P341" s="84">
        <v>0</v>
      </c>
      <c r="Q341" s="84">
        <f t="shared" si="53"/>
        <v>14</v>
      </c>
      <c r="R341" s="81" t="str">
        <f t="shared" si="54"/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51"/>
        <v>武汉威伟机械</v>
      </c>
      <c r="L342" s="88" t="s">
        <v>163</v>
      </c>
      <c r="M342" s="87" t="s">
        <v>372</v>
      </c>
      <c r="N342" s="81" t="str">
        <f t="shared" si="52"/>
        <v>9.6米</v>
      </c>
      <c r="O342" s="84">
        <v>12</v>
      </c>
      <c r="P342" s="84">
        <v>0</v>
      </c>
      <c r="Q342" s="84">
        <f t="shared" si="53"/>
        <v>12</v>
      </c>
      <c r="R342" s="81" t="str">
        <f t="shared" si="54"/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51"/>
        <v>武汉威伟机械</v>
      </c>
      <c r="L343" s="88" t="s">
        <v>163</v>
      </c>
      <c r="M343" s="87" t="s">
        <v>372</v>
      </c>
      <c r="N343" s="81" t="str">
        <f t="shared" si="52"/>
        <v>9.6米</v>
      </c>
      <c r="O343" s="84">
        <v>14</v>
      </c>
      <c r="P343" s="84">
        <v>0</v>
      </c>
      <c r="Q343" s="84">
        <f t="shared" si="53"/>
        <v>14</v>
      </c>
      <c r="R343" s="81" t="str">
        <f t="shared" si="54"/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51"/>
        <v>武汉威伟机械</v>
      </c>
      <c r="L344" s="88" t="s">
        <v>163</v>
      </c>
      <c r="M344" s="87" t="s">
        <v>372</v>
      </c>
      <c r="N344" s="81" t="str">
        <f t="shared" si="52"/>
        <v>9.6米</v>
      </c>
      <c r="O344" s="84">
        <v>14</v>
      </c>
      <c r="P344" s="84">
        <v>0</v>
      </c>
      <c r="Q344" s="84">
        <f t="shared" si="53"/>
        <v>14</v>
      </c>
      <c r="R344" s="81" t="str">
        <f t="shared" si="54"/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51"/>
        <v>武汉威伟机械</v>
      </c>
      <c r="L345" s="88" t="s">
        <v>163</v>
      </c>
      <c r="M345" s="87" t="s">
        <v>372</v>
      </c>
      <c r="N345" s="81" t="str">
        <f t="shared" si="52"/>
        <v>9.6米</v>
      </c>
      <c r="O345" s="84">
        <v>14</v>
      </c>
      <c r="P345" s="84">
        <v>0</v>
      </c>
      <c r="Q345" s="84">
        <f t="shared" si="53"/>
        <v>14</v>
      </c>
      <c r="R345" s="81" t="str">
        <f t="shared" si="54"/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51"/>
        <v>武汉威伟机械</v>
      </c>
      <c r="L346" s="88" t="s">
        <v>163</v>
      </c>
      <c r="M346" s="87" t="s">
        <v>372</v>
      </c>
      <c r="N346" s="81" t="str">
        <f t="shared" si="52"/>
        <v>9.6米</v>
      </c>
      <c r="O346" s="84">
        <v>14</v>
      </c>
      <c r="P346" s="84">
        <v>0</v>
      </c>
      <c r="Q346" s="84">
        <f t="shared" si="53"/>
        <v>14</v>
      </c>
      <c r="R346" s="81" t="str">
        <f t="shared" si="54"/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51"/>
        <v>武汉威伟机械</v>
      </c>
      <c r="L347" s="88" t="s">
        <v>163</v>
      </c>
      <c r="M347" s="87" t="s">
        <v>372</v>
      </c>
      <c r="N347" s="81" t="str">
        <f t="shared" si="52"/>
        <v>9.6米</v>
      </c>
      <c r="O347" s="84">
        <v>7</v>
      </c>
      <c r="P347" s="84">
        <v>0</v>
      </c>
      <c r="Q347" s="84">
        <f t="shared" si="53"/>
        <v>7</v>
      </c>
      <c r="R347" s="81" t="str">
        <f t="shared" si="54"/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51"/>
        <v>武汉威伟机械</v>
      </c>
      <c r="L348" s="88" t="s">
        <v>163</v>
      </c>
      <c r="M348" s="87" t="s">
        <v>372</v>
      </c>
      <c r="N348" s="81" t="str">
        <f t="shared" si="52"/>
        <v>9.6米</v>
      </c>
      <c r="O348" s="84">
        <v>14</v>
      </c>
      <c r="P348" s="84">
        <v>0</v>
      </c>
      <c r="Q348" s="84">
        <f t="shared" si="53"/>
        <v>14</v>
      </c>
      <c r="R348" s="81" t="str">
        <f t="shared" si="54"/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51"/>
        <v>武汉威伟机械</v>
      </c>
      <c r="L349" s="88" t="s">
        <v>163</v>
      </c>
      <c r="M349" s="87" t="s">
        <v>372</v>
      </c>
      <c r="N349" s="81" t="str">
        <f t="shared" si="52"/>
        <v>9.6米</v>
      </c>
      <c r="O349" s="84">
        <v>14</v>
      </c>
      <c r="P349" s="84">
        <v>0</v>
      </c>
      <c r="Q349" s="84">
        <f t="shared" si="53"/>
        <v>14</v>
      </c>
      <c r="R349" s="81" t="str">
        <f t="shared" si="54"/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51"/>
        <v>武汉威伟机械</v>
      </c>
      <c r="L350" s="88" t="s">
        <v>176</v>
      </c>
      <c r="M350" s="87" t="s">
        <v>242</v>
      </c>
      <c r="N350" s="81" t="str">
        <f t="shared" si="52"/>
        <v>9.6米</v>
      </c>
      <c r="O350" s="84">
        <v>14</v>
      </c>
      <c r="P350" s="84">
        <v>0</v>
      </c>
      <c r="Q350" s="84">
        <f t="shared" si="53"/>
        <v>14</v>
      </c>
      <c r="R350" s="81" t="str">
        <f t="shared" si="54"/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51"/>
        <v>武汉威伟机械</v>
      </c>
      <c r="L351" s="88" t="s">
        <v>176</v>
      </c>
      <c r="M351" s="87" t="s">
        <v>242</v>
      </c>
      <c r="N351" s="81" t="str">
        <f t="shared" si="52"/>
        <v>9.6米</v>
      </c>
      <c r="O351" s="84">
        <v>14</v>
      </c>
      <c r="P351" s="84">
        <v>0</v>
      </c>
      <c r="Q351" s="84">
        <f t="shared" si="53"/>
        <v>14</v>
      </c>
      <c r="R351" s="81" t="str">
        <f t="shared" si="54"/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5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6">IF(A352&lt;&gt;"","9.6米","--")</f>
        <v>9.6米</v>
      </c>
      <c r="O352" s="84">
        <v>14</v>
      </c>
      <c r="P352" s="84">
        <v>0</v>
      </c>
      <c r="Q352" s="84">
        <f t="shared" ref="Q352:Q365" si="57">SUM(O352:P352)</f>
        <v>14</v>
      </c>
      <c r="R352" s="81" t="str">
        <f t="shared" ref="R352:R383" si="58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5"/>
        <v>武汉威伟机械</v>
      </c>
      <c r="L353" s="88" t="s">
        <v>1134</v>
      </c>
      <c r="M353" s="87" t="s">
        <v>1091</v>
      </c>
      <c r="N353" s="81" t="str">
        <f t="shared" si="56"/>
        <v>9.6米</v>
      </c>
      <c r="O353" s="84">
        <v>14</v>
      </c>
      <c r="P353" s="84">
        <v>0</v>
      </c>
      <c r="Q353" s="84">
        <f t="shared" si="57"/>
        <v>14</v>
      </c>
      <c r="R353" s="81" t="str">
        <f t="shared" si="58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5"/>
        <v>武汉威伟机械</v>
      </c>
      <c r="L354" s="88" t="s">
        <v>1135</v>
      </c>
      <c r="M354" s="87" t="s">
        <v>1097</v>
      </c>
      <c r="N354" s="81" t="str">
        <f t="shared" si="56"/>
        <v>9.6米</v>
      </c>
      <c r="O354" s="84">
        <v>9</v>
      </c>
      <c r="P354" s="84">
        <v>0</v>
      </c>
      <c r="Q354" s="84">
        <f t="shared" si="57"/>
        <v>9</v>
      </c>
      <c r="R354" s="81" t="str">
        <f t="shared" si="58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5"/>
        <v>武汉威伟机械</v>
      </c>
      <c r="L355" s="88" t="s">
        <v>165</v>
      </c>
      <c r="M355" s="87" t="s">
        <v>144</v>
      </c>
      <c r="N355" s="81" t="str">
        <f t="shared" si="56"/>
        <v>9.6米</v>
      </c>
      <c r="O355" s="84">
        <v>14</v>
      </c>
      <c r="P355" s="84">
        <v>0</v>
      </c>
      <c r="Q355" s="84">
        <f t="shared" si="57"/>
        <v>14</v>
      </c>
      <c r="R355" s="81" t="str">
        <f t="shared" si="58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5"/>
        <v>武汉威伟机械</v>
      </c>
      <c r="L356" s="88" t="s">
        <v>163</v>
      </c>
      <c r="M356" s="87" t="s">
        <v>372</v>
      </c>
      <c r="N356" s="81" t="str">
        <f t="shared" si="56"/>
        <v>9.6米</v>
      </c>
      <c r="O356" s="84">
        <v>14</v>
      </c>
      <c r="P356" s="84">
        <v>0</v>
      </c>
      <c r="Q356" s="84">
        <f t="shared" si="57"/>
        <v>14</v>
      </c>
      <c r="R356" s="81" t="str">
        <f t="shared" si="58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5"/>
        <v>武汉威伟机械</v>
      </c>
      <c r="L357" s="88" t="s">
        <v>163</v>
      </c>
      <c r="M357" s="87" t="s">
        <v>372</v>
      </c>
      <c r="N357" s="81" t="str">
        <f t="shared" si="56"/>
        <v>9.6米</v>
      </c>
      <c r="O357" s="84">
        <v>9</v>
      </c>
      <c r="P357" s="84">
        <v>0</v>
      </c>
      <c r="Q357" s="84">
        <f t="shared" si="57"/>
        <v>9</v>
      </c>
      <c r="R357" s="81" t="str">
        <f t="shared" si="58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5"/>
        <v>武汉威伟机械</v>
      </c>
      <c r="L358" s="88" t="s">
        <v>163</v>
      </c>
      <c r="M358" s="87" t="s">
        <v>372</v>
      </c>
      <c r="N358" s="81" t="str">
        <f t="shared" si="56"/>
        <v>9.6米</v>
      </c>
      <c r="O358" s="84">
        <v>14</v>
      </c>
      <c r="P358" s="84">
        <v>0</v>
      </c>
      <c r="Q358" s="84">
        <f t="shared" si="57"/>
        <v>14</v>
      </c>
      <c r="R358" s="81" t="str">
        <f t="shared" si="58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5"/>
        <v>武汉威伟机械</v>
      </c>
      <c r="L359" s="88" t="s">
        <v>163</v>
      </c>
      <c r="M359" s="87" t="s">
        <v>372</v>
      </c>
      <c r="N359" s="81" t="str">
        <f t="shared" si="56"/>
        <v>9.6米</v>
      </c>
      <c r="O359" s="84">
        <v>14</v>
      </c>
      <c r="P359" s="84">
        <v>0</v>
      </c>
      <c r="Q359" s="84">
        <f t="shared" si="57"/>
        <v>14</v>
      </c>
      <c r="R359" s="81" t="str">
        <f t="shared" si="58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5"/>
        <v>武汉威伟机械</v>
      </c>
      <c r="L360" s="88" t="s">
        <v>163</v>
      </c>
      <c r="M360" s="87" t="s">
        <v>372</v>
      </c>
      <c r="N360" s="81" t="str">
        <f t="shared" si="56"/>
        <v>9.6米</v>
      </c>
      <c r="O360" s="84">
        <v>14</v>
      </c>
      <c r="P360" s="84">
        <v>0</v>
      </c>
      <c r="Q360" s="84">
        <f t="shared" si="57"/>
        <v>14</v>
      </c>
      <c r="R360" s="81" t="str">
        <f t="shared" si="58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5"/>
        <v>武汉威伟机械</v>
      </c>
      <c r="L361" s="88" t="s">
        <v>163</v>
      </c>
      <c r="M361" s="87" t="s">
        <v>372</v>
      </c>
      <c r="N361" s="81" t="str">
        <f t="shared" si="56"/>
        <v>9.6米</v>
      </c>
      <c r="O361" s="84">
        <v>12</v>
      </c>
      <c r="P361" s="84">
        <v>0</v>
      </c>
      <c r="Q361" s="84">
        <f t="shared" si="57"/>
        <v>12</v>
      </c>
      <c r="R361" s="81" t="str">
        <f t="shared" si="58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5"/>
        <v>武汉威伟机械</v>
      </c>
      <c r="L362" s="88" t="s">
        <v>163</v>
      </c>
      <c r="M362" s="87" t="s">
        <v>372</v>
      </c>
      <c r="N362" s="81" t="str">
        <f t="shared" si="56"/>
        <v>9.6米</v>
      </c>
      <c r="O362" s="84">
        <v>11</v>
      </c>
      <c r="P362" s="84">
        <v>0</v>
      </c>
      <c r="Q362" s="84">
        <f t="shared" si="57"/>
        <v>11</v>
      </c>
      <c r="R362" s="81" t="str">
        <f t="shared" si="58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5"/>
        <v>武汉威伟机械</v>
      </c>
      <c r="L363" s="88" t="s">
        <v>163</v>
      </c>
      <c r="M363" s="87" t="s">
        <v>372</v>
      </c>
      <c r="N363" s="81" t="str">
        <f t="shared" si="56"/>
        <v>9.6米</v>
      </c>
      <c r="O363" s="84">
        <v>14</v>
      </c>
      <c r="P363" s="84">
        <v>0</v>
      </c>
      <c r="Q363" s="84">
        <f t="shared" si="57"/>
        <v>14</v>
      </c>
      <c r="R363" s="81" t="str">
        <f t="shared" si="58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5"/>
        <v>武汉威伟机械</v>
      </c>
      <c r="L364" s="88" t="s">
        <v>163</v>
      </c>
      <c r="M364" s="87" t="s">
        <v>372</v>
      </c>
      <c r="N364" s="81" t="str">
        <f t="shared" si="56"/>
        <v>9.6米</v>
      </c>
      <c r="O364" s="84">
        <v>13</v>
      </c>
      <c r="P364" s="84">
        <v>0</v>
      </c>
      <c r="Q364" s="84">
        <f t="shared" si="57"/>
        <v>13</v>
      </c>
      <c r="R364" s="81" t="str">
        <f t="shared" si="58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5"/>
        <v>武汉威伟机械</v>
      </c>
      <c r="L365" s="88" t="s">
        <v>175</v>
      </c>
      <c r="M365" s="87" t="s">
        <v>239</v>
      </c>
      <c r="N365" s="81" t="str">
        <f t="shared" si="56"/>
        <v>9.6米</v>
      </c>
      <c r="O365" s="84">
        <v>13</v>
      </c>
      <c r="P365" s="84">
        <v>0</v>
      </c>
      <c r="Q365" s="84">
        <f t="shared" si="57"/>
        <v>13</v>
      </c>
      <c r="R365" s="81" t="str">
        <f t="shared" si="58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5"/>
        <v>武汉威伟机械</v>
      </c>
      <c r="L366" s="88" t="s">
        <v>166</v>
      </c>
      <c r="M366" s="87" t="s">
        <v>250</v>
      </c>
      <c r="N366" s="81" t="str">
        <f t="shared" si="56"/>
        <v>9.6米</v>
      </c>
      <c r="O366" s="84">
        <v>14</v>
      </c>
      <c r="P366" s="84">
        <v>0</v>
      </c>
      <c r="Q366" s="84">
        <f t="shared" ref="Q366:Q368" si="59">SUM(O366:P366)</f>
        <v>14</v>
      </c>
      <c r="R366" s="81" t="str">
        <f t="shared" si="58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5"/>
        <v>武汉威伟机械</v>
      </c>
      <c r="L367" s="88" t="s">
        <v>166</v>
      </c>
      <c r="M367" s="87" t="s">
        <v>250</v>
      </c>
      <c r="N367" s="81" t="str">
        <f t="shared" si="56"/>
        <v>9.6米</v>
      </c>
      <c r="O367" s="84">
        <v>11</v>
      </c>
      <c r="P367" s="84">
        <v>0</v>
      </c>
      <c r="Q367" s="84">
        <f t="shared" si="59"/>
        <v>11</v>
      </c>
      <c r="R367" s="81" t="str">
        <f t="shared" si="58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5"/>
        <v>武汉威伟机械</v>
      </c>
      <c r="L368" s="88" t="s">
        <v>183</v>
      </c>
      <c r="M368" s="87" t="s">
        <v>107</v>
      </c>
      <c r="N368" s="81" t="str">
        <f t="shared" si="56"/>
        <v>9.6米</v>
      </c>
      <c r="O368" s="84">
        <v>14</v>
      </c>
      <c r="P368" s="84">
        <v>0</v>
      </c>
      <c r="Q368" s="84">
        <f t="shared" si="59"/>
        <v>14</v>
      </c>
      <c r="R368" s="81" t="str">
        <f t="shared" si="58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5"/>
        <v>武汉威伟机械</v>
      </c>
      <c r="L369" s="88" t="s">
        <v>183</v>
      </c>
      <c r="M369" s="87" t="s">
        <v>107</v>
      </c>
      <c r="N369" s="81" t="str">
        <f t="shared" si="56"/>
        <v>9.6米</v>
      </c>
      <c r="O369" s="84">
        <v>14</v>
      </c>
      <c r="P369" s="84">
        <v>0</v>
      </c>
      <c r="Q369" s="84">
        <f t="shared" ref="Q369:Q371" si="60">SUM(O369:P369)</f>
        <v>14</v>
      </c>
      <c r="R369" s="81" t="str">
        <f t="shared" si="58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5"/>
        <v>武汉威伟机械</v>
      </c>
      <c r="L370" s="88" t="s">
        <v>167</v>
      </c>
      <c r="M370" s="87" t="s">
        <v>191</v>
      </c>
      <c r="N370" s="81" t="str">
        <f t="shared" si="56"/>
        <v>9.6米</v>
      </c>
      <c r="O370" s="84">
        <v>13</v>
      </c>
      <c r="P370" s="84">
        <v>0</v>
      </c>
      <c r="Q370" s="84">
        <f t="shared" si="60"/>
        <v>13</v>
      </c>
      <c r="R370" s="81" t="str">
        <f t="shared" si="58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5"/>
        <v>武汉威伟机械</v>
      </c>
      <c r="L371" s="88" t="s">
        <v>167</v>
      </c>
      <c r="M371" s="87" t="s">
        <v>191</v>
      </c>
      <c r="N371" s="81" t="str">
        <f t="shared" si="56"/>
        <v>9.6米</v>
      </c>
      <c r="O371" s="81">
        <v>8</v>
      </c>
      <c r="P371" s="81">
        <v>0</v>
      </c>
      <c r="Q371" s="81">
        <f t="shared" si="60"/>
        <v>8</v>
      </c>
      <c r="R371" s="81" t="str">
        <f t="shared" si="58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5"/>
        <v>武汉威伟机械</v>
      </c>
      <c r="L372" s="84" t="s">
        <v>166</v>
      </c>
      <c r="M372" s="84" t="s">
        <v>250</v>
      </c>
      <c r="N372" s="81" t="str">
        <f t="shared" si="56"/>
        <v>9.6米</v>
      </c>
      <c r="O372" s="81">
        <v>8</v>
      </c>
      <c r="P372" s="81">
        <v>0</v>
      </c>
      <c r="Q372" s="81">
        <f t="shared" ref="Q372:Q380" si="61">SUM(O372:P372)</f>
        <v>8</v>
      </c>
      <c r="R372" s="89" t="str">
        <f t="shared" si="58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5"/>
        <v>武汉威伟机械</v>
      </c>
      <c r="L373" s="88" t="s">
        <v>162</v>
      </c>
      <c r="M373" s="87" t="s">
        <v>117</v>
      </c>
      <c r="N373" s="81" t="str">
        <f t="shared" si="56"/>
        <v>9.6米</v>
      </c>
      <c r="O373" s="84">
        <v>13</v>
      </c>
      <c r="P373" s="84">
        <v>0</v>
      </c>
      <c r="Q373" s="84">
        <f t="shared" si="61"/>
        <v>13</v>
      </c>
      <c r="R373" s="81" t="str">
        <f t="shared" si="58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5"/>
        <v>武汉威伟机械</v>
      </c>
      <c r="L374" s="88" t="s">
        <v>162</v>
      </c>
      <c r="M374" s="87" t="s">
        <v>117</v>
      </c>
      <c r="N374" s="81" t="str">
        <f t="shared" si="56"/>
        <v>9.6米</v>
      </c>
      <c r="O374" s="84">
        <v>14</v>
      </c>
      <c r="P374" s="84">
        <v>0</v>
      </c>
      <c r="Q374" s="84">
        <f t="shared" si="61"/>
        <v>14</v>
      </c>
      <c r="R374" s="81" t="str">
        <f t="shared" si="58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5"/>
        <v>武汉威伟机械</v>
      </c>
      <c r="L375" s="88" t="s">
        <v>162</v>
      </c>
      <c r="M375" s="87" t="s">
        <v>117</v>
      </c>
      <c r="N375" s="81" t="str">
        <f t="shared" si="56"/>
        <v>9.6米</v>
      </c>
      <c r="O375" s="84">
        <v>14</v>
      </c>
      <c r="P375" s="84">
        <v>0</v>
      </c>
      <c r="Q375" s="84">
        <f t="shared" si="61"/>
        <v>14</v>
      </c>
      <c r="R375" s="81" t="str">
        <f t="shared" si="58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5"/>
        <v>武汉威伟机械</v>
      </c>
      <c r="L376" s="88" t="s">
        <v>162</v>
      </c>
      <c r="M376" s="87" t="s">
        <v>117</v>
      </c>
      <c r="N376" s="81" t="str">
        <f t="shared" si="56"/>
        <v>9.6米</v>
      </c>
      <c r="O376" s="84">
        <v>14</v>
      </c>
      <c r="P376" s="84">
        <v>0</v>
      </c>
      <c r="Q376" s="84">
        <f t="shared" si="61"/>
        <v>14</v>
      </c>
      <c r="R376" s="81" t="str">
        <f t="shared" si="58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5"/>
        <v>武汉威伟机械</v>
      </c>
      <c r="L377" s="88" t="s">
        <v>162</v>
      </c>
      <c r="M377" s="87" t="s">
        <v>117</v>
      </c>
      <c r="N377" s="81" t="str">
        <f t="shared" si="56"/>
        <v>9.6米</v>
      </c>
      <c r="O377" s="84">
        <v>11</v>
      </c>
      <c r="P377" s="84">
        <v>0</v>
      </c>
      <c r="Q377" s="84">
        <f t="shared" si="61"/>
        <v>11</v>
      </c>
      <c r="R377" s="81" t="str">
        <f t="shared" si="58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5"/>
        <v>武汉威伟机械</v>
      </c>
      <c r="L378" s="88" t="s">
        <v>162</v>
      </c>
      <c r="M378" s="87" t="s">
        <v>117</v>
      </c>
      <c r="N378" s="81" t="str">
        <f t="shared" si="56"/>
        <v>9.6米</v>
      </c>
      <c r="O378" s="84">
        <v>14</v>
      </c>
      <c r="P378" s="84">
        <v>0</v>
      </c>
      <c r="Q378" s="84">
        <f t="shared" si="61"/>
        <v>14</v>
      </c>
      <c r="R378" s="81" t="str">
        <f t="shared" si="58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5"/>
        <v>武汉威伟机械</v>
      </c>
      <c r="L379" s="88" t="s">
        <v>162</v>
      </c>
      <c r="M379" s="87" t="s">
        <v>117</v>
      </c>
      <c r="N379" s="81" t="str">
        <f t="shared" si="56"/>
        <v>9.6米</v>
      </c>
      <c r="O379" s="84">
        <v>14</v>
      </c>
      <c r="P379" s="84">
        <v>0</v>
      </c>
      <c r="Q379" s="84">
        <f t="shared" si="61"/>
        <v>14</v>
      </c>
      <c r="R379" s="81" t="str">
        <f t="shared" si="58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5"/>
        <v>武汉威伟机械</v>
      </c>
      <c r="L380" s="88" t="s">
        <v>162</v>
      </c>
      <c r="M380" s="87" t="s">
        <v>117</v>
      </c>
      <c r="N380" s="81" t="str">
        <f t="shared" si="56"/>
        <v>9.6米</v>
      </c>
      <c r="O380" s="84">
        <v>14</v>
      </c>
      <c r="P380" s="84">
        <v>0</v>
      </c>
      <c r="Q380" s="84">
        <f t="shared" si="61"/>
        <v>14</v>
      </c>
      <c r="R380" s="81" t="str">
        <f t="shared" si="58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5"/>
        <v>武汉威伟机械</v>
      </c>
      <c r="L381" s="88" t="s">
        <v>162</v>
      </c>
      <c r="M381" s="87" t="s">
        <v>117</v>
      </c>
      <c r="N381" s="81" t="str">
        <f t="shared" si="56"/>
        <v>9.6米</v>
      </c>
      <c r="O381" s="84">
        <v>14</v>
      </c>
      <c r="P381" s="84">
        <v>0</v>
      </c>
      <c r="Q381" s="84">
        <f t="shared" ref="Q381:Q382" si="62">SUM(O381:P381)</f>
        <v>14</v>
      </c>
      <c r="R381" s="81" t="str">
        <f t="shared" si="58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5"/>
        <v>武汉威伟机械</v>
      </c>
      <c r="L382" s="88" t="s">
        <v>162</v>
      </c>
      <c r="M382" s="87" t="s">
        <v>117</v>
      </c>
      <c r="N382" s="81" t="str">
        <f t="shared" si="56"/>
        <v>9.6米</v>
      </c>
      <c r="O382" s="84">
        <v>14</v>
      </c>
      <c r="P382" s="84">
        <v>0</v>
      </c>
      <c r="Q382" s="84">
        <f t="shared" si="62"/>
        <v>14</v>
      </c>
      <c r="R382" s="81" t="str">
        <f t="shared" si="58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5"/>
        <v>武汉威伟机械</v>
      </c>
      <c r="L383" s="88" t="s">
        <v>167</v>
      </c>
      <c r="M383" s="87" t="s">
        <v>191</v>
      </c>
      <c r="N383" s="81" t="str">
        <f t="shared" si="56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8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3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4">IF(A384&lt;&gt;"","9.6米","--")</f>
        <v>9.6米</v>
      </c>
      <c r="O384" s="84">
        <v>14</v>
      </c>
      <c r="P384" s="84">
        <v>0</v>
      </c>
      <c r="Q384" s="84">
        <f t="shared" ref="Q384" si="65">SUM(O384:P384)</f>
        <v>14</v>
      </c>
      <c r="R384" s="81" t="str">
        <f t="shared" ref="R384:R418" si="66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3"/>
        <v>武汉威伟机械</v>
      </c>
      <c r="L385" s="88" t="s">
        <v>180</v>
      </c>
      <c r="M385" s="87" t="s">
        <v>44</v>
      </c>
      <c r="N385" s="81" t="str">
        <f t="shared" si="64"/>
        <v>9.6米</v>
      </c>
      <c r="O385" s="84">
        <v>12</v>
      </c>
      <c r="P385" s="84">
        <v>0</v>
      </c>
      <c r="Q385" s="84">
        <f t="shared" ref="Q385:Q413" si="67">SUM(O385:P385)</f>
        <v>12</v>
      </c>
      <c r="R385" s="81" t="str">
        <f t="shared" si="66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3"/>
        <v>武汉威伟机械</v>
      </c>
      <c r="L386" s="88" t="s">
        <v>1134</v>
      </c>
      <c r="M386" s="87" t="s">
        <v>1091</v>
      </c>
      <c r="N386" s="81" t="str">
        <f t="shared" si="64"/>
        <v>9.6米</v>
      </c>
      <c r="O386" s="84">
        <v>14</v>
      </c>
      <c r="P386" s="84">
        <v>0</v>
      </c>
      <c r="Q386" s="84">
        <f t="shared" si="67"/>
        <v>14</v>
      </c>
      <c r="R386" s="81" t="str">
        <f t="shared" si="66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3"/>
        <v>武汉威伟机械</v>
      </c>
      <c r="L387" s="88" t="s">
        <v>176</v>
      </c>
      <c r="M387" s="87" t="s">
        <v>372</v>
      </c>
      <c r="N387" s="81" t="str">
        <f t="shared" si="64"/>
        <v>9.6米</v>
      </c>
      <c r="O387" s="84">
        <v>14</v>
      </c>
      <c r="P387" s="84">
        <v>0</v>
      </c>
      <c r="Q387" s="84">
        <f t="shared" si="67"/>
        <v>14</v>
      </c>
      <c r="R387" s="81" t="str">
        <f t="shared" si="66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3"/>
        <v>武汉威伟机械</v>
      </c>
      <c r="L388" s="88" t="s">
        <v>162</v>
      </c>
      <c r="M388" s="87" t="s">
        <v>117</v>
      </c>
      <c r="N388" s="81" t="str">
        <f t="shared" si="64"/>
        <v>9.6米</v>
      </c>
      <c r="O388" s="84">
        <v>14</v>
      </c>
      <c r="P388" s="84">
        <v>0</v>
      </c>
      <c r="Q388" s="84">
        <f t="shared" si="67"/>
        <v>14</v>
      </c>
      <c r="R388" s="81" t="str">
        <f t="shared" si="66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3"/>
        <v>武汉威伟机械</v>
      </c>
      <c r="L389" s="88" t="s">
        <v>162</v>
      </c>
      <c r="M389" s="87" t="s">
        <v>117</v>
      </c>
      <c r="N389" s="81" t="str">
        <f t="shared" si="64"/>
        <v>9.6米</v>
      </c>
      <c r="O389" s="84">
        <v>11</v>
      </c>
      <c r="P389" s="84">
        <v>0</v>
      </c>
      <c r="Q389" s="84">
        <f t="shared" si="67"/>
        <v>11</v>
      </c>
      <c r="R389" s="81" t="str">
        <f t="shared" si="66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3"/>
        <v>武汉威伟机械</v>
      </c>
      <c r="L390" s="88" t="s">
        <v>162</v>
      </c>
      <c r="M390" s="87" t="s">
        <v>117</v>
      </c>
      <c r="N390" s="81" t="str">
        <f t="shared" si="64"/>
        <v>9.6米</v>
      </c>
      <c r="O390" s="84">
        <v>14</v>
      </c>
      <c r="P390" s="84">
        <v>0</v>
      </c>
      <c r="Q390" s="84">
        <f t="shared" si="67"/>
        <v>14</v>
      </c>
      <c r="R390" s="81" t="str">
        <f t="shared" si="66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3"/>
        <v>武汉威伟机械</v>
      </c>
      <c r="L391" s="88" t="s">
        <v>162</v>
      </c>
      <c r="M391" s="87" t="s">
        <v>117</v>
      </c>
      <c r="N391" s="81" t="str">
        <f t="shared" si="64"/>
        <v>9.6米</v>
      </c>
      <c r="O391" s="84">
        <v>14</v>
      </c>
      <c r="P391" s="84">
        <v>0</v>
      </c>
      <c r="Q391" s="84">
        <f t="shared" si="67"/>
        <v>14</v>
      </c>
      <c r="R391" s="81" t="str">
        <f t="shared" si="66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3"/>
        <v>武汉威伟机械</v>
      </c>
      <c r="L392" s="88" t="s">
        <v>162</v>
      </c>
      <c r="M392" s="87" t="s">
        <v>117</v>
      </c>
      <c r="N392" s="81" t="str">
        <f t="shared" si="64"/>
        <v>9.6米</v>
      </c>
      <c r="O392" s="84">
        <v>14</v>
      </c>
      <c r="P392" s="84">
        <v>0</v>
      </c>
      <c r="Q392" s="84">
        <f t="shared" si="67"/>
        <v>14</v>
      </c>
      <c r="R392" s="81" t="str">
        <f t="shared" si="66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3"/>
        <v>武汉威伟机械</v>
      </c>
      <c r="L393" s="88" t="s">
        <v>162</v>
      </c>
      <c r="M393" s="87" t="s">
        <v>117</v>
      </c>
      <c r="N393" s="81" t="str">
        <f t="shared" si="64"/>
        <v>9.6米</v>
      </c>
      <c r="O393" s="84">
        <v>14</v>
      </c>
      <c r="P393" s="84">
        <v>0</v>
      </c>
      <c r="Q393" s="84">
        <f t="shared" si="67"/>
        <v>14</v>
      </c>
      <c r="R393" s="81" t="str">
        <f t="shared" si="66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3"/>
        <v>武汉威伟机械</v>
      </c>
      <c r="L394" s="88" t="s">
        <v>24</v>
      </c>
      <c r="M394" s="87" t="s">
        <v>48</v>
      </c>
      <c r="N394" s="81" t="str">
        <f t="shared" si="64"/>
        <v>9.6米</v>
      </c>
      <c r="O394" s="84">
        <v>4</v>
      </c>
      <c r="P394" s="84">
        <v>0</v>
      </c>
      <c r="Q394" s="84">
        <f t="shared" si="67"/>
        <v>4</v>
      </c>
      <c r="R394" s="81" t="str">
        <f t="shared" si="66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3"/>
        <v>武汉威伟机械</v>
      </c>
      <c r="L395" s="88" t="s">
        <v>166</v>
      </c>
      <c r="M395" s="87" t="s">
        <v>250</v>
      </c>
      <c r="N395" s="81" t="str">
        <f t="shared" si="64"/>
        <v>9.6米</v>
      </c>
      <c r="O395" s="84">
        <v>14</v>
      </c>
      <c r="P395" s="84">
        <v>0</v>
      </c>
      <c r="Q395" s="84">
        <f t="shared" ref="Q395:Q396" si="68">SUM(O395:P395)</f>
        <v>14</v>
      </c>
      <c r="R395" s="81" t="str">
        <f t="shared" si="66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3"/>
        <v>武汉威伟机械</v>
      </c>
      <c r="L396" s="88" t="s">
        <v>166</v>
      </c>
      <c r="M396" s="87" t="s">
        <v>250</v>
      </c>
      <c r="N396" s="81" t="str">
        <f t="shared" si="64"/>
        <v>9.6米</v>
      </c>
      <c r="O396" s="84">
        <v>14</v>
      </c>
      <c r="P396" s="84">
        <v>0</v>
      </c>
      <c r="Q396" s="84">
        <f t="shared" si="68"/>
        <v>14</v>
      </c>
      <c r="R396" s="81" t="str">
        <f t="shared" si="66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9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70">IF(A399&lt;&gt;"","9.6米","--")</f>
        <v>9.6米</v>
      </c>
      <c r="O399" s="84">
        <v>14</v>
      </c>
      <c r="P399" s="84">
        <v>0</v>
      </c>
      <c r="Q399" s="84">
        <f t="shared" ref="Q399:Q404" si="71">SUM(O399:P399)</f>
        <v>14</v>
      </c>
      <c r="R399" s="81" t="str">
        <f t="shared" ref="R399:R404" si="72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9"/>
        <v>武汉威伟机械</v>
      </c>
      <c r="L400" s="88" t="s">
        <v>163</v>
      </c>
      <c r="M400" s="87" t="s">
        <v>285</v>
      </c>
      <c r="N400" s="81" t="str">
        <f t="shared" si="70"/>
        <v>9.6米</v>
      </c>
      <c r="O400" s="84">
        <v>12</v>
      </c>
      <c r="P400" s="84">
        <v>0</v>
      </c>
      <c r="Q400" s="84">
        <f t="shared" si="71"/>
        <v>12</v>
      </c>
      <c r="R400" s="81" t="str">
        <f t="shared" si="72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9"/>
        <v>武汉威伟机械</v>
      </c>
      <c r="L401" s="88" t="s">
        <v>163</v>
      </c>
      <c r="M401" s="87" t="s">
        <v>285</v>
      </c>
      <c r="N401" s="81" t="str">
        <f t="shared" si="70"/>
        <v>9.6米</v>
      </c>
      <c r="O401" s="84">
        <v>13</v>
      </c>
      <c r="P401" s="84">
        <v>0</v>
      </c>
      <c r="Q401" s="84">
        <f t="shared" si="71"/>
        <v>13</v>
      </c>
      <c r="R401" s="81" t="str">
        <f t="shared" si="72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9"/>
        <v>武汉威伟机械</v>
      </c>
      <c r="L402" s="88" t="s">
        <v>163</v>
      </c>
      <c r="M402" s="87" t="s">
        <v>285</v>
      </c>
      <c r="N402" s="81" t="str">
        <f t="shared" si="70"/>
        <v>9.6米</v>
      </c>
      <c r="O402" s="84">
        <v>11</v>
      </c>
      <c r="P402" s="84">
        <v>0</v>
      </c>
      <c r="Q402" s="84">
        <f t="shared" si="71"/>
        <v>11</v>
      </c>
      <c r="R402" s="81" t="str">
        <f t="shared" si="72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9"/>
        <v>武汉威伟机械</v>
      </c>
      <c r="L403" s="88" t="s">
        <v>163</v>
      </c>
      <c r="M403" s="87" t="s">
        <v>285</v>
      </c>
      <c r="N403" s="81" t="str">
        <f t="shared" si="70"/>
        <v>9.6米</v>
      </c>
      <c r="O403" s="84">
        <v>10</v>
      </c>
      <c r="P403" s="84">
        <v>0</v>
      </c>
      <c r="Q403" s="84">
        <f t="shared" si="71"/>
        <v>10</v>
      </c>
      <c r="R403" s="81" t="str">
        <f t="shared" si="72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9"/>
        <v>武汉威伟机械</v>
      </c>
      <c r="L404" s="88" t="s">
        <v>163</v>
      </c>
      <c r="M404" s="87" t="s">
        <v>285</v>
      </c>
      <c r="N404" s="81" t="str">
        <f t="shared" si="70"/>
        <v>9.6米</v>
      </c>
      <c r="O404" s="84">
        <v>9</v>
      </c>
      <c r="P404" s="84">
        <v>0</v>
      </c>
      <c r="Q404" s="84">
        <f t="shared" si="71"/>
        <v>9</v>
      </c>
      <c r="R404" s="81" t="str">
        <f t="shared" si="72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3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3"/>
        <v>武汉威伟机械</v>
      </c>
      <c r="L410" s="88" t="s">
        <v>175</v>
      </c>
      <c r="M410" s="87" t="s">
        <v>239</v>
      </c>
      <c r="N410" s="81" t="str">
        <f t="shared" si="64"/>
        <v>9.6米</v>
      </c>
      <c r="O410" s="84">
        <v>13</v>
      </c>
      <c r="P410" s="84">
        <v>0</v>
      </c>
      <c r="Q410" s="84">
        <f t="shared" si="67"/>
        <v>13</v>
      </c>
      <c r="R410" s="81" t="str">
        <f t="shared" si="66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3"/>
        <v>武汉威伟机械</v>
      </c>
      <c r="L411" s="88" t="s">
        <v>165</v>
      </c>
      <c r="M411" s="87" t="s">
        <v>144</v>
      </c>
      <c r="N411" s="81" t="str">
        <f t="shared" si="64"/>
        <v>9.6米</v>
      </c>
      <c r="O411" s="84">
        <v>12</v>
      </c>
      <c r="P411" s="84">
        <v>0</v>
      </c>
      <c r="Q411" s="84">
        <f t="shared" si="67"/>
        <v>12</v>
      </c>
      <c r="R411" s="81" t="str">
        <f t="shared" si="66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3"/>
        <v>武汉威伟机械</v>
      </c>
      <c r="L412" s="88" t="s">
        <v>165</v>
      </c>
      <c r="M412" s="87" t="s">
        <v>144</v>
      </c>
      <c r="N412" s="81" t="str">
        <f t="shared" si="64"/>
        <v>9.6米</v>
      </c>
      <c r="O412" s="84">
        <v>13</v>
      </c>
      <c r="P412" s="84">
        <v>0</v>
      </c>
      <c r="Q412" s="84">
        <f t="shared" si="67"/>
        <v>13</v>
      </c>
      <c r="R412" s="81" t="str">
        <f t="shared" si="66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3"/>
        <v>武汉威伟机械</v>
      </c>
      <c r="L413" s="88" t="s">
        <v>168</v>
      </c>
      <c r="M413" s="87" t="s">
        <v>51</v>
      </c>
      <c r="N413" s="81" t="str">
        <f t="shared" si="64"/>
        <v>9.6米</v>
      </c>
      <c r="O413" s="84">
        <v>12</v>
      </c>
      <c r="P413" s="84">
        <v>0</v>
      </c>
      <c r="Q413" s="84">
        <f t="shared" si="67"/>
        <v>12</v>
      </c>
      <c r="R413" s="81" t="str">
        <f t="shared" si="66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3"/>
        <v>武汉威伟机械</v>
      </c>
      <c r="L414" s="88" t="s">
        <v>183</v>
      </c>
      <c r="M414" s="87" t="s">
        <v>107</v>
      </c>
      <c r="N414" s="81" t="str">
        <f t="shared" si="64"/>
        <v>9.6米</v>
      </c>
      <c r="O414" s="84">
        <v>14</v>
      </c>
      <c r="P414" s="84">
        <v>0</v>
      </c>
      <c r="Q414" s="84">
        <f t="shared" ref="Q414:Q418" si="74">SUM(O414:P414)</f>
        <v>14</v>
      </c>
      <c r="R414" s="81" t="str">
        <f t="shared" si="66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3"/>
        <v>武汉威伟机械</v>
      </c>
      <c r="L415" s="88" t="s">
        <v>183</v>
      </c>
      <c r="M415" s="87" t="s">
        <v>107</v>
      </c>
      <c r="N415" s="81" t="str">
        <f t="shared" si="64"/>
        <v>9.6米</v>
      </c>
      <c r="O415" s="84">
        <v>6</v>
      </c>
      <c r="P415" s="84">
        <v>0</v>
      </c>
      <c r="Q415" s="84">
        <f t="shared" si="74"/>
        <v>6</v>
      </c>
      <c r="R415" s="81" t="str">
        <f t="shared" si="66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3"/>
        <v>武汉威伟机械</v>
      </c>
      <c r="L416" s="88" t="s">
        <v>183</v>
      </c>
      <c r="M416" s="87" t="s">
        <v>107</v>
      </c>
      <c r="N416" s="81" t="str">
        <f t="shared" si="64"/>
        <v>9.6米</v>
      </c>
      <c r="O416" s="84">
        <v>13</v>
      </c>
      <c r="P416" s="84">
        <v>0</v>
      </c>
      <c r="Q416" s="84">
        <f t="shared" si="74"/>
        <v>13</v>
      </c>
      <c r="R416" s="81" t="str">
        <f t="shared" si="66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3"/>
        <v>武汉威伟机械</v>
      </c>
      <c r="L417" s="88" t="s">
        <v>183</v>
      </c>
      <c r="M417" s="87" t="s">
        <v>107</v>
      </c>
      <c r="N417" s="81" t="str">
        <f t="shared" si="64"/>
        <v>9.6米</v>
      </c>
      <c r="O417" s="84">
        <v>11</v>
      </c>
      <c r="P417" s="84">
        <v>0</v>
      </c>
      <c r="Q417" s="84">
        <f t="shared" si="74"/>
        <v>11</v>
      </c>
      <c r="R417" s="81" t="str">
        <f t="shared" si="66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3"/>
        <v>武汉威伟机械</v>
      </c>
      <c r="L418" s="88" t="s">
        <v>166</v>
      </c>
      <c r="M418" s="87" t="s">
        <v>250</v>
      </c>
      <c r="N418" s="81" t="str">
        <f t="shared" si="64"/>
        <v>9.6米</v>
      </c>
      <c r="O418" s="84">
        <v>9</v>
      </c>
      <c r="P418" s="84">
        <v>0</v>
      </c>
      <c r="Q418" s="84">
        <f t="shared" si="74"/>
        <v>9</v>
      </c>
      <c r="R418" s="81" t="str">
        <f t="shared" si="66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5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6">IF(A419&lt;&gt;"","9.6米","--")</f>
        <v>9.6米</v>
      </c>
      <c r="O419" s="84" t="s">
        <v>1495</v>
      </c>
      <c r="P419" s="84">
        <v>0</v>
      </c>
      <c r="Q419" s="84">
        <f t="shared" ref="Q419:Q446" si="77">SUM(O419:P419)</f>
        <v>0</v>
      </c>
      <c r="R419" s="81" t="str">
        <f t="shared" ref="R419:R446" si="78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5"/>
        <v>武汉威伟机械</v>
      </c>
      <c r="L420" s="88" t="s">
        <v>181</v>
      </c>
      <c r="M420" s="87" t="s">
        <v>197</v>
      </c>
      <c r="N420" s="81" t="str">
        <f t="shared" si="76"/>
        <v>9.6米</v>
      </c>
      <c r="O420" s="84">
        <v>14</v>
      </c>
      <c r="P420" s="84">
        <v>0</v>
      </c>
      <c r="Q420" s="84">
        <f t="shared" si="77"/>
        <v>14</v>
      </c>
      <c r="R420" s="81" t="str">
        <f t="shared" si="78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5"/>
        <v>武汉威伟机械</v>
      </c>
      <c r="L421" s="88" t="s">
        <v>1135</v>
      </c>
      <c r="M421" s="87" t="s">
        <v>1097</v>
      </c>
      <c r="N421" s="81" t="str">
        <f t="shared" si="76"/>
        <v>9.6米</v>
      </c>
      <c r="O421" s="84">
        <v>14</v>
      </c>
      <c r="P421" s="84">
        <v>0</v>
      </c>
      <c r="Q421" s="84">
        <f t="shared" si="77"/>
        <v>14</v>
      </c>
      <c r="R421" s="81" t="str">
        <f t="shared" si="78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5"/>
        <v>武汉威伟机械</v>
      </c>
      <c r="L422" s="88" t="s">
        <v>180</v>
      </c>
      <c r="M422" s="87" t="s">
        <v>196</v>
      </c>
      <c r="N422" s="81" t="str">
        <f t="shared" si="76"/>
        <v>9.6米</v>
      </c>
      <c r="O422" s="84">
        <v>9</v>
      </c>
      <c r="P422" s="84">
        <v>0</v>
      </c>
      <c r="Q422" s="84">
        <f t="shared" si="77"/>
        <v>9</v>
      </c>
      <c r="R422" s="81" t="str">
        <f t="shared" si="78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5"/>
        <v>武汉威伟机械</v>
      </c>
      <c r="L423" s="88" t="s">
        <v>168</v>
      </c>
      <c r="M423" s="87" t="s">
        <v>275</v>
      </c>
      <c r="N423" s="81" t="str">
        <f t="shared" si="76"/>
        <v>9.6米</v>
      </c>
      <c r="O423" s="84">
        <v>13</v>
      </c>
      <c r="P423" s="84">
        <v>0</v>
      </c>
      <c r="Q423" s="84">
        <f t="shared" si="77"/>
        <v>13</v>
      </c>
      <c r="R423" s="81" t="str">
        <f t="shared" si="78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5"/>
        <v>武汉威伟机械</v>
      </c>
      <c r="L424" s="88" t="s">
        <v>166</v>
      </c>
      <c r="M424" s="87" t="s">
        <v>250</v>
      </c>
      <c r="N424" s="81" t="str">
        <f t="shared" si="76"/>
        <v>9.6米</v>
      </c>
      <c r="O424" s="84">
        <v>14</v>
      </c>
      <c r="P424" s="84">
        <v>0</v>
      </c>
      <c r="Q424" s="84">
        <f t="shared" si="77"/>
        <v>14</v>
      </c>
      <c r="R424" s="81" t="str">
        <f t="shared" si="78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5"/>
        <v>武汉威伟机械</v>
      </c>
      <c r="L425" s="88" t="s">
        <v>166</v>
      </c>
      <c r="M425" s="87" t="s">
        <v>250</v>
      </c>
      <c r="N425" s="81" t="str">
        <f t="shared" si="76"/>
        <v>9.6米</v>
      </c>
      <c r="O425" s="84">
        <v>14</v>
      </c>
      <c r="P425" s="84">
        <v>0</v>
      </c>
      <c r="Q425" s="84">
        <f t="shared" si="77"/>
        <v>14</v>
      </c>
      <c r="R425" s="81" t="str">
        <f t="shared" si="78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5"/>
        <v>武汉威伟机械</v>
      </c>
      <c r="L426" s="88" t="s">
        <v>183</v>
      </c>
      <c r="M426" s="87" t="s">
        <v>107</v>
      </c>
      <c r="N426" s="81" t="str">
        <f t="shared" si="76"/>
        <v>9.6米</v>
      </c>
      <c r="O426" s="84">
        <v>12</v>
      </c>
      <c r="P426" s="84">
        <v>0</v>
      </c>
      <c r="Q426" s="84">
        <f t="shared" si="77"/>
        <v>12</v>
      </c>
      <c r="R426" s="81" t="str">
        <f t="shared" si="78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5"/>
        <v>武汉威伟机械</v>
      </c>
      <c r="L427" s="88" t="s">
        <v>183</v>
      </c>
      <c r="M427" s="87" t="s">
        <v>107</v>
      </c>
      <c r="N427" s="81" t="str">
        <f t="shared" si="76"/>
        <v>9.6米</v>
      </c>
      <c r="O427" s="84">
        <v>13</v>
      </c>
      <c r="P427" s="84">
        <v>0</v>
      </c>
      <c r="Q427" s="84">
        <f t="shared" si="77"/>
        <v>13</v>
      </c>
      <c r="R427" s="81" t="str">
        <f t="shared" si="78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5"/>
        <v>武汉威伟机械</v>
      </c>
      <c r="L428" s="88" t="s">
        <v>183</v>
      </c>
      <c r="M428" s="87" t="s">
        <v>107</v>
      </c>
      <c r="N428" s="81" t="str">
        <f t="shared" si="76"/>
        <v>9.6米</v>
      </c>
      <c r="O428" s="84" t="s">
        <v>1513</v>
      </c>
      <c r="P428" s="84">
        <v>0</v>
      </c>
      <c r="Q428" s="84">
        <v>8</v>
      </c>
      <c r="R428" s="81" t="str">
        <f t="shared" si="78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5"/>
        <v>武汉威伟机械</v>
      </c>
      <c r="L429" s="88" t="s">
        <v>24</v>
      </c>
      <c r="M429" s="87" t="s">
        <v>48</v>
      </c>
      <c r="N429" s="81" t="str">
        <f t="shared" si="76"/>
        <v>9.6米</v>
      </c>
      <c r="O429" s="84">
        <v>4</v>
      </c>
      <c r="P429" s="84">
        <v>0</v>
      </c>
      <c r="Q429" s="84">
        <f t="shared" si="77"/>
        <v>4</v>
      </c>
      <c r="R429" s="81" t="str">
        <f t="shared" si="78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5"/>
        <v>武汉威伟机械</v>
      </c>
      <c r="L430" s="88" t="s">
        <v>167</v>
      </c>
      <c r="M430" s="87" t="s">
        <v>191</v>
      </c>
      <c r="N430" s="81" t="str">
        <f t="shared" si="76"/>
        <v>9.6米</v>
      </c>
      <c r="O430" s="84">
        <v>12</v>
      </c>
      <c r="P430" s="84">
        <v>0</v>
      </c>
      <c r="Q430" s="84">
        <f t="shared" si="77"/>
        <v>12</v>
      </c>
      <c r="R430" s="81" t="str">
        <f t="shared" si="78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5"/>
        <v>武汉威伟机械</v>
      </c>
      <c r="L433" s="88" t="s">
        <v>163</v>
      </c>
      <c r="M433" s="87" t="s">
        <v>285</v>
      </c>
      <c r="N433" s="81" t="str">
        <f t="shared" si="76"/>
        <v>9.6米</v>
      </c>
      <c r="O433" s="84">
        <v>13</v>
      </c>
      <c r="P433" s="84">
        <v>0</v>
      </c>
      <c r="Q433" s="84">
        <f t="shared" si="77"/>
        <v>13</v>
      </c>
      <c r="R433" s="81" t="str">
        <f t="shared" si="78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5"/>
        <v>武汉威伟机械</v>
      </c>
      <c r="L434" s="88" t="s">
        <v>163</v>
      </c>
      <c r="M434" s="87" t="s">
        <v>285</v>
      </c>
      <c r="N434" s="81" t="str">
        <f t="shared" si="76"/>
        <v>9.6米</v>
      </c>
      <c r="O434" s="84">
        <v>14</v>
      </c>
      <c r="P434" s="84">
        <v>0</v>
      </c>
      <c r="Q434" s="84">
        <f t="shared" si="77"/>
        <v>14</v>
      </c>
      <c r="R434" s="81" t="str">
        <f t="shared" si="78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5"/>
        <v>武汉威伟机械</v>
      </c>
      <c r="L435" s="88" t="s">
        <v>163</v>
      </c>
      <c r="M435" s="87" t="s">
        <v>285</v>
      </c>
      <c r="N435" s="81" t="str">
        <f t="shared" si="76"/>
        <v>9.6米</v>
      </c>
      <c r="O435" s="84">
        <v>10</v>
      </c>
      <c r="P435" s="84">
        <v>0</v>
      </c>
      <c r="Q435" s="84">
        <f t="shared" si="77"/>
        <v>10</v>
      </c>
      <c r="R435" s="81" t="str">
        <f t="shared" si="78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5"/>
        <v>武汉威伟机械</v>
      </c>
      <c r="L436" s="88" t="s">
        <v>163</v>
      </c>
      <c r="M436" s="87" t="s">
        <v>285</v>
      </c>
      <c r="N436" s="81" t="str">
        <f t="shared" si="76"/>
        <v>9.6米</v>
      </c>
      <c r="O436" s="84">
        <v>14</v>
      </c>
      <c r="P436" s="84">
        <v>0</v>
      </c>
      <c r="Q436" s="84">
        <f t="shared" si="77"/>
        <v>14</v>
      </c>
      <c r="R436" s="81" t="str">
        <f t="shared" si="78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5"/>
        <v>武汉威伟机械</v>
      </c>
      <c r="L437" s="88" t="s">
        <v>163</v>
      </c>
      <c r="M437" s="87" t="s">
        <v>285</v>
      </c>
      <c r="N437" s="81" t="str">
        <f t="shared" si="76"/>
        <v>9.6米</v>
      </c>
      <c r="O437" s="84">
        <v>14</v>
      </c>
      <c r="P437" s="84">
        <v>0</v>
      </c>
      <c r="Q437" s="84">
        <f t="shared" si="77"/>
        <v>14</v>
      </c>
      <c r="R437" s="81" t="str">
        <f t="shared" si="78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5"/>
        <v>武汉威伟机械</v>
      </c>
      <c r="L438" s="88" t="s">
        <v>163</v>
      </c>
      <c r="M438" s="87" t="s">
        <v>285</v>
      </c>
      <c r="N438" s="81" t="str">
        <f t="shared" si="76"/>
        <v>9.6米</v>
      </c>
      <c r="O438" s="84">
        <v>14</v>
      </c>
      <c r="P438" s="84">
        <v>0</v>
      </c>
      <c r="Q438" s="84">
        <f t="shared" si="77"/>
        <v>14</v>
      </c>
      <c r="R438" s="81" t="str">
        <f t="shared" si="78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5"/>
        <v>武汉威伟机械</v>
      </c>
      <c r="L439" s="88" t="s">
        <v>163</v>
      </c>
      <c r="M439" s="87" t="s">
        <v>285</v>
      </c>
      <c r="N439" s="81" t="str">
        <f t="shared" si="76"/>
        <v>9.6米</v>
      </c>
      <c r="O439" s="84">
        <v>9</v>
      </c>
      <c r="P439" s="84">
        <v>0</v>
      </c>
      <c r="Q439" s="84">
        <f t="shared" si="77"/>
        <v>9</v>
      </c>
      <c r="R439" s="81" t="str">
        <f t="shared" si="78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5"/>
        <v>武汉威伟机械</v>
      </c>
      <c r="L440" s="88" t="s">
        <v>162</v>
      </c>
      <c r="M440" s="87" t="s">
        <v>117</v>
      </c>
      <c r="N440" s="81" t="str">
        <f t="shared" si="76"/>
        <v>9.6米</v>
      </c>
      <c r="O440" s="84">
        <v>14</v>
      </c>
      <c r="P440" s="84">
        <v>0</v>
      </c>
      <c r="Q440" s="84">
        <f t="shared" si="77"/>
        <v>14</v>
      </c>
      <c r="R440" s="81" t="str">
        <f t="shared" si="78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5"/>
        <v>武汉威伟机械</v>
      </c>
      <c r="L441" s="88" t="s">
        <v>162</v>
      </c>
      <c r="M441" s="87" t="s">
        <v>117</v>
      </c>
      <c r="N441" s="81" t="str">
        <f t="shared" si="76"/>
        <v>9.6米</v>
      </c>
      <c r="O441" s="84">
        <v>13</v>
      </c>
      <c r="P441" s="84">
        <v>0</v>
      </c>
      <c r="Q441" s="84">
        <f t="shared" si="77"/>
        <v>13</v>
      </c>
      <c r="R441" s="81" t="str">
        <f t="shared" si="78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5"/>
        <v>武汉威伟机械</v>
      </c>
      <c r="L442" s="88" t="s">
        <v>162</v>
      </c>
      <c r="M442" s="87" t="s">
        <v>117</v>
      </c>
      <c r="N442" s="81" t="str">
        <f t="shared" si="76"/>
        <v>9.6米</v>
      </c>
      <c r="O442" s="84">
        <v>13</v>
      </c>
      <c r="P442" s="84">
        <v>0</v>
      </c>
      <c r="Q442" s="84">
        <f t="shared" si="77"/>
        <v>13</v>
      </c>
      <c r="R442" s="81" t="str">
        <f t="shared" si="78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5"/>
        <v>武汉威伟机械</v>
      </c>
      <c r="L443" s="88" t="s">
        <v>162</v>
      </c>
      <c r="M443" s="87" t="s">
        <v>117</v>
      </c>
      <c r="N443" s="81" t="str">
        <f t="shared" si="76"/>
        <v>9.6米</v>
      </c>
      <c r="O443" s="84">
        <v>14</v>
      </c>
      <c r="P443" s="84">
        <v>0</v>
      </c>
      <c r="Q443" s="84">
        <f t="shared" si="77"/>
        <v>14</v>
      </c>
      <c r="R443" s="81" t="str">
        <f t="shared" si="78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5"/>
        <v>武汉威伟机械</v>
      </c>
      <c r="L444" s="88" t="s">
        <v>162</v>
      </c>
      <c r="M444" s="87" t="s">
        <v>117</v>
      </c>
      <c r="N444" s="81" t="str">
        <f t="shared" si="76"/>
        <v>9.6米</v>
      </c>
      <c r="O444" s="84">
        <v>14</v>
      </c>
      <c r="P444" s="84">
        <v>0</v>
      </c>
      <c r="Q444" s="84">
        <f t="shared" si="77"/>
        <v>14</v>
      </c>
      <c r="R444" s="81" t="str">
        <f t="shared" si="78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5"/>
        <v>武汉威伟机械</v>
      </c>
      <c r="L445" s="88" t="s">
        <v>162</v>
      </c>
      <c r="M445" s="87" t="s">
        <v>117</v>
      </c>
      <c r="N445" s="81" t="str">
        <f t="shared" si="76"/>
        <v>9.6米</v>
      </c>
      <c r="O445" s="84">
        <v>14</v>
      </c>
      <c r="P445" s="84">
        <v>0</v>
      </c>
      <c r="Q445" s="84">
        <f t="shared" si="77"/>
        <v>14</v>
      </c>
      <c r="R445" s="81" t="str">
        <f t="shared" si="78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5"/>
        <v>武汉威伟机械</v>
      </c>
      <c r="L446" s="88" t="s">
        <v>162</v>
      </c>
      <c r="M446" s="87" t="s">
        <v>117</v>
      </c>
      <c r="N446" s="81" t="str">
        <f t="shared" si="76"/>
        <v>9.6米</v>
      </c>
      <c r="O446" s="84">
        <v>14</v>
      </c>
      <c r="P446" s="84">
        <v>0</v>
      </c>
      <c r="Q446" s="84">
        <f t="shared" si="77"/>
        <v>14</v>
      </c>
      <c r="R446" s="81" t="str">
        <f t="shared" si="78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9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80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81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9"/>
        <v>武汉威伟机械</v>
      </c>
      <c r="L448" s="88" t="s">
        <v>168</v>
      </c>
      <c r="M448" s="87" t="s">
        <v>275</v>
      </c>
      <c r="N448" s="81" t="str">
        <f t="shared" si="80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81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9"/>
        <v>武汉威伟机械</v>
      </c>
      <c r="L449" s="88" t="s">
        <v>166</v>
      </c>
      <c r="M449" s="87" t="s">
        <v>250</v>
      </c>
      <c r="N449" s="81" t="str">
        <f t="shared" si="80"/>
        <v>9.6米</v>
      </c>
      <c r="O449" s="84" t="s">
        <v>1558</v>
      </c>
      <c r="P449" s="84">
        <v>0</v>
      </c>
      <c r="Q449" s="84" t="s">
        <v>1558</v>
      </c>
      <c r="R449" s="81" t="str">
        <f t="shared" si="81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9"/>
        <v>武汉威伟机械</v>
      </c>
      <c r="L450" s="88" t="s">
        <v>177</v>
      </c>
      <c r="M450" s="87" t="s">
        <v>341</v>
      </c>
      <c r="N450" s="81" t="str">
        <f t="shared" si="80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81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9"/>
        <v>武汉威伟机械</v>
      </c>
      <c r="L451" s="88" t="s">
        <v>1134</v>
      </c>
      <c r="M451" s="87" t="s">
        <v>1091</v>
      </c>
      <c r="N451" s="81" t="str">
        <f t="shared" si="80"/>
        <v>9.6米</v>
      </c>
      <c r="O451" s="84" t="s">
        <v>1573</v>
      </c>
      <c r="P451" s="84">
        <v>0</v>
      </c>
      <c r="Q451" s="84" t="s">
        <v>1573</v>
      </c>
      <c r="R451" s="81" t="str">
        <f t="shared" si="81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9"/>
        <v>武汉威伟机械</v>
      </c>
      <c r="L452" s="88" t="s">
        <v>162</v>
      </c>
      <c r="M452" s="87" t="s">
        <v>117</v>
      </c>
      <c r="N452" s="81" t="str">
        <f t="shared" si="80"/>
        <v>9.6米</v>
      </c>
      <c r="O452" s="84">
        <v>14</v>
      </c>
      <c r="P452" s="84">
        <v>0</v>
      </c>
      <c r="Q452" s="84">
        <f t="shared" ref="Q452:Q462" si="82">SUM(O452:P452)</f>
        <v>14</v>
      </c>
      <c r="R452" s="81" t="str">
        <f t="shared" si="81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9"/>
        <v>武汉威伟机械</v>
      </c>
      <c r="L453" s="88" t="s">
        <v>162</v>
      </c>
      <c r="M453" s="87" t="s">
        <v>117</v>
      </c>
      <c r="N453" s="81" t="str">
        <f t="shared" si="80"/>
        <v>9.6米</v>
      </c>
      <c r="O453" s="84">
        <v>15</v>
      </c>
      <c r="P453" s="84">
        <v>0</v>
      </c>
      <c r="Q453" s="84">
        <f t="shared" si="82"/>
        <v>15</v>
      </c>
      <c r="R453" s="81" t="str">
        <f t="shared" si="81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9"/>
        <v>武汉威伟机械</v>
      </c>
      <c r="L454" s="88" t="s">
        <v>162</v>
      </c>
      <c r="M454" s="87" t="s">
        <v>117</v>
      </c>
      <c r="N454" s="81" t="str">
        <f t="shared" si="80"/>
        <v>9.6米</v>
      </c>
      <c r="O454" s="84">
        <v>13</v>
      </c>
      <c r="P454" s="84">
        <v>0</v>
      </c>
      <c r="Q454" s="84">
        <f t="shared" si="82"/>
        <v>13</v>
      </c>
      <c r="R454" s="81" t="str">
        <f t="shared" si="81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9"/>
        <v>武汉威伟机械</v>
      </c>
      <c r="L455" s="88" t="s">
        <v>162</v>
      </c>
      <c r="M455" s="87" t="s">
        <v>117</v>
      </c>
      <c r="N455" s="81" t="str">
        <f t="shared" si="80"/>
        <v>9.6米</v>
      </c>
      <c r="O455" s="84">
        <v>14</v>
      </c>
      <c r="P455" s="84">
        <v>0</v>
      </c>
      <c r="Q455" s="84">
        <f t="shared" si="82"/>
        <v>14</v>
      </c>
      <c r="R455" s="81" t="str">
        <f t="shared" si="81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9"/>
        <v>武汉威伟机械</v>
      </c>
      <c r="L456" s="88" t="s">
        <v>162</v>
      </c>
      <c r="M456" s="87" t="s">
        <v>117</v>
      </c>
      <c r="N456" s="81" t="str">
        <f t="shared" si="80"/>
        <v>9.6米</v>
      </c>
      <c r="O456" s="84">
        <v>14</v>
      </c>
      <c r="P456" s="84">
        <v>0</v>
      </c>
      <c r="Q456" s="84">
        <f t="shared" si="82"/>
        <v>14</v>
      </c>
      <c r="R456" s="81" t="str">
        <f t="shared" si="81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9"/>
        <v>武汉威伟机械</v>
      </c>
      <c r="L457" s="88" t="s">
        <v>162</v>
      </c>
      <c r="M457" s="87" t="s">
        <v>117</v>
      </c>
      <c r="N457" s="81" t="str">
        <f t="shared" si="80"/>
        <v>9.6米</v>
      </c>
      <c r="O457" s="84">
        <v>12</v>
      </c>
      <c r="P457" s="84">
        <v>0</v>
      </c>
      <c r="Q457" s="84">
        <f t="shared" si="82"/>
        <v>12</v>
      </c>
      <c r="R457" s="81" t="str">
        <f t="shared" si="81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9"/>
        <v>武汉威伟机械</v>
      </c>
      <c r="L458" s="88" t="s">
        <v>163</v>
      </c>
      <c r="M458" s="87" t="s">
        <v>285</v>
      </c>
      <c r="N458" s="81" t="str">
        <f t="shared" si="80"/>
        <v>9.6米</v>
      </c>
      <c r="O458" s="84">
        <v>14</v>
      </c>
      <c r="P458" s="84">
        <v>0</v>
      </c>
      <c r="Q458" s="84">
        <f t="shared" si="82"/>
        <v>14</v>
      </c>
      <c r="R458" s="81" t="str">
        <f t="shared" si="81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9"/>
        <v>武汉威伟机械</v>
      </c>
      <c r="L459" s="88" t="s">
        <v>163</v>
      </c>
      <c r="M459" s="87" t="s">
        <v>285</v>
      </c>
      <c r="N459" s="81" t="str">
        <f t="shared" si="80"/>
        <v>9.6米</v>
      </c>
      <c r="O459" s="84">
        <v>12</v>
      </c>
      <c r="P459" s="84">
        <v>0</v>
      </c>
      <c r="Q459" s="84">
        <f t="shared" si="82"/>
        <v>12</v>
      </c>
      <c r="R459" s="81" t="str">
        <f t="shared" si="81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9"/>
        <v>武汉威伟机械</v>
      </c>
      <c r="L460" s="88" t="s">
        <v>163</v>
      </c>
      <c r="M460" s="87" t="s">
        <v>285</v>
      </c>
      <c r="N460" s="81" t="str">
        <f t="shared" si="80"/>
        <v>9.6米</v>
      </c>
      <c r="O460" s="84">
        <v>14</v>
      </c>
      <c r="P460" s="84">
        <v>0</v>
      </c>
      <c r="Q460" s="84">
        <f t="shared" si="82"/>
        <v>14</v>
      </c>
      <c r="R460" s="81" t="str">
        <f t="shared" si="81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9"/>
        <v>武汉威伟机械</v>
      </c>
      <c r="L461" s="88" t="s">
        <v>163</v>
      </c>
      <c r="M461" s="87" t="s">
        <v>285</v>
      </c>
      <c r="N461" s="81" t="str">
        <f t="shared" si="80"/>
        <v>9.6米</v>
      </c>
      <c r="O461" s="84">
        <v>14</v>
      </c>
      <c r="P461" s="84">
        <v>0</v>
      </c>
      <c r="Q461" s="84">
        <f t="shared" si="82"/>
        <v>14</v>
      </c>
      <c r="R461" s="81" t="str">
        <f t="shared" si="81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9"/>
        <v>武汉威伟机械</v>
      </c>
      <c r="L462" s="88" t="s">
        <v>183</v>
      </c>
      <c r="M462" s="87" t="s">
        <v>107</v>
      </c>
      <c r="N462" s="81" t="str">
        <f t="shared" si="80"/>
        <v>9.6米</v>
      </c>
      <c r="O462" s="84">
        <v>14</v>
      </c>
      <c r="P462" s="84">
        <v>0</v>
      </c>
      <c r="Q462" s="84">
        <f t="shared" si="82"/>
        <v>14</v>
      </c>
      <c r="R462" s="81" t="str">
        <f t="shared" si="81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9"/>
        <v>武汉威伟机械</v>
      </c>
      <c r="L463" s="88" t="s">
        <v>165</v>
      </c>
      <c r="M463" s="87" t="s">
        <v>144</v>
      </c>
      <c r="N463" s="81" t="str">
        <f t="shared" si="80"/>
        <v>9.6米</v>
      </c>
      <c r="O463" s="84">
        <v>14</v>
      </c>
      <c r="P463" s="84">
        <v>0</v>
      </c>
      <c r="Q463" s="84">
        <f t="shared" ref="Q463:Q467" si="83">SUM(O463:P463)</f>
        <v>14</v>
      </c>
      <c r="R463" s="81" t="str">
        <f t="shared" si="81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9"/>
        <v>武汉威伟机械</v>
      </c>
      <c r="L464" s="88" t="s">
        <v>165</v>
      </c>
      <c r="M464" s="87" t="s">
        <v>144</v>
      </c>
      <c r="N464" s="81" t="str">
        <f t="shared" si="80"/>
        <v>9.6米</v>
      </c>
      <c r="O464" s="84">
        <v>14</v>
      </c>
      <c r="P464" s="84">
        <v>0</v>
      </c>
      <c r="Q464" s="84">
        <f t="shared" si="83"/>
        <v>14</v>
      </c>
      <c r="R464" s="81" t="str">
        <f t="shared" si="81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9"/>
        <v>武汉威伟机械</v>
      </c>
      <c r="L465" s="88" t="s">
        <v>24</v>
      </c>
      <c r="M465" s="87" t="s">
        <v>48</v>
      </c>
      <c r="N465" s="81" t="str">
        <f t="shared" si="80"/>
        <v>9.6米</v>
      </c>
      <c r="O465" s="84">
        <v>14</v>
      </c>
      <c r="P465" s="84">
        <v>0</v>
      </c>
      <c r="Q465" s="84">
        <f t="shared" si="83"/>
        <v>14</v>
      </c>
      <c r="R465" s="81" t="str">
        <f t="shared" si="81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9"/>
        <v>武汉威伟机械</v>
      </c>
      <c r="L466" s="88" t="s">
        <v>24</v>
      </c>
      <c r="M466" s="87" t="s">
        <v>48</v>
      </c>
      <c r="N466" s="81" t="str">
        <f t="shared" si="80"/>
        <v>9.6米</v>
      </c>
      <c r="O466" s="84">
        <v>14</v>
      </c>
      <c r="P466" s="84">
        <v>0</v>
      </c>
      <c r="Q466" s="84">
        <f t="shared" si="83"/>
        <v>14</v>
      </c>
      <c r="R466" s="81" t="str">
        <f t="shared" si="81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9"/>
        <v>武汉威伟机械</v>
      </c>
      <c r="L467" s="88" t="s">
        <v>167</v>
      </c>
      <c r="M467" s="87" t="s">
        <v>191</v>
      </c>
      <c r="N467" s="81" t="str">
        <f t="shared" si="80"/>
        <v>9.6米</v>
      </c>
      <c r="O467" s="84">
        <v>12</v>
      </c>
      <c r="P467" s="84">
        <v>0</v>
      </c>
      <c r="Q467" s="84">
        <f t="shared" si="83"/>
        <v>12</v>
      </c>
      <c r="R467" s="81" t="str">
        <f t="shared" si="81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9"/>
        <v>武汉威伟机械</v>
      </c>
      <c r="L468" s="88" t="s">
        <v>167</v>
      </c>
      <c r="M468" s="87" t="s">
        <v>191</v>
      </c>
      <c r="N468" s="81" t="str">
        <f t="shared" si="80"/>
        <v>9.6米</v>
      </c>
      <c r="O468" s="84">
        <v>12</v>
      </c>
      <c r="P468" s="84">
        <v>0</v>
      </c>
      <c r="Q468" s="84">
        <f t="shared" ref="Q468" si="84">SUM(O468:P468)</f>
        <v>12</v>
      </c>
      <c r="R468" s="81" t="str">
        <f t="shared" si="81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9"/>
        <v>武汉威伟机械</v>
      </c>
      <c r="L469" s="88" t="s">
        <v>167</v>
      </c>
      <c r="M469" s="87" t="s">
        <v>191</v>
      </c>
      <c r="N469" s="81" t="str">
        <f t="shared" si="80"/>
        <v>9.6米</v>
      </c>
      <c r="O469" s="84">
        <v>4</v>
      </c>
      <c r="P469" s="84">
        <v>0</v>
      </c>
      <c r="Q469" s="84">
        <f t="shared" ref="Q469:Q473" si="85">SUM(O469:P469)</f>
        <v>4</v>
      </c>
      <c r="R469" s="81" t="str">
        <f t="shared" si="81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9"/>
        <v>武汉威伟机械</v>
      </c>
      <c r="L470" s="88" t="s">
        <v>183</v>
      </c>
      <c r="M470" s="87" t="s">
        <v>107</v>
      </c>
      <c r="N470" s="81" t="str">
        <f t="shared" si="80"/>
        <v>9.6米</v>
      </c>
      <c r="O470" s="84">
        <v>12</v>
      </c>
      <c r="P470" s="84">
        <v>0</v>
      </c>
      <c r="Q470" s="84">
        <f t="shared" si="85"/>
        <v>12</v>
      </c>
      <c r="R470" s="81" t="str">
        <f t="shared" si="81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9"/>
        <v>武汉威伟机械</v>
      </c>
      <c r="L471" s="88" t="s">
        <v>183</v>
      </c>
      <c r="M471" s="87" t="s">
        <v>107</v>
      </c>
      <c r="N471" s="81" t="str">
        <f t="shared" si="80"/>
        <v>9.6米</v>
      </c>
      <c r="O471" s="84">
        <v>13</v>
      </c>
      <c r="P471" s="84">
        <v>0</v>
      </c>
      <c r="Q471" s="84">
        <f t="shared" si="85"/>
        <v>13</v>
      </c>
      <c r="R471" s="81" t="str">
        <f t="shared" si="81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9"/>
        <v>武汉威伟机械</v>
      </c>
      <c r="L472" s="88" t="s">
        <v>183</v>
      </c>
      <c r="M472" s="87" t="s">
        <v>107</v>
      </c>
      <c r="N472" s="81" t="str">
        <f t="shared" si="80"/>
        <v>9.6米</v>
      </c>
      <c r="O472" s="84">
        <v>13</v>
      </c>
      <c r="P472" s="84">
        <v>0</v>
      </c>
      <c r="Q472" s="84">
        <f t="shared" si="85"/>
        <v>13</v>
      </c>
      <c r="R472" s="81" t="str">
        <f t="shared" si="81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9"/>
        <v>武汉威伟机械</v>
      </c>
      <c r="L473" s="88" t="s">
        <v>183</v>
      </c>
      <c r="M473" s="87" t="s">
        <v>107</v>
      </c>
      <c r="N473" s="81" t="str">
        <f t="shared" si="80"/>
        <v>9.6米</v>
      </c>
      <c r="O473" s="84">
        <v>12</v>
      </c>
      <c r="P473" s="84">
        <v>0</v>
      </c>
      <c r="Q473" s="84">
        <f t="shared" si="85"/>
        <v>12</v>
      </c>
      <c r="R473" s="81" t="str">
        <f t="shared" si="81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6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7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8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9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90">IF(A477&lt;&gt;"","9.6米","--")</f>
        <v>9.6米</v>
      </c>
      <c r="O477" s="84">
        <v>14</v>
      </c>
      <c r="P477" s="84">
        <v>0</v>
      </c>
      <c r="Q477" s="84">
        <f t="shared" ref="Q477" si="91">SUM(O477:P477)</f>
        <v>14</v>
      </c>
      <c r="R477" s="81" t="str">
        <f t="shared" ref="R477" si="92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6"/>
        <v>武汉威伟机械</v>
      </c>
      <c r="L478" s="88" t="s">
        <v>165</v>
      </c>
      <c r="M478" s="87" t="s">
        <v>144</v>
      </c>
      <c r="N478" s="81" t="str">
        <f t="shared" si="87"/>
        <v>9.6米</v>
      </c>
      <c r="O478" s="84">
        <v>12</v>
      </c>
      <c r="P478" s="84">
        <v>0</v>
      </c>
      <c r="Q478" s="84">
        <f t="shared" ref="Q478:Q479" si="93">SUM(O478:P478)</f>
        <v>12</v>
      </c>
      <c r="R478" s="81" t="str">
        <f t="shared" si="88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6"/>
        <v>武汉威伟机械</v>
      </c>
      <c r="L479" s="88" t="s">
        <v>165</v>
      </c>
      <c r="M479" s="87" t="s">
        <v>144</v>
      </c>
      <c r="N479" s="81" t="str">
        <f t="shared" si="87"/>
        <v>9.6米</v>
      </c>
      <c r="O479" s="84">
        <v>12</v>
      </c>
      <c r="P479" s="84">
        <v>0</v>
      </c>
      <c r="Q479" s="84">
        <f t="shared" si="93"/>
        <v>12</v>
      </c>
      <c r="R479" s="81" t="str">
        <f t="shared" si="88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6"/>
        <v>武汉威伟机械</v>
      </c>
      <c r="L480" s="88" t="s">
        <v>183</v>
      </c>
      <c r="M480" s="87" t="s">
        <v>107</v>
      </c>
      <c r="N480" s="81" t="str">
        <f t="shared" si="87"/>
        <v>9.6米</v>
      </c>
      <c r="O480" s="84">
        <v>14</v>
      </c>
      <c r="P480" s="84">
        <v>0</v>
      </c>
      <c r="Q480" s="84">
        <v>14</v>
      </c>
      <c r="R480" s="81" t="str">
        <f t="shared" si="88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6"/>
        <v>武汉威伟机械</v>
      </c>
      <c r="L481" s="88" t="s">
        <v>183</v>
      </c>
      <c r="M481" s="87" t="s">
        <v>107</v>
      </c>
      <c r="N481" s="81" t="str">
        <f t="shared" si="87"/>
        <v>9.6米</v>
      </c>
      <c r="O481" s="84">
        <v>14</v>
      </c>
      <c r="P481" s="84">
        <v>0</v>
      </c>
      <c r="Q481" s="84">
        <v>14</v>
      </c>
      <c r="R481" s="81" t="str">
        <f t="shared" si="88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6"/>
        <v>武汉威伟机械</v>
      </c>
      <c r="L482" s="88" t="s">
        <v>166</v>
      </c>
      <c r="M482" s="87" t="s">
        <v>250</v>
      </c>
      <c r="N482" s="81" t="str">
        <f t="shared" si="87"/>
        <v>9.6米</v>
      </c>
      <c r="O482" s="84">
        <v>14</v>
      </c>
      <c r="P482" s="84">
        <v>0</v>
      </c>
      <c r="Q482" s="84">
        <f t="shared" ref="Q482:Q492" si="94">SUM(O482:P482)</f>
        <v>14</v>
      </c>
      <c r="R482" s="81" t="str">
        <f t="shared" si="88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6"/>
        <v>武汉威伟机械</v>
      </c>
      <c r="L483" s="88" t="s">
        <v>166</v>
      </c>
      <c r="M483" s="87" t="s">
        <v>250</v>
      </c>
      <c r="N483" s="81" t="str">
        <f t="shared" si="87"/>
        <v>9.6米</v>
      </c>
      <c r="O483" s="84">
        <v>14</v>
      </c>
      <c r="P483" s="84">
        <v>0</v>
      </c>
      <c r="Q483" s="84">
        <f t="shared" si="94"/>
        <v>14</v>
      </c>
      <c r="R483" s="81" t="str">
        <f t="shared" si="88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6"/>
        <v>武汉威伟机械</v>
      </c>
      <c r="L484" s="88" t="s">
        <v>167</v>
      </c>
      <c r="M484" s="87" t="s">
        <v>191</v>
      </c>
      <c r="N484" s="81" t="str">
        <f t="shared" si="87"/>
        <v>9.6米</v>
      </c>
      <c r="O484" s="84">
        <v>14</v>
      </c>
      <c r="P484" s="84">
        <v>0</v>
      </c>
      <c r="Q484" s="84">
        <f t="shared" si="94"/>
        <v>14</v>
      </c>
      <c r="R484" s="81" t="str">
        <f t="shared" si="88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6"/>
        <v>武汉威伟机械</v>
      </c>
      <c r="L485" s="88" t="s">
        <v>167</v>
      </c>
      <c r="M485" s="87" t="s">
        <v>191</v>
      </c>
      <c r="N485" s="81" t="str">
        <f t="shared" si="87"/>
        <v>9.6米</v>
      </c>
      <c r="O485" s="84">
        <v>7</v>
      </c>
      <c r="P485" s="84">
        <v>0</v>
      </c>
      <c r="Q485" s="84">
        <f t="shared" si="94"/>
        <v>7</v>
      </c>
      <c r="R485" s="81" t="str">
        <f t="shared" si="88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6"/>
        <v>武汉威伟机械</v>
      </c>
      <c r="L486" s="88" t="s">
        <v>167</v>
      </c>
      <c r="M486" s="87" t="s">
        <v>191</v>
      </c>
      <c r="N486" s="81" t="str">
        <f t="shared" si="87"/>
        <v>9.6米</v>
      </c>
      <c r="O486" s="84">
        <v>14</v>
      </c>
      <c r="P486" s="84">
        <v>0</v>
      </c>
      <c r="Q486" s="84">
        <f t="shared" si="94"/>
        <v>14</v>
      </c>
      <c r="R486" s="81" t="str">
        <f t="shared" si="88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6"/>
        <v>武汉威伟机械</v>
      </c>
      <c r="L487" s="88" t="s">
        <v>167</v>
      </c>
      <c r="M487" s="87" t="s">
        <v>191</v>
      </c>
      <c r="N487" s="81" t="str">
        <f t="shared" si="87"/>
        <v>9.6米</v>
      </c>
      <c r="O487" s="84">
        <v>13</v>
      </c>
      <c r="P487" s="84">
        <v>0</v>
      </c>
      <c r="Q487" s="84">
        <f t="shared" si="94"/>
        <v>13</v>
      </c>
      <c r="R487" s="81" t="str">
        <f t="shared" si="88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6"/>
        <v>武汉威伟机械</v>
      </c>
      <c r="L488" s="88" t="s">
        <v>167</v>
      </c>
      <c r="M488" s="87" t="s">
        <v>191</v>
      </c>
      <c r="N488" s="81" t="str">
        <f t="shared" si="87"/>
        <v>9.6米</v>
      </c>
      <c r="O488" s="84">
        <v>14</v>
      </c>
      <c r="P488" s="84">
        <v>0</v>
      </c>
      <c r="Q488" s="84">
        <f t="shared" si="94"/>
        <v>14</v>
      </c>
      <c r="R488" s="81" t="str">
        <f t="shared" si="88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6"/>
        <v>武汉威伟机械</v>
      </c>
      <c r="L489" s="88" t="s">
        <v>167</v>
      </c>
      <c r="M489" s="87" t="s">
        <v>191</v>
      </c>
      <c r="N489" s="81" t="str">
        <f t="shared" si="87"/>
        <v>9.6米</v>
      </c>
      <c r="O489" s="84">
        <v>14</v>
      </c>
      <c r="P489" s="84">
        <v>0</v>
      </c>
      <c r="Q489" s="84">
        <f t="shared" si="94"/>
        <v>14</v>
      </c>
      <c r="R489" s="81" t="str">
        <f t="shared" si="88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6"/>
        <v>武汉威伟机械</v>
      </c>
      <c r="L490" s="88" t="s">
        <v>363</v>
      </c>
      <c r="M490" s="87" t="s">
        <v>118</v>
      </c>
      <c r="N490" s="81" t="str">
        <f t="shared" si="87"/>
        <v>9.6米</v>
      </c>
      <c r="O490" s="84">
        <v>14</v>
      </c>
      <c r="P490" s="84">
        <v>0</v>
      </c>
      <c r="Q490" s="84">
        <f t="shared" si="94"/>
        <v>14</v>
      </c>
      <c r="R490" s="81" t="str">
        <f t="shared" si="88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6"/>
        <v>武汉威伟机械</v>
      </c>
      <c r="L491" s="88" t="s">
        <v>363</v>
      </c>
      <c r="M491" s="87" t="s">
        <v>118</v>
      </c>
      <c r="N491" s="81" t="str">
        <f t="shared" si="87"/>
        <v>9.6米</v>
      </c>
      <c r="O491" s="84">
        <v>14</v>
      </c>
      <c r="P491" s="84">
        <v>0</v>
      </c>
      <c r="Q491" s="84">
        <f t="shared" si="94"/>
        <v>14</v>
      </c>
      <c r="R491" s="81" t="str">
        <f t="shared" si="88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6"/>
        <v>武汉威伟机械</v>
      </c>
      <c r="L492" s="88" t="s">
        <v>363</v>
      </c>
      <c r="M492" s="87" t="s">
        <v>118</v>
      </c>
      <c r="N492" s="81" t="str">
        <f t="shared" si="87"/>
        <v>9.6米</v>
      </c>
      <c r="O492" s="84">
        <v>7</v>
      </c>
      <c r="P492" s="84">
        <v>0</v>
      </c>
      <c r="Q492" s="84">
        <f t="shared" si="94"/>
        <v>7</v>
      </c>
      <c r="R492" s="81" t="str">
        <f t="shared" si="88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6"/>
        <v>武汉威伟机械</v>
      </c>
      <c r="L493" s="88" t="s">
        <v>363</v>
      </c>
      <c r="M493" s="87" t="s">
        <v>118</v>
      </c>
      <c r="N493" s="81" t="str">
        <f t="shared" si="87"/>
        <v>9.6米</v>
      </c>
      <c r="O493" s="84" t="s">
        <v>1661</v>
      </c>
      <c r="P493" s="84">
        <v>0</v>
      </c>
      <c r="Q493" s="84" t="s">
        <v>1661</v>
      </c>
      <c r="R493" s="81" t="str">
        <f t="shared" si="88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6"/>
        <v>武汉威伟机械</v>
      </c>
      <c r="L494" s="88" t="s">
        <v>363</v>
      </c>
      <c r="M494" s="87" t="s">
        <v>118</v>
      </c>
      <c r="N494" s="81" t="str">
        <f t="shared" si="87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8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6"/>
        <v>武汉威伟机械</v>
      </c>
      <c r="L495" s="88" t="s">
        <v>363</v>
      </c>
      <c r="M495" s="87" t="s">
        <v>118</v>
      </c>
      <c r="N495" s="81" t="str">
        <f t="shared" si="87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8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6"/>
        <v>武汉威伟机械</v>
      </c>
      <c r="L496" s="88" t="s">
        <v>363</v>
      </c>
      <c r="M496" s="87" t="s">
        <v>118</v>
      </c>
      <c r="N496" s="81" t="str">
        <f t="shared" si="87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8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6"/>
        <v>武汉威伟机械</v>
      </c>
      <c r="L497" s="88" t="s">
        <v>363</v>
      </c>
      <c r="M497" s="87" t="s">
        <v>118</v>
      </c>
      <c r="N497" s="81" t="str">
        <f t="shared" si="87"/>
        <v>9.6米</v>
      </c>
      <c r="O497" s="84" t="s">
        <v>1670</v>
      </c>
      <c r="P497" s="84">
        <v>0</v>
      </c>
      <c r="Q497" s="84" t="s">
        <v>1670</v>
      </c>
      <c r="R497" s="81" t="str">
        <f t="shared" si="88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6"/>
        <v>武汉威伟机械</v>
      </c>
      <c r="L498" s="88" t="s">
        <v>363</v>
      </c>
      <c r="M498" s="87" t="s">
        <v>118</v>
      </c>
      <c r="N498" s="81" t="str">
        <f t="shared" si="87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8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6"/>
        <v>武汉威伟机械</v>
      </c>
      <c r="L499" s="88" t="s">
        <v>168</v>
      </c>
      <c r="M499" s="87" t="s">
        <v>275</v>
      </c>
      <c r="N499" s="81" t="str">
        <f t="shared" si="87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8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6"/>
        <v>武汉威伟机械</v>
      </c>
      <c r="L500" s="88" t="s">
        <v>167</v>
      </c>
      <c r="M500" s="87" t="s">
        <v>191</v>
      </c>
      <c r="N500" s="81" t="str">
        <f t="shared" si="87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8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6"/>
        <v>武汉威伟机械</v>
      </c>
      <c r="L501" s="88" t="s">
        <v>167</v>
      </c>
      <c r="M501" s="87" t="s">
        <v>191</v>
      </c>
      <c r="N501" s="81" t="str">
        <f t="shared" si="87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8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5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6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7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5"/>
        <v>武汉威伟机械</v>
      </c>
      <c r="L503" s="88" t="s">
        <v>178</v>
      </c>
      <c r="M503" s="87" t="s">
        <v>361</v>
      </c>
      <c r="N503" s="81" t="str">
        <f t="shared" si="96"/>
        <v>9.6米</v>
      </c>
      <c r="O503" s="84" t="s">
        <v>1683</v>
      </c>
      <c r="P503" s="84">
        <v>0</v>
      </c>
      <c r="Q503" s="84" t="s">
        <v>1683</v>
      </c>
      <c r="R503" s="81" t="str">
        <f t="shared" si="97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5"/>
        <v>武汉威伟机械</v>
      </c>
      <c r="L504" s="88" t="s">
        <v>174</v>
      </c>
      <c r="M504" s="87" t="s">
        <v>195</v>
      </c>
      <c r="N504" s="81" t="str">
        <f t="shared" si="96"/>
        <v>9.6米</v>
      </c>
      <c r="O504" s="84">
        <v>14</v>
      </c>
      <c r="P504" s="84">
        <v>0</v>
      </c>
      <c r="Q504" s="84">
        <v>14</v>
      </c>
      <c r="R504" s="81" t="str">
        <f t="shared" si="97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5"/>
        <v>武汉威伟机械</v>
      </c>
      <c r="L505" s="88" t="s">
        <v>183</v>
      </c>
      <c r="M505" s="87" t="s">
        <v>107</v>
      </c>
      <c r="N505" s="81" t="str">
        <f t="shared" si="96"/>
        <v>9.6米</v>
      </c>
      <c r="O505" s="84" t="s">
        <v>1689</v>
      </c>
      <c r="P505" s="84">
        <v>0</v>
      </c>
      <c r="Q505" s="84" t="s">
        <v>1689</v>
      </c>
      <c r="R505" s="81" t="str">
        <f t="shared" si="97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5"/>
        <v>武汉威伟机械</v>
      </c>
      <c r="L506" s="88" t="s">
        <v>175</v>
      </c>
      <c r="M506" s="87" t="s">
        <v>239</v>
      </c>
      <c r="N506" s="81" t="str">
        <f t="shared" si="96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7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5"/>
        <v>武汉威伟机械</v>
      </c>
      <c r="L512" s="88" t="s">
        <v>165</v>
      </c>
      <c r="M512" s="87" t="s">
        <v>144</v>
      </c>
      <c r="N512" s="81" t="str">
        <f t="shared" si="96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7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5"/>
        <v>武汉威伟机械</v>
      </c>
      <c r="L513" s="88" t="s">
        <v>167</v>
      </c>
      <c r="M513" s="87" t="s">
        <v>191</v>
      </c>
      <c r="N513" s="81" t="str">
        <f t="shared" si="96"/>
        <v>9.6米</v>
      </c>
      <c r="O513" s="84">
        <v>14</v>
      </c>
      <c r="P513" s="84">
        <v>0</v>
      </c>
      <c r="Q513" s="84">
        <v>14</v>
      </c>
      <c r="R513" s="81" t="str">
        <f t="shared" si="97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5"/>
        <v>武汉威伟机械</v>
      </c>
      <c r="L514" s="88" t="s">
        <v>167</v>
      </c>
      <c r="M514" s="87" t="s">
        <v>191</v>
      </c>
      <c r="N514" s="81" t="str">
        <f t="shared" si="96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7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5"/>
        <v>武汉威伟机械</v>
      </c>
      <c r="L515" s="88" t="s">
        <v>167</v>
      </c>
      <c r="M515" s="87" t="s">
        <v>191</v>
      </c>
      <c r="N515" s="81" t="str">
        <f t="shared" si="96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7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5"/>
        <v>武汉威伟机械</v>
      </c>
      <c r="L516" s="88" t="s">
        <v>178</v>
      </c>
      <c r="M516" s="87" t="s">
        <v>361</v>
      </c>
      <c r="N516" s="81" t="str">
        <f t="shared" si="96"/>
        <v>9.6米</v>
      </c>
      <c r="O516" s="84">
        <v>14</v>
      </c>
      <c r="P516" s="84">
        <v>0</v>
      </c>
      <c r="Q516" s="84">
        <f t="shared" ref="Q516:Q525" si="98">SUM(O516:P516)</f>
        <v>14</v>
      </c>
      <c r="R516" s="81" t="str">
        <f t="shared" si="97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5"/>
        <v>武汉威伟机械</v>
      </c>
      <c r="L517" s="88" t="s">
        <v>183</v>
      </c>
      <c r="M517" s="87" t="s">
        <v>107</v>
      </c>
      <c r="N517" s="81" t="str">
        <f t="shared" si="96"/>
        <v>9.6米</v>
      </c>
      <c r="O517" s="84">
        <v>14</v>
      </c>
      <c r="P517" s="84">
        <v>0</v>
      </c>
      <c r="Q517" s="84">
        <f t="shared" si="98"/>
        <v>14</v>
      </c>
      <c r="R517" s="81" t="str">
        <f t="shared" si="97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5"/>
        <v>武汉威伟机械</v>
      </c>
      <c r="L518" s="88" t="s">
        <v>170</v>
      </c>
      <c r="M518" s="87" t="s">
        <v>117</v>
      </c>
      <c r="N518" s="81" t="str">
        <f t="shared" si="96"/>
        <v>9.6米</v>
      </c>
      <c r="O518" s="84">
        <v>14</v>
      </c>
      <c r="P518" s="84">
        <v>0</v>
      </c>
      <c r="Q518" s="84">
        <f t="shared" si="98"/>
        <v>14</v>
      </c>
      <c r="R518" s="81" t="str">
        <f t="shared" si="97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5"/>
        <v>武汉威伟机械</v>
      </c>
      <c r="L519" s="88" t="s">
        <v>170</v>
      </c>
      <c r="M519" s="87" t="s">
        <v>117</v>
      </c>
      <c r="N519" s="81" t="str">
        <f t="shared" si="96"/>
        <v>9.6米</v>
      </c>
      <c r="O519" s="84">
        <v>14</v>
      </c>
      <c r="P519" s="84">
        <v>0</v>
      </c>
      <c r="Q519" s="84">
        <f t="shared" si="98"/>
        <v>14</v>
      </c>
      <c r="R519" s="81" t="str">
        <f t="shared" si="97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5"/>
        <v>武汉威伟机械</v>
      </c>
      <c r="L520" s="88" t="s">
        <v>170</v>
      </c>
      <c r="M520" s="87" t="s">
        <v>117</v>
      </c>
      <c r="N520" s="81" t="str">
        <f t="shared" si="96"/>
        <v>9.6米</v>
      </c>
      <c r="O520" s="84">
        <v>14</v>
      </c>
      <c r="P520" s="84">
        <v>0</v>
      </c>
      <c r="Q520" s="84">
        <f t="shared" si="98"/>
        <v>14</v>
      </c>
      <c r="R520" s="81" t="str">
        <f t="shared" si="97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5"/>
        <v>武汉威伟机械</v>
      </c>
      <c r="L521" s="88" t="s">
        <v>170</v>
      </c>
      <c r="M521" s="87" t="s">
        <v>117</v>
      </c>
      <c r="N521" s="81" t="str">
        <f t="shared" si="96"/>
        <v>9.6米</v>
      </c>
      <c r="O521" s="84">
        <v>14</v>
      </c>
      <c r="P521" s="84">
        <v>0</v>
      </c>
      <c r="Q521" s="84">
        <f t="shared" si="98"/>
        <v>14</v>
      </c>
      <c r="R521" s="81" t="str">
        <f t="shared" si="97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5"/>
        <v>武汉威伟机械</v>
      </c>
      <c r="L522" s="88" t="s">
        <v>170</v>
      </c>
      <c r="M522" s="87" t="s">
        <v>117</v>
      </c>
      <c r="N522" s="81" t="str">
        <f t="shared" si="96"/>
        <v>9.6米</v>
      </c>
      <c r="O522" s="84">
        <v>14</v>
      </c>
      <c r="P522" s="84">
        <v>0</v>
      </c>
      <c r="Q522" s="84">
        <f t="shared" si="98"/>
        <v>14</v>
      </c>
      <c r="R522" s="81" t="str">
        <f t="shared" si="97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5"/>
        <v>武汉威伟机械</v>
      </c>
      <c r="L523" s="88" t="s">
        <v>170</v>
      </c>
      <c r="M523" s="87" t="s">
        <v>117</v>
      </c>
      <c r="N523" s="81" t="str">
        <f t="shared" si="96"/>
        <v>9.6米</v>
      </c>
      <c r="O523" s="84">
        <v>14</v>
      </c>
      <c r="P523" s="84">
        <v>0</v>
      </c>
      <c r="Q523" s="84">
        <f t="shared" si="98"/>
        <v>14</v>
      </c>
      <c r="R523" s="81" t="str">
        <f t="shared" si="97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5"/>
        <v>武汉威伟机械</v>
      </c>
      <c r="L524" s="88" t="s">
        <v>162</v>
      </c>
      <c r="M524" s="87" t="s">
        <v>117</v>
      </c>
      <c r="N524" s="81" t="str">
        <f t="shared" si="96"/>
        <v>9.6米</v>
      </c>
      <c r="O524" s="84">
        <v>14</v>
      </c>
      <c r="P524" s="84">
        <v>0</v>
      </c>
      <c r="Q524" s="84">
        <f t="shared" si="98"/>
        <v>14</v>
      </c>
      <c r="R524" s="81" t="str">
        <f t="shared" si="97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5"/>
        <v>武汉威伟机械</v>
      </c>
      <c r="L525" s="88" t="s">
        <v>363</v>
      </c>
      <c r="M525" s="87" t="s">
        <v>118</v>
      </c>
      <c r="N525" s="81" t="str">
        <f t="shared" si="96"/>
        <v>9.6米</v>
      </c>
      <c r="O525" s="84">
        <v>14</v>
      </c>
      <c r="P525" s="84">
        <v>0</v>
      </c>
      <c r="Q525" s="84">
        <f t="shared" si="98"/>
        <v>14</v>
      </c>
      <c r="R525" s="81" t="str">
        <f t="shared" si="97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5"/>
        <v>武汉威伟机械</v>
      </c>
      <c r="L526" s="88" t="s">
        <v>363</v>
      </c>
      <c r="M526" s="87" t="s">
        <v>118</v>
      </c>
      <c r="N526" s="81" t="str">
        <f t="shared" si="96"/>
        <v>9.6米</v>
      </c>
      <c r="O526" s="84">
        <v>13</v>
      </c>
      <c r="P526" s="84">
        <v>0</v>
      </c>
      <c r="Q526" s="84">
        <f t="shared" ref="Q526:Q539" si="99">SUM(O526:P526)</f>
        <v>13</v>
      </c>
      <c r="R526" s="81" t="str">
        <f t="shared" si="97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5"/>
        <v>武汉威伟机械</v>
      </c>
      <c r="L527" s="88" t="s">
        <v>363</v>
      </c>
      <c r="M527" s="87" t="s">
        <v>118</v>
      </c>
      <c r="N527" s="81" t="str">
        <f t="shared" si="96"/>
        <v>9.6米</v>
      </c>
      <c r="O527" s="84">
        <v>14</v>
      </c>
      <c r="P527" s="84">
        <v>0</v>
      </c>
      <c r="Q527" s="84">
        <f t="shared" si="99"/>
        <v>14</v>
      </c>
      <c r="R527" s="81" t="str">
        <f t="shared" si="97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5"/>
        <v>武汉威伟机械</v>
      </c>
      <c r="L528" s="88" t="s">
        <v>363</v>
      </c>
      <c r="M528" s="87" t="s">
        <v>118</v>
      </c>
      <c r="N528" s="81" t="str">
        <f t="shared" si="96"/>
        <v>9.6米</v>
      </c>
      <c r="O528" s="84">
        <v>14</v>
      </c>
      <c r="P528" s="84">
        <v>0</v>
      </c>
      <c r="Q528" s="84">
        <f t="shared" si="99"/>
        <v>14</v>
      </c>
      <c r="R528" s="81" t="str">
        <f t="shared" si="97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5"/>
        <v>武汉威伟机械</v>
      </c>
      <c r="L529" s="88" t="s">
        <v>363</v>
      </c>
      <c r="M529" s="87" t="s">
        <v>118</v>
      </c>
      <c r="N529" s="81" t="str">
        <f t="shared" si="96"/>
        <v>9.6米</v>
      </c>
      <c r="O529" s="84">
        <v>14</v>
      </c>
      <c r="P529" s="84">
        <v>0</v>
      </c>
      <c r="Q529" s="84">
        <f t="shared" si="99"/>
        <v>14</v>
      </c>
      <c r="R529" s="81" t="str">
        <f t="shared" si="97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5"/>
        <v>武汉威伟机械</v>
      </c>
      <c r="L530" s="88" t="s">
        <v>363</v>
      </c>
      <c r="M530" s="87" t="s">
        <v>118</v>
      </c>
      <c r="N530" s="81" t="str">
        <f t="shared" si="96"/>
        <v>9.6米</v>
      </c>
      <c r="O530" s="84">
        <v>15</v>
      </c>
      <c r="P530" s="84">
        <v>0</v>
      </c>
      <c r="Q530" s="84">
        <f t="shared" si="99"/>
        <v>15</v>
      </c>
      <c r="R530" s="81" t="str">
        <f t="shared" si="97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5"/>
        <v>武汉威伟机械</v>
      </c>
      <c r="L531" s="88" t="s">
        <v>363</v>
      </c>
      <c r="M531" s="87" t="s">
        <v>118</v>
      </c>
      <c r="N531" s="81" t="str">
        <f t="shared" si="96"/>
        <v>9.6米</v>
      </c>
      <c r="O531" s="84">
        <v>10</v>
      </c>
      <c r="P531" s="84">
        <v>0</v>
      </c>
      <c r="Q531" s="84">
        <f t="shared" si="99"/>
        <v>10</v>
      </c>
      <c r="R531" s="81" t="str">
        <f t="shared" si="97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5"/>
        <v>武汉威伟机械</v>
      </c>
      <c r="L532" s="88" t="s">
        <v>165</v>
      </c>
      <c r="M532" s="87" t="s">
        <v>144</v>
      </c>
      <c r="N532" s="81" t="str">
        <f t="shared" si="96"/>
        <v>9.6米</v>
      </c>
      <c r="O532" s="84">
        <v>14</v>
      </c>
      <c r="P532" s="84">
        <v>0</v>
      </c>
      <c r="Q532" s="84">
        <f t="shared" si="99"/>
        <v>14</v>
      </c>
      <c r="R532" s="81" t="str">
        <f t="shared" si="97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5"/>
        <v>武汉威伟机械</v>
      </c>
      <c r="L533" s="88" t="s">
        <v>165</v>
      </c>
      <c r="M533" s="87" t="s">
        <v>144</v>
      </c>
      <c r="N533" s="81" t="str">
        <f t="shared" si="96"/>
        <v>9.6米</v>
      </c>
      <c r="O533" s="84">
        <v>12</v>
      </c>
      <c r="P533" s="84">
        <v>0</v>
      </c>
      <c r="Q533" s="84">
        <f t="shared" si="99"/>
        <v>12</v>
      </c>
      <c r="R533" s="81" t="str">
        <f t="shared" si="97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5"/>
        <v>武汉威伟机械</v>
      </c>
      <c r="L534" s="88" t="s">
        <v>163</v>
      </c>
      <c r="M534" s="87" t="s">
        <v>285</v>
      </c>
      <c r="N534" s="81" t="str">
        <f t="shared" si="96"/>
        <v>9.6米</v>
      </c>
      <c r="O534" s="84">
        <v>14</v>
      </c>
      <c r="P534" s="84">
        <v>0</v>
      </c>
      <c r="Q534" s="84">
        <f t="shared" si="99"/>
        <v>14</v>
      </c>
      <c r="R534" s="81" t="str">
        <f t="shared" si="97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5"/>
        <v>武汉威伟机械</v>
      </c>
      <c r="L535" s="88" t="s">
        <v>163</v>
      </c>
      <c r="M535" s="87" t="s">
        <v>285</v>
      </c>
      <c r="N535" s="81" t="str">
        <f t="shared" si="96"/>
        <v>9.6米</v>
      </c>
      <c r="O535" s="84">
        <v>6</v>
      </c>
      <c r="P535" s="84">
        <v>0</v>
      </c>
      <c r="Q535" s="84">
        <f t="shared" si="99"/>
        <v>6</v>
      </c>
      <c r="R535" s="81" t="str">
        <f t="shared" si="97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5"/>
        <v>武汉威伟机械</v>
      </c>
      <c r="L536" s="88" t="s">
        <v>163</v>
      </c>
      <c r="M536" s="87" t="s">
        <v>285</v>
      </c>
      <c r="N536" s="81" t="str">
        <f t="shared" si="96"/>
        <v>9.6米</v>
      </c>
      <c r="O536" s="84">
        <v>14</v>
      </c>
      <c r="P536" s="84">
        <v>0</v>
      </c>
      <c r="Q536" s="84">
        <f t="shared" si="99"/>
        <v>14</v>
      </c>
      <c r="R536" s="81" t="str">
        <f t="shared" si="97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5"/>
        <v>武汉威伟机械</v>
      </c>
      <c r="L537" s="88" t="s">
        <v>163</v>
      </c>
      <c r="M537" s="87" t="s">
        <v>285</v>
      </c>
      <c r="N537" s="81" t="str">
        <f t="shared" si="96"/>
        <v>9.6米</v>
      </c>
      <c r="O537" s="84">
        <v>11</v>
      </c>
      <c r="P537" s="84">
        <v>0</v>
      </c>
      <c r="Q537" s="84">
        <f t="shared" si="99"/>
        <v>11</v>
      </c>
      <c r="R537" s="81" t="str">
        <f t="shared" si="97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5"/>
        <v>武汉威伟机械</v>
      </c>
      <c r="L538" s="88" t="s">
        <v>163</v>
      </c>
      <c r="M538" s="87" t="s">
        <v>285</v>
      </c>
      <c r="N538" s="81" t="str">
        <f t="shared" si="96"/>
        <v>9.6米</v>
      </c>
      <c r="O538" s="84">
        <v>9</v>
      </c>
      <c r="P538" s="84">
        <v>0</v>
      </c>
      <c r="Q538" s="84">
        <f t="shared" si="99"/>
        <v>9</v>
      </c>
      <c r="R538" s="81" t="str">
        <f t="shared" si="97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5"/>
        <v>武汉威伟机械</v>
      </c>
      <c r="L539" s="88" t="s">
        <v>163</v>
      </c>
      <c r="M539" s="87" t="s">
        <v>285</v>
      </c>
      <c r="N539" s="81" t="str">
        <f t="shared" si="96"/>
        <v>9.6米</v>
      </c>
      <c r="O539" s="84">
        <v>14</v>
      </c>
      <c r="P539" s="84">
        <v>0</v>
      </c>
      <c r="Q539" s="84">
        <f t="shared" si="99"/>
        <v>14</v>
      </c>
      <c r="R539" s="81" t="str">
        <f t="shared" si="97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100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101">IF(A540&lt;&gt;"","9.6米","--")</f>
        <v>9.6米</v>
      </c>
      <c r="O540" s="84">
        <v>14</v>
      </c>
      <c r="P540" s="84">
        <v>0</v>
      </c>
      <c r="Q540" s="84">
        <f t="shared" ref="Q540:Q547" si="102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100"/>
        <v>武汉威伟机械</v>
      </c>
      <c r="L541" s="88" t="s">
        <v>1134</v>
      </c>
      <c r="M541" s="87" t="s">
        <v>1091</v>
      </c>
      <c r="N541" s="81" t="str">
        <f t="shared" si="101"/>
        <v>9.6米</v>
      </c>
      <c r="O541" s="84">
        <v>14</v>
      </c>
      <c r="P541" s="84">
        <v>0</v>
      </c>
      <c r="Q541" s="84">
        <f t="shared" si="102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100"/>
        <v>武汉威伟机械</v>
      </c>
      <c r="L542" s="88" t="s">
        <v>180</v>
      </c>
      <c r="M542" s="87" t="s">
        <v>196</v>
      </c>
      <c r="N542" s="81" t="str">
        <f t="shared" si="101"/>
        <v>9.6米</v>
      </c>
      <c r="O542" s="84">
        <v>12</v>
      </c>
      <c r="P542" s="84">
        <v>0</v>
      </c>
      <c r="Q542" s="84">
        <f t="shared" si="102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100"/>
        <v>武汉威伟机械</v>
      </c>
      <c r="L543" s="88" t="s">
        <v>24</v>
      </c>
      <c r="M543" s="87" t="s">
        <v>48</v>
      </c>
      <c r="N543" s="81" t="str">
        <f t="shared" si="101"/>
        <v>9.6米</v>
      </c>
      <c r="O543" s="84">
        <v>14</v>
      </c>
      <c r="P543" s="84">
        <v>0</v>
      </c>
      <c r="Q543" s="84">
        <f t="shared" si="102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100"/>
        <v>武汉威伟机械</v>
      </c>
      <c r="L544" s="88" t="s">
        <v>168</v>
      </c>
      <c r="M544" s="87" t="s">
        <v>275</v>
      </c>
      <c r="N544" s="81" t="str">
        <f t="shared" si="101"/>
        <v>9.6米</v>
      </c>
      <c r="O544" s="84">
        <v>14</v>
      </c>
      <c r="P544" s="84">
        <v>0</v>
      </c>
      <c r="Q544" s="84">
        <f t="shared" si="102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100"/>
        <v>武汉威伟机械</v>
      </c>
      <c r="L545" s="88" t="s">
        <v>166</v>
      </c>
      <c r="M545" s="87" t="s">
        <v>250</v>
      </c>
      <c r="N545" s="81" t="str">
        <f t="shared" si="101"/>
        <v>9.6米</v>
      </c>
      <c r="O545" s="84">
        <v>14</v>
      </c>
      <c r="P545" s="84">
        <v>0</v>
      </c>
      <c r="Q545" s="84">
        <f t="shared" si="102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100"/>
        <v>武汉威伟机械</v>
      </c>
      <c r="L546" s="88" t="s">
        <v>164</v>
      </c>
      <c r="M546" s="87" t="s">
        <v>1821</v>
      </c>
      <c r="N546" s="81" t="str">
        <f t="shared" si="101"/>
        <v>9.6米</v>
      </c>
      <c r="O546" s="84">
        <v>10</v>
      </c>
      <c r="P546" s="84">
        <v>0</v>
      </c>
      <c r="Q546" s="84">
        <f t="shared" si="102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100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102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3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4">IF(A549&lt;&gt;"","9.6米","--")</f>
        <v>9.6米</v>
      </c>
      <c r="O549" s="84">
        <v>14</v>
      </c>
      <c r="P549" s="84">
        <v>0</v>
      </c>
      <c r="Q549" s="84">
        <f t="shared" ref="Q549:Q576" si="105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3"/>
        <v>武汉威伟机械</v>
      </c>
      <c r="L550" s="88" t="s">
        <v>162</v>
      </c>
      <c r="M550" s="87" t="s">
        <v>117</v>
      </c>
      <c r="N550" s="81" t="str">
        <f t="shared" si="104"/>
        <v>9.6米</v>
      </c>
      <c r="O550" s="84">
        <v>8</v>
      </c>
      <c r="P550" s="84">
        <v>0</v>
      </c>
      <c r="Q550" s="84">
        <f t="shared" si="105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3"/>
        <v>武汉威伟机械</v>
      </c>
      <c r="L551" s="88" t="s">
        <v>162</v>
      </c>
      <c r="M551" s="87" t="s">
        <v>117</v>
      </c>
      <c r="N551" s="81" t="str">
        <f t="shared" si="104"/>
        <v>9.6米</v>
      </c>
      <c r="O551" s="84">
        <v>8</v>
      </c>
      <c r="P551" s="84">
        <v>0</v>
      </c>
      <c r="Q551" s="84">
        <f t="shared" si="105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3"/>
        <v>武汉威伟机械</v>
      </c>
      <c r="L552" s="88" t="s">
        <v>162</v>
      </c>
      <c r="M552" s="87" t="s">
        <v>117</v>
      </c>
      <c r="N552" s="81" t="str">
        <f t="shared" si="104"/>
        <v>9.6米</v>
      </c>
      <c r="O552" s="84">
        <v>14</v>
      </c>
      <c r="P552" s="84">
        <v>0</v>
      </c>
      <c r="Q552" s="84">
        <f t="shared" si="105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3"/>
        <v>武汉威伟机械</v>
      </c>
      <c r="L553" s="88" t="s">
        <v>162</v>
      </c>
      <c r="M553" s="87" t="s">
        <v>117</v>
      </c>
      <c r="N553" s="81" t="str">
        <f t="shared" si="104"/>
        <v>9.6米</v>
      </c>
      <c r="O553" s="84">
        <v>14</v>
      </c>
      <c r="P553" s="84">
        <v>0</v>
      </c>
      <c r="Q553" s="84">
        <f t="shared" si="105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3"/>
        <v>武汉威伟机械</v>
      </c>
      <c r="L554" s="88" t="s">
        <v>163</v>
      </c>
      <c r="M554" s="87" t="s">
        <v>1826</v>
      </c>
      <c r="N554" s="81" t="str">
        <f t="shared" si="104"/>
        <v>9.6米</v>
      </c>
      <c r="O554" s="84">
        <v>14</v>
      </c>
      <c r="P554" s="84">
        <v>0</v>
      </c>
      <c r="Q554" s="84">
        <f t="shared" si="105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3"/>
        <v>武汉威伟机械</v>
      </c>
      <c r="L555" s="88" t="s">
        <v>163</v>
      </c>
      <c r="M555" s="87" t="s">
        <v>1826</v>
      </c>
      <c r="N555" s="81" t="str">
        <f t="shared" si="104"/>
        <v>9.6米</v>
      </c>
      <c r="O555" s="84">
        <v>14</v>
      </c>
      <c r="P555" s="84">
        <v>0</v>
      </c>
      <c r="Q555" s="84">
        <f t="shared" si="105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3"/>
        <v>武汉威伟机械</v>
      </c>
      <c r="L556" s="88" t="s">
        <v>163</v>
      </c>
      <c r="M556" s="87" t="s">
        <v>1826</v>
      </c>
      <c r="N556" s="81" t="str">
        <f t="shared" si="104"/>
        <v>9.6米</v>
      </c>
      <c r="O556" s="84">
        <v>14</v>
      </c>
      <c r="P556" s="84">
        <v>0</v>
      </c>
      <c r="Q556" s="84">
        <f t="shared" si="105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3"/>
        <v>武汉威伟机械</v>
      </c>
      <c r="L557" s="88" t="s">
        <v>163</v>
      </c>
      <c r="M557" s="87" t="s">
        <v>1826</v>
      </c>
      <c r="N557" s="81" t="str">
        <f t="shared" si="104"/>
        <v>9.6米</v>
      </c>
      <c r="O557" s="84">
        <v>14</v>
      </c>
      <c r="P557" s="84">
        <v>0</v>
      </c>
      <c r="Q557" s="84">
        <f t="shared" si="105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3"/>
        <v>武汉威伟机械</v>
      </c>
      <c r="L558" s="88" t="s">
        <v>163</v>
      </c>
      <c r="M558" s="87" t="s">
        <v>1826</v>
      </c>
      <c r="N558" s="81" t="str">
        <f t="shared" si="104"/>
        <v>9.6米</v>
      </c>
      <c r="O558" s="84">
        <v>4</v>
      </c>
      <c r="P558" s="84">
        <v>6</v>
      </c>
      <c r="Q558" s="84">
        <f t="shared" si="105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3"/>
        <v>武汉威伟机械</v>
      </c>
      <c r="L559" s="88" t="s">
        <v>166</v>
      </c>
      <c r="M559" s="87" t="s">
        <v>250</v>
      </c>
      <c r="N559" s="81" t="str">
        <f t="shared" si="104"/>
        <v>9.6米</v>
      </c>
      <c r="O559" s="84">
        <v>14</v>
      </c>
      <c r="P559" s="84">
        <v>0</v>
      </c>
      <c r="Q559" s="84">
        <f t="shared" si="105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3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5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3"/>
        <v>武汉威伟机械</v>
      </c>
      <c r="L561" s="88" t="s">
        <v>363</v>
      </c>
      <c r="M561" s="87" t="s">
        <v>1851</v>
      </c>
      <c r="N561" s="81" t="str">
        <f t="shared" ref="N561:N576" si="106">IF(A561&lt;&gt;"","9.6米","--")</f>
        <v>9.6米</v>
      </c>
      <c r="O561" s="84">
        <v>15</v>
      </c>
      <c r="P561" s="84">
        <v>0</v>
      </c>
      <c r="Q561" s="84">
        <f t="shared" si="105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3"/>
        <v>武汉威伟机械</v>
      </c>
      <c r="L562" s="88" t="s">
        <v>363</v>
      </c>
      <c r="M562" s="87" t="s">
        <v>1851</v>
      </c>
      <c r="N562" s="81" t="str">
        <f t="shared" si="106"/>
        <v>9.6米</v>
      </c>
      <c r="O562" s="84">
        <v>14</v>
      </c>
      <c r="P562" s="84">
        <v>0</v>
      </c>
      <c r="Q562" s="84">
        <f t="shared" si="105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3"/>
        <v>武汉威伟机械</v>
      </c>
      <c r="L563" s="88" t="s">
        <v>363</v>
      </c>
      <c r="M563" s="87" t="s">
        <v>1851</v>
      </c>
      <c r="N563" s="81" t="str">
        <f t="shared" si="106"/>
        <v>9.6米</v>
      </c>
      <c r="O563" s="84">
        <v>10</v>
      </c>
      <c r="P563" s="84">
        <v>0</v>
      </c>
      <c r="Q563" s="84">
        <f t="shared" si="105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3"/>
        <v>武汉威伟机械</v>
      </c>
      <c r="L564" s="88" t="s">
        <v>363</v>
      </c>
      <c r="M564" s="87" t="s">
        <v>1851</v>
      </c>
      <c r="N564" s="81" t="str">
        <f t="shared" si="106"/>
        <v>9.6米</v>
      </c>
      <c r="O564" s="84">
        <v>14</v>
      </c>
      <c r="P564" s="84">
        <v>0</v>
      </c>
      <c r="Q564" s="84">
        <f t="shared" si="105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3"/>
        <v>武汉威伟机械</v>
      </c>
      <c r="L565" s="88" t="s">
        <v>363</v>
      </c>
      <c r="M565" s="87" t="s">
        <v>1851</v>
      </c>
      <c r="N565" s="81" t="str">
        <f t="shared" si="106"/>
        <v>9.6米</v>
      </c>
      <c r="O565" s="84">
        <v>14</v>
      </c>
      <c r="P565" s="84">
        <v>0</v>
      </c>
      <c r="Q565" s="84">
        <f t="shared" si="105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3"/>
        <v>武汉威伟机械</v>
      </c>
      <c r="L566" s="88" t="s">
        <v>363</v>
      </c>
      <c r="M566" s="87" t="s">
        <v>1851</v>
      </c>
      <c r="N566" s="81" t="str">
        <f t="shared" si="106"/>
        <v>9.6米</v>
      </c>
      <c r="O566" s="84">
        <v>14</v>
      </c>
      <c r="P566" s="84">
        <v>0</v>
      </c>
      <c r="Q566" s="84">
        <f t="shared" si="105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3"/>
        <v>武汉威伟机械</v>
      </c>
      <c r="L567" s="88" t="s">
        <v>363</v>
      </c>
      <c r="M567" s="87" t="s">
        <v>1851</v>
      </c>
      <c r="N567" s="81" t="str">
        <f t="shared" si="106"/>
        <v>9.6米</v>
      </c>
      <c r="O567" s="84">
        <v>14</v>
      </c>
      <c r="P567" s="84">
        <v>0</v>
      </c>
      <c r="Q567" s="84">
        <f t="shared" si="105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3"/>
        <v>武汉威伟机械</v>
      </c>
      <c r="L568" s="88" t="s">
        <v>165</v>
      </c>
      <c r="M568" s="87" t="s">
        <v>144</v>
      </c>
      <c r="N568" s="81" t="str">
        <f t="shared" si="106"/>
        <v>9.6米</v>
      </c>
      <c r="O568" s="84">
        <v>14</v>
      </c>
      <c r="P568" s="84">
        <v>0</v>
      </c>
      <c r="Q568" s="84">
        <f t="shared" si="105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3"/>
        <v>武汉威伟机械</v>
      </c>
      <c r="L569" s="88" t="s">
        <v>165</v>
      </c>
      <c r="M569" s="87" t="s">
        <v>144</v>
      </c>
      <c r="N569" s="81" t="str">
        <f t="shared" si="106"/>
        <v>9.6米</v>
      </c>
      <c r="O569" s="84">
        <v>11</v>
      </c>
      <c r="P569" s="84">
        <v>0</v>
      </c>
      <c r="Q569" s="84">
        <f t="shared" si="105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3"/>
        <v>武汉威伟机械</v>
      </c>
      <c r="L572" s="88" t="s">
        <v>165</v>
      </c>
      <c r="M572" s="87" t="s">
        <v>144</v>
      </c>
      <c r="N572" s="81" t="str">
        <f t="shared" si="106"/>
        <v>9.6米</v>
      </c>
      <c r="O572" s="84">
        <v>13</v>
      </c>
      <c r="P572" s="84">
        <v>0</v>
      </c>
      <c r="Q572" s="84">
        <f t="shared" si="105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3"/>
        <v>武汉威伟机械</v>
      </c>
      <c r="L573" s="88" t="s">
        <v>165</v>
      </c>
      <c r="M573" s="87" t="s">
        <v>144</v>
      </c>
      <c r="N573" s="81" t="str">
        <f t="shared" si="106"/>
        <v>9.6米</v>
      </c>
      <c r="O573" s="84">
        <v>12</v>
      </c>
      <c r="P573" s="84">
        <v>0</v>
      </c>
      <c r="Q573" s="84">
        <f t="shared" si="105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3"/>
        <v>武汉威伟机械</v>
      </c>
      <c r="L574" s="88" t="s">
        <v>24</v>
      </c>
      <c r="M574" s="87" t="s">
        <v>48</v>
      </c>
      <c r="N574" s="81" t="str">
        <f t="shared" si="106"/>
        <v>9.6米</v>
      </c>
      <c r="O574" s="84">
        <v>14</v>
      </c>
      <c r="P574" s="84">
        <v>0</v>
      </c>
      <c r="Q574" s="84">
        <f t="shared" si="105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3"/>
        <v>武汉威伟机械</v>
      </c>
      <c r="L575" s="88" t="s">
        <v>163</v>
      </c>
      <c r="M575" s="87" t="s">
        <v>1826</v>
      </c>
      <c r="N575" s="81" t="str">
        <f t="shared" si="106"/>
        <v>9.6米</v>
      </c>
      <c r="O575" s="84">
        <v>13</v>
      </c>
      <c r="P575" s="84">
        <v>0</v>
      </c>
      <c r="Q575" s="84">
        <f t="shared" si="105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3"/>
        <v>武汉威伟机械</v>
      </c>
      <c r="L576" s="88" t="s">
        <v>166</v>
      </c>
      <c r="M576" s="87" t="s">
        <v>250</v>
      </c>
      <c r="N576" s="81" t="str">
        <f t="shared" si="106"/>
        <v>9.6米</v>
      </c>
      <c r="O576" s="84">
        <v>5</v>
      </c>
      <c r="P576" s="84">
        <v>0</v>
      </c>
      <c r="Q576" s="84">
        <f t="shared" si="105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7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8">IF(A578&lt;&gt;"","9.6米","--")</f>
        <v>9.6米</v>
      </c>
      <c r="O578" s="84">
        <v>13</v>
      </c>
      <c r="P578" s="84">
        <v>0</v>
      </c>
      <c r="Q578" s="84">
        <f t="shared" ref="Q578" si="109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 t="shared" ref="K579:K610" si="110">IF(A579&lt;&gt;"","武汉威伟机械","------")</f>
        <v>武汉威伟机械</v>
      </c>
      <c r="L579" s="88" t="s">
        <v>175</v>
      </c>
      <c r="M579" s="87" t="s">
        <v>239</v>
      </c>
      <c r="N579" s="81" t="str">
        <f t="shared" ref="N579:N587" si="111"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 t="shared" si="110"/>
        <v>武汉威伟机械</v>
      </c>
      <c r="L580" s="88" t="s">
        <v>165</v>
      </c>
      <c r="M580" s="87" t="s">
        <v>144</v>
      </c>
      <c r="N580" s="81" t="str">
        <f t="shared" si="111"/>
        <v>9.6米</v>
      </c>
      <c r="O580" s="84">
        <v>14</v>
      </c>
      <c r="P580" s="84">
        <v>0</v>
      </c>
      <c r="Q580" s="84">
        <f>SUM(O580:P580)</f>
        <v>14</v>
      </c>
      <c r="R580" s="81"/>
    </row>
    <row r="581" spans="1:18" s="97" customFormat="1" ht="18.75">
      <c r="A581" s="94">
        <v>43209</v>
      </c>
      <c r="B581" s="96" t="s">
        <v>234</v>
      </c>
      <c r="C581" s="96">
        <v>1225</v>
      </c>
      <c r="D581" s="96">
        <v>1430</v>
      </c>
      <c r="E581" s="95" t="s">
        <v>26</v>
      </c>
      <c r="F581" s="95" t="s">
        <v>251</v>
      </c>
      <c r="G581" s="95" t="s">
        <v>31</v>
      </c>
      <c r="H581" s="95" t="s">
        <v>430</v>
      </c>
      <c r="I581" s="106" t="s">
        <v>1950</v>
      </c>
      <c r="J581" s="101" t="s">
        <v>142</v>
      </c>
      <c r="K581" s="102" t="str">
        <f t="shared" si="110"/>
        <v>武汉威伟机械</v>
      </c>
      <c r="L581" s="104" t="s">
        <v>181</v>
      </c>
      <c r="M581" s="105" t="s">
        <v>197</v>
      </c>
      <c r="N581" s="102" t="str">
        <f t="shared" si="111"/>
        <v>9.6米</v>
      </c>
      <c r="O581" s="103">
        <v>14</v>
      </c>
      <c r="P581" s="103">
        <v>0</v>
      </c>
      <c r="Q581" s="103">
        <f>SUM(O581:P581)</f>
        <v>14</v>
      </c>
      <c r="R581" s="102" t="s">
        <v>1901</v>
      </c>
    </row>
    <row r="582" spans="1:18" s="97" customFormat="1" ht="18.75">
      <c r="A582" s="94">
        <v>43209</v>
      </c>
      <c r="B582" s="96" t="s">
        <v>234</v>
      </c>
      <c r="C582" s="96">
        <v>1840</v>
      </c>
      <c r="D582" s="96">
        <v>2116</v>
      </c>
      <c r="E582" s="95" t="s">
        <v>26</v>
      </c>
      <c r="F582" s="95" t="s">
        <v>251</v>
      </c>
      <c r="G582" s="95" t="s">
        <v>31</v>
      </c>
      <c r="H582" s="95" t="s">
        <v>430</v>
      </c>
      <c r="I582" s="106" t="s">
        <v>1951</v>
      </c>
      <c r="J582" s="101" t="s">
        <v>1912</v>
      </c>
      <c r="K582" s="102" t="str">
        <f t="shared" si="110"/>
        <v>武汉威伟机械</v>
      </c>
      <c r="L582" s="104" t="s">
        <v>167</v>
      </c>
      <c r="M582" s="105" t="s">
        <v>191</v>
      </c>
      <c r="N582" s="102" t="str">
        <f t="shared" si="111"/>
        <v>9.6米</v>
      </c>
      <c r="O582" s="103">
        <v>14</v>
      </c>
      <c r="P582" s="103">
        <v>0</v>
      </c>
      <c r="Q582" s="103">
        <f>SUM(O582:P582)</f>
        <v>14</v>
      </c>
      <c r="R582" s="102" t="s">
        <v>1913</v>
      </c>
    </row>
    <row r="583" spans="1:18" s="97" customFormat="1" ht="18.75">
      <c r="A583" s="94">
        <v>43209</v>
      </c>
      <c r="B583" s="96" t="s">
        <v>500</v>
      </c>
      <c r="C583" s="96">
        <v>1920</v>
      </c>
      <c r="D583" s="96">
        <v>2058</v>
      </c>
      <c r="E583" s="95" t="s">
        <v>26</v>
      </c>
      <c r="F583" s="95" t="s">
        <v>251</v>
      </c>
      <c r="G583" s="95" t="s">
        <v>31</v>
      </c>
      <c r="H583" s="95" t="s">
        <v>430</v>
      </c>
      <c r="I583" s="106" t="s">
        <v>1952</v>
      </c>
      <c r="J583" s="101" t="s">
        <v>1914</v>
      </c>
      <c r="K583" s="102" t="str">
        <f t="shared" si="110"/>
        <v>武汉威伟机械</v>
      </c>
      <c r="L583" s="104" t="s">
        <v>24</v>
      </c>
      <c r="M583" s="105" t="s">
        <v>48</v>
      </c>
      <c r="N583" s="102" t="str">
        <f t="shared" si="111"/>
        <v>9.6米</v>
      </c>
      <c r="O583" s="103">
        <v>14</v>
      </c>
      <c r="P583" s="103">
        <v>0</v>
      </c>
      <c r="Q583" s="103">
        <f>SUM(O583:P583)</f>
        <v>14</v>
      </c>
      <c r="R583" s="102" t="s">
        <v>1913</v>
      </c>
    </row>
    <row r="584" spans="1:18" s="97" customFormat="1" ht="18.75">
      <c r="A584" s="94">
        <v>43209</v>
      </c>
      <c r="B584" s="96" t="s">
        <v>234</v>
      </c>
      <c r="C584" s="96">
        <v>1735</v>
      </c>
      <c r="D584" s="96">
        <v>2028</v>
      </c>
      <c r="E584" s="95" t="s">
        <v>26</v>
      </c>
      <c r="F584" s="95" t="s">
        <v>251</v>
      </c>
      <c r="G584" s="95" t="s">
        <v>31</v>
      </c>
      <c r="H584" s="95" t="s">
        <v>430</v>
      </c>
      <c r="I584" s="106" t="s">
        <v>1953</v>
      </c>
      <c r="J584" s="101" t="s">
        <v>1915</v>
      </c>
      <c r="K584" s="102" t="str">
        <f t="shared" si="110"/>
        <v>武汉威伟机械</v>
      </c>
      <c r="L584" s="104" t="s">
        <v>178</v>
      </c>
      <c r="M584" s="105" t="s">
        <v>35</v>
      </c>
      <c r="N584" s="102" t="str">
        <f t="shared" si="111"/>
        <v>9.6米</v>
      </c>
      <c r="O584" s="103">
        <v>14</v>
      </c>
      <c r="P584" s="103">
        <v>0</v>
      </c>
      <c r="Q584" s="103">
        <f t="shared" ref="Q584:Q586" si="112">SUM(O584:P584)</f>
        <v>14</v>
      </c>
      <c r="R584" s="102" t="s">
        <v>1916</v>
      </c>
    </row>
    <row r="585" spans="1:18" s="97" customFormat="1" ht="18.75">
      <c r="A585" s="94">
        <v>43209</v>
      </c>
      <c r="B585" s="96" t="s">
        <v>234</v>
      </c>
      <c r="C585" s="96">
        <v>1820</v>
      </c>
      <c r="D585" s="96">
        <v>2004</v>
      </c>
      <c r="E585" s="95" t="s">
        <v>26</v>
      </c>
      <c r="F585" s="95" t="s">
        <v>251</v>
      </c>
      <c r="G585" s="95" t="s">
        <v>31</v>
      </c>
      <c r="H585" s="95" t="s">
        <v>430</v>
      </c>
      <c r="I585" s="106" t="s">
        <v>1954</v>
      </c>
      <c r="J585" s="101" t="s">
        <v>1917</v>
      </c>
      <c r="K585" s="102" t="str">
        <f t="shared" si="110"/>
        <v>武汉威伟机械</v>
      </c>
      <c r="L585" s="104" t="s">
        <v>183</v>
      </c>
      <c r="M585" s="105" t="s">
        <v>107</v>
      </c>
      <c r="N585" s="102" t="str">
        <f t="shared" si="111"/>
        <v>9.6米</v>
      </c>
      <c r="O585" s="103">
        <v>14</v>
      </c>
      <c r="P585" s="103">
        <v>0</v>
      </c>
      <c r="Q585" s="103">
        <f t="shared" si="112"/>
        <v>14</v>
      </c>
      <c r="R585" s="102" t="s">
        <v>1918</v>
      </c>
    </row>
    <row r="586" spans="1:18" s="97" customFormat="1" ht="18.75">
      <c r="A586" s="94">
        <v>43209</v>
      </c>
      <c r="B586" s="96" t="s">
        <v>25</v>
      </c>
      <c r="C586" s="96">
        <v>1929</v>
      </c>
      <c r="D586" s="96">
        <v>2108</v>
      </c>
      <c r="E586" s="95" t="s">
        <v>26</v>
      </c>
      <c r="F586" s="95" t="s">
        <v>251</v>
      </c>
      <c r="G586" s="95" t="s">
        <v>31</v>
      </c>
      <c r="H586" s="95" t="s">
        <v>430</v>
      </c>
      <c r="I586" s="106" t="s">
        <v>1955</v>
      </c>
      <c r="J586" s="101" t="s">
        <v>1919</v>
      </c>
      <c r="K586" s="102" t="str">
        <f t="shared" si="110"/>
        <v>武汉威伟机械</v>
      </c>
      <c r="L586" s="104" t="s">
        <v>174</v>
      </c>
      <c r="M586" s="105" t="s">
        <v>41</v>
      </c>
      <c r="N586" s="102" t="str">
        <f t="shared" si="111"/>
        <v>9.6米</v>
      </c>
      <c r="O586" s="103">
        <v>12</v>
      </c>
      <c r="P586" s="103">
        <v>0</v>
      </c>
      <c r="Q586" s="103">
        <f t="shared" si="112"/>
        <v>12</v>
      </c>
      <c r="R586" s="102"/>
    </row>
    <row r="587" spans="1:18" s="97" customFormat="1" ht="18.75">
      <c r="A587" s="94">
        <v>43209</v>
      </c>
      <c r="B587" s="96" t="s">
        <v>500</v>
      </c>
      <c r="C587" s="96">
        <v>1825</v>
      </c>
      <c r="D587" s="96">
        <v>2006</v>
      </c>
      <c r="E587" s="95" t="s">
        <v>37</v>
      </c>
      <c r="F587" s="95" t="s">
        <v>1817</v>
      </c>
      <c r="G587" s="95" t="s">
        <v>31</v>
      </c>
      <c r="H587" s="95" t="s">
        <v>430</v>
      </c>
      <c r="I587" s="106" t="s">
        <v>1956</v>
      </c>
      <c r="J587" s="101" t="s">
        <v>1903</v>
      </c>
      <c r="K587" s="102" t="str">
        <f t="shared" si="110"/>
        <v>武汉威伟机械</v>
      </c>
      <c r="L587" s="104" t="s">
        <v>1134</v>
      </c>
      <c r="M587" s="105" t="s">
        <v>1091</v>
      </c>
      <c r="N587" s="102" t="str">
        <f t="shared" si="111"/>
        <v>9.6米</v>
      </c>
      <c r="O587" s="103">
        <v>14</v>
      </c>
      <c r="P587" s="103">
        <v>0</v>
      </c>
      <c r="Q587" s="103">
        <f>SUM(O587:P587)</f>
        <v>14</v>
      </c>
      <c r="R587" s="102"/>
    </row>
    <row r="588" spans="1:18" s="97" customFormat="1" ht="18.75">
      <c r="A588" s="94">
        <v>43209</v>
      </c>
      <c r="B588" s="96" t="s">
        <v>1943</v>
      </c>
      <c r="C588" s="96">
        <v>1800</v>
      </c>
      <c r="D588" s="96">
        <v>1955</v>
      </c>
      <c r="E588" s="95" t="s">
        <v>1923</v>
      </c>
      <c r="F588" s="95" t="s">
        <v>1944</v>
      </c>
      <c r="G588" s="95" t="s">
        <v>957</v>
      </c>
      <c r="H588" s="95" t="s">
        <v>1945</v>
      </c>
      <c r="I588" s="106" t="s">
        <v>1946</v>
      </c>
      <c r="J588" s="101" t="s">
        <v>1947</v>
      </c>
      <c r="K588" s="102" t="str">
        <f t="shared" si="110"/>
        <v>武汉威伟机械</v>
      </c>
      <c r="L588" s="104" t="s">
        <v>176</v>
      </c>
      <c r="M588" s="105" t="s">
        <v>1948</v>
      </c>
      <c r="N588" s="102" t="s">
        <v>19</v>
      </c>
      <c r="O588" s="103">
        <v>10</v>
      </c>
      <c r="P588" s="103">
        <v>0</v>
      </c>
      <c r="Q588" s="103">
        <f>SUM(O588:P588)</f>
        <v>10</v>
      </c>
      <c r="R588" s="93"/>
    </row>
    <row r="589" spans="1:18" s="97" customFormat="1" ht="18.75">
      <c r="A589" s="94">
        <v>43209</v>
      </c>
      <c r="B589" s="96" t="s">
        <v>1797</v>
      </c>
      <c r="C589" s="96">
        <v>1521</v>
      </c>
      <c r="D589" s="96">
        <v>1549</v>
      </c>
      <c r="E589" s="95" t="s">
        <v>53</v>
      </c>
      <c r="F589" s="95" t="s">
        <v>517</v>
      </c>
      <c r="G589" s="95" t="s">
        <v>31</v>
      </c>
      <c r="H589" s="95" t="s">
        <v>430</v>
      </c>
      <c r="I589" s="106" t="s">
        <v>1957</v>
      </c>
      <c r="J589" s="101" t="s">
        <v>1898</v>
      </c>
      <c r="K589" s="102" t="str">
        <f t="shared" si="110"/>
        <v>武汉威伟机械</v>
      </c>
      <c r="L589" s="104" t="s">
        <v>168</v>
      </c>
      <c r="M589" s="105" t="s">
        <v>51</v>
      </c>
      <c r="N589" s="102" t="str">
        <f t="shared" ref="N589:N620" si="113">IF(A589&lt;&gt;"","9.6米","--")</f>
        <v>9.6米</v>
      </c>
      <c r="O589" s="103">
        <v>13</v>
      </c>
      <c r="P589" s="103">
        <v>0</v>
      </c>
      <c r="Q589" s="103">
        <f>SUM(O589:P589)</f>
        <v>13</v>
      </c>
      <c r="R589" s="102"/>
    </row>
    <row r="590" spans="1:18" s="97" customFormat="1" ht="18.75">
      <c r="A590" s="94">
        <v>43209</v>
      </c>
      <c r="B590" s="96" t="s">
        <v>1181</v>
      </c>
      <c r="C590" s="96">
        <v>1800</v>
      </c>
      <c r="D590" s="96">
        <v>1810</v>
      </c>
      <c r="E590" s="95" t="s">
        <v>53</v>
      </c>
      <c r="F590" s="95" t="s">
        <v>517</v>
      </c>
      <c r="G590" s="95" t="s">
        <v>31</v>
      </c>
      <c r="H590" s="95" t="s">
        <v>430</v>
      </c>
      <c r="I590" s="106" t="s">
        <v>1958</v>
      </c>
      <c r="J590" s="101" t="s">
        <v>1899</v>
      </c>
      <c r="K590" s="102" t="str">
        <f t="shared" si="110"/>
        <v>武汉威伟机械</v>
      </c>
      <c r="L590" s="104" t="s">
        <v>166</v>
      </c>
      <c r="M590" s="105" t="s">
        <v>250</v>
      </c>
      <c r="N590" s="102" t="str">
        <f t="shared" si="113"/>
        <v>9.6米</v>
      </c>
      <c r="O590" s="103">
        <v>8</v>
      </c>
      <c r="P590" s="103">
        <v>0</v>
      </c>
      <c r="Q590" s="103">
        <f>SUM(O590:P590)</f>
        <v>8</v>
      </c>
      <c r="R590" s="102"/>
    </row>
    <row r="591" spans="1:18" s="97" customFormat="1" ht="18.75">
      <c r="A591" s="94">
        <v>43209</v>
      </c>
      <c r="B591" s="96" t="s">
        <v>1797</v>
      </c>
      <c r="C591" s="96">
        <v>1040</v>
      </c>
      <c r="D591" s="96">
        <v>1108</v>
      </c>
      <c r="E591" s="95" t="s">
        <v>53</v>
      </c>
      <c r="F591" s="95" t="s">
        <v>517</v>
      </c>
      <c r="G591" s="95" t="s">
        <v>31</v>
      </c>
      <c r="H591" s="95" t="s">
        <v>430</v>
      </c>
      <c r="I591" s="106" t="s">
        <v>1959</v>
      </c>
      <c r="J591" s="101" t="s">
        <v>1902</v>
      </c>
      <c r="K591" s="102" t="str">
        <f t="shared" si="110"/>
        <v>武汉威伟机械</v>
      </c>
      <c r="L591" s="104" t="s">
        <v>166</v>
      </c>
      <c r="M591" s="105" t="s">
        <v>250</v>
      </c>
      <c r="N591" s="102" t="str">
        <f t="shared" si="113"/>
        <v>9.6米</v>
      </c>
      <c r="O591" s="103">
        <v>14</v>
      </c>
      <c r="P591" s="103">
        <v>0</v>
      </c>
      <c r="Q591" s="103">
        <f>SUM(O591:P591)</f>
        <v>14</v>
      </c>
      <c r="R591" s="102"/>
    </row>
    <row r="592" spans="1:18" s="97" customFormat="1" ht="18.75">
      <c r="A592" s="94">
        <v>43209</v>
      </c>
      <c r="B592" s="96" t="s">
        <v>1086</v>
      </c>
      <c r="C592" s="96">
        <v>21</v>
      </c>
      <c r="D592" s="96">
        <v>36</v>
      </c>
      <c r="E592" s="95" t="s">
        <v>31</v>
      </c>
      <c r="F592" s="95" t="s">
        <v>430</v>
      </c>
      <c r="G592" s="95" t="s">
        <v>53</v>
      </c>
      <c r="H592" s="95" t="s">
        <v>467</v>
      </c>
      <c r="I592" s="106" t="s">
        <v>1960</v>
      </c>
      <c r="J592" s="101" t="s">
        <v>1904</v>
      </c>
      <c r="K592" s="102" t="str">
        <f t="shared" si="110"/>
        <v>武汉威伟机械</v>
      </c>
      <c r="L592" s="104" t="s">
        <v>363</v>
      </c>
      <c r="M592" s="105" t="s">
        <v>118</v>
      </c>
      <c r="N592" s="102" t="str">
        <f t="shared" si="113"/>
        <v>9.6米</v>
      </c>
      <c r="O592" s="103">
        <v>14</v>
      </c>
      <c r="P592" s="103">
        <v>0</v>
      </c>
      <c r="Q592" s="103">
        <f t="shared" ref="Q592:Q616" si="114">SUM(O592:P592)</f>
        <v>14</v>
      </c>
      <c r="R592" s="102"/>
    </row>
    <row r="593" spans="1:18" s="97" customFormat="1" ht="18.75">
      <c r="A593" s="94">
        <v>43209</v>
      </c>
      <c r="B593" s="96" t="s">
        <v>1086</v>
      </c>
      <c r="C593" s="96">
        <v>55</v>
      </c>
      <c r="D593" s="96">
        <v>118</v>
      </c>
      <c r="E593" s="95" t="s">
        <v>31</v>
      </c>
      <c r="F593" s="95" t="s">
        <v>430</v>
      </c>
      <c r="G593" s="95" t="s">
        <v>53</v>
      </c>
      <c r="H593" s="95" t="s">
        <v>467</v>
      </c>
      <c r="I593" s="106" t="s">
        <v>1961</v>
      </c>
      <c r="J593" s="101" t="s">
        <v>1905</v>
      </c>
      <c r="K593" s="102" t="str">
        <f t="shared" si="110"/>
        <v>武汉威伟机械</v>
      </c>
      <c r="L593" s="104" t="s">
        <v>363</v>
      </c>
      <c r="M593" s="105" t="s">
        <v>118</v>
      </c>
      <c r="N593" s="102" t="str">
        <f t="shared" si="113"/>
        <v>9.6米</v>
      </c>
      <c r="O593" s="103">
        <v>12</v>
      </c>
      <c r="P593" s="103">
        <v>0</v>
      </c>
      <c r="Q593" s="103">
        <f t="shared" si="114"/>
        <v>12</v>
      </c>
      <c r="R593" s="102"/>
    </row>
    <row r="594" spans="1:18" s="97" customFormat="1" ht="18.75">
      <c r="A594" s="94">
        <v>43209</v>
      </c>
      <c r="B594" s="96" t="s">
        <v>89</v>
      </c>
      <c r="C594" s="96">
        <v>931</v>
      </c>
      <c r="D594" s="96">
        <v>941</v>
      </c>
      <c r="E594" s="95" t="s">
        <v>31</v>
      </c>
      <c r="F594" s="95" t="s">
        <v>430</v>
      </c>
      <c r="G594" s="95" t="s">
        <v>53</v>
      </c>
      <c r="H594" s="95" t="s">
        <v>467</v>
      </c>
      <c r="I594" s="106" t="s">
        <v>1962</v>
      </c>
      <c r="J594" s="101" t="s">
        <v>1906</v>
      </c>
      <c r="K594" s="102" t="str">
        <f t="shared" si="110"/>
        <v>武汉威伟机械</v>
      </c>
      <c r="L594" s="104" t="s">
        <v>363</v>
      </c>
      <c r="M594" s="105" t="s">
        <v>118</v>
      </c>
      <c r="N594" s="102" t="str">
        <f t="shared" si="113"/>
        <v>9.6米</v>
      </c>
      <c r="O594" s="103">
        <v>15</v>
      </c>
      <c r="P594" s="103">
        <v>0</v>
      </c>
      <c r="Q594" s="103">
        <f t="shared" si="114"/>
        <v>15</v>
      </c>
      <c r="R594" s="102"/>
    </row>
    <row r="595" spans="1:18" s="97" customFormat="1" ht="18.75">
      <c r="A595" s="94">
        <v>43209</v>
      </c>
      <c r="B595" s="96" t="s">
        <v>89</v>
      </c>
      <c r="C595" s="96">
        <v>1050</v>
      </c>
      <c r="D595" s="96">
        <v>1100</v>
      </c>
      <c r="E595" s="95" t="s">
        <v>31</v>
      </c>
      <c r="F595" s="95" t="s">
        <v>430</v>
      </c>
      <c r="G595" s="95" t="s">
        <v>53</v>
      </c>
      <c r="H595" s="95" t="s">
        <v>467</v>
      </c>
      <c r="I595" s="106" t="s">
        <v>1963</v>
      </c>
      <c r="J595" s="101" t="s">
        <v>1907</v>
      </c>
      <c r="K595" s="102" t="str">
        <f t="shared" si="110"/>
        <v>武汉威伟机械</v>
      </c>
      <c r="L595" s="104" t="s">
        <v>363</v>
      </c>
      <c r="M595" s="105" t="s">
        <v>118</v>
      </c>
      <c r="N595" s="102" t="str">
        <f t="shared" si="113"/>
        <v>9.6米</v>
      </c>
      <c r="O595" s="103">
        <v>14</v>
      </c>
      <c r="P595" s="103">
        <v>0</v>
      </c>
      <c r="Q595" s="103">
        <f t="shared" si="114"/>
        <v>14</v>
      </c>
      <c r="R595" s="102"/>
    </row>
    <row r="596" spans="1:18" s="97" customFormat="1" ht="18.75">
      <c r="A596" s="94">
        <v>43209</v>
      </c>
      <c r="B596" s="96" t="s">
        <v>89</v>
      </c>
      <c r="C596" s="96">
        <v>1205</v>
      </c>
      <c r="D596" s="96">
        <v>1215</v>
      </c>
      <c r="E596" s="95" t="s">
        <v>31</v>
      </c>
      <c r="F596" s="95" t="s">
        <v>430</v>
      </c>
      <c r="G596" s="95" t="s">
        <v>53</v>
      </c>
      <c r="H596" s="95" t="s">
        <v>467</v>
      </c>
      <c r="I596" s="106" t="s">
        <v>1964</v>
      </c>
      <c r="J596" s="101" t="s">
        <v>1908</v>
      </c>
      <c r="K596" s="102" t="str">
        <f t="shared" si="110"/>
        <v>武汉威伟机械</v>
      </c>
      <c r="L596" s="104" t="s">
        <v>363</v>
      </c>
      <c r="M596" s="105" t="s">
        <v>118</v>
      </c>
      <c r="N596" s="102" t="str">
        <f t="shared" si="113"/>
        <v>9.6米</v>
      </c>
      <c r="O596" s="103">
        <v>8</v>
      </c>
      <c r="P596" s="103">
        <v>0</v>
      </c>
      <c r="Q596" s="103">
        <f t="shared" si="114"/>
        <v>8</v>
      </c>
      <c r="R596" s="102"/>
    </row>
    <row r="597" spans="1:18" s="97" customFormat="1" ht="18.75">
      <c r="A597" s="94">
        <v>43209</v>
      </c>
      <c r="B597" s="96" t="s">
        <v>89</v>
      </c>
      <c r="C597" s="96">
        <v>1357</v>
      </c>
      <c r="D597" s="96">
        <v>1409</v>
      </c>
      <c r="E597" s="95" t="s">
        <v>31</v>
      </c>
      <c r="F597" s="95" t="s">
        <v>430</v>
      </c>
      <c r="G597" s="95" t="s">
        <v>53</v>
      </c>
      <c r="H597" s="95" t="s">
        <v>467</v>
      </c>
      <c r="I597" s="106" t="s">
        <v>1965</v>
      </c>
      <c r="J597" s="101" t="s">
        <v>1909</v>
      </c>
      <c r="K597" s="102" t="str">
        <f t="shared" si="110"/>
        <v>武汉威伟机械</v>
      </c>
      <c r="L597" s="104" t="s">
        <v>363</v>
      </c>
      <c r="M597" s="105" t="s">
        <v>118</v>
      </c>
      <c r="N597" s="102" t="str">
        <f t="shared" si="113"/>
        <v>9.6米</v>
      </c>
      <c r="O597" s="103">
        <v>14</v>
      </c>
      <c r="P597" s="103">
        <v>0</v>
      </c>
      <c r="Q597" s="103">
        <f t="shared" si="114"/>
        <v>14</v>
      </c>
      <c r="R597" s="102"/>
    </row>
    <row r="598" spans="1:18" s="97" customFormat="1" ht="18.75">
      <c r="A598" s="94">
        <v>43209</v>
      </c>
      <c r="B598" s="96" t="s">
        <v>89</v>
      </c>
      <c r="C598" s="96">
        <v>1531</v>
      </c>
      <c r="D598" s="96">
        <v>1541</v>
      </c>
      <c r="E598" s="95" t="s">
        <v>31</v>
      </c>
      <c r="F598" s="95" t="s">
        <v>430</v>
      </c>
      <c r="G598" s="95" t="s">
        <v>53</v>
      </c>
      <c r="H598" s="95" t="s">
        <v>467</v>
      </c>
      <c r="I598" s="106" t="s">
        <v>1966</v>
      </c>
      <c r="J598" s="101" t="s">
        <v>1910</v>
      </c>
      <c r="K598" s="102" t="str">
        <f t="shared" si="110"/>
        <v>武汉威伟机械</v>
      </c>
      <c r="L598" s="104" t="s">
        <v>363</v>
      </c>
      <c r="M598" s="105" t="s">
        <v>118</v>
      </c>
      <c r="N598" s="102" t="str">
        <f t="shared" si="113"/>
        <v>9.6米</v>
      </c>
      <c r="O598" s="103">
        <v>14</v>
      </c>
      <c r="P598" s="103">
        <v>0</v>
      </c>
      <c r="Q598" s="103">
        <f t="shared" si="114"/>
        <v>14</v>
      </c>
      <c r="R598" s="102"/>
    </row>
    <row r="599" spans="1:18" s="97" customFormat="1" ht="18.75">
      <c r="A599" s="94">
        <v>43209</v>
      </c>
      <c r="B599" s="96" t="s">
        <v>71</v>
      </c>
      <c r="C599" s="96">
        <v>1940</v>
      </c>
      <c r="D599" s="96">
        <v>2000</v>
      </c>
      <c r="E599" s="95" t="s">
        <v>31</v>
      </c>
      <c r="F599" s="95" t="s">
        <v>430</v>
      </c>
      <c r="G599" s="95" t="s">
        <v>53</v>
      </c>
      <c r="H599" s="95" t="s">
        <v>467</v>
      </c>
      <c r="I599" s="106" t="s">
        <v>1967</v>
      </c>
      <c r="J599" s="101" t="s">
        <v>1911</v>
      </c>
      <c r="K599" s="102" t="str">
        <f t="shared" si="110"/>
        <v>武汉威伟机械</v>
      </c>
      <c r="L599" s="104" t="s">
        <v>363</v>
      </c>
      <c r="M599" s="105" t="s">
        <v>118</v>
      </c>
      <c r="N599" s="102" t="str">
        <f t="shared" si="113"/>
        <v>9.6米</v>
      </c>
      <c r="O599" s="103">
        <v>9</v>
      </c>
      <c r="P599" s="103">
        <v>5</v>
      </c>
      <c r="Q599" s="103">
        <f t="shared" si="114"/>
        <v>14</v>
      </c>
      <c r="R599" s="102"/>
    </row>
    <row r="600" spans="1:18" s="97" customFormat="1" ht="18.75">
      <c r="A600" s="94">
        <v>43209</v>
      </c>
      <c r="B600" s="96" t="s">
        <v>1086</v>
      </c>
      <c r="C600" s="96">
        <v>2246</v>
      </c>
      <c r="D600" s="96">
        <v>2256</v>
      </c>
      <c r="E600" s="95" t="s">
        <v>31</v>
      </c>
      <c r="F600" s="95" t="s">
        <v>430</v>
      </c>
      <c r="G600" s="95" t="s">
        <v>53</v>
      </c>
      <c r="H600" s="95" t="s">
        <v>467</v>
      </c>
      <c r="I600" s="106" t="s">
        <v>1968</v>
      </c>
      <c r="J600" s="101" t="s">
        <v>1920</v>
      </c>
      <c r="K600" s="102" t="str">
        <f t="shared" si="110"/>
        <v>武汉威伟机械</v>
      </c>
      <c r="L600" s="104" t="s">
        <v>165</v>
      </c>
      <c r="M600" s="105" t="s">
        <v>144</v>
      </c>
      <c r="N600" s="102" t="str">
        <f t="shared" si="113"/>
        <v>9.6米</v>
      </c>
      <c r="O600" s="103">
        <v>6</v>
      </c>
      <c r="P600" s="103">
        <v>6</v>
      </c>
      <c r="Q600" s="103">
        <f t="shared" si="114"/>
        <v>12</v>
      </c>
      <c r="R600" s="102"/>
    </row>
    <row r="601" spans="1:18" s="97" customFormat="1" ht="18.75">
      <c r="A601" s="94">
        <v>43209</v>
      </c>
      <c r="B601" s="96" t="s">
        <v>1086</v>
      </c>
      <c r="C601" s="96">
        <v>2305</v>
      </c>
      <c r="D601" s="96">
        <v>2315</v>
      </c>
      <c r="E601" s="95" t="s">
        <v>31</v>
      </c>
      <c r="F601" s="95" t="s">
        <v>430</v>
      </c>
      <c r="G601" s="95" t="s">
        <v>53</v>
      </c>
      <c r="H601" s="95" t="s">
        <v>467</v>
      </c>
      <c r="I601" s="106" t="s">
        <v>1969</v>
      </c>
      <c r="J601" s="101" t="s">
        <v>1929</v>
      </c>
      <c r="K601" s="102" t="str">
        <f t="shared" si="110"/>
        <v>武汉威伟机械</v>
      </c>
      <c r="L601" s="104" t="s">
        <v>163</v>
      </c>
      <c r="M601" s="105" t="s">
        <v>79</v>
      </c>
      <c r="N601" s="102" t="str">
        <f t="shared" si="113"/>
        <v>9.6米</v>
      </c>
      <c r="O601" s="103">
        <v>4</v>
      </c>
      <c r="P601" s="103">
        <v>7</v>
      </c>
      <c r="Q601" s="103">
        <f t="shared" si="114"/>
        <v>11</v>
      </c>
      <c r="R601" s="102"/>
    </row>
    <row r="602" spans="1:18" s="97" customFormat="1" ht="18.75">
      <c r="A602" s="94">
        <v>43209</v>
      </c>
      <c r="B602" s="96" t="s">
        <v>1086</v>
      </c>
      <c r="C602" s="96">
        <v>2136</v>
      </c>
      <c r="D602" s="96">
        <v>2146</v>
      </c>
      <c r="E602" s="95" t="s">
        <v>31</v>
      </c>
      <c r="F602" s="95" t="s">
        <v>430</v>
      </c>
      <c r="G602" s="95" t="s">
        <v>53</v>
      </c>
      <c r="H602" s="95" t="s">
        <v>467</v>
      </c>
      <c r="I602" s="106" t="s">
        <v>1970</v>
      </c>
      <c r="J602" s="101" t="s">
        <v>1930</v>
      </c>
      <c r="K602" s="102" t="str">
        <f t="shared" si="110"/>
        <v>武汉威伟机械</v>
      </c>
      <c r="L602" s="104" t="s">
        <v>163</v>
      </c>
      <c r="M602" s="105" t="s">
        <v>79</v>
      </c>
      <c r="N602" s="102" t="str">
        <f t="shared" si="113"/>
        <v>9.6米</v>
      </c>
      <c r="O602" s="103">
        <v>9</v>
      </c>
      <c r="P602" s="103">
        <v>7</v>
      </c>
      <c r="Q602" s="103">
        <f t="shared" si="114"/>
        <v>16</v>
      </c>
      <c r="R602" s="102"/>
    </row>
    <row r="603" spans="1:18" s="97" customFormat="1" ht="18.75">
      <c r="A603" s="94">
        <v>43209</v>
      </c>
      <c r="B603" s="96" t="s">
        <v>89</v>
      </c>
      <c r="C603" s="96">
        <v>1506</v>
      </c>
      <c r="D603" s="96">
        <v>1516</v>
      </c>
      <c r="E603" s="95" t="s">
        <v>31</v>
      </c>
      <c r="F603" s="95" t="s">
        <v>430</v>
      </c>
      <c r="G603" s="95" t="s">
        <v>53</v>
      </c>
      <c r="H603" s="95" t="s">
        <v>467</v>
      </c>
      <c r="I603" s="106" t="s">
        <v>1971</v>
      </c>
      <c r="J603" s="101" t="s">
        <v>1931</v>
      </c>
      <c r="K603" s="102" t="str">
        <f t="shared" si="110"/>
        <v>武汉威伟机械</v>
      </c>
      <c r="L603" s="104" t="s">
        <v>163</v>
      </c>
      <c r="M603" s="105" t="s">
        <v>79</v>
      </c>
      <c r="N603" s="102" t="str">
        <f t="shared" si="113"/>
        <v>9.6米</v>
      </c>
      <c r="O603" s="103">
        <v>14</v>
      </c>
      <c r="P603" s="103">
        <v>0</v>
      </c>
      <c r="Q603" s="103">
        <f t="shared" si="114"/>
        <v>14</v>
      </c>
      <c r="R603" s="102"/>
    </row>
    <row r="604" spans="1:18" s="97" customFormat="1" ht="18.75">
      <c r="A604" s="94">
        <v>43209</v>
      </c>
      <c r="B604" s="96" t="s">
        <v>89</v>
      </c>
      <c r="C604" s="96">
        <v>1333</v>
      </c>
      <c r="D604" s="96">
        <v>1343</v>
      </c>
      <c r="E604" s="95" t="s">
        <v>31</v>
      </c>
      <c r="F604" s="95" t="s">
        <v>430</v>
      </c>
      <c r="G604" s="95" t="s">
        <v>53</v>
      </c>
      <c r="H604" s="95" t="s">
        <v>467</v>
      </c>
      <c r="I604" s="106" t="s">
        <v>1972</v>
      </c>
      <c r="J604" s="101" t="s">
        <v>1932</v>
      </c>
      <c r="K604" s="102" t="str">
        <f t="shared" si="110"/>
        <v>武汉威伟机械</v>
      </c>
      <c r="L604" s="104" t="s">
        <v>163</v>
      </c>
      <c r="M604" s="105" t="s">
        <v>79</v>
      </c>
      <c r="N604" s="102" t="str">
        <f t="shared" si="113"/>
        <v>9.6米</v>
      </c>
      <c r="O604" s="103">
        <v>14</v>
      </c>
      <c r="P604" s="103">
        <v>0</v>
      </c>
      <c r="Q604" s="103">
        <f t="shared" si="114"/>
        <v>14</v>
      </c>
      <c r="R604" s="102"/>
    </row>
    <row r="605" spans="1:18" s="97" customFormat="1" ht="18.75">
      <c r="A605" s="94">
        <v>43209</v>
      </c>
      <c r="B605" s="96" t="s">
        <v>258</v>
      </c>
      <c r="C605" s="96">
        <v>1140</v>
      </c>
      <c r="D605" s="96">
        <v>1150</v>
      </c>
      <c r="E605" s="95" t="s">
        <v>31</v>
      </c>
      <c r="F605" s="95" t="s">
        <v>430</v>
      </c>
      <c r="G605" s="95" t="s">
        <v>53</v>
      </c>
      <c r="H605" s="95" t="s">
        <v>467</v>
      </c>
      <c r="I605" s="106" t="s">
        <v>1973</v>
      </c>
      <c r="J605" s="101" t="s">
        <v>1933</v>
      </c>
      <c r="K605" s="102" t="str">
        <f t="shared" si="110"/>
        <v>武汉威伟机械</v>
      </c>
      <c r="L605" s="104" t="s">
        <v>163</v>
      </c>
      <c r="M605" s="105" t="s">
        <v>79</v>
      </c>
      <c r="N605" s="102" t="str">
        <f t="shared" si="113"/>
        <v>9.6米</v>
      </c>
      <c r="O605" s="103">
        <v>10</v>
      </c>
      <c r="P605" s="103">
        <v>0</v>
      </c>
      <c r="Q605" s="103">
        <f t="shared" si="114"/>
        <v>10</v>
      </c>
      <c r="R605" s="102"/>
    </row>
    <row r="606" spans="1:18" s="97" customFormat="1" ht="18.75">
      <c r="A606" s="94">
        <v>43209</v>
      </c>
      <c r="B606" s="96" t="s">
        <v>89</v>
      </c>
      <c r="C606" s="96">
        <v>1009</v>
      </c>
      <c r="D606" s="96">
        <v>1019</v>
      </c>
      <c r="E606" s="95" t="s">
        <v>31</v>
      </c>
      <c r="F606" s="95" t="s">
        <v>430</v>
      </c>
      <c r="G606" s="95" t="s">
        <v>53</v>
      </c>
      <c r="H606" s="95" t="s">
        <v>467</v>
      </c>
      <c r="I606" s="106" t="s">
        <v>1974</v>
      </c>
      <c r="J606" s="101" t="s">
        <v>1934</v>
      </c>
      <c r="K606" s="102" t="str">
        <f t="shared" si="110"/>
        <v>武汉威伟机械</v>
      </c>
      <c r="L606" s="104" t="s">
        <v>163</v>
      </c>
      <c r="M606" s="105" t="s">
        <v>79</v>
      </c>
      <c r="N606" s="102" t="str">
        <f t="shared" si="113"/>
        <v>9.6米</v>
      </c>
      <c r="O606" s="103">
        <v>14</v>
      </c>
      <c r="P606" s="103">
        <v>0</v>
      </c>
      <c r="Q606" s="103">
        <f t="shared" si="114"/>
        <v>14</v>
      </c>
      <c r="R606" s="102"/>
    </row>
    <row r="607" spans="1:18" s="97" customFormat="1" ht="18.75">
      <c r="A607" s="94">
        <v>43209</v>
      </c>
      <c r="B607" s="96" t="s">
        <v>89</v>
      </c>
      <c r="C607" s="96">
        <v>1854</v>
      </c>
      <c r="D607" s="96">
        <v>1905</v>
      </c>
      <c r="E607" s="95" t="s">
        <v>31</v>
      </c>
      <c r="F607" s="95" t="s">
        <v>430</v>
      </c>
      <c r="G607" s="95" t="s">
        <v>53</v>
      </c>
      <c r="H607" s="95" t="s">
        <v>467</v>
      </c>
      <c r="I607" s="106" t="s">
        <v>1975</v>
      </c>
      <c r="J607" s="101" t="s">
        <v>1935</v>
      </c>
      <c r="K607" s="102" t="str">
        <f t="shared" si="110"/>
        <v>武汉威伟机械</v>
      </c>
      <c r="L607" s="104" t="s">
        <v>163</v>
      </c>
      <c r="M607" s="105" t="s">
        <v>79</v>
      </c>
      <c r="N607" s="102" t="str">
        <f t="shared" si="113"/>
        <v>9.6米</v>
      </c>
      <c r="O607" s="103">
        <v>13</v>
      </c>
      <c r="P607" s="103">
        <v>3</v>
      </c>
      <c r="Q607" s="103">
        <f t="shared" si="114"/>
        <v>16</v>
      </c>
      <c r="R607" s="102"/>
    </row>
    <row r="608" spans="1:18" s="97" customFormat="1" ht="18.75">
      <c r="A608" s="94">
        <v>43209</v>
      </c>
      <c r="B608" s="96" t="s">
        <v>1086</v>
      </c>
      <c r="C608" s="96">
        <v>2230</v>
      </c>
      <c r="D608" s="96">
        <v>2240</v>
      </c>
      <c r="E608" s="95" t="s">
        <v>31</v>
      </c>
      <c r="F608" s="95" t="s">
        <v>430</v>
      </c>
      <c r="G608" s="95" t="s">
        <v>53</v>
      </c>
      <c r="H608" s="95" t="s">
        <v>467</v>
      </c>
      <c r="I608" s="106" t="s">
        <v>1976</v>
      </c>
      <c r="J608" s="101" t="s">
        <v>1936</v>
      </c>
      <c r="K608" s="102" t="str">
        <f t="shared" si="110"/>
        <v>武汉威伟机械</v>
      </c>
      <c r="L608" s="104" t="s">
        <v>183</v>
      </c>
      <c r="M608" s="105" t="s">
        <v>107</v>
      </c>
      <c r="N608" s="102" t="str">
        <f t="shared" si="113"/>
        <v>9.6米</v>
      </c>
      <c r="O608" s="103">
        <v>4</v>
      </c>
      <c r="P608" s="103">
        <v>10</v>
      </c>
      <c r="Q608" s="103">
        <f t="shared" si="114"/>
        <v>14</v>
      </c>
      <c r="R608" s="102"/>
    </row>
    <row r="609" spans="1:18" s="97" customFormat="1" ht="18.75">
      <c r="A609" s="94">
        <v>43209</v>
      </c>
      <c r="B609" s="96" t="s">
        <v>89</v>
      </c>
      <c r="C609" s="96">
        <v>2350</v>
      </c>
      <c r="D609" s="96">
        <v>0</v>
      </c>
      <c r="E609" s="95" t="s">
        <v>31</v>
      </c>
      <c r="F609" s="95" t="s">
        <v>430</v>
      </c>
      <c r="G609" s="95" t="s">
        <v>53</v>
      </c>
      <c r="H609" s="95" t="s">
        <v>467</v>
      </c>
      <c r="I609" s="106" t="s">
        <v>1977</v>
      </c>
      <c r="J609" s="101" t="s">
        <v>1937</v>
      </c>
      <c r="K609" s="102" t="str">
        <f t="shared" si="110"/>
        <v>武汉威伟机械</v>
      </c>
      <c r="L609" s="104" t="s">
        <v>162</v>
      </c>
      <c r="M609" s="105" t="s">
        <v>117</v>
      </c>
      <c r="N609" s="102" t="str">
        <f t="shared" si="113"/>
        <v>9.6米</v>
      </c>
      <c r="O609" s="103">
        <v>8</v>
      </c>
      <c r="P609" s="103">
        <v>5</v>
      </c>
      <c r="Q609" s="103">
        <f t="shared" si="114"/>
        <v>13</v>
      </c>
      <c r="R609" s="102"/>
    </row>
    <row r="610" spans="1:18" s="97" customFormat="1" ht="18.75">
      <c r="A610" s="94">
        <v>43209</v>
      </c>
      <c r="B610" s="96" t="s">
        <v>1086</v>
      </c>
      <c r="C610" s="96">
        <v>2159</v>
      </c>
      <c r="D610" s="96">
        <v>2209</v>
      </c>
      <c r="E610" s="95" t="s">
        <v>31</v>
      </c>
      <c r="F610" s="95" t="s">
        <v>430</v>
      </c>
      <c r="G610" s="95" t="s">
        <v>53</v>
      </c>
      <c r="H610" s="95" t="s">
        <v>467</v>
      </c>
      <c r="I610" s="106" t="s">
        <v>1978</v>
      </c>
      <c r="J610" s="101" t="s">
        <v>1938</v>
      </c>
      <c r="K610" s="102" t="str">
        <f t="shared" si="110"/>
        <v>武汉威伟机械</v>
      </c>
      <c r="L610" s="104" t="s">
        <v>162</v>
      </c>
      <c r="M610" s="105" t="s">
        <v>117</v>
      </c>
      <c r="N610" s="102" t="str">
        <f t="shared" si="113"/>
        <v>9.6米</v>
      </c>
      <c r="O610" s="103">
        <v>9</v>
      </c>
      <c r="P610" s="103">
        <v>5</v>
      </c>
      <c r="Q610" s="103">
        <f t="shared" si="114"/>
        <v>14</v>
      </c>
      <c r="R610" s="102" t="s">
        <v>1939</v>
      </c>
    </row>
    <row r="611" spans="1:18" s="97" customFormat="1" ht="18.75">
      <c r="A611" s="94">
        <v>43209</v>
      </c>
      <c r="B611" s="96" t="s">
        <v>1086</v>
      </c>
      <c r="C611" s="96">
        <v>2044</v>
      </c>
      <c r="D611" s="96">
        <v>2054</v>
      </c>
      <c r="E611" s="95" t="s">
        <v>31</v>
      </c>
      <c r="F611" s="95" t="s">
        <v>430</v>
      </c>
      <c r="G611" s="95" t="s">
        <v>53</v>
      </c>
      <c r="H611" s="95" t="s">
        <v>467</v>
      </c>
      <c r="I611" s="106" t="s">
        <v>1979</v>
      </c>
      <c r="J611" s="101" t="s">
        <v>1940</v>
      </c>
      <c r="K611" s="102" t="str">
        <f t="shared" ref="K611:K642" si="115">IF(A611&lt;&gt;"","武汉威伟机械","------")</f>
        <v>武汉威伟机械</v>
      </c>
      <c r="L611" s="104" t="s">
        <v>162</v>
      </c>
      <c r="M611" s="105" t="s">
        <v>117</v>
      </c>
      <c r="N611" s="102" t="str">
        <f t="shared" si="113"/>
        <v>9.6米</v>
      </c>
      <c r="O611" s="103">
        <v>9</v>
      </c>
      <c r="P611" s="103">
        <v>4</v>
      </c>
      <c r="Q611" s="103">
        <f t="shared" si="114"/>
        <v>13</v>
      </c>
      <c r="R611" s="102"/>
    </row>
    <row r="612" spans="1:18" s="97" customFormat="1" ht="18.75">
      <c r="A612" s="94">
        <v>43209</v>
      </c>
      <c r="B612" s="96" t="s">
        <v>89</v>
      </c>
      <c r="C612" s="96">
        <v>1633</v>
      </c>
      <c r="D612" s="96">
        <v>1643</v>
      </c>
      <c r="E612" s="95" t="s">
        <v>31</v>
      </c>
      <c r="F612" s="95" t="s">
        <v>430</v>
      </c>
      <c r="G612" s="95" t="s">
        <v>53</v>
      </c>
      <c r="H612" s="95" t="s">
        <v>467</v>
      </c>
      <c r="I612" s="106" t="s">
        <v>1980</v>
      </c>
      <c r="J612" s="101" t="s">
        <v>1941</v>
      </c>
      <c r="K612" s="102" t="str">
        <f t="shared" si="115"/>
        <v>武汉威伟机械</v>
      </c>
      <c r="L612" s="104" t="s">
        <v>162</v>
      </c>
      <c r="M612" s="105" t="s">
        <v>117</v>
      </c>
      <c r="N612" s="102" t="str">
        <f t="shared" si="113"/>
        <v>9.6米</v>
      </c>
      <c r="O612" s="103">
        <v>9</v>
      </c>
      <c r="P612" s="103">
        <v>5</v>
      </c>
      <c r="Q612" s="103">
        <f t="shared" si="114"/>
        <v>14</v>
      </c>
      <c r="R612" s="102"/>
    </row>
    <row r="613" spans="1:18" s="97" customFormat="1" ht="18.75">
      <c r="A613" s="94">
        <v>43209</v>
      </c>
      <c r="B613" s="96" t="s">
        <v>89</v>
      </c>
      <c r="C613" s="96">
        <v>1433</v>
      </c>
      <c r="D613" s="96">
        <v>1443</v>
      </c>
      <c r="E613" s="95" t="s">
        <v>31</v>
      </c>
      <c r="F613" s="95" t="s">
        <v>430</v>
      </c>
      <c r="G613" s="95" t="s">
        <v>53</v>
      </c>
      <c r="H613" s="95" t="s">
        <v>467</v>
      </c>
      <c r="I613" s="106" t="s">
        <v>1981</v>
      </c>
      <c r="J613" s="101" t="s">
        <v>1942</v>
      </c>
      <c r="K613" s="102" t="str">
        <f t="shared" si="115"/>
        <v>武汉威伟机械</v>
      </c>
      <c r="L613" s="104" t="s">
        <v>162</v>
      </c>
      <c r="M613" s="105" t="s">
        <v>117</v>
      </c>
      <c r="N613" s="102" t="str">
        <f t="shared" si="113"/>
        <v>9.6米</v>
      </c>
      <c r="O613" s="103">
        <v>14</v>
      </c>
      <c r="P613" s="103">
        <v>0</v>
      </c>
      <c r="Q613" s="103">
        <f t="shared" si="114"/>
        <v>14</v>
      </c>
      <c r="R613" s="102"/>
    </row>
    <row r="614" spans="1:18" s="97" customFormat="1" ht="18.75">
      <c r="A614" s="94">
        <v>43209</v>
      </c>
      <c r="B614" s="96" t="s">
        <v>1769</v>
      </c>
      <c r="C614" s="96">
        <v>1525</v>
      </c>
      <c r="D614" s="96">
        <v>1535</v>
      </c>
      <c r="E614" s="95" t="s">
        <v>1763</v>
      </c>
      <c r="F614" s="95" t="s">
        <v>1770</v>
      </c>
      <c r="G614" s="95" t="s">
        <v>53</v>
      </c>
      <c r="H614" s="95" t="s">
        <v>467</v>
      </c>
      <c r="I614" s="106" t="s">
        <v>1982</v>
      </c>
      <c r="J614" s="101" t="s">
        <v>1924</v>
      </c>
      <c r="K614" s="102" t="str">
        <f t="shared" si="115"/>
        <v>武汉威伟机械</v>
      </c>
      <c r="L614" s="104" t="s">
        <v>165</v>
      </c>
      <c r="M614" s="105" t="s">
        <v>144</v>
      </c>
      <c r="N614" s="102" t="str">
        <f t="shared" si="113"/>
        <v>9.6米</v>
      </c>
      <c r="O614" s="103">
        <v>9</v>
      </c>
      <c r="P614" s="103">
        <v>0</v>
      </c>
      <c r="Q614" s="103">
        <f t="shared" si="114"/>
        <v>9</v>
      </c>
      <c r="R614" s="102"/>
    </row>
    <row r="615" spans="1:18" s="97" customFormat="1" ht="18.75">
      <c r="A615" s="94">
        <v>43209</v>
      </c>
      <c r="B615" s="96" t="s">
        <v>307</v>
      </c>
      <c r="C615" s="96">
        <v>2150</v>
      </c>
      <c r="D615" s="96">
        <v>2220</v>
      </c>
      <c r="E615" s="95" t="s">
        <v>53</v>
      </c>
      <c r="F615" s="95" t="s">
        <v>517</v>
      </c>
      <c r="G615" s="95" t="s">
        <v>31</v>
      </c>
      <c r="H615" s="95" t="s">
        <v>430</v>
      </c>
      <c r="I615" s="106" t="s">
        <v>1983</v>
      </c>
      <c r="J615" s="101" t="s">
        <v>1921</v>
      </c>
      <c r="K615" s="102" t="str">
        <f t="shared" si="115"/>
        <v>武汉威伟机械</v>
      </c>
      <c r="L615" s="104" t="s">
        <v>165</v>
      </c>
      <c r="M615" s="105" t="s">
        <v>144</v>
      </c>
      <c r="N615" s="102" t="str">
        <f t="shared" si="113"/>
        <v>9.6米</v>
      </c>
      <c r="O615" s="103">
        <v>13</v>
      </c>
      <c r="P615" s="103">
        <v>0</v>
      </c>
      <c r="Q615" s="103">
        <f t="shared" si="114"/>
        <v>13</v>
      </c>
      <c r="R615" s="102"/>
    </row>
    <row r="616" spans="1:18" s="97" customFormat="1" ht="18.75">
      <c r="A616" s="94">
        <v>43209</v>
      </c>
      <c r="B616" s="96" t="s">
        <v>307</v>
      </c>
      <c r="C616" s="96">
        <v>1939</v>
      </c>
      <c r="D616" s="96">
        <v>2014</v>
      </c>
      <c r="E616" s="95" t="s">
        <v>53</v>
      </c>
      <c r="F616" s="95" t="s">
        <v>517</v>
      </c>
      <c r="G616" s="95" t="s">
        <v>31</v>
      </c>
      <c r="H616" s="95" t="s">
        <v>430</v>
      </c>
      <c r="I616" s="106" t="s">
        <v>1984</v>
      </c>
      <c r="J616" s="101" t="s">
        <v>1922</v>
      </c>
      <c r="K616" s="102" t="str">
        <f t="shared" si="115"/>
        <v>武汉威伟机械</v>
      </c>
      <c r="L616" s="104" t="s">
        <v>165</v>
      </c>
      <c r="M616" s="105" t="s">
        <v>144</v>
      </c>
      <c r="N616" s="102" t="str">
        <f t="shared" si="113"/>
        <v>9.6米</v>
      </c>
      <c r="O616" s="103">
        <v>12</v>
      </c>
      <c r="P616" s="103">
        <v>0</v>
      </c>
      <c r="Q616" s="103">
        <f t="shared" si="114"/>
        <v>12</v>
      </c>
      <c r="R616" s="102"/>
    </row>
    <row r="617" spans="1:18" s="97" customFormat="1" ht="18.75">
      <c r="A617" s="94">
        <v>43209</v>
      </c>
      <c r="B617" s="96" t="s">
        <v>1797</v>
      </c>
      <c r="C617" s="96">
        <v>1735</v>
      </c>
      <c r="D617" s="96">
        <v>1810</v>
      </c>
      <c r="E617" s="95" t="s">
        <v>53</v>
      </c>
      <c r="F617" s="95" t="s">
        <v>517</v>
      </c>
      <c r="G617" s="95" t="s">
        <v>31</v>
      </c>
      <c r="H617" s="95" t="s">
        <v>430</v>
      </c>
      <c r="I617" s="106" t="s">
        <v>1985</v>
      </c>
      <c r="J617" s="101" t="s">
        <v>1925</v>
      </c>
      <c r="K617" s="102" t="str">
        <f t="shared" si="115"/>
        <v>武汉威伟机械</v>
      </c>
      <c r="L617" s="104" t="s">
        <v>165</v>
      </c>
      <c r="M617" s="105" t="s">
        <v>144</v>
      </c>
      <c r="N617" s="102" t="str">
        <f t="shared" si="113"/>
        <v>9.6米</v>
      </c>
      <c r="O617" s="103">
        <v>12</v>
      </c>
      <c r="P617" s="103">
        <v>0</v>
      </c>
      <c r="Q617" s="103">
        <f>SUM(O617:P617)</f>
        <v>12</v>
      </c>
      <c r="R617" s="102"/>
    </row>
    <row r="618" spans="1:18" s="97" customFormat="1" ht="18.75">
      <c r="A618" s="94">
        <v>43209</v>
      </c>
      <c r="B618" s="96" t="s">
        <v>1181</v>
      </c>
      <c r="C618" s="96">
        <v>2315</v>
      </c>
      <c r="D618" s="96">
        <v>2321</v>
      </c>
      <c r="E618" s="95" t="s">
        <v>53</v>
      </c>
      <c r="F618" s="95" t="s">
        <v>517</v>
      </c>
      <c r="G618" s="95" t="s">
        <v>31</v>
      </c>
      <c r="H618" s="95" t="s">
        <v>430</v>
      </c>
      <c r="I618" s="106" t="s">
        <v>1986</v>
      </c>
      <c r="J618" s="101" t="s">
        <v>1927</v>
      </c>
      <c r="K618" s="102" t="str">
        <f t="shared" si="115"/>
        <v>武汉威伟机械</v>
      </c>
      <c r="L618" s="104" t="s">
        <v>166</v>
      </c>
      <c r="M618" s="105" t="s">
        <v>250</v>
      </c>
      <c r="N618" s="102" t="str">
        <f t="shared" si="113"/>
        <v>9.6米</v>
      </c>
      <c r="O618" s="103">
        <v>14</v>
      </c>
      <c r="P618" s="103">
        <v>0</v>
      </c>
      <c r="Q618" s="103">
        <f t="shared" ref="Q618" si="116">SUM(O618:P618)</f>
        <v>14</v>
      </c>
      <c r="R618" s="102"/>
    </row>
    <row r="619" spans="1:18" s="97" customFormat="1" ht="18.75">
      <c r="A619" s="94">
        <v>43209</v>
      </c>
      <c r="B619" s="96" t="s">
        <v>307</v>
      </c>
      <c r="C619" s="96">
        <v>2005</v>
      </c>
      <c r="D619" s="96">
        <v>2030</v>
      </c>
      <c r="E619" s="95" t="s">
        <v>53</v>
      </c>
      <c r="F619" s="95" t="s">
        <v>517</v>
      </c>
      <c r="G619" s="95" t="s">
        <v>31</v>
      </c>
      <c r="H619" s="95" t="s">
        <v>430</v>
      </c>
      <c r="I619" s="106" t="s">
        <v>1987</v>
      </c>
      <c r="J619" s="101" t="s">
        <v>1928</v>
      </c>
      <c r="K619" s="102" t="str">
        <f t="shared" si="115"/>
        <v>武汉威伟机械</v>
      </c>
      <c r="L619" s="104" t="s">
        <v>166</v>
      </c>
      <c r="M619" s="105" t="s">
        <v>250</v>
      </c>
      <c r="N619" s="102" t="str">
        <f t="shared" si="113"/>
        <v>9.6米</v>
      </c>
      <c r="O619" s="103">
        <v>13</v>
      </c>
      <c r="P619" s="103">
        <v>0</v>
      </c>
      <c r="Q619" s="103">
        <f>SUM(O619:P619)</f>
        <v>13</v>
      </c>
      <c r="R619" s="102"/>
    </row>
    <row r="620" spans="1:18" s="97" customFormat="1" ht="18.75">
      <c r="A620" s="94">
        <v>43210</v>
      </c>
      <c r="B620" s="96" t="s">
        <v>1097</v>
      </c>
      <c r="C620" s="96">
        <v>1900</v>
      </c>
      <c r="D620" s="96">
        <v>2040</v>
      </c>
      <c r="E620" s="95" t="s">
        <v>26</v>
      </c>
      <c r="F620" s="95" t="s">
        <v>251</v>
      </c>
      <c r="G620" s="95" t="s">
        <v>31</v>
      </c>
      <c r="H620" s="95" t="s">
        <v>430</v>
      </c>
      <c r="I620" s="90" t="s">
        <v>1988</v>
      </c>
      <c r="J620" s="101" t="s">
        <v>1989</v>
      </c>
      <c r="K620" s="102" t="str">
        <f t="shared" si="115"/>
        <v>武汉威伟机械</v>
      </c>
      <c r="L620" s="107" t="str">
        <f>VLOOKUP(M620,ch!$A$1:$B$35,2,0)</f>
        <v>粤BES791</v>
      </c>
      <c r="M620" s="105" t="s">
        <v>1097</v>
      </c>
      <c r="N620" s="102" t="str">
        <f t="shared" si="113"/>
        <v>9.6米</v>
      </c>
      <c r="O620" s="103">
        <v>14</v>
      </c>
      <c r="P620" s="103">
        <v>0</v>
      </c>
      <c r="Q620" s="103">
        <f t="shared" ref="Q620:Q646" si="117">SUM(O620:P620)</f>
        <v>14</v>
      </c>
      <c r="R620" s="102"/>
    </row>
    <row r="621" spans="1:18" s="97" customFormat="1" ht="18.75">
      <c r="A621" s="94">
        <v>43210</v>
      </c>
      <c r="B621" s="96" t="s">
        <v>25</v>
      </c>
      <c r="C621" s="96">
        <v>1825</v>
      </c>
      <c r="D621" s="96">
        <v>2050</v>
      </c>
      <c r="E621" s="95" t="s">
        <v>26</v>
      </c>
      <c r="F621" s="95" t="s">
        <v>251</v>
      </c>
      <c r="G621" s="95" t="s">
        <v>31</v>
      </c>
      <c r="H621" s="95" t="s">
        <v>430</v>
      </c>
      <c r="I621" s="90" t="s">
        <v>2067</v>
      </c>
      <c r="J621" s="101" t="s">
        <v>1990</v>
      </c>
      <c r="K621" s="102" t="str">
        <f t="shared" si="115"/>
        <v>武汉威伟机械</v>
      </c>
      <c r="L621" s="107" t="str">
        <f>VLOOKUP(M621,ch!$A$1:$B$35,2,0)</f>
        <v>鄂AHB101</v>
      </c>
      <c r="M621" s="105" t="s">
        <v>51</v>
      </c>
      <c r="N621" s="102" t="str">
        <f t="shared" ref="N621:N652" si="118">IF(A621&lt;&gt;"","9.6米","--")</f>
        <v>9.6米</v>
      </c>
      <c r="O621" s="103">
        <v>14</v>
      </c>
      <c r="P621" s="103">
        <v>0</v>
      </c>
      <c r="Q621" s="103">
        <f t="shared" si="117"/>
        <v>14</v>
      </c>
      <c r="R621" s="102" t="s">
        <v>1991</v>
      </c>
    </row>
    <row r="622" spans="1:18" s="97" customFormat="1" ht="18.75">
      <c r="A622" s="94">
        <v>43210</v>
      </c>
      <c r="B622" s="96" t="s">
        <v>939</v>
      </c>
      <c r="C622" s="96">
        <v>1800</v>
      </c>
      <c r="D622" s="96">
        <v>2000</v>
      </c>
      <c r="E622" s="95" t="s">
        <v>26</v>
      </c>
      <c r="F622" s="95" t="s">
        <v>251</v>
      </c>
      <c r="G622" s="95" t="s">
        <v>31</v>
      </c>
      <c r="H622" s="95" t="s">
        <v>430</v>
      </c>
      <c r="I622" s="90" t="s">
        <v>1992</v>
      </c>
      <c r="J622" s="101" t="s">
        <v>1993</v>
      </c>
      <c r="K622" s="102" t="str">
        <f t="shared" si="115"/>
        <v>武汉威伟机械</v>
      </c>
      <c r="L622" s="107" t="str">
        <f>VLOOKUP(M622,ch!$A$1:$B$35,2,0)</f>
        <v>鄂AZR876</v>
      </c>
      <c r="M622" s="105" t="s">
        <v>372</v>
      </c>
      <c r="N622" s="102" t="str">
        <f t="shared" si="118"/>
        <v>9.6米</v>
      </c>
      <c r="O622" s="103">
        <v>14</v>
      </c>
      <c r="P622" s="103">
        <v>0</v>
      </c>
      <c r="Q622" s="103">
        <f t="shared" si="117"/>
        <v>14</v>
      </c>
      <c r="R622" s="102" t="s">
        <v>1916</v>
      </c>
    </row>
    <row r="623" spans="1:18" s="97" customFormat="1" ht="18.75">
      <c r="A623" s="94">
        <v>43210</v>
      </c>
      <c r="B623" s="96" t="s">
        <v>939</v>
      </c>
      <c r="C623" s="96">
        <v>1455</v>
      </c>
      <c r="D623" s="96">
        <v>1643</v>
      </c>
      <c r="E623" s="95" t="s">
        <v>26</v>
      </c>
      <c r="F623" s="95" t="s">
        <v>251</v>
      </c>
      <c r="G623" s="95" t="s">
        <v>31</v>
      </c>
      <c r="H623" s="95" t="s">
        <v>430</v>
      </c>
      <c r="I623" s="90" t="s">
        <v>1994</v>
      </c>
      <c r="J623" s="101" t="s">
        <v>1995</v>
      </c>
      <c r="K623" s="102" t="str">
        <f t="shared" si="115"/>
        <v>武汉威伟机械</v>
      </c>
      <c r="L623" s="107" t="str">
        <f>VLOOKUP(M623,ch!$A$1:$B$35,2,0)</f>
        <v>鄂AAW309</v>
      </c>
      <c r="M623" s="105" t="s">
        <v>144</v>
      </c>
      <c r="N623" s="102" t="str">
        <f t="shared" si="118"/>
        <v>9.6米</v>
      </c>
      <c r="O623" s="103">
        <v>13</v>
      </c>
      <c r="P623" s="103">
        <v>1</v>
      </c>
      <c r="Q623" s="103">
        <f t="shared" si="117"/>
        <v>14</v>
      </c>
      <c r="R623" s="102" t="s">
        <v>1916</v>
      </c>
    </row>
    <row r="624" spans="1:18" s="97" customFormat="1" ht="18.75">
      <c r="A624" s="94">
        <v>43210</v>
      </c>
      <c r="B624" s="96" t="s">
        <v>939</v>
      </c>
      <c r="C624" s="96">
        <v>1255</v>
      </c>
      <c r="D624" s="96">
        <v>1430</v>
      </c>
      <c r="E624" s="95" t="s">
        <v>26</v>
      </c>
      <c r="F624" s="95" t="s">
        <v>251</v>
      </c>
      <c r="G624" s="95" t="s">
        <v>31</v>
      </c>
      <c r="H624" s="95" t="s">
        <v>430</v>
      </c>
      <c r="I624" s="90" t="s">
        <v>2066</v>
      </c>
      <c r="J624" s="101" t="s">
        <v>1996</v>
      </c>
      <c r="K624" s="102" t="str">
        <f t="shared" si="115"/>
        <v>武汉威伟机械</v>
      </c>
      <c r="L624" s="107" t="str">
        <f>VLOOKUP(M624,ch!$A$1:$B$35,2,0)</f>
        <v>鄂AQQ353</v>
      </c>
      <c r="M624" s="105" t="s">
        <v>44</v>
      </c>
      <c r="N624" s="102" t="str">
        <f t="shared" si="118"/>
        <v>9.6米</v>
      </c>
      <c r="O624" s="103">
        <v>14</v>
      </c>
      <c r="P624" s="103">
        <v>0</v>
      </c>
      <c r="Q624" s="103">
        <f t="shared" si="117"/>
        <v>14</v>
      </c>
      <c r="R624" s="102" t="s">
        <v>1997</v>
      </c>
    </row>
    <row r="625" spans="1:18" s="97" customFormat="1" ht="18.75">
      <c r="A625" s="94">
        <v>43210</v>
      </c>
      <c r="B625" s="96" t="s">
        <v>939</v>
      </c>
      <c r="C625" s="96">
        <v>170</v>
      </c>
      <c r="D625" s="96">
        <v>1912</v>
      </c>
      <c r="E625" s="95" t="s">
        <v>26</v>
      </c>
      <c r="F625" s="95" t="s">
        <v>251</v>
      </c>
      <c r="G625" s="95" t="s">
        <v>31</v>
      </c>
      <c r="H625" s="95" t="s">
        <v>430</v>
      </c>
      <c r="I625" s="90" t="s">
        <v>1998</v>
      </c>
      <c r="J625" s="101" t="s">
        <v>1999</v>
      </c>
      <c r="K625" s="102" t="str">
        <f t="shared" si="115"/>
        <v>武汉威伟机械</v>
      </c>
      <c r="L625" s="107" t="str">
        <f>VLOOKUP(M625,ch!$A$1:$B$35,2,0)</f>
        <v>鄂AMR731</v>
      </c>
      <c r="M625" s="105" t="s">
        <v>1091</v>
      </c>
      <c r="N625" s="102" t="str">
        <f t="shared" si="118"/>
        <v>9.6米</v>
      </c>
      <c r="O625" s="103">
        <v>14</v>
      </c>
      <c r="P625" s="103">
        <v>0</v>
      </c>
      <c r="Q625" s="103">
        <f t="shared" si="117"/>
        <v>14</v>
      </c>
      <c r="R625" s="102"/>
    </row>
    <row r="626" spans="1:18" s="97" customFormat="1" ht="18.75">
      <c r="A626" s="94">
        <v>43210</v>
      </c>
      <c r="B626" s="96" t="s">
        <v>25</v>
      </c>
      <c r="C626" s="96">
        <v>1929</v>
      </c>
      <c r="D626" s="96">
        <v>2103</v>
      </c>
      <c r="E626" s="95" t="s">
        <v>26</v>
      </c>
      <c r="F626" s="95" t="s">
        <v>251</v>
      </c>
      <c r="G626" s="95" t="s">
        <v>31</v>
      </c>
      <c r="H626" s="95" t="s">
        <v>430</v>
      </c>
      <c r="I626" s="90" t="s">
        <v>2064</v>
      </c>
      <c r="J626" s="101" t="s">
        <v>2065</v>
      </c>
      <c r="K626" s="102" t="str">
        <f t="shared" si="115"/>
        <v>武汉威伟机械</v>
      </c>
      <c r="L626" s="107" t="str">
        <f>VLOOKUP(M626,ch!$A$1:$B$35,2,0)</f>
        <v>鄂ALU291</v>
      </c>
      <c r="M626" s="105" t="s">
        <v>197</v>
      </c>
      <c r="N626" s="102" t="str">
        <f t="shared" si="118"/>
        <v>9.6米</v>
      </c>
      <c r="O626" s="103">
        <v>14</v>
      </c>
      <c r="P626" s="103">
        <v>0</v>
      </c>
      <c r="Q626" s="103">
        <f t="shared" si="117"/>
        <v>14</v>
      </c>
      <c r="R626" s="102"/>
    </row>
    <row r="627" spans="1:18" s="97" customFormat="1" ht="18.75">
      <c r="A627" s="94">
        <v>43210</v>
      </c>
      <c r="B627" s="96" t="s">
        <v>89</v>
      </c>
      <c r="C627" s="96">
        <v>1017</v>
      </c>
      <c r="D627" s="96">
        <v>1027</v>
      </c>
      <c r="E627" s="95" t="s">
        <v>31</v>
      </c>
      <c r="F627" s="95" t="s">
        <v>430</v>
      </c>
      <c r="G627" s="95" t="s">
        <v>53</v>
      </c>
      <c r="H627" s="95" t="s">
        <v>467</v>
      </c>
      <c r="I627" s="90" t="s">
        <v>2003</v>
      </c>
      <c r="J627" s="101" t="s">
        <v>2004</v>
      </c>
      <c r="K627" s="102" t="str">
        <f t="shared" si="115"/>
        <v>武汉威伟机械</v>
      </c>
      <c r="L627" s="107" t="str">
        <f>VLOOKUP(M627,ch!$A$1:$B$35,2,0)</f>
        <v>鄂AMT870</v>
      </c>
      <c r="M627" s="105" t="s">
        <v>79</v>
      </c>
      <c r="N627" s="102" t="str">
        <f t="shared" si="118"/>
        <v>9.6米</v>
      </c>
      <c r="O627" s="103">
        <v>14</v>
      </c>
      <c r="P627" s="103">
        <v>0</v>
      </c>
      <c r="Q627" s="103">
        <f t="shared" si="117"/>
        <v>14</v>
      </c>
      <c r="R627" s="102"/>
    </row>
    <row r="628" spans="1:18" s="97" customFormat="1" ht="18.75">
      <c r="A628" s="94">
        <v>43210</v>
      </c>
      <c r="B628" s="96" t="s">
        <v>89</v>
      </c>
      <c r="C628" s="96">
        <v>1155</v>
      </c>
      <c r="D628" s="96">
        <v>1205</v>
      </c>
      <c r="E628" s="95" t="s">
        <v>31</v>
      </c>
      <c r="F628" s="95" t="s">
        <v>430</v>
      </c>
      <c r="G628" s="95" t="s">
        <v>53</v>
      </c>
      <c r="H628" s="95" t="s">
        <v>467</v>
      </c>
      <c r="I628" s="90" t="s">
        <v>2005</v>
      </c>
      <c r="J628" s="101" t="s">
        <v>2006</v>
      </c>
      <c r="K628" s="102" t="str">
        <f t="shared" si="115"/>
        <v>武汉威伟机械</v>
      </c>
      <c r="L628" s="107" t="str">
        <f>VLOOKUP(M628,ch!$A$1:$B$35,2,0)</f>
        <v>鄂AMT870</v>
      </c>
      <c r="M628" s="105" t="s">
        <v>79</v>
      </c>
      <c r="N628" s="102" t="str">
        <f t="shared" si="118"/>
        <v>9.6米</v>
      </c>
      <c r="O628" s="103">
        <v>14</v>
      </c>
      <c r="P628" s="103">
        <v>0</v>
      </c>
      <c r="Q628" s="103">
        <f t="shared" si="117"/>
        <v>14</v>
      </c>
      <c r="R628" s="102"/>
    </row>
    <row r="629" spans="1:18" s="97" customFormat="1" ht="18.75">
      <c r="A629" s="94">
        <v>43210</v>
      </c>
      <c r="B629" s="96" t="s">
        <v>258</v>
      </c>
      <c r="C629" s="96">
        <v>2103</v>
      </c>
      <c r="D629" s="96">
        <v>2113</v>
      </c>
      <c r="E629" s="95" t="s">
        <v>31</v>
      </c>
      <c r="F629" s="95" t="s">
        <v>430</v>
      </c>
      <c r="G629" s="95" t="s">
        <v>53</v>
      </c>
      <c r="H629" s="95" t="s">
        <v>467</v>
      </c>
      <c r="I629" s="90" t="s">
        <v>2007</v>
      </c>
      <c r="J629" s="101" t="s">
        <v>2008</v>
      </c>
      <c r="K629" s="102" t="str">
        <f t="shared" si="115"/>
        <v>武汉威伟机械</v>
      </c>
      <c r="L629" s="107" t="str">
        <f>VLOOKUP(M629,ch!$A$1:$B$35,2,0)</f>
        <v>鄂AMT870</v>
      </c>
      <c r="M629" s="105" t="s">
        <v>79</v>
      </c>
      <c r="N629" s="102" t="str">
        <f t="shared" si="118"/>
        <v>9.6米</v>
      </c>
      <c r="O629" s="103">
        <v>14</v>
      </c>
      <c r="P629" s="103">
        <v>0</v>
      </c>
      <c r="Q629" s="103">
        <f t="shared" si="117"/>
        <v>14</v>
      </c>
      <c r="R629" s="102"/>
    </row>
    <row r="630" spans="1:18" s="97" customFormat="1" ht="18.75">
      <c r="A630" s="94">
        <v>43210</v>
      </c>
      <c r="B630" s="96" t="s">
        <v>258</v>
      </c>
      <c r="C630" s="96">
        <v>2244</v>
      </c>
      <c r="D630" s="96">
        <v>2254</v>
      </c>
      <c r="E630" s="95" t="s">
        <v>31</v>
      </c>
      <c r="F630" s="95" t="s">
        <v>430</v>
      </c>
      <c r="G630" s="95" t="s">
        <v>53</v>
      </c>
      <c r="H630" s="95" t="s">
        <v>467</v>
      </c>
      <c r="I630" s="90" t="s">
        <v>2009</v>
      </c>
      <c r="J630" s="101" t="s">
        <v>2008</v>
      </c>
      <c r="K630" s="102" t="str">
        <f t="shared" si="115"/>
        <v>武汉威伟机械</v>
      </c>
      <c r="L630" s="107" t="str">
        <f>VLOOKUP(M630,ch!$A$1:$B$35,2,0)</f>
        <v>鄂AMT870</v>
      </c>
      <c r="M630" s="105" t="s">
        <v>79</v>
      </c>
      <c r="N630" s="102" t="str">
        <f t="shared" si="118"/>
        <v>9.6米</v>
      </c>
      <c r="O630" s="103">
        <v>14</v>
      </c>
      <c r="P630" s="103">
        <v>0</v>
      </c>
      <c r="Q630" s="103">
        <f t="shared" si="117"/>
        <v>14</v>
      </c>
      <c r="R630" s="102"/>
    </row>
    <row r="631" spans="1:18" s="97" customFormat="1" ht="18.75">
      <c r="A631" s="94">
        <v>43210</v>
      </c>
      <c r="B631" s="96" t="s">
        <v>89</v>
      </c>
      <c r="C631" s="96">
        <v>923</v>
      </c>
      <c r="D631" s="96">
        <v>933</v>
      </c>
      <c r="E631" s="95" t="s">
        <v>31</v>
      </c>
      <c r="F631" s="95" t="s">
        <v>430</v>
      </c>
      <c r="G631" s="95" t="s">
        <v>53</v>
      </c>
      <c r="H631" s="95" t="s">
        <v>467</v>
      </c>
      <c r="I631" s="90" t="s">
        <v>2017</v>
      </c>
      <c r="J631" s="101" t="s">
        <v>2025</v>
      </c>
      <c r="K631" s="102" t="str">
        <f t="shared" si="115"/>
        <v>武汉威伟机械</v>
      </c>
      <c r="L631" s="107" t="str">
        <f>VLOOKUP(M631,ch!$A$1:$B$35,2,0)</f>
        <v>鄂AFX299</v>
      </c>
      <c r="M631" s="105" t="s">
        <v>118</v>
      </c>
      <c r="N631" s="102" t="str">
        <f t="shared" si="118"/>
        <v>9.6米</v>
      </c>
      <c r="O631" s="103">
        <v>7</v>
      </c>
      <c r="P631" s="103">
        <v>0</v>
      </c>
      <c r="Q631" s="103">
        <f t="shared" si="117"/>
        <v>7</v>
      </c>
      <c r="R631" s="102"/>
    </row>
    <row r="632" spans="1:18" s="97" customFormat="1" ht="18.75">
      <c r="A632" s="94">
        <v>43210</v>
      </c>
      <c r="B632" s="96" t="s">
        <v>89</v>
      </c>
      <c r="C632" s="96">
        <v>1128</v>
      </c>
      <c r="D632" s="96">
        <v>1138</v>
      </c>
      <c r="E632" s="95" t="s">
        <v>31</v>
      </c>
      <c r="F632" s="95" t="s">
        <v>430</v>
      </c>
      <c r="G632" s="95" t="s">
        <v>53</v>
      </c>
      <c r="H632" s="95" t="s">
        <v>467</v>
      </c>
      <c r="I632" s="90" t="s">
        <v>2018</v>
      </c>
      <c r="J632" s="101" t="s">
        <v>2026</v>
      </c>
      <c r="K632" s="102" t="str">
        <f t="shared" si="115"/>
        <v>武汉威伟机械</v>
      </c>
      <c r="L632" s="107" t="str">
        <f>VLOOKUP(M632,ch!$A$1:$B$35,2,0)</f>
        <v>鄂AFX299</v>
      </c>
      <c r="M632" s="105" t="s">
        <v>118</v>
      </c>
      <c r="N632" s="102" t="str">
        <f t="shared" si="118"/>
        <v>9.6米</v>
      </c>
      <c r="O632" s="103">
        <v>7</v>
      </c>
      <c r="P632" s="103">
        <v>7</v>
      </c>
      <c r="Q632" s="103">
        <f t="shared" si="117"/>
        <v>14</v>
      </c>
      <c r="R632" s="102"/>
    </row>
    <row r="633" spans="1:18" s="97" customFormat="1" ht="18.75">
      <c r="A633" s="94">
        <v>43210</v>
      </c>
      <c r="B633" s="96" t="s">
        <v>89</v>
      </c>
      <c r="C633" s="96">
        <v>1400</v>
      </c>
      <c r="D633" s="96">
        <v>1410</v>
      </c>
      <c r="E633" s="95" t="s">
        <v>31</v>
      </c>
      <c r="F633" s="95" t="s">
        <v>430</v>
      </c>
      <c r="G633" s="95" t="s">
        <v>53</v>
      </c>
      <c r="H633" s="95" t="s">
        <v>467</v>
      </c>
      <c r="I633" s="90" t="s">
        <v>2019</v>
      </c>
      <c r="J633" s="101" t="s">
        <v>2027</v>
      </c>
      <c r="K633" s="102" t="str">
        <f t="shared" si="115"/>
        <v>武汉威伟机械</v>
      </c>
      <c r="L633" s="107" t="str">
        <f>VLOOKUP(M633,ch!$A$1:$B$35,2,0)</f>
        <v>鄂AFX299</v>
      </c>
      <c r="M633" s="105" t="s">
        <v>118</v>
      </c>
      <c r="N633" s="102" t="str">
        <f t="shared" si="118"/>
        <v>9.6米</v>
      </c>
      <c r="O633" s="103">
        <v>7</v>
      </c>
      <c r="P633" s="103">
        <v>6</v>
      </c>
      <c r="Q633" s="103">
        <f t="shared" si="117"/>
        <v>13</v>
      </c>
      <c r="R633" s="102"/>
    </row>
    <row r="634" spans="1:18" s="97" customFormat="1" ht="18.75">
      <c r="A634" s="94">
        <v>43210</v>
      </c>
      <c r="B634" s="96" t="s">
        <v>89</v>
      </c>
      <c r="C634" s="96">
        <v>1645</v>
      </c>
      <c r="D634" s="96">
        <v>1655</v>
      </c>
      <c r="E634" s="95" t="s">
        <v>31</v>
      </c>
      <c r="F634" s="95" t="s">
        <v>430</v>
      </c>
      <c r="G634" s="95" t="s">
        <v>53</v>
      </c>
      <c r="H634" s="95" t="s">
        <v>467</v>
      </c>
      <c r="I634" s="90" t="s">
        <v>2020</v>
      </c>
      <c r="J634" s="101" t="s">
        <v>2028</v>
      </c>
      <c r="K634" s="102" t="str">
        <f t="shared" si="115"/>
        <v>武汉威伟机械</v>
      </c>
      <c r="L634" s="107" t="str">
        <f>VLOOKUP(M634,ch!$A$1:$B$35,2,0)</f>
        <v>鄂AFX299</v>
      </c>
      <c r="M634" s="105" t="s">
        <v>118</v>
      </c>
      <c r="N634" s="102" t="str">
        <f t="shared" si="118"/>
        <v>9.6米</v>
      </c>
      <c r="O634" s="103">
        <v>9</v>
      </c>
      <c r="P634" s="103">
        <v>5</v>
      </c>
      <c r="Q634" s="103">
        <f t="shared" si="117"/>
        <v>14</v>
      </c>
      <c r="R634" s="102"/>
    </row>
    <row r="635" spans="1:18" s="97" customFormat="1" ht="18.75">
      <c r="A635" s="94">
        <v>43210</v>
      </c>
      <c r="B635" s="96" t="s">
        <v>258</v>
      </c>
      <c r="C635" s="96">
        <v>1955</v>
      </c>
      <c r="D635" s="96">
        <v>2005</v>
      </c>
      <c r="E635" s="95" t="s">
        <v>31</v>
      </c>
      <c r="F635" s="95" t="s">
        <v>430</v>
      </c>
      <c r="G635" s="95" t="s">
        <v>53</v>
      </c>
      <c r="H635" s="95" t="s">
        <v>467</v>
      </c>
      <c r="I635" s="90" t="s">
        <v>2021</v>
      </c>
      <c r="J635" s="101" t="s">
        <v>2029</v>
      </c>
      <c r="K635" s="102" t="str">
        <f t="shared" si="115"/>
        <v>武汉威伟机械</v>
      </c>
      <c r="L635" s="107" t="str">
        <f>VLOOKUP(M635,ch!$A$1:$B$35,2,0)</f>
        <v>鄂AFX299</v>
      </c>
      <c r="M635" s="105" t="s">
        <v>118</v>
      </c>
      <c r="N635" s="102" t="str">
        <f t="shared" si="118"/>
        <v>9.6米</v>
      </c>
      <c r="O635" s="103">
        <v>6</v>
      </c>
      <c r="P635" s="103">
        <v>8</v>
      </c>
      <c r="Q635" s="103">
        <f t="shared" si="117"/>
        <v>14</v>
      </c>
      <c r="R635" s="102"/>
    </row>
    <row r="636" spans="1:18" s="97" customFormat="1" ht="18.75">
      <c r="A636" s="94">
        <v>43210</v>
      </c>
      <c r="B636" s="96" t="s">
        <v>258</v>
      </c>
      <c r="C636" s="96">
        <v>2042</v>
      </c>
      <c r="D636" s="96">
        <v>2052</v>
      </c>
      <c r="E636" s="95" t="s">
        <v>31</v>
      </c>
      <c r="F636" s="95" t="s">
        <v>430</v>
      </c>
      <c r="G636" s="95" t="s">
        <v>53</v>
      </c>
      <c r="H636" s="95" t="s">
        <v>467</v>
      </c>
      <c r="I636" s="90" t="s">
        <v>2022</v>
      </c>
      <c r="J636" s="101" t="s">
        <v>2030</v>
      </c>
      <c r="K636" s="102" t="str">
        <f t="shared" si="115"/>
        <v>武汉威伟机械</v>
      </c>
      <c r="L636" s="107" t="str">
        <f>VLOOKUP(M636,ch!$A$1:$B$35,2,0)</f>
        <v>鄂AFX299</v>
      </c>
      <c r="M636" s="105" t="s">
        <v>118</v>
      </c>
      <c r="N636" s="102" t="str">
        <f t="shared" si="118"/>
        <v>9.6米</v>
      </c>
      <c r="O636" s="103">
        <v>6</v>
      </c>
      <c r="P636" s="103">
        <v>7</v>
      </c>
      <c r="Q636" s="103">
        <f t="shared" si="117"/>
        <v>13</v>
      </c>
      <c r="R636" s="102"/>
    </row>
    <row r="637" spans="1:18" s="97" customFormat="1" ht="18.75">
      <c r="A637" s="94">
        <v>43210</v>
      </c>
      <c r="B637" s="96" t="s">
        <v>258</v>
      </c>
      <c r="C637" s="96">
        <v>2215</v>
      </c>
      <c r="D637" s="96">
        <v>2225</v>
      </c>
      <c r="E637" s="95" t="s">
        <v>31</v>
      </c>
      <c r="F637" s="95" t="s">
        <v>430</v>
      </c>
      <c r="G637" s="95" t="s">
        <v>53</v>
      </c>
      <c r="H637" s="95" t="s">
        <v>467</v>
      </c>
      <c r="I637" s="90" t="s">
        <v>2023</v>
      </c>
      <c r="J637" s="101" t="s">
        <v>2031</v>
      </c>
      <c r="K637" s="102" t="str">
        <f t="shared" si="115"/>
        <v>武汉威伟机械</v>
      </c>
      <c r="L637" s="107" t="str">
        <f>VLOOKUP(M637,ch!$A$1:$B$35,2,0)</f>
        <v>鄂AFX299</v>
      </c>
      <c r="M637" s="105" t="s">
        <v>118</v>
      </c>
      <c r="N637" s="102" t="str">
        <f t="shared" si="118"/>
        <v>9.6米</v>
      </c>
      <c r="O637" s="103">
        <v>14</v>
      </c>
      <c r="P637" s="103">
        <v>0</v>
      </c>
      <c r="Q637" s="103">
        <f t="shared" si="117"/>
        <v>14</v>
      </c>
      <c r="R637" s="102"/>
    </row>
    <row r="638" spans="1:18" s="97" customFormat="1" ht="18.75">
      <c r="A638" s="94">
        <v>43210</v>
      </c>
      <c r="B638" s="96" t="s">
        <v>258</v>
      </c>
      <c r="C638" s="96">
        <v>2345</v>
      </c>
      <c r="D638" s="96">
        <v>2355</v>
      </c>
      <c r="E638" s="95" t="s">
        <v>31</v>
      </c>
      <c r="F638" s="95" t="s">
        <v>430</v>
      </c>
      <c r="G638" s="95" t="s">
        <v>53</v>
      </c>
      <c r="H638" s="95" t="s">
        <v>467</v>
      </c>
      <c r="I638" s="90" t="s">
        <v>2024</v>
      </c>
      <c r="J638" s="101" t="s">
        <v>2032</v>
      </c>
      <c r="K638" s="102" t="str">
        <f t="shared" si="115"/>
        <v>武汉威伟机械</v>
      </c>
      <c r="L638" s="107" t="str">
        <f>VLOOKUP(M638,ch!$A$1:$B$35,2,0)</f>
        <v>鄂AFX299</v>
      </c>
      <c r="M638" s="105" t="s">
        <v>118</v>
      </c>
      <c r="N638" s="102" t="str">
        <f t="shared" si="118"/>
        <v>9.6米</v>
      </c>
      <c r="O638" s="103">
        <v>14</v>
      </c>
      <c r="P638" s="103">
        <v>0</v>
      </c>
      <c r="Q638" s="103">
        <f t="shared" si="117"/>
        <v>14</v>
      </c>
      <c r="R638" s="102"/>
    </row>
    <row r="639" spans="1:18" s="97" customFormat="1" ht="18.75">
      <c r="A639" s="94">
        <v>43210</v>
      </c>
      <c r="B639" s="96" t="s">
        <v>1086</v>
      </c>
      <c r="C639" s="96">
        <v>50</v>
      </c>
      <c r="D639" s="96">
        <v>100</v>
      </c>
      <c r="E639" s="95" t="s">
        <v>31</v>
      </c>
      <c r="F639" s="95" t="s">
        <v>430</v>
      </c>
      <c r="G639" s="95" t="s">
        <v>53</v>
      </c>
      <c r="H639" s="95" t="s">
        <v>467</v>
      </c>
      <c r="I639" s="90" t="s">
        <v>2048</v>
      </c>
      <c r="J639" s="101" t="s">
        <v>2056</v>
      </c>
      <c r="K639" s="102" t="str">
        <f t="shared" si="115"/>
        <v>武汉威伟机械</v>
      </c>
      <c r="L639" s="107" t="str">
        <f>VLOOKUP(M639,ch!$A$1:$B$35,2,0)</f>
        <v>鄂AF1588</v>
      </c>
      <c r="M639" s="105" t="s">
        <v>117</v>
      </c>
      <c r="N639" s="102" t="str">
        <f t="shared" si="118"/>
        <v>9.6米</v>
      </c>
      <c r="O639" s="103">
        <v>10</v>
      </c>
      <c r="P639" s="103">
        <v>0</v>
      </c>
      <c r="Q639" s="103">
        <f t="shared" si="117"/>
        <v>10</v>
      </c>
      <c r="R639" s="102"/>
    </row>
    <row r="640" spans="1:18" s="97" customFormat="1" ht="18.75">
      <c r="A640" s="94">
        <v>43210</v>
      </c>
      <c r="B640" s="96" t="s">
        <v>1086</v>
      </c>
      <c r="C640" s="96">
        <v>120</v>
      </c>
      <c r="D640" s="96">
        <v>135</v>
      </c>
      <c r="E640" s="95" t="s">
        <v>31</v>
      </c>
      <c r="F640" s="95" t="s">
        <v>430</v>
      </c>
      <c r="G640" s="95" t="s">
        <v>53</v>
      </c>
      <c r="H640" s="95" t="s">
        <v>467</v>
      </c>
      <c r="I640" s="90" t="s">
        <v>2049</v>
      </c>
      <c r="J640" s="101" t="s">
        <v>2057</v>
      </c>
      <c r="K640" s="102" t="str">
        <f t="shared" si="115"/>
        <v>武汉威伟机械</v>
      </c>
      <c r="L640" s="107" t="str">
        <f>VLOOKUP(M640,ch!$A$1:$B$35,2,0)</f>
        <v>鄂AF1588</v>
      </c>
      <c r="M640" s="105" t="s">
        <v>117</v>
      </c>
      <c r="N640" s="102" t="str">
        <f t="shared" si="118"/>
        <v>9.6米</v>
      </c>
      <c r="O640" s="103">
        <v>9</v>
      </c>
      <c r="P640" s="103">
        <v>0</v>
      </c>
      <c r="Q640" s="103">
        <f t="shared" si="117"/>
        <v>9</v>
      </c>
      <c r="R640" s="102"/>
    </row>
    <row r="641" spans="1:18" s="97" customFormat="1" ht="18.75">
      <c r="A641" s="94">
        <v>43210</v>
      </c>
      <c r="B641" s="96" t="s">
        <v>89</v>
      </c>
      <c r="C641" s="96">
        <v>1058</v>
      </c>
      <c r="D641" s="96">
        <v>1114</v>
      </c>
      <c r="E641" s="95" t="s">
        <v>31</v>
      </c>
      <c r="F641" s="95" t="s">
        <v>430</v>
      </c>
      <c r="G641" s="95" t="s">
        <v>53</v>
      </c>
      <c r="H641" s="95" t="s">
        <v>467</v>
      </c>
      <c r="I641" s="90" t="s">
        <v>2050</v>
      </c>
      <c r="J641" s="101" t="s">
        <v>2058</v>
      </c>
      <c r="K641" s="102" t="str">
        <f t="shared" si="115"/>
        <v>武汉威伟机械</v>
      </c>
      <c r="L641" s="107" t="str">
        <f>VLOOKUP(M641,ch!$A$1:$B$35,2,0)</f>
        <v>鄂AF1588</v>
      </c>
      <c r="M641" s="105" t="s">
        <v>117</v>
      </c>
      <c r="N641" s="102" t="str">
        <f t="shared" si="118"/>
        <v>9.6米</v>
      </c>
      <c r="O641" s="103">
        <v>14</v>
      </c>
      <c r="P641" s="103">
        <v>0</v>
      </c>
      <c r="Q641" s="103">
        <f t="shared" si="117"/>
        <v>14</v>
      </c>
      <c r="R641" s="102"/>
    </row>
    <row r="642" spans="1:18" s="97" customFormat="1" ht="18.75">
      <c r="A642" s="94">
        <v>43210</v>
      </c>
      <c r="B642" s="96" t="s">
        <v>89</v>
      </c>
      <c r="C642" s="96">
        <v>1514</v>
      </c>
      <c r="D642" s="96">
        <v>1524</v>
      </c>
      <c r="E642" s="95" t="s">
        <v>31</v>
      </c>
      <c r="F642" s="95" t="s">
        <v>430</v>
      </c>
      <c r="G642" s="95" t="s">
        <v>53</v>
      </c>
      <c r="H642" s="95" t="s">
        <v>467</v>
      </c>
      <c r="I642" s="90" t="s">
        <v>2051</v>
      </c>
      <c r="J642" s="101" t="s">
        <v>2059</v>
      </c>
      <c r="K642" s="102" t="str">
        <f t="shared" si="115"/>
        <v>武汉威伟机械</v>
      </c>
      <c r="L642" s="107" t="str">
        <f>VLOOKUP(M642,ch!$A$1:$B$35,2,0)</f>
        <v>鄂AF1588</v>
      </c>
      <c r="M642" s="105" t="s">
        <v>117</v>
      </c>
      <c r="N642" s="102" t="str">
        <f t="shared" si="118"/>
        <v>9.6米</v>
      </c>
      <c r="O642" s="103">
        <v>14</v>
      </c>
      <c r="P642" s="103">
        <v>0</v>
      </c>
      <c r="Q642" s="103">
        <f t="shared" si="117"/>
        <v>14</v>
      </c>
      <c r="R642" s="102"/>
    </row>
    <row r="643" spans="1:18" s="97" customFormat="1" ht="18.75">
      <c r="A643" s="94">
        <v>43210</v>
      </c>
      <c r="B643" s="96" t="s">
        <v>89</v>
      </c>
      <c r="C643" s="96">
        <v>1752</v>
      </c>
      <c r="D643" s="96">
        <v>1802</v>
      </c>
      <c r="E643" s="95" t="s">
        <v>31</v>
      </c>
      <c r="F643" s="95" t="s">
        <v>430</v>
      </c>
      <c r="G643" s="95" t="s">
        <v>53</v>
      </c>
      <c r="H643" s="95" t="s">
        <v>467</v>
      </c>
      <c r="I643" s="90" t="s">
        <v>2052</v>
      </c>
      <c r="J643" s="101" t="s">
        <v>2060</v>
      </c>
      <c r="K643" s="102" t="str">
        <f t="shared" ref="K643:K658" si="119">IF(A643&lt;&gt;"","武汉威伟机械","------")</f>
        <v>武汉威伟机械</v>
      </c>
      <c r="L643" s="107" t="str">
        <f>VLOOKUP(M643,ch!$A$1:$B$35,2,0)</f>
        <v>鄂AF1588</v>
      </c>
      <c r="M643" s="105" t="s">
        <v>117</v>
      </c>
      <c r="N643" s="102" t="str">
        <f t="shared" si="118"/>
        <v>9.6米</v>
      </c>
      <c r="O643" s="103">
        <v>14</v>
      </c>
      <c r="P643" s="103">
        <v>0</v>
      </c>
      <c r="Q643" s="103">
        <f t="shared" si="117"/>
        <v>14</v>
      </c>
      <c r="R643" s="102"/>
    </row>
    <row r="644" spans="1:18" s="97" customFormat="1" ht="18.75">
      <c r="A644" s="94">
        <v>43210</v>
      </c>
      <c r="B644" s="96" t="s">
        <v>71</v>
      </c>
      <c r="C644" s="96">
        <v>1926</v>
      </c>
      <c r="D644" s="96">
        <v>1936</v>
      </c>
      <c r="E644" s="95" t="s">
        <v>31</v>
      </c>
      <c r="F644" s="95" t="s">
        <v>430</v>
      </c>
      <c r="G644" s="95" t="s">
        <v>53</v>
      </c>
      <c r="H644" s="95" t="s">
        <v>467</v>
      </c>
      <c r="I644" s="90" t="s">
        <v>2053</v>
      </c>
      <c r="J644" s="101" t="s">
        <v>2061</v>
      </c>
      <c r="K644" s="102" t="str">
        <f t="shared" si="119"/>
        <v>武汉威伟机械</v>
      </c>
      <c r="L644" s="107" t="str">
        <f>VLOOKUP(M644,ch!$A$1:$B$35,2,0)</f>
        <v>鄂AF1588</v>
      </c>
      <c r="M644" s="105" t="s">
        <v>117</v>
      </c>
      <c r="N644" s="102" t="str">
        <f t="shared" si="118"/>
        <v>9.6米</v>
      </c>
      <c r="O644" s="103">
        <v>14</v>
      </c>
      <c r="P644" s="103">
        <v>0</v>
      </c>
      <c r="Q644" s="103">
        <f t="shared" si="117"/>
        <v>14</v>
      </c>
      <c r="R644" s="102"/>
    </row>
    <row r="645" spans="1:18" s="97" customFormat="1" ht="18.75">
      <c r="A645" s="94">
        <v>43210</v>
      </c>
      <c r="B645" s="96" t="s">
        <v>258</v>
      </c>
      <c r="C645" s="96">
        <v>2017</v>
      </c>
      <c r="D645" s="96">
        <v>2027</v>
      </c>
      <c r="E645" s="95" t="s">
        <v>31</v>
      </c>
      <c r="F645" s="95" t="s">
        <v>430</v>
      </c>
      <c r="G645" s="95" t="s">
        <v>53</v>
      </c>
      <c r="H645" s="95" t="s">
        <v>467</v>
      </c>
      <c r="I645" s="90" t="s">
        <v>2054</v>
      </c>
      <c r="J645" s="101" t="s">
        <v>2062</v>
      </c>
      <c r="K645" s="102" t="str">
        <f t="shared" si="119"/>
        <v>武汉威伟机械</v>
      </c>
      <c r="L645" s="107" t="str">
        <f>VLOOKUP(M645,ch!$A$1:$B$35,2,0)</f>
        <v>鄂AF1588</v>
      </c>
      <c r="M645" s="105" t="s">
        <v>117</v>
      </c>
      <c r="N645" s="102" t="str">
        <f t="shared" si="118"/>
        <v>9.6米</v>
      </c>
      <c r="O645" s="103">
        <v>14</v>
      </c>
      <c r="P645" s="103">
        <v>0</v>
      </c>
      <c r="Q645" s="103">
        <f t="shared" si="117"/>
        <v>14</v>
      </c>
      <c r="R645" s="102"/>
    </row>
    <row r="646" spans="1:18" s="97" customFormat="1" ht="18.75">
      <c r="A646" s="94">
        <v>43210</v>
      </c>
      <c r="B646" s="96" t="s">
        <v>258</v>
      </c>
      <c r="C646" s="96">
        <v>2135</v>
      </c>
      <c r="D646" s="96">
        <v>2145</v>
      </c>
      <c r="E646" s="95" t="s">
        <v>31</v>
      </c>
      <c r="F646" s="95" t="s">
        <v>430</v>
      </c>
      <c r="G646" s="95" t="s">
        <v>53</v>
      </c>
      <c r="H646" s="95" t="s">
        <v>467</v>
      </c>
      <c r="I646" s="90" t="s">
        <v>2055</v>
      </c>
      <c r="J646" s="101" t="s">
        <v>2063</v>
      </c>
      <c r="K646" s="102" t="str">
        <f t="shared" si="119"/>
        <v>武汉威伟机械</v>
      </c>
      <c r="L646" s="107" t="str">
        <f>VLOOKUP(M646,ch!$A$1:$B$35,2,0)</f>
        <v>鄂AF1588</v>
      </c>
      <c r="M646" s="105" t="s">
        <v>117</v>
      </c>
      <c r="N646" s="102" t="str">
        <f t="shared" si="118"/>
        <v>9.6米</v>
      </c>
      <c r="O646" s="103">
        <v>14</v>
      </c>
      <c r="P646" s="103">
        <v>0</v>
      </c>
      <c r="Q646" s="103">
        <f t="shared" si="117"/>
        <v>14</v>
      </c>
      <c r="R646" s="102"/>
    </row>
    <row r="647" spans="1:18" s="97" customFormat="1" ht="18.75">
      <c r="A647" s="94">
        <v>43210</v>
      </c>
      <c r="B647" s="96" t="s">
        <v>1769</v>
      </c>
      <c r="C647" s="96">
        <v>1530</v>
      </c>
      <c r="D647" s="96">
        <v>1540</v>
      </c>
      <c r="E647" s="95" t="s">
        <v>2010</v>
      </c>
      <c r="F647" s="95" t="s">
        <v>1770</v>
      </c>
      <c r="G647" s="95" t="s">
        <v>53</v>
      </c>
      <c r="H647" s="95" t="s">
        <v>467</v>
      </c>
      <c r="I647" s="90" t="s">
        <v>2011</v>
      </c>
      <c r="J647" s="101" t="s">
        <v>2012</v>
      </c>
      <c r="K647" s="102" t="str">
        <f t="shared" si="119"/>
        <v>武汉威伟机械</v>
      </c>
      <c r="L647" s="107" t="str">
        <f>VLOOKUP(M647,ch!$A$1:$B$35,2,0)</f>
        <v>鄂AMT870</v>
      </c>
      <c r="M647" s="105" t="s">
        <v>79</v>
      </c>
      <c r="N647" s="102" t="str">
        <f t="shared" si="118"/>
        <v>9.6米</v>
      </c>
      <c r="O647" s="103">
        <v>13</v>
      </c>
      <c r="P647" s="103">
        <v>0</v>
      </c>
      <c r="Q647" s="103">
        <f>SUM(O647:P647)</f>
        <v>13</v>
      </c>
      <c r="R647" s="102"/>
    </row>
    <row r="648" spans="1:18" s="97" customFormat="1" ht="18.75">
      <c r="A648" s="94">
        <v>43210</v>
      </c>
      <c r="B648" s="96" t="s">
        <v>1769</v>
      </c>
      <c r="C648" s="96">
        <v>1635</v>
      </c>
      <c r="D648" s="96">
        <v>1645</v>
      </c>
      <c r="E648" s="95" t="s">
        <v>2010</v>
      </c>
      <c r="F648" s="95" t="s">
        <v>1770</v>
      </c>
      <c r="G648" s="95" t="s">
        <v>53</v>
      </c>
      <c r="H648" s="95" t="s">
        <v>467</v>
      </c>
      <c r="I648" s="90" t="s">
        <v>2013</v>
      </c>
      <c r="J648" s="101" t="s">
        <v>2014</v>
      </c>
      <c r="K648" s="102" t="str">
        <f t="shared" si="119"/>
        <v>武汉威伟机械</v>
      </c>
      <c r="L648" s="107" t="str">
        <f>VLOOKUP(M648,ch!$A$1:$B$35,2,0)</f>
        <v>鄂AMT870</v>
      </c>
      <c r="M648" s="105" t="s">
        <v>79</v>
      </c>
      <c r="N648" s="102" t="str">
        <f t="shared" si="118"/>
        <v>9.6米</v>
      </c>
      <c r="O648" s="103">
        <v>14</v>
      </c>
      <c r="P648" s="103">
        <v>0</v>
      </c>
      <c r="Q648" s="103">
        <f t="shared" ref="Q648" si="120">SUM(O648:P648)</f>
        <v>14</v>
      </c>
      <c r="R648" s="102"/>
    </row>
    <row r="649" spans="1:18" s="97" customFormat="1" ht="18.75">
      <c r="A649" s="94">
        <v>43210</v>
      </c>
      <c r="B649" s="96" t="s">
        <v>1769</v>
      </c>
      <c r="C649" s="96">
        <v>1730</v>
      </c>
      <c r="D649" s="96">
        <v>1740</v>
      </c>
      <c r="E649" s="95" t="s">
        <v>2010</v>
      </c>
      <c r="F649" s="95" t="s">
        <v>1770</v>
      </c>
      <c r="G649" s="95" t="s">
        <v>53</v>
      </c>
      <c r="H649" s="95" t="s">
        <v>467</v>
      </c>
      <c r="I649" s="90" t="s">
        <v>2015</v>
      </c>
      <c r="J649" s="101" t="s">
        <v>2016</v>
      </c>
      <c r="K649" s="102" t="str">
        <f t="shared" si="119"/>
        <v>武汉威伟机械</v>
      </c>
      <c r="L649" s="107" t="str">
        <f>VLOOKUP(M649,ch!$A$1:$B$35,2,0)</f>
        <v>鄂AMT870</v>
      </c>
      <c r="M649" s="105" t="s">
        <v>79</v>
      </c>
      <c r="N649" s="102" t="str">
        <f t="shared" si="118"/>
        <v>9.6米</v>
      </c>
      <c r="O649" s="103">
        <v>14</v>
      </c>
      <c r="P649" s="103">
        <v>0</v>
      </c>
      <c r="Q649" s="103">
        <f t="shared" ref="Q649:Q655" si="121">SUM(O649:P649)</f>
        <v>14</v>
      </c>
      <c r="R649" s="102"/>
    </row>
    <row r="650" spans="1:18" s="97" customFormat="1" ht="18.75">
      <c r="A650" s="94">
        <v>43210</v>
      </c>
      <c r="B650" s="96" t="s">
        <v>2033</v>
      </c>
      <c r="C650" s="96">
        <v>1000</v>
      </c>
      <c r="D650" s="96">
        <v>1010</v>
      </c>
      <c r="E650" s="95" t="s">
        <v>53</v>
      </c>
      <c r="F650" s="95" t="s">
        <v>517</v>
      </c>
      <c r="G650" s="95" t="s">
        <v>31</v>
      </c>
      <c r="H650" s="95" t="s">
        <v>430</v>
      </c>
      <c r="I650" s="90" t="s">
        <v>2034</v>
      </c>
      <c r="J650" s="101" t="s">
        <v>2040</v>
      </c>
      <c r="K650" s="102" t="str">
        <f t="shared" si="119"/>
        <v>武汉威伟机械</v>
      </c>
      <c r="L650" s="107" t="str">
        <f>VLOOKUP(M650,ch!$A$1:$B$35,2,0)</f>
        <v>鄂AZR992</v>
      </c>
      <c r="M650" s="105" t="s">
        <v>107</v>
      </c>
      <c r="N650" s="102" t="str">
        <f t="shared" si="118"/>
        <v>9.6米</v>
      </c>
      <c r="O650" s="103">
        <v>13</v>
      </c>
      <c r="P650" s="103">
        <v>0</v>
      </c>
      <c r="Q650" s="103">
        <f t="shared" si="121"/>
        <v>13</v>
      </c>
      <c r="R650" s="102"/>
    </row>
    <row r="651" spans="1:18" s="97" customFormat="1" ht="18.75">
      <c r="A651" s="94">
        <v>43210</v>
      </c>
      <c r="B651" s="96" t="s">
        <v>2033</v>
      </c>
      <c r="C651" s="96">
        <v>1140</v>
      </c>
      <c r="D651" s="96">
        <v>1145</v>
      </c>
      <c r="E651" s="95" t="s">
        <v>53</v>
      </c>
      <c r="F651" s="95" t="s">
        <v>517</v>
      </c>
      <c r="G651" s="95" t="s">
        <v>31</v>
      </c>
      <c r="H651" s="95" t="s">
        <v>430</v>
      </c>
      <c r="I651" s="90" t="s">
        <v>2035</v>
      </c>
      <c r="J651" s="101" t="s">
        <v>2041</v>
      </c>
      <c r="K651" s="102" t="str">
        <f t="shared" si="119"/>
        <v>武汉威伟机械</v>
      </c>
      <c r="L651" s="107" t="str">
        <f>VLOOKUP(M651,ch!$A$1:$B$35,2,0)</f>
        <v>鄂AZR992</v>
      </c>
      <c r="M651" s="105" t="s">
        <v>107</v>
      </c>
      <c r="N651" s="102" t="str">
        <f t="shared" si="118"/>
        <v>9.6米</v>
      </c>
      <c r="O651" s="103">
        <v>14</v>
      </c>
      <c r="P651" s="103">
        <v>0</v>
      </c>
      <c r="Q651" s="103">
        <f t="shared" si="121"/>
        <v>14</v>
      </c>
      <c r="R651" s="102"/>
    </row>
    <row r="652" spans="1:18" s="97" customFormat="1" ht="18.75">
      <c r="A652" s="94">
        <v>43210</v>
      </c>
      <c r="B652" s="96" t="s">
        <v>2033</v>
      </c>
      <c r="C652" s="96">
        <v>1720</v>
      </c>
      <c r="D652" s="96">
        <v>1728</v>
      </c>
      <c r="E652" s="95" t="s">
        <v>53</v>
      </c>
      <c r="F652" s="95" t="s">
        <v>517</v>
      </c>
      <c r="G652" s="95" t="s">
        <v>31</v>
      </c>
      <c r="H652" s="95" t="s">
        <v>430</v>
      </c>
      <c r="I652" s="90" t="s">
        <v>2036</v>
      </c>
      <c r="J652" s="101" t="s">
        <v>2042</v>
      </c>
      <c r="K652" s="102" t="str">
        <f t="shared" si="119"/>
        <v>武汉威伟机械</v>
      </c>
      <c r="L652" s="107" t="str">
        <f>VLOOKUP(M652,ch!$A$1:$B$35,2,0)</f>
        <v>鄂AZR992</v>
      </c>
      <c r="M652" s="105" t="s">
        <v>107</v>
      </c>
      <c r="N652" s="102" t="str">
        <f t="shared" si="118"/>
        <v>9.6米</v>
      </c>
      <c r="O652" s="103">
        <v>9</v>
      </c>
      <c r="P652" s="103">
        <v>0</v>
      </c>
      <c r="Q652" s="103">
        <f t="shared" si="121"/>
        <v>9</v>
      </c>
      <c r="R652" s="102"/>
    </row>
    <row r="653" spans="1:18" s="97" customFormat="1" ht="18.75">
      <c r="A653" s="94">
        <v>43210</v>
      </c>
      <c r="B653" s="96" t="s">
        <v>2033</v>
      </c>
      <c r="C653" s="96">
        <v>1810</v>
      </c>
      <c r="D653" s="96">
        <v>1820</v>
      </c>
      <c r="E653" s="95" t="s">
        <v>53</v>
      </c>
      <c r="F653" s="95" t="s">
        <v>517</v>
      </c>
      <c r="G653" s="95" t="s">
        <v>31</v>
      </c>
      <c r="H653" s="95" t="s">
        <v>430</v>
      </c>
      <c r="I653" s="90" t="s">
        <v>2037</v>
      </c>
      <c r="J653" s="101" t="s">
        <v>2043</v>
      </c>
      <c r="K653" s="102" t="str">
        <f t="shared" si="119"/>
        <v>武汉威伟机械</v>
      </c>
      <c r="L653" s="107" t="str">
        <f>VLOOKUP(M653,ch!$A$1:$B$35,2,0)</f>
        <v>鄂AZR992</v>
      </c>
      <c r="M653" s="105" t="s">
        <v>107</v>
      </c>
      <c r="N653" s="102" t="str">
        <f t="shared" ref="N653:N658" si="122">IF(A653&lt;&gt;"","9.6米","--")</f>
        <v>9.6米</v>
      </c>
      <c r="O653" s="103">
        <v>14</v>
      </c>
      <c r="P653" s="103">
        <v>0</v>
      </c>
      <c r="Q653" s="103">
        <f t="shared" si="121"/>
        <v>14</v>
      </c>
      <c r="R653" s="102"/>
    </row>
    <row r="654" spans="1:18" s="97" customFormat="1" ht="18.75">
      <c r="A654" s="94">
        <v>43210</v>
      </c>
      <c r="B654" s="96" t="s">
        <v>2033</v>
      </c>
      <c r="C654" s="96">
        <v>1940</v>
      </c>
      <c r="D654" s="96">
        <v>1948</v>
      </c>
      <c r="E654" s="95" t="s">
        <v>53</v>
      </c>
      <c r="F654" s="95" t="s">
        <v>517</v>
      </c>
      <c r="G654" s="95" t="s">
        <v>31</v>
      </c>
      <c r="H654" s="95" t="s">
        <v>430</v>
      </c>
      <c r="I654" s="90" t="s">
        <v>2038</v>
      </c>
      <c r="J654" s="101" t="s">
        <v>2044</v>
      </c>
      <c r="K654" s="102" t="str">
        <f t="shared" si="119"/>
        <v>武汉威伟机械</v>
      </c>
      <c r="L654" s="107" t="str">
        <f>VLOOKUP(M654,ch!$A$1:$B$35,2,0)</f>
        <v>鄂AZR992</v>
      </c>
      <c r="M654" s="105" t="s">
        <v>107</v>
      </c>
      <c r="N654" s="102" t="str">
        <f t="shared" si="122"/>
        <v>9.6米</v>
      </c>
      <c r="O654" s="103">
        <v>9</v>
      </c>
      <c r="P654" s="103">
        <v>0</v>
      </c>
      <c r="Q654" s="103">
        <f t="shared" si="121"/>
        <v>9</v>
      </c>
      <c r="R654" s="102"/>
    </row>
    <row r="655" spans="1:18" s="97" customFormat="1" ht="18.75">
      <c r="A655" s="94">
        <v>43210</v>
      </c>
      <c r="B655" s="96" t="s">
        <v>2033</v>
      </c>
      <c r="C655" s="96">
        <v>2121</v>
      </c>
      <c r="D655" s="96">
        <v>2128</v>
      </c>
      <c r="E655" s="95" t="s">
        <v>53</v>
      </c>
      <c r="F655" s="95" t="s">
        <v>517</v>
      </c>
      <c r="G655" s="95" t="s">
        <v>31</v>
      </c>
      <c r="H655" s="95" t="s">
        <v>430</v>
      </c>
      <c r="I655" s="90" t="s">
        <v>2039</v>
      </c>
      <c r="J655" s="101" t="s">
        <v>2045</v>
      </c>
      <c r="K655" s="102" t="str">
        <f t="shared" si="119"/>
        <v>武汉威伟机械</v>
      </c>
      <c r="L655" s="107" t="str">
        <f>VLOOKUP(M655,ch!$A$1:$B$35,2,0)</f>
        <v>鄂AZR992</v>
      </c>
      <c r="M655" s="105" t="s">
        <v>107</v>
      </c>
      <c r="N655" s="102" t="str">
        <f t="shared" si="122"/>
        <v>9.6米</v>
      </c>
      <c r="O655" s="103">
        <v>12</v>
      </c>
      <c r="P655" s="103">
        <v>0</v>
      </c>
      <c r="Q655" s="103">
        <f t="shared" si="121"/>
        <v>12</v>
      </c>
      <c r="R655" s="102"/>
    </row>
    <row r="656" spans="1:18" s="97" customFormat="1" ht="18.75">
      <c r="A656" s="94">
        <v>43210</v>
      </c>
      <c r="B656" s="96" t="s">
        <v>307</v>
      </c>
      <c r="C656" s="96">
        <v>2203</v>
      </c>
      <c r="D656" s="96">
        <v>2213</v>
      </c>
      <c r="E656" s="95" t="s">
        <v>53</v>
      </c>
      <c r="F656" s="95" t="s">
        <v>517</v>
      </c>
      <c r="G656" s="95" t="s">
        <v>31</v>
      </c>
      <c r="H656" s="95" t="s">
        <v>430</v>
      </c>
      <c r="I656" s="90" t="s">
        <v>2046</v>
      </c>
      <c r="J656" s="101" t="s">
        <v>2047</v>
      </c>
      <c r="K656" s="102" t="str">
        <f t="shared" si="119"/>
        <v>武汉威伟机械</v>
      </c>
      <c r="L656" s="107" t="str">
        <f>VLOOKUP(M656,ch!$A$1:$B$35,2,0)</f>
        <v>鄂AF1588</v>
      </c>
      <c r="M656" s="105" t="s">
        <v>117</v>
      </c>
      <c r="N656" s="102" t="str">
        <f t="shared" si="122"/>
        <v>9.6米</v>
      </c>
      <c r="O656" s="103">
        <v>12</v>
      </c>
      <c r="P656" s="103">
        <v>0</v>
      </c>
      <c r="Q656" s="103">
        <f t="shared" ref="Q656" si="123">SUM(O656:P656)</f>
        <v>12</v>
      </c>
      <c r="R656" s="102"/>
    </row>
    <row r="657" spans="1:18" s="97" customFormat="1" ht="18.75">
      <c r="A657" s="94">
        <v>43210</v>
      </c>
      <c r="B657" s="96" t="s">
        <v>307</v>
      </c>
      <c r="C657" s="96">
        <v>2057</v>
      </c>
      <c r="D657" s="96">
        <v>2106</v>
      </c>
      <c r="E657" s="95" t="s">
        <v>53</v>
      </c>
      <c r="F657" s="95" t="s">
        <v>517</v>
      </c>
      <c r="G657" s="95" t="s">
        <v>31</v>
      </c>
      <c r="H657" s="95" t="s">
        <v>430</v>
      </c>
      <c r="I657" s="90" t="s">
        <v>2068</v>
      </c>
      <c r="J657" s="101" t="s">
        <v>2069</v>
      </c>
      <c r="K657" s="102" t="str">
        <f t="shared" si="119"/>
        <v>武汉威伟机械</v>
      </c>
      <c r="L657" s="107" t="str">
        <f>VLOOKUP(M657,ch!$A$1:$B$35,2,0)</f>
        <v>鄂ABY277</v>
      </c>
      <c r="M657" s="105" t="s">
        <v>2070</v>
      </c>
      <c r="N657" s="102" t="str">
        <f t="shared" si="122"/>
        <v>9.6米</v>
      </c>
      <c r="O657" s="103">
        <v>14</v>
      </c>
      <c r="P657" s="103">
        <v>0</v>
      </c>
      <c r="Q657" s="103">
        <f>SUM(O657:P657)</f>
        <v>14</v>
      </c>
      <c r="R657" s="102"/>
    </row>
    <row r="658" spans="1:18" s="97" customFormat="1" ht="18.75">
      <c r="A658" s="94">
        <v>43210</v>
      </c>
      <c r="B658" s="96" t="s">
        <v>1181</v>
      </c>
      <c r="C658" s="96">
        <v>2333</v>
      </c>
      <c r="D658" s="96">
        <v>2342</v>
      </c>
      <c r="E658" s="95" t="s">
        <v>53</v>
      </c>
      <c r="F658" s="95" t="s">
        <v>517</v>
      </c>
      <c r="G658" s="95" t="s">
        <v>31</v>
      </c>
      <c r="H658" s="95" t="s">
        <v>430</v>
      </c>
      <c r="I658" s="90" t="s">
        <v>2000</v>
      </c>
      <c r="J658" s="101" t="s">
        <v>2001</v>
      </c>
      <c r="K658" s="102" t="str">
        <f t="shared" si="119"/>
        <v>武汉威伟机械</v>
      </c>
      <c r="L658" s="107" t="str">
        <f>VLOOKUP(M658,ch!$A$1:$B$35,2,0)</f>
        <v>鄂AZV377</v>
      </c>
      <c r="M658" s="105" t="s">
        <v>2002</v>
      </c>
      <c r="N658" s="102" t="str">
        <f t="shared" si="122"/>
        <v>9.6米</v>
      </c>
      <c r="O658" s="103">
        <v>4</v>
      </c>
      <c r="P658" s="103">
        <v>0</v>
      </c>
      <c r="Q658" s="103">
        <f>SUM(O658:P658)</f>
        <v>4</v>
      </c>
      <c r="R658" s="102"/>
    </row>
  </sheetData>
  <phoneticPr fontId="3" type="noConversion"/>
  <conditionalFormatting sqref="I1:J34">
    <cfRule type="duplicateValues" dxfId="104" priority="160"/>
  </conditionalFormatting>
  <conditionalFormatting sqref="I19:I23">
    <cfRule type="duplicateValues" dxfId="103" priority="159"/>
  </conditionalFormatting>
  <conditionalFormatting sqref="I123">
    <cfRule type="duplicateValues" dxfId="102" priority="156"/>
  </conditionalFormatting>
  <conditionalFormatting sqref="J123">
    <cfRule type="duplicateValues" dxfId="101" priority="155"/>
  </conditionalFormatting>
  <conditionalFormatting sqref="I108:I117 I124:I130">
    <cfRule type="duplicateValues" dxfId="100" priority="154"/>
  </conditionalFormatting>
  <conditionalFormatting sqref="J108:J117 J124:J130">
    <cfRule type="duplicateValues" dxfId="99" priority="153"/>
  </conditionalFormatting>
  <conditionalFormatting sqref="I108">
    <cfRule type="duplicateValues" dxfId="98" priority="151"/>
  </conditionalFormatting>
  <conditionalFormatting sqref="I143">
    <cfRule type="duplicateValues" dxfId="97" priority="146"/>
  </conditionalFormatting>
  <conditionalFormatting sqref="J143">
    <cfRule type="duplicateValues" dxfId="96" priority="145"/>
  </conditionalFormatting>
  <conditionalFormatting sqref="I134:I140 I144:I160">
    <cfRule type="duplicateValues" dxfId="95" priority="144"/>
  </conditionalFormatting>
  <conditionalFormatting sqref="J134:J140 J144:J160">
    <cfRule type="duplicateValues" dxfId="94" priority="143"/>
  </conditionalFormatting>
  <conditionalFormatting sqref="I141:I142 I131:I133">
    <cfRule type="duplicateValues" dxfId="93" priority="148"/>
  </conditionalFormatting>
  <conditionalFormatting sqref="J141:J142 J131:J133">
    <cfRule type="duplicateValues" dxfId="92" priority="149"/>
  </conditionalFormatting>
  <conditionalFormatting sqref="I131:I160">
    <cfRule type="duplicateValues" dxfId="91" priority="150"/>
  </conditionalFormatting>
  <conditionalFormatting sqref="I161:J189">
    <cfRule type="duplicateValues" dxfId="90" priority="140"/>
  </conditionalFormatting>
  <conditionalFormatting sqref="I197:J219">
    <cfRule type="duplicateValues" dxfId="89" priority="136"/>
  </conditionalFormatting>
  <conditionalFormatting sqref="I190:J196">
    <cfRule type="duplicateValues" dxfId="88" priority="138"/>
  </conditionalFormatting>
  <conditionalFormatting sqref="I35:J97">
    <cfRule type="duplicateValues" dxfId="87" priority="194"/>
  </conditionalFormatting>
  <conditionalFormatting sqref="I118:J122 I98:J107">
    <cfRule type="duplicateValues" dxfId="86" priority="198"/>
  </conditionalFormatting>
  <conditionalFormatting sqref="I134:J140 I145:J160">
    <cfRule type="duplicateValues" dxfId="85" priority="202"/>
  </conditionalFormatting>
  <conditionalFormatting sqref="J220:J243">
    <cfRule type="duplicateValues" dxfId="84" priority="132"/>
  </conditionalFormatting>
  <conditionalFormatting sqref="J239:J243">
    <cfRule type="duplicateValues" dxfId="83" priority="129"/>
  </conditionalFormatting>
  <conditionalFormatting sqref="I220:I243">
    <cfRule type="duplicateValues" dxfId="82" priority="238"/>
  </conditionalFormatting>
  <conditionalFormatting sqref="I239:I243">
    <cfRule type="duplicateValues" dxfId="81" priority="240"/>
  </conditionalFormatting>
  <conditionalFormatting sqref="I161:I189">
    <cfRule type="duplicateValues" dxfId="80" priority="261"/>
  </conditionalFormatting>
  <conditionalFormatting sqref="I197:I219">
    <cfRule type="duplicateValues" dxfId="79" priority="262"/>
  </conditionalFormatting>
  <conditionalFormatting sqref="I190:I196">
    <cfRule type="duplicateValues" dxfId="78" priority="263"/>
  </conditionalFormatting>
  <conditionalFormatting sqref="I220:J243">
    <cfRule type="duplicateValues" dxfId="77" priority="275"/>
  </conditionalFormatting>
  <conditionalFormatting sqref="I239:J243">
    <cfRule type="duplicateValues" dxfId="76" priority="278"/>
  </conditionalFormatting>
  <conditionalFormatting sqref="J261:J268 J244:J253">
    <cfRule type="duplicateValues" dxfId="75" priority="126"/>
  </conditionalFormatting>
  <conditionalFormatting sqref="J255:J257">
    <cfRule type="duplicateValues" dxfId="74" priority="123"/>
  </conditionalFormatting>
  <conditionalFormatting sqref="I255:I257">
    <cfRule type="duplicateValues" dxfId="73" priority="120"/>
  </conditionalFormatting>
  <conditionalFormatting sqref="J254">
    <cfRule type="duplicateValues" dxfId="72" priority="118"/>
  </conditionalFormatting>
  <conditionalFormatting sqref="J258:J260">
    <cfRule type="duplicateValues" dxfId="71" priority="115"/>
  </conditionalFormatting>
  <conditionalFormatting sqref="I258:I260">
    <cfRule type="duplicateValues" dxfId="70" priority="112"/>
  </conditionalFormatting>
  <conditionalFormatting sqref="I261:I268 I244:I253">
    <cfRule type="duplicateValues" dxfId="69" priority="319"/>
  </conditionalFormatting>
  <conditionalFormatting sqref="I254">
    <cfRule type="duplicateValues" dxfId="68" priority="322"/>
  </conditionalFormatting>
  <conditionalFormatting sqref="I261:J268 I244:J253">
    <cfRule type="duplicateValues" dxfId="67" priority="367"/>
  </conditionalFormatting>
  <conditionalFormatting sqref="I254:J254">
    <cfRule type="duplicateValues" dxfId="66" priority="373"/>
  </conditionalFormatting>
  <conditionalFormatting sqref="J269:J293">
    <cfRule type="duplicateValues" dxfId="65" priority="110"/>
  </conditionalFormatting>
  <conditionalFormatting sqref="I269:I293">
    <cfRule type="duplicateValues" dxfId="64" priority="425"/>
  </conditionalFormatting>
  <conditionalFormatting sqref="I269:J293">
    <cfRule type="duplicateValues" dxfId="63" priority="476"/>
  </conditionalFormatting>
  <conditionalFormatting sqref="J294:J303 J307:J320">
    <cfRule type="duplicateValues" dxfId="62" priority="106"/>
  </conditionalFormatting>
  <conditionalFormatting sqref="J304:J306 J313:J322">
    <cfRule type="duplicateValues" dxfId="61" priority="103"/>
  </conditionalFormatting>
  <conditionalFormatting sqref="J321:J322">
    <cfRule type="duplicateValues" dxfId="60" priority="100"/>
  </conditionalFormatting>
  <conditionalFormatting sqref="I294:I303 I307:I320">
    <cfRule type="duplicateValues" dxfId="59" priority="535"/>
  </conditionalFormatting>
  <conditionalFormatting sqref="I304:I306 I313:I322">
    <cfRule type="duplicateValues" dxfId="58" priority="540"/>
  </conditionalFormatting>
  <conditionalFormatting sqref="I321:I322">
    <cfRule type="duplicateValues" dxfId="57" priority="543"/>
  </conditionalFormatting>
  <conditionalFormatting sqref="I304:J306 I313:J322">
    <cfRule type="duplicateValues" dxfId="56" priority="672"/>
  </conditionalFormatting>
  <conditionalFormatting sqref="I307:J320 I294:J303">
    <cfRule type="duplicateValues" dxfId="55" priority="676"/>
  </conditionalFormatting>
  <conditionalFormatting sqref="I321:J322">
    <cfRule type="duplicateValues" dxfId="54" priority="680"/>
  </conditionalFormatting>
  <conditionalFormatting sqref="I328:I351">
    <cfRule type="duplicateValues" dxfId="53" priority="96"/>
  </conditionalFormatting>
  <conditionalFormatting sqref="J323:J351">
    <cfRule type="duplicateValues" dxfId="52" priority="94"/>
  </conditionalFormatting>
  <conditionalFormatting sqref="I323:I327">
    <cfRule type="duplicateValues" dxfId="51" priority="91"/>
  </conditionalFormatting>
  <conditionalFormatting sqref="R327 I323:J351">
    <cfRule type="duplicateValues" dxfId="50" priority="749"/>
  </conditionalFormatting>
  <conditionalFormatting sqref="I383">
    <cfRule type="duplicateValues" dxfId="49" priority="90"/>
  </conditionalFormatting>
  <conditionalFormatting sqref="J383">
    <cfRule type="duplicateValues" dxfId="48" priority="88"/>
  </conditionalFormatting>
  <conditionalFormatting sqref="I360:I371 I373:I382">
    <cfRule type="duplicateValues" dxfId="47" priority="85"/>
  </conditionalFormatting>
  <conditionalFormatting sqref="J352:J371 J373:J382">
    <cfRule type="duplicateValues" dxfId="46" priority="83"/>
  </conditionalFormatting>
  <conditionalFormatting sqref="I352:I359">
    <cfRule type="duplicateValues" dxfId="45" priority="80"/>
  </conditionalFormatting>
  <conditionalFormatting sqref="I372">
    <cfRule type="duplicateValues" dxfId="44" priority="71"/>
  </conditionalFormatting>
  <conditionalFormatting sqref="J352:J359 I360:J371 I373:J382">
    <cfRule type="duplicateValues" dxfId="43" priority="906"/>
  </conditionalFormatting>
  <conditionalFormatting sqref="I383:J383">
    <cfRule type="duplicateValues" dxfId="42" priority="918"/>
  </conditionalFormatting>
  <conditionalFormatting sqref="I360:J371 I373:J382">
    <cfRule type="duplicateValues" dxfId="41" priority="920"/>
  </conditionalFormatting>
  <conditionalFormatting sqref="J388:J394">
    <cfRule type="duplicateValues" dxfId="40" priority="67"/>
  </conditionalFormatting>
  <conditionalFormatting sqref="I388:I394">
    <cfRule type="duplicateValues" dxfId="39" priority="64"/>
  </conditionalFormatting>
  <conditionalFormatting sqref="J395:J418">
    <cfRule type="duplicateValues" dxfId="38" priority="62"/>
  </conditionalFormatting>
  <conditionalFormatting sqref="I395:I418">
    <cfRule type="duplicateValues" dxfId="37" priority="60"/>
  </conditionalFormatting>
  <conditionalFormatting sqref="I395:I418">
    <cfRule type="duplicateValues" dxfId="36" priority="59"/>
  </conditionalFormatting>
  <conditionalFormatting sqref="J384:J387">
    <cfRule type="duplicateValues" dxfId="35" priority="49"/>
  </conditionalFormatting>
  <conditionalFormatting sqref="I384:I387">
    <cfRule type="duplicateValues" dxfId="34" priority="47"/>
  </conditionalFormatting>
  <conditionalFormatting sqref="I388:I394">
    <cfRule type="duplicateValues" dxfId="33" priority="1010"/>
  </conditionalFormatting>
  <conditionalFormatting sqref="I384:I387">
    <cfRule type="duplicateValues" dxfId="32" priority="1016"/>
  </conditionalFormatting>
  <conditionalFormatting sqref="I395:J418">
    <cfRule type="duplicateValues" dxfId="31" priority="1105"/>
  </conditionalFormatting>
  <conditionalFormatting sqref="I388:J394">
    <cfRule type="duplicateValues" dxfId="30" priority="1111"/>
  </conditionalFormatting>
  <conditionalFormatting sqref="I384:J387">
    <cfRule type="duplicateValues" dxfId="29" priority="1114"/>
  </conditionalFormatting>
  <conditionalFormatting sqref="J419:J446">
    <cfRule type="duplicateValues" dxfId="28" priority="43"/>
  </conditionalFormatting>
  <conditionalFormatting sqref="I419:I446">
    <cfRule type="duplicateValues" dxfId="27" priority="40"/>
  </conditionalFormatting>
  <conditionalFormatting sqref="I419:I446">
    <cfRule type="duplicateValues" dxfId="26" priority="1215"/>
  </conditionalFormatting>
  <conditionalFormatting sqref="I419:J446">
    <cfRule type="duplicateValues" dxfId="25" priority="1317"/>
  </conditionalFormatting>
  <conditionalFormatting sqref="J465:J467 J447:J449 J452:J461">
    <cfRule type="duplicateValues" dxfId="24" priority="38"/>
  </conditionalFormatting>
  <conditionalFormatting sqref="I465:I467 I447:I449 I452:I461">
    <cfRule type="duplicateValues" dxfId="23" priority="35"/>
  </conditionalFormatting>
  <conditionalFormatting sqref="J450:J451 J461:J473">
    <cfRule type="duplicateValues" dxfId="22" priority="33"/>
  </conditionalFormatting>
  <conditionalFormatting sqref="I450:I451 I461:I473">
    <cfRule type="duplicateValues" dxfId="21" priority="30"/>
  </conditionalFormatting>
  <conditionalFormatting sqref="I465:I467 I447:I449 I452:I461">
    <cfRule type="duplicateValues" dxfId="20" priority="1428"/>
  </conditionalFormatting>
  <conditionalFormatting sqref="I450:I451 I461:I473">
    <cfRule type="duplicateValues" dxfId="19" priority="1437"/>
  </conditionalFormatting>
  <conditionalFormatting sqref="I465:J467 I447:J449 I452:J461">
    <cfRule type="duplicateValues" dxfId="18" priority="1554"/>
  </conditionalFormatting>
  <conditionalFormatting sqref="I450:J451 I461:J473">
    <cfRule type="duplicateValues" dxfId="17" priority="1563"/>
  </conditionalFormatting>
  <conditionalFormatting sqref="J478">
    <cfRule type="duplicateValues" dxfId="16" priority="28"/>
  </conditionalFormatting>
  <conditionalFormatting sqref="I478">
    <cfRule type="duplicateValues" dxfId="15" priority="25"/>
  </conditionalFormatting>
  <conditionalFormatting sqref="J479">
    <cfRule type="duplicateValues" dxfId="14" priority="23"/>
  </conditionalFormatting>
  <conditionalFormatting sqref="I479">
    <cfRule type="duplicateValues" dxfId="13" priority="20"/>
  </conditionalFormatting>
  <conditionalFormatting sqref="J474:J501">
    <cfRule type="duplicateValues" dxfId="12" priority="18"/>
  </conditionalFormatting>
  <conditionalFormatting sqref="R476 J474:J501">
    <cfRule type="duplicateValues" dxfId="11" priority="17"/>
  </conditionalFormatting>
  <conditionalFormatting sqref="I474:I501">
    <cfRule type="duplicateValues" dxfId="10" priority="15"/>
  </conditionalFormatting>
  <conditionalFormatting sqref="I478">
    <cfRule type="duplicateValues" dxfId="9" priority="1688"/>
  </conditionalFormatting>
  <conditionalFormatting sqref="I479">
    <cfRule type="duplicateValues" dxfId="8" priority="1690"/>
  </conditionalFormatting>
  <conditionalFormatting sqref="R476 I474:J501">
    <cfRule type="duplicateValues" dxfId="7" priority="1691"/>
  </conditionalFormatting>
  <conditionalFormatting sqref="I474:I501">
    <cfRule type="duplicateValues" dxfId="6" priority="1692"/>
  </conditionalFormatting>
  <conditionalFormatting sqref="I478:J478">
    <cfRule type="duplicateValues" dxfId="5" priority="1822"/>
  </conditionalFormatting>
  <conditionalFormatting sqref="I479:J479">
    <cfRule type="duplicateValues" dxfId="4" priority="1825"/>
  </conditionalFormatting>
  <conditionalFormatting sqref="R510 J502:J539">
    <cfRule type="duplicateValues" dxfId="3" priority="14"/>
  </conditionalFormatting>
  <conditionalFormatting sqref="J502:J539">
    <cfRule type="duplicateValues" dxfId="2" priority="13"/>
  </conditionalFormatting>
  <conditionalFormatting sqref="R510">
    <cfRule type="duplicateValues" dxfId="1" priority="11"/>
  </conditionalFormatting>
  <conditionalFormatting sqref="J540:J580">
    <cfRule type="duplicateValues" dxfId="0" priority="9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4-19</vt:lpstr>
      <vt:lpstr>4-20</vt:lpstr>
      <vt:lpstr>4-21</vt:lpstr>
      <vt:lpstr>ch</vt:lpstr>
      <vt:lpstr>分析</vt:lpstr>
      <vt:lpstr>汇总明线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2018-04-01T12:21:00Z</dcterms:created>
  <dcterms:modified xsi:type="dcterms:W3CDTF">2018-04-22T06:18:16Z</dcterms:modified>
</cp:coreProperties>
</file>