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04BCF8AD-79B5-4E58-A602-7F7A7F1292B7}" xr6:coauthVersionLast="31" xr6:coauthVersionMax="31" xr10:uidLastSave="{00000000-0000-0000-0000-000000000000}"/>
  <bookViews>
    <workbookView xWindow="480" yWindow="120" windowWidth="18315" windowHeight="8055" activeTab="7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ch" sheetId="4" r:id="rId7"/>
    <sheet name="汇总明线" sheetId="7" r:id="rId8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</definedNames>
  <calcPr calcId="162913"/>
</workbook>
</file>

<file path=xl/calcChain.xml><?xml version="1.0" encoding="utf-8"?>
<calcChain xmlns="http://schemas.openxmlformats.org/spreadsheetml/2006/main">
  <c r="T219" i="7" l="1"/>
  <c r="S219" i="7"/>
  <c r="P219" i="7"/>
  <c r="M219" i="7"/>
  <c r="L219" i="7"/>
  <c r="T218" i="7"/>
  <c r="S218" i="7"/>
  <c r="P218" i="7"/>
  <c r="M218" i="7"/>
  <c r="L218" i="7"/>
  <c r="T217" i="7"/>
  <c r="S217" i="7"/>
  <c r="P217" i="7"/>
  <c r="M217" i="7"/>
  <c r="L217" i="7"/>
  <c r="T216" i="7"/>
  <c r="S216" i="7"/>
  <c r="P216" i="7"/>
  <c r="M216" i="7"/>
  <c r="L216" i="7"/>
  <c r="T215" i="7"/>
  <c r="S215" i="7"/>
  <c r="P215" i="7"/>
  <c r="M215" i="7"/>
  <c r="L215" i="7"/>
  <c r="T214" i="7"/>
  <c r="S214" i="7"/>
  <c r="P214" i="7"/>
  <c r="M214" i="7"/>
  <c r="L214" i="7"/>
  <c r="T213" i="7"/>
  <c r="S213" i="7"/>
  <c r="P213" i="7"/>
  <c r="M213" i="7"/>
  <c r="L213" i="7"/>
  <c r="T212" i="7"/>
  <c r="S212" i="7"/>
  <c r="P212" i="7"/>
  <c r="M212" i="7"/>
  <c r="L212" i="7"/>
  <c r="T211" i="7"/>
  <c r="S211" i="7"/>
  <c r="P211" i="7"/>
  <c r="M211" i="7"/>
  <c r="L211" i="7"/>
  <c r="T210" i="7"/>
  <c r="S210" i="7"/>
  <c r="P210" i="7"/>
  <c r="M210" i="7"/>
  <c r="L210" i="7"/>
  <c r="T209" i="7"/>
  <c r="S209" i="7"/>
  <c r="P209" i="7"/>
  <c r="M209" i="7"/>
  <c r="L209" i="7"/>
  <c r="T208" i="7"/>
  <c r="S208" i="7"/>
  <c r="P208" i="7"/>
  <c r="M208" i="7"/>
  <c r="L208" i="7"/>
  <c r="T207" i="7"/>
  <c r="S207" i="7"/>
  <c r="P207" i="7"/>
  <c r="M207" i="7"/>
  <c r="L207" i="7"/>
  <c r="T206" i="7"/>
  <c r="S206" i="7"/>
  <c r="P206" i="7"/>
  <c r="M206" i="7"/>
  <c r="L206" i="7"/>
  <c r="T205" i="7"/>
  <c r="S205" i="7"/>
  <c r="P205" i="7"/>
  <c r="M205" i="7"/>
  <c r="L205" i="7"/>
  <c r="T204" i="7"/>
  <c r="S204" i="7"/>
  <c r="P204" i="7"/>
  <c r="M204" i="7"/>
  <c r="L204" i="7"/>
  <c r="T203" i="7"/>
  <c r="S203" i="7"/>
  <c r="P203" i="7"/>
  <c r="M203" i="7"/>
  <c r="L203" i="7"/>
  <c r="T202" i="7"/>
  <c r="S202" i="7"/>
  <c r="P202" i="7"/>
  <c r="M202" i="7"/>
  <c r="L202" i="7"/>
  <c r="T201" i="7"/>
  <c r="S201" i="7"/>
  <c r="P201" i="7"/>
  <c r="M201" i="7"/>
  <c r="L201" i="7"/>
  <c r="T200" i="7"/>
  <c r="S200" i="7"/>
  <c r="P200" i="7"/>
  <c r="M200" i="7"/>
  <c r="L200" i="7"/>
  <c r="T199" i="7"/>
  <c r="S199" i="7"/>
  <c r="P199" i="7"/>
  <c r="M199" i="7"/>
  <c r="L199" i="7"/>
  <c r="T198" i="7"/>
  <c r="S198" i="7"/>
  <c r="P198" i="7"/>
  <c r="M198" i="7"/>
  <c r="L198" i="7"/>
  <c r="T197" i="7"/>
  <c r="S197" i="7"/>
  <c r="P197" i="7"/>
  <c r="M197" i="7"/>
  <c r="L197" i="7"/>
  <c r="T196" i="7"/>
  <c r="S196" i="7"/>
  <c r="P196" i="7"/>
  <c r="M196" i="7"/>
  <c r="L196" i="7"/>
  <c r="T195" i="7"/>
  <c r="S195" i="7"/>
  <c r="P195" i="7"/>
  <c r="M195" i="7"/>
  <c r="L195" i="7"/>
  <c r="T194" i="7"/>
  <c r="S194" i="7"/>
  <c r="P194" i="7"/>
  <c r="M194" i="7"/>
  <c r="L194" i="7"/>
  <c r="T193" i="7"/>
  <c r="S193" i="7"/>
  <c r="P193" i="7"/>
  <c r="M193" i="7"/>
  <c r="L193" i="7"/>
  <c r="T192" i="7"/>
  <c r="S192" i="7"/>
  <c r="P192" i="7"/>
  <c r="M192" i="7"/>
  <c r="L192" i="7"/>
  <c r="T191" i="7"/>
  <c r="S191" i="7"/>
  <c r="P191" i="7"/>
  <c r="M191" i="7"/>
  <c r="L191" i="7"/>
  <c r="T190" i="7"/>
  <c r="S190" i="7"/>
  <c r="P190" i="7"/>
  <c r="M190" i="7"/>
  <c r="L190" i="7"/>
  <c r="T189" i="7"/>
  <c r="S189" i="7"/>
  <c r="P189" i="7"/>
  <c r="M189" i="7"/>
  <c r="L189" i="7"/>
  <c r="T188" i="7"/>
  <c r="S188" i="7"/>
  <c r="P188" i="7"/>
  <c r="M188" i="7"/>
  <c r="L188" i="7"/>
  <c r="T187" i="7"/>
  <c r="S187" i="7"/>
  <c r="P187" i="7"/>
  <c r="M187" i="7"/>
  <c r="L187" i="7"/>
  <c r="T186" i="7"/>
  <c r="S186" i="7"/>
  <c r="P186" i="7"/>
  <c r="M186" i="7"/>
  <c r="L186" i="7"/>
  <c r="T185" i="7"/>
  <c r="S185" i="7"/>
  <c r="P185" i="7"/>
  <c r="M185" i="7"/>
  <c r="L185" i="7"/>
  <c r="T184" i="7"/>
  <c r="S184" i="7"/>
  <c r="P184" i="7"/>
  <c r="M184" i="7"/>
  <c r="L184" i="7"/>
  <c r="T183" i="7"/>
  <c r="S183" i="7"/>
  <c r="P183" i="7"/>
  <c r="M183" i="7"/>
  <c r="L183" i="7"/>
  <c r="T182" i="7"/>
  <c r="S182" i="7"/>
  <c r="P182" i="7"/>
  <c r="M182" i="7"/>
  <c r="L182" i="7"/>
  <c r="T181" i="7"/>
  <c r="S181" i="7"/>
  <c r="P181" i="7"/>
  <c r="M181" i="7"/>
  <c r="L181" i="7"/>
  <c r="T180" i="7"/>
  <c r="S180" i="7"/>
  <c r="P180" i="7"/>
  <c r="M180" i="7"/>
  <c r="L180" i="7"/>
  <c r="T179" i="7"/>
  <c r="S179" i="7"/>
  <c r="P179" i="7"/>
  <c r="M179" i="7"/>
  <c r="L179" i="7"/>
  <c r="T178" i="7"/>
  <c r="S178" i="7"/>
  <c r="P178" i="7"/>
  <c r="M178" i="7"/>
  <c r="L178" i="7"/>
  <c r="T177" i="7"/>
  <c r="S177" i="7"/>
  <c r="P177" i="7"/>
  <c r="M177" i="7"/>
  <c r="L177" i="7"/>
  <c r="T176" i="7"/>
  <c r="S176" i="7"/>
  <c r="P176" i="7"/>
  <c r="M176" i="7"/>
  <c r="L176" i="7"/>
  <c r="T175" i="7"/>
  <c r="S175" i="7"/>
  <c r="P175" i="7"/>
  <c r="M175" i="7"/>
  <c r="L175" i="7"/>
  <c r="T174" i="7"/>
  <c r="S174" i="7"/>
  <c r="P174" i="7"/>
  <c r="M174" i="7"/>
  <c r="L174" i="7"/>
  <c r="T173" i="7"/>
  <c r="S173" i="7"/>
  <c r="P173" i="7"/>
  <c r="M173" i="7"/>
  <c r="L173" i="7"/>
  <c r="T172" i="7"/>
  <c r="S172" i="7"/>
  <c r="P172" i="7"/>
  <c r="M172" i="7"/>
  <c r="L172" i="7"/>
  <c r="T171" i="7"/>
  <c r="S171" i="7"/>
  <c r="P171" i="7"/>
  <c r="M171" i="7"/>
  <c r="L171" i="7"/>
  <c r="T170" i="7"/>
  <c r="S170" i="7"/>
  <c r="P170" i="7"/>
  <c r="M170" i="7"/>
  <c r="L170" i="7"/>
  <c r="T169" i="7"/>
  <c r="S169" i="7"/>
  <c r="P169" i="7"/>
  <c r="M169" i="7"/>
  <c r="L169" i="7"/>
  <c r="T168" i="7"/>
  <c r="S168" i="7"/>
  <c r="P168" i="7"/>
  <c r="M168" i="7"/>
  <c r="L168" i="7"/>
  <c r="T167" i="7"/>
  <c r="S167" i="7"/>
  <c r="P167" i="7"/>
  <c r="M167" i="7"/>
  <c r="L167" i="7"/>
  <c r="T166" i="7"/>
  <c r="S166" i="7"/>
  <c r="P166" i="7"/>
  <c r="M166" i="7"/>
  <c r="L166" i="7"/>
  <c r="T165" i="7"/>
  <c r="S165" i="7"/>
  <c r="P165" i="7"/>
  <c r="M165" i="7"/>
  <c r="L165" i="7"/>
  <c r="T164" i="7"/>
  <c r="S164" i="7"/>
  <c r="P164" i="7"/>
  <c r="M164" i="7"/>
  <c r="L164" i="7"/>
  <c r="T163" i="7"/>
  <c r="S163" i="7"/>
  <c r="P163" i="7"/>
  <c r="M163" i="7"/>
  <c r="L163" i="7"/>
  <c r="T162" i="7"/>
  <c r="S162" i="7"/>
  <c r="P162" i="7"/>
  <c r="M162" i="7"/>
  <c r="L162" i="7"/>
  <c r="T161" i="7"/>
  <c r="S161" i="7"/>
  <c r="P161" i="7"/>
  <c r="M161" i="7"/>
  <c r="L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O128" i="7"/>
  <c r="L128" i="7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O115" i="7"/>
  <c r="L115" i="7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O103" i="7"/>
  <c r="L103" i="7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<sst xmlns="http://schemas.openxmlformats.org/spreadsheetml/2006/main" count="4201" uniqueCount="750">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</sst>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53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16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52" priority="2"/>
  </conditionalFormatting>
  <conditionalFormatting sqref="I20:I24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F1" workbookViewId="0">
      <selection activeCell="K9" sqref="K9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12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12" t="s">
        <v>253</v>
      </c>
      <c r="J39" s="12"/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5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A28" workbookViewId="0">
      <selection activeCell="A3" sqref="A3:XFD3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49" priority="10"/>
  </conditionalFormatting>
  <conditionalFormatting sqref="K28">
    <cfRule type="duplicateValues" dxfId="48" priority="8"/>
  </conditionalFormatting>
  <conditionalFormatting sqref="I13:I22 I29:I40">
    <cfRule type="duplicateValues" dxfId="47" priority="7"/>
  </conditionalFormatting>
  <conditionalFormatting sqref="K13:K22 K29:K40">
    <cfRule type="duplicateValues" dxfId="46" priority="5"/>
  </conditionalFormatting>
  <conditionalFormatting sqref="I13:I22 I29:I109">
    <cfRule type="duplicateValues" dxfId="45" priority="4"/>
  </conditionalFormatting>
  <conditionalFormatting sqref="I13">
    <cfRule type="duplicateValues" dxfId="44" priority="2"/>
  </conditionalFormatting>
  <conditionalFormatting sqref="I43:K1048576 I23:K27 I1:K12">
    <cfRule type="duplicateValues" dxfId="43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workbookViewId="0">
      <selection activeCell="G11" sqref="G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12" t="s">
        <v>475</v>
      </c>
      <c r="J12" s="10"/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2 I1:K2 I17:K1048576">
    <cfRule type="duplicateValues" dxfId="42" priority="5"/>
  </conditionalFormatting>
  <conditionalFormatting sqref="I15">
    <cfRule type="duplicateValues" dxfId="41" priority="4"/>
  </conditionalFormatting>
  <conditionalFormatting sqref="K15">
    <cfRule type="duplicateValues" dxfId="40" priority="3"/>
  </conditionalFormatting>
  <conditionalFormatting sqref="I6:I12 I16:I64">
    <cfRule type="duplicateValues" dxfId="39" priority="2"/>
  </conditionalFormatting>
  <conditionalFormatting sqref="K6:K12 K16:K64">
    <cfRule type="duplicateValues" dxfId="38" priority="1"/>
  </conditionalFormatting>
  <conditionalFormatting sqref="I13:I14 I3:I5">
    <cfRule type="duplicateValues" dxfId="37" priority="14"/>
  </conditionalFormatting>
  <conditionalFormatting sqref="K13:K14 K3:K5">
    <cfRule type="duplicateValues" dxfId="36" priority="18"/>
  </conditionalFormatting>
  <conditionalFormatting sqref="I3:I76">
    <cfRule type="duplicateValues" dxfId="35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10D5-F580-4C8A-B5B2-F2FC4BFE881D}">
  <dimension ref="A1:BK46"/>
  <sheetViews>
    <sheetView workbookViewId="0">
      <selection activeCell="F34" sqref="F3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34" priority="20"/>
  </conditionalFormatting>
  <conditionalFormatting sqref="I2:J34">
    <cfRule type="duplicateValues" dxfId="33" priority="23"/>
  </conditionalFormatting>
  <conditionalFormatting sqref="L2:L34">
    <cfRule type="duplicateValues" dxfId="32" priority="24"/>
  </conditionalFormatting>
  <conditionalFormatting sqref="I2:J46">
    <cfRule type="duplicateValues" dxfId="31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0ACE-67CB-45A3-8842-3FEB33AF0350}">
  <dimension ref="A1:BK89"/>
  <sheetViews>
    <sheetView workbookViewId="0">
      <selection activeCell="F28" sqref="F28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str">
        <f>VLOOKUP(P2,ch!$A$1:$B$32,2,0)</f>
        <v>鄂ANH299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30" priority="12"/>
  </conditionalFormatting>
  <conditionalFormatting sqref="L2:L8">
    <cfRule type="duplicateValues" dxfId="29" priority="53"/>
  </conditionalFormatting>
  <conditionalFormatting sqref="I9:L89">
    <cfRule type="duplicateValues" dxfId="28" priority="54"/>
  </conditionalFormatting>
  <conditionalFormatting sqref="I9:J89">
    <cfRule type="duplicateValues" dxfId="27" priority="55"/>
  </conditionalFormatting>
  <conditionalFormatting sqref="I90:L1048576 I1:L8">
    <cfRule type="duplicateValues" dxfId="26" priority="56"/>
  </conditionalFormatting>
  <conditionalFormatting sqref="I2:J8">
    <cfRule type="duplicateValues" dxfId="25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25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9"/>
  <sheetViews>
    <sheetView tabSelected="1" topLeftCell="A33" workbookViewId="0">
      <selection activeCell="F66" activeCellId="1" sqref="A40:XFD63 F66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3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12" t="s">
        <v>76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12" t="s">
        <v>80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12" t="s">
        <v>82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12" t="s">
        <v>85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12" t="s">
        <v>87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12" t="s">
        <v>90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12" t="s">
        <v>92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12" t="s">
        <v>95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12" t="s">
        <v>97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12" t="s">
        <v>99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12" t="s">
        <v>101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12" t="s">
        <v>141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12" t="s">
        <v>104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12" t="s">
        <v>109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12" t="s">
        <v>112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12" t="s">
        <v>115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12" t="s">
        <v>121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12" t="s">
        <v>125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12" t="s">
        <v>127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12" t="s">
        <v>129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12" t="s">
        <v>131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12" t="s">
        <v>133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12" t="s">
        <v>135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12" t="s">
        <v>137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12" t="s">
        <v>206</v>
      </c>
      <c r="J35" s="19" t="s">
        <v>207</v>
      </c>
      <c r="K35" s="7" t="str">
        <f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4">IF(L35&lt;&gt;"","9.6米","--")</f>
        <v>9.6米</v>
      </c>
      <c r="P35" s="14">
        <v>14</v>
      </c>
      <c r="Q35" s="14">
        <v>0</v>
      </c>
      <c r="R35" s="14">
        <f t="shared" ref="R35:R72" si="5">SUM(P35:Q35)</f>
        <v>14</v>
      </c>
      <c r="S35" s="7" t="str">
        <f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12" t="s">
        <v>241</v>
      </c>
      <c r="J36" s="19" t="s">
        <v>242</v>
      </c>
      <c r="K36" s="7" t="str">
        <f>IF(A36&lt;&gt;"","武汉威伟机械","------")</f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>IF(A36&lt;&gt;"","分拣摆渡","----")</f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12" t="s">
        <v>249</v>
      </c>
      <c r="J37" s="19" t="s">
        <v>250</v>
      </c>
      <c r="K37" s="7" t="str">
        <f>IF(A37&lt;&gt;"","武汉威伟机械","------")</f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>IF(A37&lt;&gt;"","分拣摆渡","----")</f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12" t="s">
        <v>238</v>
      </c>
      <c r="J38" s="19" t="s">
        <v>239</v>
      </c>
      <c r="K38" s="7" t="str">
        <f>IF(A38&lt;&gt;"","武汉威伟机械","------")</f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4"/>
        <v>9.6米</v>
      </c>
      <c r="P38" s="14">
        <v>14</v>
      </c>
      <c r="Q38" s="14">
        <v>0</v>
      </c>
      <c r="R38" s="14">
        <f t="shared" si="5"/>
        <v>14</v>
      </c>
      <c r="S38" s="7" t="str">
        <f>IF(A38&lt;&gt;"","分拣摆渡","----")</f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12" t="s">
        <v>245</v>
      </c>
      <c r="J39" s="19" t="s">
        <v>246</v>
      </c>
      <c r="K39" s="7" t="str">
        <f>IF(A39&lt;&gt;"","武汉威伟机械","------")</f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4"/>
        <v>9.6米</v>
      </c>
      <c r="P39" s="14">
        <v>14</v>
      </c>
      <c r="Q39" s="14">
        <v>0</v>
      </c>
      <c r="R39" s="14">
        <f t="shared" si="5"/>
        <v>14</v>
      </c>
      <c r="S39" s="7" t="str">
        <f>IF(A39&lt;&gt;"","分拣摆渡","----")</f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12" t="s">
        <v>213</v>
      </c>
      <c r="J40" s="13"/>
      <c r="K40" s="7" t="str">
        <f>IF(A40&lt;&gt;"","武汉威伟机械","------")</f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4"/>
        <v>9.6米</v>
      </c>
      <c r="P40" s="14">
        <v>14</v>
      </c>
      <c r="Q40" s="14">
        <v>0</v>
      </c>
      <c r="R40" s="14">
        <f t="shared" si="5"/>
        <v>14</v>
      </c>
      <c r="S40" s="7" t="str">
        <f>IF(A40&lt;&gt;"","分拣摆渡","----")</f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12" t="s">
        <v>214</v>
      </c>
      <c r="J41" s="13"/>
      <c r="K41" s="7" t="str">
        <f>IF(A41&lt;&gt;"","武汉威伟机械","------")</f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4"/>
        <v>9.6米</v>
      </c>
      <c r="P41" s="14">
        <v>14</v>
      </c>
      <c r="Q41" s="14">
        <v>0</v>
      </c>
      <c r="R41" s="14">
        <f t="shared" si="5"/>
        <v>14</v>
      </c>
      <c r="S41" s="7" t="str">
        <f>IF(A41&lt;&gt;"","分拣摆渡","----")</f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12" t="s">
        <v>215</v>
      </c>
      <c r="J42" s="13"/>
      <c r="K42" s="7" t="str">
        <f>IF(A42&lt;&gt;"","武汉威伟机械","------")</f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4"/>
        <v>9.6米</v>
      </c>
      <c r="P42" s="14">
        <v>14</v>
      </c>
      <c r="Q42" s="14">
        <v>0</v>
      </c>
      <c r="R42" s="14">
        <f t="shared" si="5"/>
        <v>14</v>
      </c>
      <c r="S42" s="7" t="str">
        <f>IF(A42&lt;&gt;"","分拣摆渡","----")</f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12" t="s">
        <v>216</v>
      </c>
      <c r="J43" s="13"/>
      <c r="K43" s="7" t="str">
        <f>IF(A43&lt;&gt;"","武汉威伟机械","------")</f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4"/>
        <v>9.6米</v>
      </c>
      <c r="P43" s="14">
        <v>14</v>
      </c>
      <c r="Q43" s="14">
        <v>0</v>
      </c>
      <c r="R43" s="14">
        <f t="shared" si="5"/>
        <v>14</v>
      </c>
      <c r="S43" s="7" t="str">
        <f>IF(A43&lt;&gt;"","分拣摆渡","----")</f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12" t="s">
        <v>217</v>
      </c>
      <c r="J44" s="13"/>
      <c r="K44" s="7" t="str">
        <f>IF(A44&lt;&gt;"","武汉威伟机械","------")</f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4"/>
        <v>9.6米</v>
      </c>
      <c r="P44" s="14">
        <v>14</v>
      </c>
      <c r="Q44" s="14">
        <v>0</v>
      </c>
      <c r="R44" s="14">
        <f t="shared" si="5"/>
        <v>14</v>
      </c>
      <c r="S44" s="7" t="str">
        <f>IF(A44&lt;&gt;"","分拣摆渡","----")</f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12" t="s">
        <v>218</v>
      </c>
      <c r="J45" s="13"/>
      <c r="K45" s="7" t="str">
        <f>IF(A45&lt;&gt;"","武汉威伟机械","------")</f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4"/>
        <v>9.6米</v>
      </c>
      <c r="P45" s="14">
        <v>14</v>
      </c>
      <c r="Q45" s="14">
        <v>0</v>
      </c>
      <c r="R45" s="14">
        <f t="shared" si="5"/>
        <v>14</v>
      </c>
      <c r="S45" s="7" t="str">
        <f>IF(A45&lt;&gt;"","分拣摆渡","----")</f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12" t="s">
        <v>219</v>
      </c>
      <c r="J46" s="13"/>
      <c r="K46" s="7" t="str">
        <f>IF(A46&lt;&gt;"","武汉威伟机械","------")</f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4"/>
        <v>9.6米</v>
      </c>
      <c r="P46" s="14">
        <v>14</v>
      </c>
      <c r="Q46" s="14">
        <v>0</v>
      </c>
      <c r="R46" s="14">
        <f t="shared" si="5"/>
        <v>14</v>
      </c>
      <c r="S46" s="7" t="str">
        <f>IF(A46&lt;&gt;"","分拣摆渡","----")</f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12" t="s">
        <v>220</v>
      </c>
      <c r="J47" s="13"/>
      <c r="K47" s="7" t="str">
        <f>IF(A47&lt;&gt;"","武汉威伟机械","------")</f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4"/>
        <v>9.6米</v>
      </c>
      <c r="P47" s="14">
        <v>14</v>
      </c>
      <c r="Q47" s="14">
        <v>0</v>
      </c>
      <c r="R47" s="14">
        <f t="shared" si="5"/>
        <v>14</v>
      </c>
      <c r="S47" s="7" t="str">
        <f>IF(A47&lt;&gt;"","分拣摆渡","----")</f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12" t="s">
        <v>221</v>
      </c>
      <c r="J48" s="13"/>
      <c r="K48" s="7" t="str">
        <f>IF(A48&lt;&gt;"","武汉威伟机械","------")</f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4"/>
        <v>9.6米</v>
      </c>
      <c r="P48" s="14">
        <v>14</v>
      </c>
      <c r="Q48" s="14">
        <v>0</v>
      </c>
      <c r="R48" s="14">
        <f t="shared" si="5"/>
        <v>14</v>
      </c>
      <c r="S48" s="7" t="str">
        <f>IF(A48&lt;&gt;"","分拣摆渡","----")</f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12" t="s">
        <v>222</v>
      </c>
      <c r="J49" s="13"/>
      <c r="K49" s="7" t="str">
        <f>IF(A49&lt;&gt;"","武汉威伟机械","------")</f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4"/>
        <v>9.6米</v>
      </c>
      <c r="P49" s="14">
        <v>14</v>
      </c>
      <c r="Q49" s="14">
        <v>0</v>
      </c>
      <c r="R49" s="14">
        <f t="shared" si="5"/>
        <v>14</v>
      </c>
      <c r="S49" s="7" t="str">
        <f>IF(A49&lt;&gt;"","分拣摆渡","----")</f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12" t="s">
        <v>223</v>
      </c>
      <c r="J50" s="13"/>
      <c r="K50" s="7" t="str">
        <f>IF(A50&lt;&gt;"","武汉威伟机械","------")</f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4"/>
        <v>9.6米</v>
      </c>
      <c r="P50" s="14">
        <v>13</v>
      </c>
      <c r="Q50" s="14">
        <v>0</v>
      </c>
      <c r="R50" s="14">
        <f t="shared" si="5"/>
        <v>13</v>
      </c>
      <c r="S50" s="7" t="str">
        <f>IF(A50&lt;&gt;"","分拣摆渡","----")</f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12" t="s">
        <v>224</v>
      </c>
      <c r="J51" s="13"/>
      <c r="K51" s="7" t="str">
        <f>IF(A51&lt;&gt;"","武汉威伟机械","------")</f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4"/>
        <v>9.6米</v>
      </c>
      <c r="P51" s="14">
        <v>14</v>
      </c>
      <c r="Q51" s="14">
        <v>0</v>
      </c>
      <c r="R51" s="14">
        <f t="shared" si="5"/>
        <v>14</v>
      </c>
      <c r="S51" s="7" t="str">
        <f>IF(A51&lt;&gt;"","分拣摆渡","----")</f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12" t="s">
        <v>225</v>
      </c>
      <c r="J52" s="13"/>
      <c r="K52" s="7" t="str">
        <f>IF(A52&lt;&gt;"","武汉威伟机械","------")</f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4"/>
        <v>9.6米</v>
      </c>
      <c r="P52" s="14">
        <v>14</v>
      </c>
      <c r="Q52" s="14">
        <v>0</v>
      </c>
      <c r="R52" s="14">
        <f t="shared" si="5"/>
        <v>14</v>
      </c>
      <c r="S52" s="7" t="str">
        <f>IF(A52&lt;&gt;"","分拣摆渡","----")</f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12" t="s">
        <v>226</v>
      </c>
      <c r="J53" s="13"/>
      <c r="K53" s="7" t="str">
        <f>IF(A53&lt;&gt;"","武汉威伟机械","------")</f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4"/>
        <v>9.6米</v>
      </c>
      <c r="P53" s="14">
        <v>14</v>
      </c>
      <c r="Q53" s="14">
        <v>0</v>
      </c>
      <c r="R53" s="14">
        <f t="shared" si="5"/>
        <v>14</v>
      </c>
      <c r="S53" s="7" t="str">
        <f>IF(A53&lt;&gt;"","分拣摆渡","----")</f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12" t="s">
        <v>227</v>
      </c>
      <c r="J54" s="13"/>
      <c r="K54" s="7" t="str">
        <f>IF(A54&lt;&gt;"","武汉威伟机械","------")</f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4"/>
        <v>9.6米</v>
      </c>
      <c r="P54" s="14">
        <v>14</v>
      </c>
      <c r="Q54" s="14">
        <v>0</v>
      </c>
      <c r="R54" s="14">
        <f t="shared" si="5"/>
        <v>14</v>
      </c>
      <c r="S54" s="7" t="str">
        <f>IF(A54&lt;&gt;"","分拣摆渡","----")</f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12" t="s">
        <v>228</v>
      </c>
      <c r="J55" s="13"/>
      <c r="K55" s="7" t="str">
        <f>IF(A55&lt;&gt;"","武汉威伟机械","------")</f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4"/>
        <v>9.6米</v>
      </c>
      <c r="P55" s="14">
        <v>14</v>
      </c>
      <c r="Q55" s="14">
        <v>0</v>
      </c>
      <c r="R55" s="14">
        <f t="shared" si="5"/>
        <v>14</v>
      </c>
      <c r="S55" s="7" t="str">
        <f>IF(A55&lt;&gt;"","分拣摆渡","----")</f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12" t="s">
        <v>229</v>
      </c>
      <c r="J56" s="13"/>
      <c r="K56" s="7" t="str">
        <f>IF(A56&lt;&gt;"","武汉威伟机械","------")</f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4"/>
        <v>9.6米</v>
      </c>
      <c r="P56" s="14">
        <v>14</v>
      </c>
      <c r="Q56" s="14">
        <v>0</v>
      </c>
      <c r="R56" s="14">
        <f t="shared" si="5"/>
        <v>14</v>
      </c>
      <c r="S56" s="7" t="str">
        <f>IF(A56&lt;&gt;"","分拣摆渡","----")</f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12" t="s">
        <v>230</v>
      </c>
      <c r="J57" s="13"/>
      <c r="K57" s="7" t="str">
        <f>IF(A57&lt;&gt;"","武汉威伟机械","------")</f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4"/>
        <v>9.6米</v>
      </c>
      <c r="P57" s="14">
        <v>14</v>
      </c>
      <c r="Q57" s="14">
        <v>0</v>
      </c>
      <c r="R57" s="14">
        <f t="shared" si="5"/>
        <v>14</v>
      </c>
      <c r="S57" s="7" t="str">
        <f>IF(A57&lt;&gt;"","分拣摆渡","----")</f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12" t="s">
        <v>231</v>
      </c>
      <c r="J58" s="13"/>
      <c r="K58" s="7" t="str">
        <f>IF(A58&lt;&gt;"","武汉威伟机械","------")</f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4"/>
        <v>9.6米</v>
      </c>
      <c r="P58" s="14">
        <v>14</v>
      </c>
      <c r="Q58" s="14">
        <v>0</v>
      </c>
      <c r="R58" s="14">
        <f t="shared" si="5"/>
        <v>14</v>
      </c>
      <c r="S58" s="7" t="str">
        <f>IF(A58&lt;&gt;"","分拣摆渡","----")</f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12" t="s">
        <v>232</v>
      </c>
      <c r="J59" s="13"/>
      <c r="K59" s="7" t="str">
        <f>IF(A59&lt;&gt;"","武汉威伟机械","------")</f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4"/>
        <v>9.6米</v>
      </c>
      <c r="P59" s="14">
        <v>14</v>
      </c>
      <c r="Q59" s="14">
        <v>0</v>
      </c>
      <c r="R59" s="14">
        <f t="shared" si="5"/>
        <v>14</v>
      </c>
      <c r="S59" s="7" t="str">
        <f>IF(A59&lt;&gt;"","分拣摆渡","----")</f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12" t="s">
        <v>233</v>
      </c>
      <c r="J60" s="13"/>
      <c r="K60" s="7" t="str">
        <f>IF(A60&lt;&gt;"","武汉威伟机械","------")</f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4"/>
        <v>9.6米</v>
      </c>
      <c r="P60" s="14">
        <v>11</v>
      </c>
      <c r="Q60" s="14">
        <v>0</v>
      </c>
      <c r="R60" s="14">
        <f t="shared" si="5"/>
        <v>11</v>
      </c>
      <c r="S60" s="7" t="str">
        <f>IF(A60&lt;&gt;"","分拣摆渡","----")</f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12" t="s">
        <v>234</v>
      </c>
      <c r="J61" s="13"/>
      <c r="K61" s="7" t="str">
        <f>IF(A61&lt;&gt;"","武汉威伟机械","------")</f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4"/>
        <v>9.6米</v>
      </c>
      <c r="P61" s="14">
        <v>11</v>
      </c>
      <c r="Q61" s="14">
        <v>0</v>
      </c>
      <c r="R61" s="14">
        <f t="shared" si="5"/>
        <v>11</v>
      </c>
      <c r="S61" s="7" t="str">
        <f>IF(A61&lt;&gt;"","分拣摆渡","----")</f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12" t="s">
        <v>333</v>
      </c>
      <c r="J62" s="13"/>
      <c r="K62" s="7" t="str">
        <f>IF(A62&lt;&gt;"","武汉威伟机械","------")</f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4"/>
        <v>9.6米</v>
      </c>
      <c r="P62" s="14">
        <v>14</v>
      </c>
      <c r="Q62" s="14">
        <v>0</v>
      </c>
      <c r="R62" s="14">
        <f t="shared" si="5"/>
        <v>14</v>
      </c>
      <c r="S62" s="7" t="str">
        <f>IF(A62&lt;&gt;"","分拣摆渡","----")</f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12" t="s">
        <v>334</v>
      </c>
      <c r="J63" s="13"/>
      <c r="K63" s="7" t="str">
        <f>IF(A63&lt;&gt;"","武汉威伟机械","------")</f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4"/>
        <v>9.6米</v>
      </c>
      <c r="P63" s="14">
        <v>14</v>
      </c>
      <c r="Q63" s="14">
        <v>0</v>
      </c>
      <c r="R63" s="14">
        <f t="shared" si="5"/>
        <v>14</v>
      </c>
      <c r="S63" s="7" t="str">
        <f>IF(A63&lt;&gt;"","分拣摆渡","----")</f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12" t="s">
        <v>280</v>
      </c>
      <c r="J64" s="19" t="s">
        <v>281</v>
      </c>
      <c r="K64" s="7" t="str">
        <f>IF(A64&lt;&gt;"","武汉威伟机械","------")</f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4"/>
        <v>9.6米</v>
      </c>
      <c r="P64" s="14">
        <v>14</v>
      </c>
      <c r="Q64" s="14">
        <v>0</v>
      </c>
      <c r="R64" s="14">
        <f t="shared" si="5"/>
        <v>14</v>
      </c>
      <c r="S64" s="7" t="str">
        <f>IF(A64&lt;&gt;"","分拣摆渡","----")</f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12" t="s">
        <v>282</v>
      </c>
      <c r="J65" s="19" t="s">
        <v>283</v>
      </c>
      <c r="K65" s="7" t="str">
        <f>IF(A65&lt;&gt;"","武汉威伟机械","------")</f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4"/>
        <v>9.6米</v>
      </c>
      <c r="P65" s="14">
        <v>8</v>
      </c>
      <c r="Q65" s="14">
        <v>0</v>
      </c>
      <c r="R65" s="14">
        <f t="shared" si="5"/>
        <v>8</v>
      </c>
      <c r="S65" s="7" t="str">
        <f>IF(A65&lt;&gt;"","分拣摆渡","----")</f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12" t="s">
        <v>303</v>
      </c>
      <c r="J66" s="19" t="s">
        <v>304</v>
      </c>
      <c r="K66" s="7" t="str">
        <f>IF(A66&lt;&gt;"","武汉威伟机械","------")</f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>IF(A66&lt;&gt;"","分拣摆渡","----")</f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12" t="s">
        <v>306</v>
      </c>
      <c r="J67" s="19" t="s">
        <v>307</v>
      </c>
      <c r="K67" s="7" t="str">
        <f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6">IF(L67&lt;&gt;"","9.6米","--")</f>
        <v>9.6米</v>
      </c>
      <c r="P67" s="14">
        <v>14</v>
      </c>
      <c r="Q67" s="14">
        <v>0</v>
      </c>
      <c r="R67" s="14">
        <f t="shared" ref="R67:R70" si="7">SUM(P67:Q67)</f>
        <v>14</v>
      </c>
      <c r="S67" s="7" t="str">
        <f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12" t="s">
        <v>309</v>
      </c>
      <c r="J68" s="19" t="s">
        <v>310</v>
      </c>
      <c r="K68" s="7" t="str">
        <f>IF(A68&lt;&gt;"","武汉威伟机械","------")</f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6"/>
        <v>9.6米</v>
      </c>
      <c r="P68" s="14">
        <v>14</v>
      </c>
      <c r="Q68" s="14">
        <v>0</v>
      </c>
      <c r="R68" s="14">
        <f t="shared" si="7"/>
        <v>14</v>
      </c>
      <c r="S68" s="7" t="str">
        <f>IF(A68&lt;&gt;"","分拣摆渡","----")</f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12" t="s">
        <v>312</v>
      </c>
      <c r="J69" s="19" t="s">
        <v>313</v>
      </c>
      <c r="K69" s="7" t="str">
        <f>IF(A69&lt;&gt;"","武汉威伟机械","------")</f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6"/>
        <v>9.6米</v>
      </c>
      <c r="P69" s="14">
        <v>12</v>
      </c>
      <c r="Q69" s="14">
        <v>0</v>
      </c>
      <c r="R69" s="14">
        <f t="shared" si="7"/>
        <v>12</v>
      </c>
      <c r="S69" s="7" t="str">
        <f>IF(A69&lt;&gt;"","分拣摆渡","----")</f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12" t="s">
        <v>336</v>
      </c>
      <c r="J70" s="19" t="s">
        <v>337</v>
      </c>
      <c r="K70" s="7" t="str">
        <f>IF(A70&lt;&gt;"","武汉威伟机械","------")</f>
        <v>武汉威伟机械</v>
      </c>
      <c r="L70" s="26" t="str">
        <f>VLOOKUP(N70,ch!$A$1:$B$31,2,0)</f>
        <v>鄂ANH299</v>
      </c>
      <c r="M70" s="26" t="s">
        <v>165</v>
      </c>
      <c r="N70" s="29" t="s">
        <v>58</v>
      </c>
      <c r="O70" s="7" t="str">
        <f t="shared" si="6"/>
        <v>9.6米</v>
      </c>
      <c r="P70" s="14">
        <v>12</v>
      </c>
      <c r="Q70" s="14">
        <v>0</v>
      </c>
      <c r="R70" s="14">
        <f t="shared" si="7"/>
        <v>12</v>
      </c>
      <c r="S70" s="7" t="str">
        <f>IF(A70&lt;&gt;"","分拣摆渡","----")</f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12" t="s">
        <v>253</v>
      </c>
      <c r="J71" s="19" t="s">
        <v>261</v>
      </c>
      <c r="K71" s="7" t="str">
        <f>IF(A71&lt;&gt;"","武汉威伟机械","------")</f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4"/>
        <v>9.6米</v>
      </c>
      <c r="P71" s="14">
        <v>14</v>
      </c>
      <c r="Q71" s="14">
        <v>0</v>
      </c>
      <c r="R71" s="14">
        <f t="shared" si="5"/>
        <v>14</v>
      </c>
      <c r="S71" s="7" t="str">
        <f>IF(A71&lt;&gt;"","分拣摆渡","----")</f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12" t="s">
        <v>254</v>
      </c>
      <c r="J72" s="19" t="s">
        <v>262</v>
      </c>
      <c r="K72" s="7" t="str">
        <f>IF(A72&lt;&gt;"","武汉威伟机械","------")</f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4"/>
        <v>9.6米</v>
      </c>
      <c r="P72" s="14">
        <v>14</v>
      </c>
      <c r="Q72" s="14">
        <v>0</v>
      </c>
      <c r="R72" s="14">
        <f t="shared" si="5"/>
        <v>14</v>
      </c>
      <c r="S72" s="7" t="str">
        <f>IF(A72&lt;&gt;"","分拣摆渡","----")</f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12" t="s">
        <v>257</v>
      </c>
      <c r="J73" s="19" t="s">
        <v>263</v>
      </c>
      <c r="K73" s="7" t="str">
        <f>IF(A73&lt;&gt;"","武汉威伟机械","------")</f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4"/>
        <v>9.6米</v>
      </c>
      <c r="P73" s="14">
        <v>14</v>
      </c>
      <c r="Q73" s="14">
        <v>0</v>
      </c>
      <c r="R73" s="14">
        <f t="shared" ref="R73" si="8">SUM(P73:Q73)</f>
        <v>14</v>
      </c>
      <c r="S73" s="7" t="str">
        <f>IF(A73&lt;&gt;"","分拣摆渡","----")</f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12" t="s">
        <v>258</v>
      </c>
      <c r="J74" s="19" t="s">
        <v>264</v>
      </c>
      <c r="K74" s="7" t="str">
        <f>IF(A74&lt;&gt;"","武汉威伟机械","------")</f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4"/>
        <v>9.6米</v>
      </c>
      <c r="P74" s="14">
        <v>14</v>
      </c>
      <c r="Q74" s="14">
        <v>0</v>
      </c>
      <c r="R74" s="14">
        <f t="shared" ref="R74:R107" si="9">SUM(P74:Q74)</f>
        <v>14</v>
      </c>
      <c r="S74" s="7" t="str">
        <f>IF(A74&lt;&gt;"","分拣摆渡","----")</f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12" t="s">
        <v>260</v>
      </c>
      <c r="J75" s="19" t="s">
        <v>265</v>
      </c>
      <c r="K75" s="7" t="str">
        <f>IF(A75&lt;&gt;"","武汉威伟机械","------")</f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4"/>
        <v>9.6米</v>
      </c>
      <c r="P75" s="14">
        <v>14</v>
      </c>
      <c r="Q75" s="14">
        <v>0</v>
      </c>
      <c r="R75" s="14">
        <f t="shared" si="9"/>
        <v>14</v>
      </c>
      <c r="S75" s="7" t="str">
        <f>IF(A75&lt;&gt;"","分拣摆渡","----")</f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12" t="s">
        <v>266</v>
      </c>
      <c r="J76" s="19" t="s">
        <v>267</v>
      </c>
      <c r="K76" s="7" t="str">
        <f>IF(A76&lt;&gt;"","武汉威伟机械","------")</f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4"/>
        <v>9.6米</v>
      </c>
      <c r="P76" s="14">
        <v>14</v>
      </c>
      <c r="Q76" s="14">
        <v>0</v>
      </c>
      <c r="R76" s="14">
        <f t="shared" si="9"/>
        <v>14</v>
      </c>
      <c r="S76" s="7" t="str">
        <f>IF(A76&lt;&gt;"","分拣摆渡","----")</f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12" t="s">
        <v>268</v>
      </c>
      <c r="J77" s="19" t="s">
        <v>269</v>
      </c>
      <c r="K77" s="7" t="str">
        <f>IF(A77&lt;&gt;"","武汉威伟机械","------")</f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4"/>
        <v>9.6米</v>
      </c>
      <c r="P77" s="14">
        <v>14</v>
      </c>
      <c r="Q77" s="14">
        <v>0</v>
      </c>
      <c r="R77" s="14">
        <f t="shared" si="9"/>
        <v>14</v>
      </c>
      <c r="S77" s="7" t="str">
        <f>IF(A77&lt;&gt;"","分拣摆渡","----")</f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12" t="s">
        <v>270</v>
      </c>
      <c r="J78" s="19" t="s">
        <v>271</v>
      </c>
      <c r="K78" s="7" t="str">
        <f>IF(A78&lt;&gt;"","武汉威伟机械","------")</f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4"/>
        <v>9.6米</v>
      </c>
      <c r="P78" s="14">
        <v>14</v>
      </c>
      <c r="Q78" s="14">
        <v>0</v>
      </c>
      <c r="R78" s="14">
        <f t="shared" si="9"/>
        <v>14</v>
      </c>
      <c r="S78" s="7" t="str">
        <f>IF(A78&lt;&gt;"","分拣摆渡","----")</f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12" t="s">
        <v>272</v>
      </c>
      <c r="J79" s="19" t="s">
        <v>273</v>
      </c>
      <c r="K79" s="7" t="str">
        <f>IF(A79&lt;&gt;"","武汉威伟机械","------")</f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4"/>
        <v>9.6米</v>
      </c>
      <c r="P79" s="14">
        <v>14</v>
      </c>
      <c r="Q79" s="14">
        <v>0</v>
      </c>
      <c r="R79" s="14">
        <f t="shared" si="9"/>
        <v>14</v>
      </c>
      <c r="S79" s="7" t="str">
        <f>IF(A79&lt;&gt;"","分拣摆渡","----")</f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12" t="s">
        <v>274</v>
      </c>
      <c r="J80" s="19" t="s">
        <v>275</v>
      </c>
      <c r="K80" s="7" t="str">
        <f>IF(A80&lt;&gt;"","武汉威伟机械","------")</f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4"/>
        <v>9.6米</v>
      </c>
      <c r="P80" s="14">
        <v>14</v>
      </c>
      <c r="Q80" s="14">
        <v>0</v>
      </c>
      <c r="R80" s="14">
        <f t="shared" si="9"/>
        <v>14</v>
      </c>
      <c r="S80" s="7" t="str">
        <f>IF(A80&lt;&gt;"","分拣摆渡","----")</f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12" t="s">
        <v>277</v>
      </c>
      <c r="J81" s="19" t="s">
        <v>278</v>
      </c>
      <c r="K81" s="7" t="str">
        <f>IF(A81&lt;&gt;"","武汉威伟机械","------")</f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4"/>
        <v>9.6米</v>
      </c>
      <c r="P81" s="14">
        <v>14</v>
      </c>
      <c r="Q81" s="14">
        <v>0</v>
      </c>
      <c r="R81" s="14">
        <f t="shared" si="9"/>
        <v>14</v>
      </c>
      <c r="S81" s="7" t="str">
        <f>IF(A81&lt;&gt;"","分拣摆渡","----")</f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12" t="s">
        <v>284</v>
      </c>
      <c r="J82" s="19" t="s">
        <v>285</v>
      </c>
      <c r="K82" s="7" t="str">
        <f>IF(A82&lt;&gt;"","武汉威伟机械","------")</f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4"/>
        <v>#N/A</v>
      </c>
      <c r="P82" s="14">
        <v>13</v>
      </c>
      <c r="Q82" s="14">
        <v>0</v>
      </c>
      <c r="R82" s="14">
        <f t="shared" si="9"/>
        <v>13</v>
      </c>
      <c r="S82" s="7" t="str">
        <f>IF(A82&lt;&gt;"","分拣摆渡","----")</f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12" t="s">
        <v>287</v>
      </c>
      <c r="J83" s="19" t="s">
        <v>288</v>
      </c>
      <c r="K83" s="7" t="str">
        <f>IF(A83&lt;&gt;"","武汉威伟机械","------")</f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4"/>
        <v>#N/A</v>
      </c>
      <c r="P83" s="14">
        <v>14</v>
      </c>
      <c r="Q83" s="14">
        <v>0</v>
      </c>
      <c r="R83" s="14">
        <f t="shared" si="9"/>
        <v>14</v>
      </c>
      <c r="S83" s="7" t="str">
        <f>IF(A83&lt;&gt;"","分拣摆渡","----")</f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12" t="s">
        <v>290</v>
      </c>
      <c r="J84" s="19" t="s">
        <v>291</v>
      </c>
      <c r="K84" s="7" t="str">
        <f>IF(A84&lt;&gt;"","武汉威伟机械","------")</f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4"/>
        <v>#N/A</v>
      </c>
      <c r="P84" s="14">
        <v>13</v>
      </c>
      <c r="Q84" s="14">
        <v>0</v>
      </c>
      <c r="R84" s="14">
        <f t="shared" si="9"/>
        <v>13</v>
      </c>
      <c r="S84" s="7" t="str">
        <f>IF(A84&lt;&gt;"","分拣摆渡","----")</f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12" t="s">
        <v>292</v>
      </c>
      <c r="J85" s="19" t="s">
        <v>293</v>
      </c>
      <c r="K85" s="7" t="str">
        <f>IF(A85&lt;&gt;"","武汉威伟机械","------")</f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4"/>
        <v>#N/A</v>
      </c>
      <c r="P85" s="14">
        <v>14</v>
      </c>
      <c r="Q85" s="14">
        <v>0</v>
      </c>
      <c r="R85" s="14">
        <f t="shared" si="9"/>
        <v>14</v>
      </c>
      <c r="S85" s="7" t="str">
        <f>IF(A85&lt;&gt;"","分拣摆渡","----")</f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12" t="s">
        <v>294</v>
      </c>
      <c r="J86" s="19" t="s">
        <v>295</v>
      </c>
      <c r="K86" s="7" t="str">
        <f>IF(A86&lt;&gt;"","武汉威伟机械","------")</f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4"/>
        <v>#N/A</v>
      </c>
      <c r="P86" s="14">
        <v>13</v>
      </c>
      <c r="Q86" s="14">
        <v>0</v>
      </c>
      <c r="R86" s="14">
        <f t="shared" si="9"/>
        <v>13</v>
      </c>
      <c r="S86" s="7" t="str">
        <f>IF(A86&lt;&gt;"","分拣摆渡","----")</f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12" t="s">
        <v>296</v>
      </c>
      <c r="J87" s="19" t="s">
        <v>297</v>
      </c>
      <c r="K87" s="7" t="str">
        <f>IF(A87&lt;&gt;"","武汉威伟机械","------")</f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4"/>
        <v>#N/A</v>
      </c>
      <c r="P87" s="14">
        <v>14</v>
      </c>
      <c r="Q87" s="14">
        <v>0</v>
      </c>
      <c r="R87" s="14">
        <f t="shared" si="9"/>
        <v>14</v>
      </c>
      <c r="S87" s="7" t="str">
        <f>IF(A87&lt;&gt;"","分拣摆渡","----")</f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12" t="s">
        <v>298</v>
      </c>
      <c r="J88" s="19" t="s">
        <v>299</v>
      </c>
      <c r="K88" s="7" t="str">
        <f>IF(A88&lt;&gt;"","武汉威伟机械","------")</f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4"/>
        <v>#N/A</v>
      </c>
      <c r="P88" s="14">
        <v>14</v>
      </c>
      <c r="Q88" s="14">
        <v>0</v>
      </c>
      <c r="R88" s="14">
        <f t="shared" si="9"/>
        <v>14</v>
      </c>
      <c r="S88" s="7" t="str">
        <f>IF(A88&lt;&gt;"","分拣摆渡","----")</f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12" t="s">
        <v>300</v>
      </c>
      <c r="J89" s="19" t="s">
        <v>301</v>
      </c>
      <c r="K89" s="7" t="str">
        <f>IF(A89&lt;&gt;"","武汉威伟机械","------")</f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4"/>
        <v>#N/A</v>
      </c>
      <c r="P89" s="14">
        <v>14</v>
      </c>
      <c r="Q89" s="14">
        <v>0</v>
      </c>
      <c r="R89" s="14">
        <f t="shared" si="9"/>
        <v>14</v>
      </c>
      <c r="S89" s="7" t="str">
        <f>IF(A89&lt;&gt;"","分拣摆渡","----")</f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12" t="s">
        <v>316</v>
      </c>
      <c r="J90" s="19" t="s">
        <v>317</v>
      </c>
      <c r="K90" s="7" t="str">
        <f>IF(A90&lt;&gt;"","武汉威伟机械","------")</f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4"/>
        <v>9.6米</v>
      </c>
      <c r="P90" s="14">
        <v>2</v>
      </c>
      <c r="Q90" s="14">
        <v>0</v>
      </c>
      <c r="R90" s="14">
        <f t="shared" si="9"/>
        <v>2</v>
      </c>
      <c r="S90" s="7" t="str">
        <f>IF(A90&lt;&gt;"","分拣摆渡","----")</f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12" t="s">
        <v>329</v>
      </c>
      <c r="J91" s="19" t="s">
        <v>318</v>
      </c>
      <c r="K91" s="7" t="str">
        <f>IF(A91&lt;&gt;"","武汉威伟机械","------")</f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4"/>
        <v>9.6米</v>
      </c>
      <c r="P91" s="14">
        <v>1</v>
      </c>
      <c r="Q91" s="14">
        <v>0</v>
      </c>
      <c r="R91" s="14">
        <f t="shared" si="9"/>
        <v>1</v>
      </c>
      <c r="S91" s="7" t="str">
        <f>IF(A91&lt;&gt;"","分拣摆渡","----")</f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12" t="s">
        <v>330</v>
      </c>
      <c r="J92" s="19" t="s">
        <v>319</v>
      </c>
      <c r="K92" s="7" t="str">
        <f>IF(A92&lt;&gt;"","武汉威伟机械","------")</f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4"/>
        <v>9.6米</v>
      </c>
      <c r="P92" s="14">
        <v>2</v>
      </c>
      <c r="Q92" s="14">
        <v>0</v>
      </c>
      <c r="R92" s="14">
        <f t="shared" si="9"/>
        <v>2</v>
      </c>
      <c r="S92" s="7" t="str">
        <f>IF(A92&lt;&gt;"","分拣摆渡","----")</f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12" t="s">
        <v>331</v>
      </c>
      <c r="J93" s="19" t="s">
        <v>320</v>
      </c>
      <c r="K93" s="7" t="str">
        <f>IF(A93&lt;&gt;"","武汉威伟机械","------")</f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4"/>
        <v>9.6米</v>
      </c>
      <c r="P93" s="14">
        <v>3</v>
      </c>
      <c r="Q93" s="14">
        <v>0</v>
      </c>
      <c r="R93" s="14">
        <f t="shared" si="9"/>
        <v>3</v>
      </c>
      <c r="S93" s="7" t="str">
        <f>IF(A93&lt;&gt;"","分拣摆渡","----")</f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12" t="s">
        <v>321</v>
      </c>
      <c r="J94" s="19" t="s">
        <v>322</v>
      </c>
      <c r="K94" s="7" t="str">
        <f>IF(A94&lt;&gt;"","武汉威伟机械","------")</f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4"/>
        <v>9.6米</v>
      </c>
      <c r="P94" s="14">
        <v>2</v>
      </c>
      <c r="Q94" s="14">
        <v>0</v>
      </c>
      <c r="R94" s="14">
        <f t="shared" si="9"/>
        <v>2</v>
      </c>
      <c r="S94" s="7" t="str">
        <f>IF(A94&lt;&gt;"","分拣摆渡","----")</f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12" t="s">
        <v>323</v>
      </c>
      <c r="J95" s="19" t="s">
        <v>324</v>
      </c>
      <c r="K95" s="7" t="str">
        <f>IF(A95&lt;&gt;"","武汉威伟机械","------")</f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4"/>
        <v>9.6米</v>
      </c>
      <c r="P95" s="14">
        <v>2</v>
      </c>
      <c r="Q95" s="14">
        <v>1</v>
      </c>
      <c r="R95" s="14">
        <f t="shared" si="9"/>
        <v>3</v>
      </c>
      <c r="S95" s="7" t="str">
        <f>IF(A95&lt;&gt;"","分拣摆渡","----")</f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12" t="s">
        <v>325</v>
      </c>
      <c r="J96" s="19" t="s">
        <v>326</v>
      </c>
      <c r="K96" s="7" t="str">
        <f>IF(A96&lt;&gt;"","武汉威伟机械","------")</f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4"/>
        <v>9.6米</v>
      </c>
      <c r="P96" s="14">
        <v>2</v>
      </c>
      <c r="Q96" s="14">
        <v>0</v>
      </c>
      <c r="R96" s="14">
        <f t="shared" si="9"/>
        <v>2</v>
      </c>
      <c r="S96" s="7" t="str">
        <f>IF(A96&lt;&gt;"","分拣摆渡","----")</f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12" t="s">
        <v>327</v>
      </c>
      <c r="J97" s="19" t="s">
        <v>328</v>
      </c>
      <c r="K97" s="7" t="str">
        <f>IF(A97&lt;&gt;"","武汉威伟机械","------")</f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4"/>
        <v>9.6米</v>
      </c>
      <c r="P97" s="14">
        <v>5</v>
      </c>
      <c r="Q97" s="14">
        <v>0</v>
      </c>
      <c r="R97" s="14">
        <f t="shared" si="9"/>
        <v>5</v>
      </c>
      <c r="S97" s="7" t="str">
        <f>IF(A97&lt;&gt;"","分拣摆渡","----")</f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12" t="s">
        <v>340</v>
      </c>
      <c r="J98" s="19" t="s">
        <v>341</v>
      </c>
      <c r="K98" s="7" t="str">
        <f>IF(A98&lt;&gt;"","武汉威伟机械","------")</f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4"/>
        <v>9.6米</v>
      </c>
      <c r="P98" s="14">
        <v>12</v>
      </c>
      <c r="Q98" s="14">
        <v>0</v>
      </c>
      <c r="R98" s="14">
        <f t="shared" si="9"/>
        <v>12</v>
      </c>
      <c r="S98" s="7" t="str">
        <f>IF(A98&lt;&gt;"","分拣摆渡","----")</f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12" t="s">
        <v>356</v>
      </c>
      <c r="J99" s="19" t="s">
        <v>357</v>
      </c>
      <c r="K99" s="7" t="str">
        <f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0">IF(L99&lt;&gt;"","9.6米","--")</f>
        <v>9.6米</v>
      </c>
      <c r="P99" s="14">
        <v>14</v>
      </c>
      <c r="Q99" s="14">
        <v>0</v>
      </c>
      <c r="R99" s="14">
        <f t="shared" si="9"/>
        <v>14</v>
      </c>
      <c r="S99" s="7" t="str">
        <f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12" t="s">
        <v>361</v>
      </c>
      <c r="J100" s="19" t="s">
        <v>385</v>
      </c>
      <c r="K100" s="7" t="str">
        <f>IF(A100&lt;&gt;"","武汉威伟机械","------")</f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0"/>
        <v>9.6米</v>
      </c>
      <c r="P100" s="14">
        <v>14</v>
      </c>
      <c r="Q100" s="14">
        <v>0</v>
      </c>
      <c r="R100" s="14">
        <f t="shared" si="9"/>
        <v>14</v>
      </c>
      <c r="S100" s="7" t="str">
        <f>IF(A100&lt;&gt;"","分拣摆渡","----")</f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12" t="s">
        <v>343</v>
      </c>
      <c r="J101" s="19" t="s">
        <v>344</v>
      </c>
      <c r="K101" s="7" t="str">
        <f>IF(A101&lt;&gt;"","武汉威伟机械","------")</f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0"/>
        <v>9.6米</v>
      </c>
      <c r="P101" s="14">
        <v>14</v>
      </c>
      <c r="Q101" s="14">
        <v>0</v>
      </c>
      <c r="R101" s="14">
        <f t="shared" si="9"/>
        <v>14</v>
      </c>
      <c r="S101" s="7" t="str">
        <f>IF(A101&lt;&gt;"","分拣摆渡","----")</f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12" t="s">
        <v>352</v>
      </c>
      <c r="J102" s="19" t="s">
        <v>353</v>
      </c>
      <c r="K102" s="7" t="str">
        <f>IF(A102&lt;&gt;"","武汉威伟机械","------")</f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0"/>
        <v>9.6米</v>
      </c>
      <c r="P102" s="14">
        <v>14</v>
      </c>
      <c r="Q102" s="14">
        <v>0</v>
      </c>
      <c r="R102" s="14">
        <f t="shared" si="9"/>
        <v>14</v>
      </c>
      <c r="S102" s="7" t="str">
        <f>IF(A102&lt;&gt;"","分拣摆渡","----")</f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12" t="s">
        <v>354</v>
      </c>
      <c r="J103" s="19" t="s">
        <v>355</v>
      </c>
      <c r="K103" s="7" t="str">
        <f>IF(A103&lt;&gt;"","武汉威伟机械","------")</f>
        <v>武汉威伟机械</v>
      </c>
      <c r="L103" s="26" t="str">
        <f>VLOOKUP(N103,ch!$A$1:$B$31,2,0)</f>
        <v>鄂ANH299</v>
      </c>
      <c r="M103" s="26" t="s">
        <v>165</v>
      </c>
      <c r="N103" s="29" t="s">
        <v>58</v>
      </c>
      <c r="O103" s="7" t="str">
        <f t="shared" si="10"/>
        <v>9.6米</v>
      </c>
      <c r="P103" s="14">
        <v>14</v>
      </c>
      <c r="Q103" s="14">
        <v>0</v>
      </c>
      <c r="R103" s="14">
        <f t="shared" si="9"/>
        <v>14</v>
      </c>
      <c r="S103" s="7" t="str">
        <f>IF(A103&lt;&gt;"","分拣摆渡","----")</f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12" t="s">
        <v>346</v>
      </c>
      <c r="J104" s="19" t="s">
        <v>347</v>
      </c>
      <c r="K104" s="7" t="str">
        <f>IF(A104&lt;&gt;"","武汉威伟机械","------")</f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0"/>
        <v>9.6米</v>
      </c>
      <c r="P104" s="14">
        <v>14</v>
      </c>
      <c r="Q104" s="14">
        <v>0</v>
      </c>
      <c r="R104" s="14">
        <f t="shared" si="9"/>
        <v>14</v>
      </c>
      <c r="S104" s="7" t="str">
        <f>IF(A104&lt;&gt;"","分拣摆渡","----")</f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12" t="s">
        <v>348</v>
      </c>
      <c r="J105" s="19" t="s">
        <v>349</v>
      </c>
      <c r="K105" s="7" t="str">
        <f>IF(A105&lt;&gt;"","武汉威伟机械","------")</f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0"/>
        <v>9.6米</v>
      </c>
      <c r="P105" s="14">
        <v>14</v>
      </c>
      <c r="Q105" s="14">
        <v>0</v>
      </c>
      <c r="R105" s="14">
        <f t="shared" si="9"/>
        <v>14</v>
      </c>
      <c r="S105" s="7" t="str">
        <f>IF(A105&lt;&gt;"","分拣摆渡","----")</f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12" t="s">
        <v>350</v>
      </c>
      <c r="J106" s="19" t="s">
        <v>351</v>
      </c>
      <c r="K106" s="7" t="str">
        <f>IF(A106&lt;&gt;"","武汉威伟机械","------")</f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0"/>
        <v>9.6米</v>
      </c>
      <c r="P106" s="14">
        <v>14</v>
      </c>
      <c r="Q106" s="14">
        <v>0</v>
      </c>
      <c r="R106" s="14">
        <f t="shared" si="9"/>
        <v>14</v>
      </c>
      <c r="S106" s="7" t="str">
        <f>IF(A106&lt;&gt;"","分拣摆渡","----")</f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12" t="s">
        <v>359</v>
      </c>
      <c r="J107" s="19" t="s">
        <v>360</v>
      </c>
      <c r="K107" s="7" t="str">
        <f>IF(A107&lt;&gt;"","武汉威伟机械","------")</f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0"/>
        <v>9.6米</v>
      </c>
      <c r="P107" s="14">
        <v>14</v>
      </c>
      <c r="Q107" s="14">
        <v>0</v>
      </c>
      <c r="R107" s="14">
        <f t="shared" si="9"/>
        <v>14</v>
      </c>
      <c r="S107" s="7" t="str">
        <f>IF(A107&lt;&gt;"","分拣摆渡","----")</f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12" t="s">
        <v>386</v>
      </c>
      <c r="J108" s="19" t="s">
        <v>388</v>
      </c>
      <c r="K108" s="7" t="str">
        <f>IF(A108&lt;&gt;"","武汉威伟机械","------")</f>
        <v>武汉威伟机械</v>
      </c>
      <c r="L108" s="26" t="str">
        <f>VLOOKUP(N108,ch!$A$1:$B$31,2,0)</f>
        <v>鄂ANH299</v>
      </c>
      <c r="M108" s="10"/>
      <c r="N108" s="29" t="s">
        <v>58</v>
      </c>
      <c r="O108" s="7" t="str">
        <f t="shared" si="10"/>
        <v>9.6米</v>
      </c>
      <c r="P108" s="14">
        <v>14</v>
      </c>
      <c r="Q108" s="14">
        <v>0</v>
      </c>
      <c r="R108" s="14">
        <f t="shared" ref="R108:R110" si="11">SUM(P108:Q108)</f>
        <v>14</v>
      </c>
      <c r="S108" s="7" t="str">
        <f>IF(A108&lt;&gt;"","分拣摆渡","----")</f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12" t="s">
        <v>395</v>
      </c>
      <c r="J109" s="19" t="s">
        <v>397</v>
      </c>
      <c r="K109" s="7" t="str">
        <f>IF(A109&lt;&gt;"","武汉威伟机械","------")</f>
        <v>武汉威伟机械</v>
      </c>
      <c r="L109" s="26" t="str">
        <f>VLOOKUP(N109,ch!$A$1:$B$31,2,0)</f>
        <v>鄂ANH299</v>
      </c>
      <c r="M109" s="10"/>
      <c r="N109" s="29" t="s">
        <v>58</v>
      </c>
      <c r="O109" s="7" t="str">
        <f t="shared" si="10"/>
        <v>9.6米</v>
      </c>
      <c r="P109" s="14">
        <v>8</v>
      </c>
      <c r="Q109" s="14">
        <v>0</v>
      </c>
      <c r="R109" s="14">
        <f t="shared" si="11"/>
        <v>8</v>
      </c>
      <c r="S109" s="7" t="str">
        <f>IF(A109&lt;&gt;"","分拣摆渡","----")</f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12" t="s">
        <v>401</v>
      </c>
      <c r="J110" s="19" t="s">
        <v>402</v>
      </c>
      <c r="K110" s="7" t="str">
        <f>IF(A110&lt;&gt;"","武汉威伟机械","------")</f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0"/>
        <v>9.6米</v>
      </c>
      <c r="P110" s="14">
        <v>2</v>
      </c>
      <c r="Q110" s="14">
        <v>1</v>
      </c>
      <c r="R110" s="14">
        <f t="shared" si="11"/>
        <v>3</v>
      </c>
      <c r="S110" s="7" t="str">
        <f>IF(A110&lt;&gt;"","分拣摆渡","----")</f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12" t="s">
        <v>404</v>
      </c>
      <c r="J111" s="19" t="s">
        <v>405</v>
      </c>
      <c r="K111" s="7" t="str">
        <f>IF(A111&lt;&gt;"","武汉威伟机械","------")</f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0"/>
        <v>9.6米</v>
      </c>
      <c r="P111" s="14">
        <v>2</v>
      </c>
      <c r="Q111" s="14">
        <v>0</v>
      </c>
      <c r="R111" s="14">
        <f t="shared" ref="R111:R117" si="12">SUM(P111:Q111)</f>
        <v>2</v>
      </c>
      <c r="S111" s="7" t="str">
        <f>IF(A111&lt;&gt;"","分拣摆渡","----")</f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12" t="s">
        <v>406</v>
      </c>
      <c r="J112" s="19" t="s">
        <v>407</v>
      </c>
      <c r="K112" s="7" t="str">
        <f>IF(A112&lt;&gt;"","武汉威伟机械","------")</f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0"/>
        <v>9.6米</v>
      </c>
      <c r="P112" s="14">
        <v>2</v>
      </c>
      <c r="Q112" s="14">
        <v>0</v>
      </c>
      <c r="R112" s="14">
        <f t="shared" si="12"/>
        <v>2</v>
      </c>
      <c r="S112" s="7" t="str">
        <f>IF(A112&lt;&gt;"","分拣摆渡","----")</f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12" t="s">
        <v>408</v>
      </c>
      <c r="J113" s="19" t="s">
        <v>409</v>
      </c>
      <c r="K113" s="7" t="str">
        <f>IF(A113&lt;&gt;"","武汉威伟机械","------")</f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0"/>
        <v>9.6米</v>
      </c>
      <c r="P113" s="14">
        <v>2</v>
      </c>
      <c r="Q113" s="14">
        <v>1</v>
      </c>
      <c r="R113" s="14">
        <f t="shared" si="12"/>
        <v>3</v>
      </c>
      <c r="S113" s="7" t="str">
        <f>IF(A113&lt;&gt;"","分拣摆渡","----")</f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12" t="s">
        <v>410</v>
      </c>
      <c r="J114" s="19" t="s">
        <v>411</v>
      </c>
      <c r="K114" s="7" t="str">
        <f>IF(A114&lt;&gt;"","武汉威伟机械","------")</f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0"/>
        <v>9.6米</v>
      </c>
      <c r="P114" s="14">
        <v>2</v>
      </c>
      <c r="Q114" s="14">
        <v>0</v>
      </c>
      <c r="R114" s="14">
        <f t="shared" si="12"/>
        <v>2</v>
      </c>
      <c r="S114" s="7" t="str">
        <f>IF(A114&lt;&gt;"","分拣摆渡","----")</f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12" t="s">
        <v>412</v>
      </c>
      <c r="J115" s="19" t="s">
        <v>413</v>
      </c>
      <c r="K115" s="7" t="str">
        <f>IF(A115&lt;&gt;"","武汉威伟机械","------")</f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0"/>
        <v>9.6米</v>
      </c>
      <c r="P115" s="14">
        <v>4</v>
      </c>
      <c r="Q115" s="14">
        <v>0</v>
      </c>
      <c r="R115" s="14">
        <f t="shared" si="12"/>
        <v>4</v>
      </c>
      <c r="S115" s="7" t="str">
        <f>IF(A115&lt;&gt;"","分拣摆渡","----")</f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12" t="s">
        <v>414</v>
      </c>
      <c r="J116" s="19" t="s">
        <v>415</v>
      </c>
      <c r="K116" s="7" t="str">
        <f>IF(A116&lt;&gt;"","武汉威伟机械","------")</f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0"/>
        <v>9.6米</v>
      </c>
      <c r="P116" s="14">
        <v>1</v>
      </c>
      <c r="Q116" s="14">
        <v>0</v>
      </c>
      <c r="R116" s="14">
        <f t="shared" si="12"/>
        <v>1</v>
      </c>
      <c r="S116" s="7" t="str">
        <f>IF(A116&lt;&gt;"","分拣摆渡","----")</f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12" t="s">
        <v>416</v>
      </c>
      <c r="J117" s="19" t="s">
        <v>417</v>
      </c>
      <c r="K117" s="7" t="str">
        <f>IF(A117&lt;&gt;"","武汉威伟机械","------")</f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0"/>
        <v>9.6米</v>
      </c>
      <c r="P117" s="14">
        <v>1</v>
      </c>
      <c r="Q117" s="14">
        <v>1</v>
      </c>
      <c r="R117" s="14">
        <f t="shared" si="12"/>
        <v>2</v>
      </c>
      <c r="S117" s="7" t="str">
        <f>IF(A117&lt;&gt;"","分拣摆渡","----")</f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12" t="s">
        <v>371</v>
      </c>
      <c r="J118" s="19" t="s">
        <v>372</v>
      </c>
      <c r="K118" s="7" t="str">
        <f>IF(A118&lt;&gt;"","武汉威伟机械","------")</f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>IF(A118&lt;&gt;"","分拣摆渡","----")</f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12" t="s">
        <v>374</v>
      </c>
      <c r="J119" s="19" t="s">
        <v>375</v>
      </c>
      <c r="K119" s="7" t="str">
        <f>IF(A119&lt;&gt;"","武汉威伟机械","------")</f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3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>IF(A119&lt;&gt;"","分拣摆渡","----")</f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12" t="s">
        <v>377</v>
      </c>
      <c r="J120" s="19" t="s">
        <v>378</v>
      </c>
      <c r="K120" s="7" t="str">
        <f>IF(A120&lt;&gt;"","武汉威伟机械","------")</f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3"/>
        <v>9.6米</v>
      </c>
      <c r="P120" s="14">
        <v>14</v>
      </c>
      <c r="Q120" s="14">
        <v>0</v>
      </c>
      <c r="R120" s="14">
        <f t="shared" ref="R120:R122" si="14">SUM(P120:Q120)</f>
        <v>14</v>
      </c>
      <c r="S120" s="7" t="str">
        <f>IF(A120&lt;&gt;"","分拣摆渡","----")</f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12" t="s">
        <v>379</v>
      </c>
      <c r="J121" s="19" t="s">
        <v>380</v>
      </c>
      <c r="K121" s="7" t="str">
        <f>IF(A121&lt;&gt;"","武汉威伟机械","------")</f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3"/>
        <v>9.6米</v>
      </c>
      <c r="P121" s="14">
        <v>14</v>
      </c>
      <c r="Q121" s="14">
        <v>0</v>
      </c>
      <c r="R121" s="14">
        <f t="shared" si="14"/>
        <v>14</v>
      </c>
      <c r="S121" s="7" t="str">
        <f>IF(A121&lt;&gt;"","分拣摆渡","----")</f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12" t="s">
        <v>381</v>
      </c>
      <c r="J122" s="19" t="s">
        <v>382</v>
      </c>
      <c r="K122" s="7" t="str">
        <f>IF(A122&lt;&gt;"","武汉威伟机械","------")</f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3"/>
        <v>9.6米</v>
      </c>
      <c r="P122" s="14">
        <v>14</v>
      </c>
      <c r="Q122" s="14">
        <v>0</v>
      </c>
      <c r="R122" s="14">
        <f t="shared" si="14"/>
        <v>14</v>
      </c>
      <c r="S122" s="7" t="str">
        <f>IF(A122&lt;&gt;"","分拣摆渡","----")</f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12" t="s">
        <v>383</v>
      </c>
      <c r="J123" s="19" t="s">
        <v>384</v>
      </c>
      <c r="K123" s="7" t="str">
        <f>IF(A123&lt;&gt;"","武汉威伟机械","------")</f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3"/>
        <v>9.6米</v>
      </c>
      <c r="P123" s="14">
        <v>14</v>
      </c>
      <c r="Q123" s="14">
        <v>0</v>
      </c>
      <c r="R123" s="14">
        <f t="shared" ref="R123:R130" si="15">SUM(P123:Q123)</f>
        <v>14</v>
      </c>
      <c r="S123" s="7" t="str">
        <f>IF(A123&lt;&gt;"","分拣摆渡","----")</f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12" t="s">
        <v>393</v>
      </c>
      <c r="J124" s="19" t="s">
        <v>394</v>
      </c>
      <c r="K124" s="7" t="str">
        <f>IF(A124&lt;&gt;"","武汉威伟机械","------")</f>
        <v>武汉威伟机械</v>
      </c>
      <c r="L124" s="26" t="str">
        <f>VLOOKUP(N124,ch!$A$1:$B$31,2,0)</f>
        <v>鄂ANH299</v>
      </c>
      <c r="M124" s="10"/>
      <c r="N124" s="29" t="s">
        <v>58</v>
      </c>
      <c r="O124" s="7" t="str">
        <f t="shared" si="13"/>
        <v>9.6米</v>
      </c>
      <c r="P124" s="14">
        <v>12</v>
      </c>
      <c r="Q124" s="14">
        <v>0</v>
      </c>
      <c r="R124" s="14">
        <f t="shared" si="15"/>
        <v>12</v>
      </c>
      <c r="S124" s="7" t="str">
        <f>IF(A124&lt;&gt;"","分拣摆渡","----")</f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12" t="s">
        <v>418</v>
      </c>
      <c r="J125" s="19" t="s">
        <v>419</v>
      </c>
      <c r="K125" s="7" t="str">
        <f>IF(A125&lt;&gt;"","武汉威伟机械","------")</f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3"/>
        <v>9.6米</v>
      </c>
      <c r="P125" s="14">
        <v>14</v>
      </c>
      <c r="Q125" s="14">
        <v>0</v>
      </c>
      <c r="R125" s="14">
        <f t="shared" si="15"/>
        <v>14</v>
      </c>
      <c r="S125" s="7" t="str">
        <f>IF(A125&lt;&gt;"","分拣摆渡","----")</f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12" t="s">
        <v>420</v>
      </c>
      <c r="J126" s="19" t="s">
        <v>421</v>
      </c>
      <c r="K126" s="7" t="str">
        <f>IF(A126&lt;&gt;"","武汉威伟机械","------")</f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3"/>
        <v>9.6米</v>
      </c>
      <c r="P126" s="14">
        <v>14</v>
      </c>
      <c r="Q126" s="14">
        <v>0</v>
      </c>
      <c r="R126" s="14">
        <f t="shared" si="15"/>
        <v>14</v>
      </c>
      <c r="S126" s="7" t="str">
        <f>IF(A126&lt;&gt;"","分拣摆渡","----")</f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12" t="s">
        <v>422</v>
      </c>
      <c r="J127" s="19" t="s">
        <v>423</v>
      </c>
      <c r="K127" s="7" t="str">
        <f>IF(A127&lt;&gt;"","武汉威伟机械","------")</f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3"/>
        <v>9.6米</v>
      </c>
      <c r="P127" s="14">
        <v>14</v>
      </c>
      <c r="Q127" s="14">
        <v>0</v>
      </c>
      <c r="R127" s="14">
        <f t="shared" si="15"/>
        <v>14</v>
      </c>
      <c r="S127" s="7" t="str">
        <f>IF(A127&lt;&gt;"","分拣摆渡","----")</f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12" t="s">
        <v>424</v>
      </c>
      <c r="J128" s="19" t="s">
        <v>425</v>
      </c>
      <c r="K128" s="7" t="str">
        <f>IF(A128&lt;&gt;"","武汉威伟机械","------")</f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3"/>
        <v>9.6米</v>
      </c>
      <c r="P128" s="14">
        <v>14</v>
      </c>
      <c r="Q128" s="14">
        <v>0</v>
      </c>
      <c r="R128" s="14">
        <f t="shared" si="15"/>
        <v>14</v>
      </c>
      <c r="S128" s="7" t="str">
        <f>IF(A128&lt;&gt;"","分拣摆渡","----")</f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12" t="s">
        <v>426</v>
      </c>
      <c r="J129" s="19" t="s">
        <v>427</v>
      </c>
      <c r="K129" s="7" t="str">
        <f>IF(A129&lt;&gt;"","武汉威伟机械","------")</f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3"/>
        <v>9.6米</v>
      </c>
      <c r="P129" s="14">
        <v>14</v>
      </c>
      <c r="Q129" s="14">
        <v>0</v>
      </c>
      <c r="R129" s="14">
        <f t="shared" si="15"/>
        <v>14</v>
      </c>
      <c r="S129" s="7" t="str">
        <f>IF(A129&lt;&gt;"","分拣摆渡","----")</f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12" t="s">
        <v>428</v>
      </c>
      <c r="J130" s="19" t="s">
        <v>429</v>
      </c>
      <c r="K130" s="7" t="str">
        <f>IF(A130&lt;&gt;"","武汉威伟机械","------")</f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3"/>
        <v>9.6米</v>
      </c>
      <c r="P130" s="14">
        <v>14</v>
      </c>
      <c r="Q130" s="14">
        <v>0</v>
      </c>
      <c r="R130" s="14">
        <f t="shared" si="15"/>
        <v>14</v>
      </c>
      <c r="S130" s="7" t="str">
        <f>IF(A130&lt;&gt;"","分拣摆渡","----")</f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12" t="s">
        <v>432</v>
      </c>
      <c r="J131" s="19" t="s">
        <v>433</v>
      </c>
      <c r="K131" s="7" t="str">
        <f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>IF(A131&lt;&gt;"","9.6米","--")</f>
        <v>9.6米</v>
      </c>
      <c r="P131" s="14">
        <v>8</v>
      </c>
      <c r="Q131" s="14">
        <v>0</v>
      </c>
      <c r="R131" s="14">
        <f t="shared" ref="R131:R160" si="16">SUM(P131:Q131)</f>
        <v>8</v>
      </c>
      <c r="S131" s="7" t="str">
        <f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12" t="s">
        <v>434</v>
      </c>
      <c r="J132" s="19" t="s">
        <v>435</v>
      </c>
      <c r="K132" s="7" t="str">
        <f>IF(A132&lt;&gt;"","武汉威伟机械","------")</f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>IF(A132&lt;&gt;"","9.6米","--")</f>
        <v>9.6米</v>
      </c>
      <c r="P132" s="14">
        <v>14</v>
      </c>
      <c r="Q132" s="14">
        <v>0</v>
      </c>
      <c r="R132" s="14">
        <f t="shared" si="16"/>
        <v>14</v>
      </c>
      <c r="S132" s="7" t="str">
        <f>IF(A132&lt;&gt;"","分拣摆渡","----")</f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12" t="s">
        <v>436</v>
      </c>
      <c r="J133" s="19" t="s">
        <v>437</v>
      </c>
      <c r="K133" s="7" t="str">
        <f>IF(A133&lt;&gt;"","武汉威伟机械","------")</f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>IF(A133&lt;&gt;"","9.6米","--")</f>
        <v>9.6米</v>
      </c>
      <c r="P133" s="14">
        <v>14</v>
      </c>
      <c r="Q133" s="14">
        <v>0</v>
      </c>
      <c r="R133" s="14">
        <f t="shared" si="16"/>
        <v>14</v>
      </c>
      <c r="S133" s="7" t="str">
        <f>IF(A133&lt;&gt;"","分拣摆渡","----")</f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12" t="s">
        <v>453</v>
      </c>
      <c r="J134" s="19" t="s">
        <v>454</v>
      </c>
      <c r="K134" s="7" t="str">
        <f>IF(A134&lt;&gt;"","武汉威伟机械","------")</f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>IF(A134&lt;&gt;"","9.6米","--")</f>
        <v>9.6米</v>
      </c>
      <c r="P134" s="14">
        <v>14</v>
      </c>
      <c r="Q134" s="14">
        <v>0</v>
      </c>
      <c r="R134" s="14">
        <f>SUM(P134:Q134)</f>
        <v>14</v>
      </c>
      <c r="S134" s="7" t="str">
        <f>IF(A134&lt;&gt;"","分拣摆渡","----")</f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12" t="s">
        <v>455</v>
      </c>
      <c r="J135" s="19" t="s">
        <v>456</v>
      </c>
      <c r="K135" s="7" t="str">
        <f>IF(A135&lt;&gt;"","武汉威伟机械","------")</f>
        <v>武汉威伟机械</v>
      </c>
      <c r="L135" s="26" t="str">
        <f>VLOOKUP(N135,ch!$A$1:$B$31,2,0)</f>
        <v>鄂ANH299</v>
      </c>
      <c r="M135" s="10" t="s">
        <v>165</v>
      </c>
      <c r="N135" s="29" t="s">
        <v>58</v>
      </c>
      <c r="O135" s="7" t="str">
        <f>IF(A135&lt;&gt;"","9.6米","--")</f>
        <v>9.6米</v>
      </c>
      <c r="P135" s="14">
        <v>12</v>
      </c>
      <c r="Q135" s="14">
        <v>0</v>
      </c>
      <c r="R135" s="14">
        <f>SUM(P135:Q135)</f>
        <v>12</v>
      </c>
      <c r="S135" s="7" t="str">
        <f>IF(A135&lt;&gt;"","分拣摆渡","----")</f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12" t="s">
        <v>460</v>
      </c>
      <c r="J136" s="19" t="s">
        <v>461</v>
      </c>
      <c r="K136" s="7" t="str">
        <f>IF(A136&lt;&gt;"","武汉威伟机械","------")</f>
        <v>武汉威伟机械</v>
      </c>
      <c r="L136" s="26" t="str">
        <f>VLOOKUP(N136,ch!$A$1:$B$31,2,0)</f>
        <v>鄂ANH299</v>
      </c>
      <c r="M136" s="10" t="s">
        <v>165</v>
      </c>
      <c r="N136" s="29" t="s">
        <v>58</v>
      </c>
      <c r="O136" s="7" t="str">
        <f>IF(A136&lt;&gt;"","9.6米","--")</f>
        <v>9.6米</v>
      </c>
      <c r="P136" s="14">
        <v>14</v>
      </c>
      <c r="Q136" s="14">
        <v>0</v>
      </c>
      <c r="R136" s="14">
        <f t="shared" si="16"/>
        <v>14</v>
      </c>
      <c r="S136" s="7" t="str">
        <f>IF(A136&lt;&gt;"","分拣摆渡","----")</f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12" t="s">
        <v>462</v>
      </c>
      <c r="J137" s="19" t="s">
        <v>463</v>
      </c>
      <c r="K137" s="7" t="str">
        <f>IF(A137&lt;&gt;"","武汉威伟机械","------")</f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>IF(A137&lt;&gt;"","9.6米","--")</f>
        <v>9.6米</v>
      </c>
      <c r="P137" s="14">
        <v>8</v>
      </c>
      <c r="Q137" s="14">
        <v>0</v>
      </c>
      <c r="R137" s="14">
        <f t="shared" si="16"/>
        <v>8</v>
      </c>
      <c r="S137" s="7" t="str">
        <f>IF(A137&lt;&gt;"","分拣摆渡","----")</f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12" t="s">
        <v>464</v>
      </c>
      <c r="J138" s="19" t="s">
        <v>465</v>
      </c>
      <c r="K138" s="7" t="str">
        <f>IF(A138&lt;&gt;"","武汉威伟机械","------")</f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>IF(A138&lt;&gt;"","9.6米","--")</f>
        <v>9.6米</v>
      </c>
      <c r="P138" s="14">
        <v>9</v>
      </c>
      <c r="Q138" s="14">
        <v>0</v>
      </c>
      <c r="R138" s="14">
        <f t="shared" si="16"/>
        <v>9</v>
      </c>
      <c r="S138" s="7" t="str">
        <f>IF(A138&lt;&gt;"","分拣摆渡","----")</f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12" t="s">
        <v>466</v>
      </c>
      <c r="J139" s="19" t="s">
        <v>467</v>
      </c>
      <c r="K139" s="7" t="str">
        <f>IF(A139&lt;&gt;"","武汉威伟机械","------")</f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>IF(A139&lt;&gt;"","9.6米","--")</f>
        <v>9.6米</v>
      </c>
      <c r="P139" s="14">
        <v>14</v>
      </c>
      <c r="Q139" s="14">
        <v>0</v>
      </c>
      <c r="R139" s="14">
        <f t="shared" si="16"/>
        <v>14</v>
      </c>
      <c r="S139" s="7" t="str">
        <f>IF(A139&lt;&gt;"","分拣摆渡","----")</f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12" t="s">
        <v>475</v>
      </c>
      <c r="J140" s="19" t="s">
        <v>476</v>
      </c>
      <c r="K140" s="7" t="str">
        <f>IF(A140&lt;&gt;"","武汉威伟机械","------")</f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>IF(A140&lt;&gt;"","9.6米","--")</f>
        <v>9.6米</v>
      </c>
      <c r="P140" s="14">
        <v>12</v>
      </c>
      <c r="Q140" s="14">
        <v>0</v>
      </c>
      <c r="R140" s="14">
        <f t="shared" si="16"/>
        <v>12</v>
      </c>
      <c r="S140" s="7" t="str">
        <f>IF(A140&lt;&gt;"","分拣摆渡","----")</f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12" t="s">
        <v>442</v>
      </c>
      <c r="J141" s="19" t="s">
        <v>443</v>
      </c>
      <c r="K141" s="7" t="str">
        <f>IF(A141&lt;&gt;"","武汉威伟机械","------")</f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>IF(A141&lt;&gt;"","9.6米","--")</f>
        <v>9.6米</v>
      </c>
      <c r="P141" s="14">
        <v>12</v>
      </c>
      <c r="Q141" s="14">
        <v>0</v>
      </c>
      <c r="R141" s="14">
        <f t="shared" si="16"/>
        <v>12</v>
      </c>
      <c r="S141" s="7" t="str">
        <f>IF(A141&lt;&gt;"","分拣摆渡","----")</f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12" t="s">
        <v>439</v>
      </c>
      <c r="J142" s="19" t="s">
        <v>440</v>
      </c>
      <c r="K142" s="7" t="str">
        <f>IF(A142&lt;&gt;"","武汉威伟机械","------")</f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>IF(A142&lt;&gt;"","9.6米","--")</f>
        <v>9.6米</v>
      </c>
      <c r="P142" s="14">
        <v>14</v>
      </c>
      <c r="Q142" s="14">
        <v>0</v>
      </c>
      <c r="R142" s="14">
        <f t="shared" si="16"/>
        <v>14</v>
      </c>
      <c r="S142" s="7" t="str">
        <f>IF(A142&lt;&gt;"","分拣摆渡","----")</f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12" t="s">
        <v>444</v>
      </c>
      <c r="J143" s="19" t="s">
        <v>445</v>
      </c>
      <c r="K143" s="7" t="str">
        <f>IF(A143&lt;&gt;"","武汉威伟机械","------")</f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>IF(A143&lt;&gt;"","9.6米","--")</f>
        <v>9.6米</v>
      </c>
      <c r="P143" s="14">
        <v>14</v>
      </c>
      <c r="Q143" s="14">
        <v>0</v>
      </c>
      <c r="R143" s="14">
        <f t="shared" si="16"/>
        <v>14</v>
      </c>
      <c r="S143" s="7" t="str">
        <f>IF(A143&lt;&gt;"","分拣摆渡","----")</f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12" t="s">
        <v>446</v>
      </c>
      <c r="J144" s="19" t="s">
        <v>447</v>
      </c>
      <c r="K144" s="7" t="str">
        <f>IF(A144&lt;&gt;"","武汉威伟机械","------")</f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>IF(A144&lt;&gt;"","9.6米","--")</f>
        <v>9.6米</v>
      </c>
      <c r="P144" s="14">
        <v>14</v>
      </c>
      <c r="Q144" s="14">
        <v>0</v>
      </c>
      <c r="R144" s="14">
        <f t="shared" si="16"/>
        <v>14</v>
      </c>
      <c r="S144" s="7" t="str">
        <f>IF(A144&lt;&gt;"","分拣摆渡","----")</f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12" t="s">
        <v>448</v>
      </c>
      <c r="J145" s="19" t="s">
        <v>449</v>
      </c>
      <c r="K145" s="7" t="str">
        <f>IF(A145&lt;&gt;"","武汉威伟机械","------")</f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>IF(A145&lt;&gt;"","9.6米","--")</f>
        <v>9.6米</v>
      </c>
      <c r="P145" s="14">
        <v>14</v>
      </c>
      <c r="Q145" s="14">
        <v>0</v>
      </c>
      <c r="R145" s="14">
        <f t="shared" si="16"/>
        <v>14</v>
      </c>
      <c r="S145" s="7" t="str">
        <f>IF(A145&lt;&gt;"","分拣摆渡","----")</f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12" t="s">
        <v>450</v>
      </c>
      <c r="J146" s="19" t="s">
        <v>451</v>
      </c>
      <c r="K146" s="7" t="str">
        <f>IF(A146&lt;&gt;"","武汉威伟机械","------")</f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>IF(A146&lt;&gt;"","9.6米","--")</f>
        <v>9.6米</v>
      </c>
      <c r="P146" s="14">
        <v>14</v>
      </c>
      <c r="Q146" s="14">
        <v>0</v>
      </c>
      <c r="R146" s="14">
        <f t="shared" si="16"/>
        <v>14</v>
      </c>
      <c r="S146" s="7" t="str">
        <f>IF(A146&lt;&gt;"","分拣摆渡","----")</f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12" t="s">
        <v>458</v>
      </c>
      <c r="J147" s="19" t="s">
        <v>459</v>
      </c>
      <c r="K147" s="7" t="str">
        <f>IF(A147&lt;&gt;"","武汉威伟机械","------")</f>
        <v>武汉威伟机械</v>
      </c>
      <c r="L147" s="26" t="str">
        <f>VLOOKUP(N147,ch!$A$1:$B$31,2,0)</f>
        <v>鄂ANH299</v>
      </c>
      <c r="M147" s="10" t="s">
        <v>165</v>
      </c>
      <c r="N147" s="29" t="s">
        <v>58</v>
      </c>
      <c r="O147" s="7" t="str">
        <f>IF(A147&lt;&gt;"","9.6米","--")</f>
        <v>9.6米</v>
      </c>
      <c r="P147" s="14">
        <v>14</v>
      </c>
      <c r="Q147" s="14">
        <v>0</v>
      </c>
      <c r="R147" s="14">
        <f t="shared" si="16"/>
        <v>14</v>
      </c>
      <c r="S147" s="7" t="str">
        <f>IF(A147&lt;&gt;"","分拣摆渡","----")</f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12" t="s">
        <v>469</v>
      </c>
      <c r="J148" s="19" t="s">
        <v>470</v>
      </c>
      <c r="K148" s="7" t="str">
        <f>IF(A148&lt;&gt;"","武汉威伟机械","------")</f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>IF(A148&lt;&gt;"","9.6米","--")</f>
        <v>9.6米</v>
      </c>
      <c r="P148" s="14">
        <v>12</v>
      </c>
      <c r="Q148" s="14">
        <v>0</v>
      </c>
      <c r="R148" s="14">
        <f t="shared" si="16"/>
        <v>12</v>
      </c>
      <c r="S148" s="7" t="str">
        <f>IF(A148&lt;&gt;"","分拣摆渡","----")</f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12" t="s">
        <v>471</v>
      </c>
      <c r="J149" s="19" t="s">
        <v>472</v>
      </c>
      <c r="K149" s="7" t="str">
        <f>IF(A149&lt;&gt;"","武汉威伟机械","------")</f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>IF(A149&lt;&gt;"","9.6米","--")</f>
        <v>9.6米</v>
      </c>
      <c r="P149" s="14">
        <v>14</v>
      </c>
      <c r="Q149" s="14">
        <v>0</v>
      </c>
      <c r="R149" s="14">
        <f t="shared" si="16"/>
        <v>14</v>
      </c>
      <c r="S149" s="7" t="str">
        <f>IF(A149&lt;&gt;"","分拣摆渡","----")</f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12" t="s">
        <v>473</v>
      </c>
      <c r="J150" s="19" t="s">
        <v>474</v>
      </c>
      <c r="K150" s="7" t="str">
        <f>IF(A150&lt;&gt;"","武汉威伟机械","------")</f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>IF(A150&lt;&gt;"","9.6米","--")</f>
        <v>9.6米</v>
      </c>
      <c r="P150" s="14">
        <v>14</v>
      </c>
      <c r="Q150" s="14">
        <v>0</v>
      </c>
      <c r="R150" s="14">
        <f t="shared" si="16"/>
        <v>14</v>
      </c>
      <c r="S150" s="7" t="str">
        <f>IF(A150&lt;&gt;"","分拣摆渡","----")</f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12" t="s">
        <v>477</v>
      </c>
      <c r="J151" s="19" t="s">
        <v>478</v>
      </c>
      <c r="K151" s="7" t="str">
        <f>IF(A151&lt;&gt;"","武汉威伟机械","------")</f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>IF(A151&lt;&gt;"","9.6米","--")</f>
        <v>9.6米</v>
      </c>
      <c r="P151" s="14">
        <v>12</v>
      </c>
      <c r="Q151" s="14">
        <v>0</v>
      </c>
      <c r="R151" s="14">
        <f t="shared" si="16"/>
        <v>12</v>
      </c>
      <c r="S151" s="7" t="str">
        <f>IF(A151&lt;&gt;"","分拣摆渡","----")</f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12" t="s">
        <v>479</v>
      </c>
      <c r="J152" s="19" t="s">
        <v>480</v>
      </c>
      <c r="K152" s="7" t="str">
        <f>IF(A152&lt;&gt;"","武汉威伟机械","------")</f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>IF(A152&lt;&gt;"","9.6米","--")</f>
        <v>9.6米</v>
      </c>
      <c r="P152" s="14">
        <v>16</v>
      </c>
      <c r="Q152" s="14">
        <v>0</v>
      </c>
      <c r="R152" s="14">
        <f t="shared" si="16"/>
        <v>16</v>
      </c>
      <c r="S152" s="7" t="str">
        <f>IF(A152&lt;&gt;"","分拣摆渡","----")</f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12" t="s">
        <v>483</v>
      </c>
      <c r="J153" s="19" t="s">
        <v>484</v>
      </c>
      <c r="K153" s="7" t="str">
        <f>IF(A153&lt;&gt;"","武汉威伟机械","------")</f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>IF(A153&lt;&gt;"","9.6米","--")</f>
        <v>9.6米</v>
      </c>
      <c r="P153" s="14">
        <v>1</v>
      </c>
      <c r="Q153" s="14">
        <v>0</v>
      </c>
      <c r="R153" s="14">
        <f t="shared" si="16"/>
        <v>1</v>
      </c>
      <c r="S153" s="7" t="str">
        <f>IF(A153&lt;&gt;"","分拣摆渡","----")</f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12" t="s">
        <v>485</v>
      </c>
      <c r="J154" s="19" t="s">
        <v>486</v>
      </c>
      <c r="K154" s="7" t="str">
        <f>IF(A154&lt;&gt;"","武汉威伟机械","------")</f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>IF(A154&lt;&gt;"","9.6米","--")</f>
        <v>9.6米</v>
      </c>
      <c r="P154" s="14">
        <v>2</v>
      </c>
      <c r="Q154" s="14">
        <v>1</v>
      </c>
      <c r="R154" s="14">
        <f t="shared" si="16"/>
        <v>3</v>
      </c>
      <c r="S154" s="7" t="str">
        <f>IF(A154&lt;&gt;"","分拣摆渡","----")</f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12" t="s">
        <v>487</v>
      </c>
      <c r="J155" s="19" t="s">
        <v>488</v>
      </c>
      <c r="K155" s="7" t="str">
        <f>IF(A155&lt;&gt;"","武汉威伟机械","------")</f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>IF(A155&lt;&gt;"","9.6米","--")</f>
        <v>9.6米</v>
      </c>
      <c r="P155" s="14">
        <v>1</v>
      </c>
      <c r="Q155" s="14">
        <v>0</v>
      </c>
      <c r="R155" s="14">
        <f t="shared" si="16"/>
        <v>1</v>
      </c>
      <c r="S155" s="7" t="str">
        <f>IF(A155&lt;&gt;"","分拣摆渡","----")</f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12" t="s">
        <v>489</v>
      </c>
      <c r="J156" s="19" t="s">
        <v>490</v>
      </c>
      <c r="K156" s="7" t="str">
        <f>IF(A156&lt;&gt;"","武汉威伟机械","------")</f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>IF(A156&lt;&gt;"","9.6米","--")</f>
        <v>9.6米</v>
      </c>
      <c r="P156" s="14">
        <v>1</v>
      </c>
      <c r="Q156" s="14">
        <v>0</v>
      </c>
      <c r="R156" s="14">
        <f t="shared" si="16"/>
        <v>1</v>
      </c>
      <c r="S156" s="7" t="str">
        <f>IF(A156&lt;&gt;"","分拣摆渡","----")</f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12" t="s">
        <v>491</v>
      </c>
      <c r="J157" s="19" t="s">
        <v>492</v>
      </c>
      <c r="K157" s="7" t="str">
        <f>IF(A157&lt;&gt;"","武汉威伟机械","------")</f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>IF(A157&lt;&gt;"","9.6米","--")</f>
        <v>9.6米</v>
      </c>
      <c r="P157" s="14">
        <v>1</v>
      </c>
      <c r="Q157" s="14">
        <v>0</v>
      </c>
      <c r="R157" s="14">
        <f t="shared" si="16"/>
        <v>1</v>
      </c>
      <c r="S157" s="7" t="str">
        <f>IF(A157&lt;&gt;"","分拣摆渡","----")</f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12" t="s">
        <v>493</v>
      </c>
      <c r="J158" s="19" t="s">
        <v>494</v>
      </c>
      <c r="K158" s="7" t="str">
        <f>IF(A158&lt;&gt;"","武汉威伟机械","------")</f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>IF(A158&lt;&gt;"","9.6米","--")</f>
        <v>9.6米</v>
      </c>
      <c r="P158" s="14">
        <v>1</v>
      </c>
      <c r="Q158" s="14">
        <v>0</v>
      </c>
      <c r="R158" s="14">
        <f t="shared" si="16"/>
        <v>1</v>
      </c>
      <c r="S158" s="7" t="str">
        <f>IF(A158&lt;&gt;"","分拣摆渡","----")</f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12" t="s">
        <v>495</v>
      </c>
      <c r="J159" s="19" t="s">
        <v>496</v>
      </c>
      <c r="K159" s="7" t="str">
        <f>IF(A159&lt;&gt;"","武汉威伟机械","------")</f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>IF(A159&lt;&gt;"","9.6米","--")</f>
        <v>9.6米</v>
      </c>
      <c r="P159" s="14">
        <v>2</v>
      </c>
      <c r="Q159" s="14">
        <v>1</v>
      </c>
      <c r="R159" s="14">
        <f t="shared" si="16"/>
        <v>3</v>
      </c>
      <c r="S159" s="7" t="str">
        <f>IF(A159&lt;&gt;"","分拣摆渡","----")</f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12" t="s">
        <v>497</v>
      </c>
      <c r="J160" s="19" t="s">
        <v>498</v>
      </c>
      <c r="K160" s="7" t="str">
        <f>IF(A160&lt;&gt;"","武汉威伟机械","------")</f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>IF(A160&lt;&gt;"","9.6米","--")</f>
        <v>9.6米</v>
      </c>
      <c r="P160" s="14">
        <v>1</v>
      </c>
      <c r="Q160" s="14">
        <v>0</v>
      </c>
      <c r="R160" s="14">
        <f t="shared" si="16"/>
        <v>1</v>
      </c>
      <c r="S160" s="7" t="str">
        <f>IF(A160&lt;&gt;"","分拣摆渡","----")</f>
        <v>分拣摆渡</v>
      </c>
    </row>
    <row r="161" spans="1:20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12" t="s">
        <v>566</v>
      </c>
      <c r="J161" s="40" t="s">
        <v>567</v>
      </c>
      <c r="K161" s="10" t="s">
        <v>691</v>
      </c>
      <c r="L161" s="7" t="str">
        <f>IF(A161&lt;&gt;"","武汉威伟机械","------")</f>
        <v>武汉威伟机械</v>
      </c>
      <c r="M161" s="26" t="str">
        <f>VLOOKUP(O161,ch!$A$1:$B$31,2,0)</f>
        <v>鄂AAW309</v>
      </c>
      <c r="N161" s="10" t="s">
        <v>166</v>
      </c>
      <c r="O161" s="29" t="s">
        <v>144</v>
      </c>
      <c r="P161" s="7" t="str">
        <f>IF(A161&lt;&gt;"","9.6米","--")</f>
        <v>9.6米</v>
      </c>
      <c r="Q161" s="14">
        <v>11</v>
      </c>
      <c r="R161" s="14">
        <v>0</v>
      </c>
      <c r="S161" s="14">
        <f t="shared" ref="S161:S189" si="17">SUM(Q161:R161)</f>
        <v>11</v>
      </c>
      <c r="T161" s="7" t="str">
        <f>IF(A161&lt;&gt;"","分拣摆渡","----")</f>
        <v>分拣摆渡</v>
      </c>
    </row>
    <row r="162" spans="1:20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12" t="s">
        <v>504</v>
      </c>
      <c r="J162" s="40" t="s">
        <v>568</v>
      </c>
      <c r="K162" s="10" t="s">
        <v>692</v>
      </c>
      <c r="L162" s="7" t="str">
        <f>IF(A162&lt;&gt;"","武汉威伟机械","------")</f>
        <v>武汉威伟机械</v>
      </c>
      <c r="M162" s="26" t="str">
        <f>VLOOKUP(O162,ch!$A$1:$B$31,2,0)</f>
        <v>鄂ABY256</v>
      </c>
      <c r="N162" s="10" t="s">
        <v>167</v>
      </c>
      <c r="O162" s="29" t="s">
        <v>251</v>
      </c>
      <c r="P162" s="7" t="str">
        <f>IF(A162&lt;&gt;"","9.6米","--")</f>
        <v>9.6米</v>
      </c>
      <c r="Q162" s="14">
        <v>14</v>
      </c>
      <c r="R162" s="14">
        <v>0</v>
      </c>
      <c r="S162" s="14">
        <f t="shared" si="17"/>
        <v>14</v>
      </c>
      <c r="T162" s="7" t="str">
        <f>IF(A162&lt;&gt;"","分拣摆渡","----")</f>
        <v>分拣摆渡</v>
      </c>
    </row>
    <row r="163" spans="1:20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12" t="s">
        <v>506</v>
      </c>
      <c r="J163" s="40" t="s">
        <v>569</v>
      </c>
      <c r="K163" s="10" t="s">
        <v>693</v>
      </c>
      <c r="L163" s="7" t="str">
        <f>IF(A163&lt;&gt;"","武汉威伟机械","------")</f>
        <v>武汉威伟机械</v>
      </c>
      <c r="M163" s="26" t="str">
        <f>VLOOKUP(O163,ch!$A$1:$B$31,2,0)</f>
        <v>鄂ABY277</v>
      </c>
      <c r="N163" s="10" t="s">
        <v>168</v>
      </c>
      <c r="O163" s="29" t="s">
        <v>192</v>
      </c>
      <c r="P163" s="7" t="str">
        <f>IF(A163&lt;&gt;"","9.6米","--")</f>
        <v>9.6米</v>
      </c>
      <c r="Q163" s="14">
        <v>8</v>
      </c>
      <c r="R163" s="14">
        <v>0</v>
      </c>
      <c r="S163" s="14">
        <f t="shared" si="17"/>
        <v>8</v>
      </c>
      <c r="T163" s="7" t="str">
        <f>IF(A163&lt;&gt;"","分拣摆渡","----")</f>
        <v>分拣摆渡</v>
      </c>
    </row>
    <row r="164" spans="1:20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12" t="s">
        <v>508</v>
      </c>
      <c r="J164" s="40" t="s">
        <v>570</v>
      </c>
      <c r="K164" s="10" t="s">
        <v>694</v>
      </c>
      <c r="L164" s="7" t="str">
        <f>IF(A164&lt;&gt;"","武汉威伟机械","------")</f>
        <v>武汉威伟机械</v>
      </c>
      <c r="M164" s="26" t="str">
        <f>VLOOKUP(O164,ch!$A$1:$B$32,2,0)</f>
        <v>粤BGR032</v>
      </c>
      <c r="N164" s="10" t="s">
        <v>511</v>
      </c>
      <c r="O164" s="29" t="s">
        <v>66</v>
      </c>
      <c r="P164" s="7" t="str">
        <f>IF(A164&lt;&gt;"","9.6米","--")</f>
        <v>9.6米</v>
      </c>
      <c r="Q164" s="14">
        <v>9</v>
      </c>
      <c r="R164" s="14">
        <v>0</v>
      </c>
      <c r="S164" s="14">
        <f t="shared" si="17"/>
        <v>9</v>
      </c>
      <c r="T164" s="7" t="str">
        <f>IF(A164&lt;&gt;"","分拣摆渡","----")</f>
        <v>分拣摆渡</v>
      </c>
    </row>
    <row r="165" spans="1:20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515</v>
      </c>
      <c r="F165" s="11" t="s">
        <v>468</v>
      </c>
      <c r="G165" s="11" t="s">
        <v>31</v>
      </c>
      <c r="H165" s="11" t="s">
        <v>431</v>
      </c>
      <c r="I165" s="12" t="s">
        <v>513</v>
      </c>
      <c r="J165" s="40" t="s">
        <v>571</v>
      </c>
      <c r="K165" s="10" t="s">
        <v>695</v>
      </c>
      <c r="L165" s="7" t="str">
        <f>IF(A165&lt;&gt;"","武汉威伟机械","------")</f>
        <v>武汉威伟机械</v>
      </c>
      <c r="M165" s="26" t="str">
        <f>VLOOKUP(O165,ch!$A$1:$B$32,2,0)</f>
        <v>鄂ABY256</v>
      </c>
      <c r="N165" s="10" t="s">
        <v>167</v>
      </c>
      <c r="O165" s="29" t="s">
        <v>251</v>
      </c>
      <c r="P165" s="7" t="str">
        <f>IF(A165&lt;&gt;"","9.6米","--")</f>
        <v>9.6米</v>
      </c>
      <c r="Q165" s="14">
        <v>4</v>
      </c>
      <c r="R165" s="14">
        <v>0</v>
      </c>
      <c r="S165" s="14">
        <f t="shared" si="17"/>
        <v>4</v>
      </c>
      <c r="T165" s="7" t="str">
        <f>IF(A165&lt;&gt;"","分拣摆渡","----")</f>
        <v>分拣摆渡</v>
      </c>
    </row>
    <row r="166" spans="1:20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515</v>
      </c>
      <c r="F166" s="11" t="s">
        <v>468</v>
      </c>
      <c r="G166" s="11" t="s">
        <v>31</v>
      </c>
      <c r="H166" s="11" t="s">
        <v>431</v>
      </c>
      <c r="I166" s="12" t="s">
        <v>516</v>
      </c>
      <c r="J166" s="40" t="s">
        <v>572</v>
      </c>
      <c r="K166" s="10" t="s">
        <v>696</v>
      </c>
      <c r="L166" s="7" t="str">
        <f>IF(A166&lt;&gt;"","武汉威伟机械","------")</f>
        <v>武汉威伟机械</v>
      </c>
      <c r="M166" s="26" t="str">
        <f>VLOOKUP(O166,ch!$A$1:$B$32,2,0)</f>
        <v>鄂ANH299</v>
      </c>
      <c r="N166" s="10" t="s">
        <v>165</v>
      </c>
      <c r="O166" s="29" t="s">
        <v>58</v>
      </c>
      <c r="P166" s="7" t="str">
        <f>IF(A166&lt;&gt;"","9.6米","--")</f>
        <v>9.6米</v>
      </c>
      <c r="Q166" s="14">
        <v>13</v>
      </c>
      <c r="R166" s="14">
        <v>0</v>
      </c>
      <c r="S166" s="14">
        <f t="shared" si="17"/>
        <v>13</v>
      </c>
      <c r="T166" s="7" t="str">
        <f>IF(A166&lt;&gt;"","分拣摆渡","----")</f>
        <v>分拣摆渡</v>
      </c>
    </row>
    <row r="167" spans="1:20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515</v>
      </c>
      <c r="F167" s="11" t="s">
        <v>518</v>
      </c>
      <c r="G167" s="11" t="s">
        <v>31</v>
      </c>
      <c r="H167" s="11" t="s">
        <v>431</v>
      </c>
      <c r="I167" s="12" t="s">
        <v>519</v>
      </c>
      <c r="J167" s="40" t="s">
        <v>573</v>
      </c>
      <c r="K167" s="10" t="s">
        <v>697</v>
      </c>
      <c r="L167" s="7" t="str">
        <f>IF(A167&lt;&gt;"","武汉威伟机械","------")</f>
        <v>武汉威伟机械</v>
      </c>
      <c r="M167" s="26" t="str">
        <f>VLOOKUP(O167,ch!$A$1:$B$32,2,0)</f>
        <v>鄂AZV377</v>
      </c>
      <c r="N167" s="10" t="s">
        <v>176</v>
      </c>
      <c r="O167" s="29" t="s">
        <v>240</v>
      </c>
      <c r="P167" s="7" t="str">
        <f>IF(A167&lt;&gt;"","9.6米","--")</f>
        <v>9.6米</v>
      </c>
      <c r="Q167" s="14">
        <v>12</v>
      </c>
      <c r="R167" s="14">
        <v>0</v>
      </c>
      <c r="S167" s="14">
        <f t="shared" si="17"/>
        <v>12</v>
      </c>
      <c r="T167" s="7" t="str">
        <f>IF(A167&lt;&gt;"","分拣摆渡","----")</f>
        <v>分拣摆渡</v>
      </c>
    </row>
    <row r="168" spans="1:20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515</v>
      </c>
      <c r="F168" s="11" t="s">
        <v>468</v>
      </c>
      <c r="G168" s="11" t="s">
        <v>31</v>
      </c>
      <c r="H168" s="11" t="s">
        <v>431</v>
      </c>
      <c r="I168" s="12" t="s">
        <v>521</v>
      </c>
      <c r="J168" s="40" t="s">
        <v>574</v>
      </c>
      <c r="K168" s="10" t="s">
        <v>698</v>
      </c>
      <c r="L168" s="7" t="str">
        <f>IF(A168&lt;&gt;"","武汉威伟机械","------")</f>
        <v>武汉威伟机械</v>
      </c>
      <c r="M168" s="26" t="str">
        <f>VLOOKUP(O168,ch!$A$1:$B$32,2,0)</f>
        <v>鄂ANH299</v>
      </c>
      <c r="N168" s="10" t="s">
        <v>165</v>
      </c>
      <c r="O168" s="29" t="s">
        <v>58</v>
      </c>
      <c r="P168" s="7" t="str">
        <f>IF(A168&lt;&gt;"","9.6米","--")</f>
        <v>9.6米</v>
      </c>
      <c r="Q168" s="14">
        <v>11</v>
      </c>
      <c r="R168" s="14">
        <v>0</v>
      </c>
      <c r="S168" s="14">
        <f t="shared" si="17"/>
        <v>11</v>
      </c>
      <c r="T168" s="7" t="str">
        <f>IF(A168&lt;&gt;"","分拣摆渡","----")</f>
        <v>分拣摆渡</v>
      </c>
    </row>
    <row r="169" spans="1:20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12" t="s">
        <v>523</v>
      </c>
      <c r="J169" s="40" t="s">
        <v>575</v>
      </c>
      <c r="K169" s="10" t="s">
        <v>699</v>
      </c>
      <c r="L169" s="7" t="str">
        <f>IF(A169&lt;&gt;"","武汉威伟机械","------")</f>
        <v>武汉威伟机械</v>
      </c>
      <c r="M169" s="26" t="str">
        <f>VLOOKUP(O169,ch!$A$1:$B$32,2,0)</f>
        <v>鄂AMT870</v>
      </c>
      <c r="N169" s="10" t="s">
        <v>164</v>
      </c>
      <c r="O169" s="29" t="s">
        <v>373</v>
      </c>
      <c r="P169" s="7" t="str">
        <f>IF(A169&lt;&gt;"","9.6米","--")</f>
        <v>9.6米</v>
      </c>
      <c r="Q169" s="14">
        <v>15</v>
      </c>
      <c r="R169" s="14">
        <v>0</v>
      </c>
      <c r="S169" s="14">
        <f t="shared" si="17"/>
        <v>15</v>
      </c>
      <c r="T169" s="7" t="str">
        <f>IF(A169&lt;&gt;"","分拣摆渡","----")</f>
        <v>分拣摆渡</v>
      </c>
    </row>
    <row r="170" spans="1:20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12" t="s">
        <v>525</v>
      </c>
      <c r="J170" s="40" t="s">
        <v>576</v>
      </c>
      <c r="K170" s="10" t="s">
        <v>700</v>
      </c>
      <c r="L170" s="7" t="str">
        <f>IF(A170&lt;&gt;"","武汉威伟机械","------")</f>
        <v>武汉威伟机械</v>
      </c>
      <c r="M170" s="26" t="str">
        <f>VLOOKUP(O170,ch!$A$1:$B$32,2,0)</f>
        <v>鄂AMT870</v>
      </c>
      <c r="N170" s="10" t="s">
        <v>164</v>
      </c>
      <c r="O170" s="29" t="s">
        <v>373</v>
      </c>
      <c r="P170" s="7" t="str">
        <f>IF(A170&lt;&gt;"","9.6米","--")</f>
        <v>9.6米</v>
      </c>
      <c r="Q170" s="14">
        <v>14</v>
      </c>
      <c r="R170" s="14">
        <v>0</v>
      </c>
      <c r="S170" s="14">
        <f t="shared" si="17"/>
        <v>14</v>
      </c>
      <c r="T170" s="7" t="str">
        <f>IF(A170&lt;&gt;"","分拣摆渡","----")</f>
        <v>分拣摆渡</v>
      </c>
    </row>
    <row r="171" spans="1:20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12" t="s">
        <v>527</v>
      </c>
      <c r="J171" s="40" t="s">
        <v>577</v>
      </c>
      <c r="K171" s="10" t="s">
        <v>701</v>
      </c>
      <c r="L171" s="7" t="str">
        <f>IF(A171&lt;&gt;"","武汉威伟机械","------")</f>
        <v>武汉威伟机械</v>
      </c>
      <c r="M171" s="26" t="str">
        <f>VLOOKUP(O171,ch!$A$1:$B$32,2,0)</f>
        <v>鄂AMT870</v>
      </c>
      <c r="N171" s="10" t="s">
        <v>164</v>
      </c>
      <c r="O171" s="29" t="s">
        <v>373</v>
      </c>
      <c r="P171" s="7" t="str">
        <f>IF(A171&lt;&gt;"","9.6米","--")</f>
        <v>9.6米</v>
      </c>
      <c r="Q171" s="14">
        <v>14</v>
      </c>
      <c r="R171" s="14">
        <v>0</v>
      </c>
      <c r="S171" s="14">
        <f t="shared" si="17"/>
        <v>14</v>
      </c>
      <c r="T171" s="7" t="str">
        <f>IF(A171&lt;&gt;"","分拣摆渡","----")</f>
        <v>分拣摆渡</v>
      </c>
    </row>
    <row r="172" spans="1:20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12" t="s">
        <v>529</v>
      </c>
      <c r="J172" s="40" t="s">
        <v>578</v>
      </c>
      <c r="K172" s="10" t="s">
        <v>702</v>
      </c>
      <c r="L172" s="7" t="str">
        <f>IF(A172&lt;&gt;"","武汉威伟机械","------")</f>
        <v>武汉威伟机械</v>
      </c>
      <c r="M172" s="26" t="str">
        <f>VLOOKUP(O172,ch!$A$1:$B$32,2,0)</f>
        <v>鄂AMT870</v>
      </c>
      <c r="N172" s="10" t="s">
        <v>164</v>
      </c>
      <c r="O172" s="29" t="s">
        <v>373</v>
      </c>
      <c r="P172" s="7" t="str">
        <f>IF(A172&lt;&gt;"","9.6米","--")</f>
        <v>9.6米</v>
      </c>
      <c r="Q172" s="14">
        <v>14</v>
      </c>
      <c r="R172" s="14">
        <v>0</v>
      </c>
      <c r="S172" s="14">
        <f t="shared" si="17"/>
        <v>14</v>
      </c>
      <c r="T172" s="7" t="str">
        <f>IF(A172&lt;&gt;"","分拣摆渡","----")</f>
        <v>分拣摆渡</v>
      </c>
    </row>
    <row r="173" spans="1:20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12" t="s">
        <v>532</v>
      </c>
      <c r="J173" s="40" t="s">
        <v>579</v>
      </c>
      <c r="K173" s="10" t="s">
        <v>703</v>
      </c>
      <c r="L173" s="7" t="str">
        <f>IF(A173&lt;&gt;"","武汉威伟机械","------")</f>
        <v>武汉威伟机械</v>
      </c>
      <c r="M173" s="26" t="str">
        <f>VLOOKUP(O173,ch!$A$1:$B$32,2,0)</f>
        <v>鄂AMT870</v>
      </c>
      <c r="N173" s="10" t="s">
        <v>164</v>
      </c>
      <c r="O173" s="29" t="s">
        <v>373</v>
      </c>
      <c r="P173" s="7" t="str">
        <f>IF(A173&lt;&gt;"","9.6米","--")</f>
        <v>9.6米</v>
      </c>
      <c r="Q173" s="14">
        <v>12</v>
      </c>
      <c r="R173" s="14">
        <v>0</v>
      </c>
      <c r="S173" s="14">
        <f t="shared" si="17"/>
        <v>12</v>
      </c>
      <c r="T173" s="7" t="str">
        <f>IF(A173&lt;&gt;"","分拣摆渡","----")</f>
        <v>分拣摆渡</v>
      </c>
    </row>
    <row r="174" spans="1:20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12" t="s">
        <v>534</v>
      </c>
      <c r="J174" s="40" t="s">
        <v>580</v>
      </c>
      <c r="K174" s="10" t="s">
        <v>704</v>
      </c>
      <c r="L174" s="7" t="str">
        <f>IF(A174&lt;&gt;"","武汉威伟机械","------")</f>
        <v>武汉威伟机械</v>
      </c>
      <c r="M174" s="26" t="str">
        <f>VLOOKUP(O174,ch!$A$1:$B$32,2,0)</f>
        <v>鄂AF1588</v>
      </c>
      <c r="N174" s="10" t="s">
        <v>163</v>
      </c>
      <c r="O174" s="29" t="s">
        <v>117</v>
      </c>
      <c r="P174" s="7" t="str">
        <f>IF(A174&lt;&gt;"","9.6米","--")</f>
        <v>9.6米</v>
      </c>
      <c r="Q174" s="14">
        <v>14</v>
      </c>
      <c r="R174" s="14">
        <v>0</v>
      </c>
      <c r="S174" s="14">
        <f t="shared" si="17"/>
        <v>14</v>
      </c>
      <c r="T174" s="7" t="str">
        <f>IF(A174&lt;&gt;"","分拣摆渡","----")</f>
        <v>分拣摆渡</v>
      </c>
    </row>
    <row r="175" spans="1:20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12" t="s">
        <v>536</v>
      </c>
      <c r="J175" s="40" t="s">
        <v>581</v>
      </c>
      <c r="K175" s="10" t="s">
        <v>705</v>
      </c>
      <c r="L175" s="7" t="str">
        <f>IF(A175&lt;&gt;"","武汉威伟机械","------")</f>
        <v>武汉威伟机械</v>
      </c>
      <c r="M175" s="26" t="str">
        <f>VLOOKUP(O175,ch!$A$1:$B$32,2,0)</f>
        <v>鄂AF1588</v>
      </c>
      <c r="N175" s="10" t="s">
        <v>163</v>
      </c>
      <c r="O175" s="29" t="s">
        <v>117</v>
      </c>
      <c r="P175" s="7" t="str">
        <f>IF(A175&lt;&gt;"","9.6米","--")</f>
        <v>9.6米</v>
      </c>
      <c r="Q175" s="14">
        <v>14</v>
      </c>
      <c r="R175" s="14">
        <v>0</v>
      </c>
      <c r="S175" s="14">
        <f t="shared" si="17"/>
        <v>14</v>
      </c>
      <c r="T175" s="7" t="str">
        <f>IF(A175&lt;&gt;"","分拣摆渡","----")</f>
        <v>分拣摆渡</v>
      </c>
    </row>
    <row r="176" spans="1:20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12" t="s">
        <v>538</v>
      </c>
      <c r="J176" s="40" t="s">
        <v>582</v>
      </c>
      <c r="K176" s="10" t="s">
        <v>706</v>
      </c>
      <c r="L176" s="7" t="str">
        <f>IF(A176&lt;&gt;"","武汉威伟机械","------")</f>
        <v>武汉威伟机械</v>
      </c>
      <c r="M176" s="26" t="str">
        <f>VLOOKUP(O176,ch!$A$1:$B$32,2,0)</f>
        <v>鄂AF1588</v>
      </c>
      <c r="N176" s="10" t="s">
        <v>163</v>
      </c>
      <c r="O176" s="29" t="s">
        <v>117</v>
      </c>
      <c r="P176" s="7" t="str">
        <f>IF(A176&lt;&gt;"","9.6米","--")</f>
        <v>9.6米</v>
      </c>
      <c r="Q176" s="14">
        <v>14</v>
      </c>
      <c r="R176" s="14">
        <v>0</v>
      </c>
      <c r="S176" s="14">
        <f t="shared" si="17"/>
        <v>14</v>
      </c>
      <c r="T176" s="7" t="str">
        <f>IF(A176&lt;&gt;"","分拣摆渡","----")</f>
        <v>分拣摆渡</v>
      </c>
    </row>
    <row r="177" spans="1:20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12" t="s">
        <v>540</v>
      </c>
      <c r="J177" s="40" t="s">
        <v>583</v>
      </c>
      <c r="K177" s="10" t="s">
        <v>707</v>
      </c>
      <c r="L177" s="7" t="str">
        <f>IF(A177&lt;&gt;"","武汉威伟机械","------")</f>
        <v>武汉威伟机械</v>
      </c>
      <c r="M177" s="26" t="str">
        <f>VLOOKUP(O177,ch!$A$1:$B$32,2,0)</f>
        <v>鄂AF1588</v>
      </c>
      <c r="N177" s="10" t="s">
        <v>163</v>
      </c>
      <c r="O177" s="29" t="s">
        <v>117</v>
      </c>
      <c r="P177" s="7" t="str">
        <f>IF(A177&lt;&gt;"","9.6米","--")</f>
        <v>9.6米</v>
      </c>
      <c r="Q177" s="14">
        <v>14</v>
      </c>
      <c r="R177" s="14">
        <v>0</v>
      </c>
      <c r="S177" s="14">
        <f t="shared" si="17"/>
        <v>14</v>
      </c>
      <c r="T177" s="7" t="str">
        <f>IF(A177&lt;&gt;"","分拣摆渡","----")</f>
        <v>分拣摆渡</v>
      </c>
    </row>
    <row r="178" spans="1:20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12" t="s">
        <v>564</v>
      </c>
      <c r="J178" s="40" t="s">
        <v>584</v>
      </c>
      <c r="K178" s="10" t="s">
        <v>708</v>
      </c>
      <c r="L178" s="7" t="str">
        <f>IF(A178&lt;&gt;"","武汉威伟机械","------")</f>
        <v>武汉威伟机械</v>
      </c>
      <c r="M178" s="26" t="str">
        <f>VLOOKUP(O178,ch!$A$1:$B$32,2,0)</f>
        <v>鄂AF1588</v>
      </c>
      <c r="N178" s="10" t="s">
        <v>163</v>
      </c>
      <c r="O178" s="29" t="s">
        <v>117</v>
      </c>
      <c r="P178" s="7" t="str">
        <f>IF(A178&lt;&gt;"","9.6米","--")</f>
        <v>9.6米</v>
      </c>
      <c r="Q178" s="14">
        <v>14</v>
      </c>
      <c r="R178" s="14">
        <v>0</v>
      </c>
      <c r="S178" s="14">
        <f t="shared" si="17"/>
        <v>14</v>
      </c>
      <c r="T178" s="7" t="str">
        <f>IF(A178&lt;&gt;"","分拣摆渡","----")</f>
        <v>分拣摆渡</v>
      </c>
    </row>
    <row r="179" spans="1:20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12" t="s">
        <v>542</v>
      </c>
      <c r="J179" s="40" t="s">
        <v>585</v>
      </c>
      <c r="K179" s="10" t="s">
        <v>709</v>
      </c>
      <c r="L179" s="7" t="str">
        <f>IF(A179&lt;&gt;"","武汉威伟机械","------")</f>
        <v>武汉威伟机械</v>
      </c>
      <c r="M179" s="26" t="str">
        <f>VLOOKUP(O179,ch!$A$1:$B$32,2,0)</f>
        <v>鄂AF1588</v>
      </c>
      <c r="N179" s="10" t="s">
        <v>163</v>
      </c>
      <c r="O179" s="29" t="s">
        <v>117</v>
      </c>
      <c r="P179" s="7" t="str">
        <f>IF(A179&lt;&gt;"","9.6米","--")</f>
        <v>9.6米</v>
      </c>
      <c r="Q179" s="14">
        <v>14</v>
      </c>
      <c r="R179" s="14">
        <v>0</v>
      </c>
      <c r="S179" s="14">
        <f t="shared" si="17"/>
        <v>14</v>
      </c>
      <c r="T179" s="7" t="str">
        <f>IF(A179&lt;&gt;"","分拣摆渡","----")</f>
        <v>分拣摆渡</v>
      </c>
    </row>
    <row r="180" spans="1:20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12" t="s">
        <v>544</v>
      </c>
      <c r="J180" s="40" t="s">
        <v>586</v>
      </c>
      <c r="K180" s="10" t="s">
        <v>710</v>
      </c>
      <c r="L180" s="7" t="str">
        <f>IF(A180&lt;&gt;"","武汉威伟机械","------")</f>
        <v>武汉威伟机械</v>
      </c>
      <c r="M180" s="26" t="str">
        <f>VLOOKUP(O180,ch!$A$1:$B$32,2,0)</f>
        <v>鄂AF1588</v>
      </c>
      <c r="N180" s="10" t="s">
        <v>163</v>
      </c>
      <c r="O180" s="29" t="s">
        <v>117</v>
      </c>
      <c r="P180" s="7" t="str">
        <f>IF(A180&lt;&gt;"","9.6米","--")</f>
        <v>9.6米</v>
      </c>
      <c r="Q180" s="14">
        <v>14</v>
      </c>
      <c r="R180" s="14">
        <v>0</v>
      </c>
      <c r="S180" s="14">
        <f t="shared" si="17"/>
        <v>14</v>
      </c>
      <c r="T180" s="7" t="str">
        <f>IF(A180&lt;&gt;"","分拣摆渡","----")</f>
        <v>分拣摆渡</v>
      </c>
    </row>
    <row r="181" spans="1:20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12" t="s">
        <v>546</v>
      </c>
      <c r="J181" s="40" t="s">
        <v>587</v>
      </c>
      <c r="K181" s="10" t="s">
        <v>711</v>
      </c>
      <c r="L181" s="7" t="str">
        <f>IF(A181&lt;&gt;"","武汉威伟机械","------")</f>
        <v>武汉威伟机械</v>
      </c>
      <c r="M181" s="26" t="str">
        <f>VLOOKUP(O181,ch!$A$1:$B$32,2,0)</f>
        <v>鄂AF1588</v>
      </c>
      <c r="N181" s="10" t="s">
        <v>163</v>
      </c>
      <c r="O181" s="29" t="s">
        <v>117</v>
      </c>
      <c r="P181" s="7" t="str">
        <f>IF(A181&lt;&gt;"","9.6米","--")</f>
        <v>9.6米</v>
      </c>
      <c r="Q181" s="14">
        <v>14</v>
      </c>
      <c r="R181" s="14">
        <v>0</v>
      </c>
      <c r="S181" s="14">
        <f t="shared" si="17"/>
        <v>14</v>
      </c>
      <c r="T181" s="7" t="str">
        <f>IF(A181&lt;&gt;"","分拣摆渡","----")</f>
        <v>分拣摆渡</v>
      </c>
    </row>
    <row r="182" spans="1:20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12" t="s">
        <v>548</v>
      </c>
      <c r="J182" s="40" t="s">
        <v>588</v>
      </c>
      <c r="K182" s="10" t="s">
        <v>712</v>
      </c>
      <c r="L182" s="7" t="str">
        <f>IF(A182&lt;&gt;"","武汉威伟机械","------")</f>
        <v>武汉威伟机械</v>
      </c>
      <c r="M182" s="26" t="str">
        <f>VLOOKUP(O182,ch!$A$1:$B$32,2,0)</f>
        <v>鄂AFX299</v>
      </c>
      <c r="N182" s="10" t="s">
        <v>364</v>
      </c>
      <c r="O182" s="29" t="s">
        <v>118</v>
      </c>
      <c r="P182" s="7" t="str">
        <f>IF(A182&lt;&gt;"","9.6米","--")</f>
        <v>9.6米</v>
      </c>
      <c r="Q182" s="14">
        <v>0</v>
      </c>
      <c r="R182" s="14">
        <v>1</v>
      </c>
      <c r="S182" s="14">
        <f t="shared" si="17"/>
        <v>1</v>
      </c>
      <c r="T182" s="7" t="str">
        <f>IF(A182&lt;&gt;"","分拣摆渡","----")</f>
        <v>分拣摆渡</v>
      </c>
    </row>
    <row r="183" spans="1:20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12" t="s">
        <v>550</v>
      </c>
      <c r="J183" s="40" t="s">
        <v>589</v>
      </c>
      <c r="K183" s="10" t="s">
        <v>713</v>
      </c>
      <c r="L183" s="7" t="str">
        <f>IF(A183&lt;&gt;"","武汉威伟机械","------")</f>
        <v>武汉威伟机械</v>
      </c>
      <c r="M183" s="26" t="str">
        <f>VLOOKUP(O183,ch!$A$1:$B$32,2,0)</f>
        <v>鄂AFX299</v>
      </c>
      <c r="N183" s="10" t="s">
        <v>364</v>
      </c>
      <c r="O183" s="29" t="s">
        <v>118</v>
      </c>
      <c r="P183" s="7" t="str">
        <f>IF(A183&lt;&gt;"","9.6米","--")</f>
        <v>9.6米</v>
      </c>
      <c r="Q183" s="14">
        <v>1</v>
      </c>
      <c r="R183" s="14">
        <v>0</v>
      </c>
      <c r="S183" s="14">
        <f t="shared" si="17"/>
        <v>1</v>
      </c>
      <c r="T183" s="7" t="str">
        <f>IF(A183&lt;&gt;"","分拣摆渡","----")</f>
        <v>分拣摆渡</v>
      </c>
    </row>
    <row r="184" spans="1:20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12" t="s">
        <v>552</v>
      </c>
      <c r="J184" s="40" t="s">
        <v>590</v>
      </c>
      <c r="K184" s="10" t="s">
        <v>714</v>
      </c>
      <c r="L184" s="7" t="str">
        <f>IF(A184&lt;&gt;"","武汉威伟机械","------")</f>
        <v>武汉威伟机械</v>
      </c>
      <c r="M184" s="26" t="str">
        <f>VLOOKUP(O184,ch!$A$1:$B$32,2,0)</f>
        <v>鄂AFX299</v>
      </c>
      <c r="N184" s="10" t="s">
        <v>364</v>
      </c>
      <c r="O184" s="29" t="s">
        <v>118</v>
      </c>
      <c r="P184" s="7" t="str">
        <f>IF(A184&lt;&gt;"","9.6米","--")</f>
        <v>9.6米</v>
      </c>
      <c r="Q184" s="14">
        <v>1</v>
      </c>
      <c r="R184" s="14">
        <v>0</v>
      </c>
      <c r="S184" s="14">
        <f t="shared" si="17"/>
        <v>1</v>
      </c>
      <c r="T184" s="7" t="str">
        <f>IF(A184&lt;&gt;"","分拣摆渡","----")</f>
        <v>分拣摆渡</v>
      </c>
    </row>
    <row r="185" spans="1:20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12" t="s">
        <v>554</v>
      </c>
      <c r="J185" s="40" t="s">
        <v>591</v>
      </c>
      <c r="K185" s="10" t="s">
        <v>715</v>
      </c>
      <c r="L185" s="7" t="str">
        <f>IF(A185&lt;&gt;"","武汉威伟机械","------")</f>
        <v>武汉威伟机械</v>
      </c>
      <c r="M185" s="26" t="str">
        <f>VLOOKUP(O185,ch!$A$1:$B$32,2,0)</f>
        <v>鄂AFX299</v>
      </c>
      <c r="N185" s="10" t="s">
        <v>364</v>
      </c>
      <c r="O185" s="29" t="s">
        <v>118</v>
      </c>
      <c r="P185" s="7" t="str">
        <f>IF(A185&lt;&gt;"","9.6米","--")</f>
        <v>9.6米</v>
      </c>
      <c r="Q185" s="14">
        <v>1</v>
      </c>
      <c r="R185" s="14">
        <v>0</v>
      </c>
      <c r="S185" s="14">
        <f t="shared" si="17"/>
        <v>1</v>
      </c>
      <c r="T185" s="7" t="str">
        <f>IF(A185&lt;&gt;"","分拣摆渡","----")</f>
        <v>分拣摆渡</v>
      </c>
    </row>
    <row r="186" spans="1:20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12" t="s">
        <v>556</v>
      </c>
      <c r="J186" s="40" t="s">
        <v>592</v>
      </c>
      <c r="K186" s="10" t="s">
        <v>716</v>
      </c>
      <c r="L186" s="7" t="str">
        <f>IF(A186&lt;&gt;"","武汉威伟机械","------")</f>
        <v>武汉威伟机械</v>
      </c>
      <c r="M186" s="26" t="str">
        <f>VLOOKUP(O186,ch!$A$1:$B$32,2,0)</f>
        <v>鄂AFX299</v>
      </c>
      <c r="N186" s="10" t="s">
        <v>364</v>
      </c>
      <c r="O186" s="29" t="s">
        <v>118</v>
      </c>
      <c r="P186" s="7" t="str">
        <f>IF(A186&lt;&gt;"","9.6米","--")</f>
        <v>9.6米</v>
      </c>
      <c r="Q186" s="14">
        <v>2</v>
      </c>
      <c r="R186" s="14">
        <v>0</v>
      </c>
      <c r="S186" s="14">
        <f t="shared" si="17"/>
        <v>2</v>
      </c>
      <c r="T186" s="7" t="str">
        <f>IF(A186&lt;&gt;"","分拣摆渡","----")</f>
        <v>分拣摆渡</v>
      </c>
    </row>
    <row r="187" spans="1:20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12" t="s">
        <v>558</v>
      </c>
      <c r="J187" s="40" t="s">
        <v>593</v>
      </c>
      <c r="K187" s="10" t="s">
        <v>717</v>
      </c>
      <c r="L187" s="7" t="str">
        <f>IF(A187&lt;&gt;"","武汉威伟机械","------")</f>
        <v>武汉威伟机械</v>
      </c>
      <c r="M187" s="26" t="str">
        <f>VLOOKUP(O187,ch!$A$1:$B$32,2,0)</f>
        <v>鄂AFX299</v>
      </c>
      <c r="N187" s="10" t="s">
        <v>364</v>
      </c>
      <c r="O187" s="29" t="s">
        <v>118</v>
      </c>
      <c r="P187" s="7" t="str">
        <f>IF(A187&lt;&gt;"","9.6米","--")</f>
        <v>9.6米</v>
      </c>
      <c r="Q187" s="14">
        <v>1</v>
      </c>
      <c r="R187" s="14">
        <v>0</v>
      </c>
      <c r="S187" s="14">
        <f t="shared" si="17"/>
        <v>1</v>
      </c>
      <c r="T187" s="7" t="str">
        <f>IF(A187&lt;&gt;"","分拣摆渡","----")</f>
        <v>分拣摆渡</v>
      </c>
    </row>
    <row r="188" spans="1:20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12" t="s">
        <v>560</v>
      </c>
      <c r="J188" s="40" t="s">
        <v>594</v>
      </c>
      <c r="K188" s="10" t="s">
        <v>718</v>
      </c>
      <c r="L188" s="7" t="str">
        <f>IF(A188&lt;&gt;"","武汉威伟机械","------")</f>
        <v>武汉威伟机械</v>
      </c>
      <c r="M188" s="26" t="str">
        <f>VLOOKUP(O188,ch!$A$1:$B$32,2,0)</f>
        <v>鄂AFX299</v>
      </c>
      <c r="N188" s="10" t="s">
        <v>364</v>
      </c>
      <c r="O188" s="29" t="s">
        <v>118</v>
      </c>
      <c r="P188" s="7" t="str">
        <f>IF(A188&lt;&gt;"","9.6米","--")</f>
        <v>9.6米</v>
      </c>
      <c r="Q188" s="14">
        <v>1</v>
      </c>
      <c r="R188" s="14">
        <v>1</v>
      </c>
      <c r="S188" s="14">
        <f t="shared" si="17"/>
        <v>2</v>
      </c>
      <c r="T188" s="7" t="str">
        <f>IF(A188&lt;&gt;"","分拣摆渡","----")</f>
        <v>分拣摆渡</v>
      </c>
    </row>
    <row r="189" spans="1:20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12" t="s">
        <v>562</v>
      </c>
      <c r="J189" s="40" t="s">
        <v>595</v>
      </c>
      <c r="K189" s="10" t="s">
        <v>719</v>
      </c>
      <c r="L189" s="7" t="str">
        <f>IF(A189&lt;&gt;"","武汉威伟机械","------")</f>
        <v>武汉威伟机械</v>
      </c>
      <c r="M189" s="26" t="str">
        <f>VLOOKUP(O189,ch!$A$1:$B$32,2,0)</f>
        <v>鄂AFX299</v>
      </c>
      <c r="N189" s="10" t="s">
        <v>364</v>
      </c>
      <c r="O189" s="29" t="s">
        <v>118</v>
      </c>
      <c r="P189" s="7" t="str">
        <f>IF(A189&lt;&gt;"","9.6米","--")</f>
        <v>9.6米</v>
      </c>
      <c r="Q189" s="14">
        <v>1</v>
      </c>
      <c r="R189" s="14">
        <v>0</v>
      </c>
      <c r="S189" s="14">
        <f t="shared" si="17"/>
        <v>1</v>
      </c>
      <c r="T189" s="7" t="str">
        <f>IF(A189&lt;&gt;"","分拣摆渡","----")</f>
        <v>分拣摆渡</v>
      </c>
    </row>
    <row r="190" spans="1:20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39" t="s">
        <v>598</v>
      </c>
      <c r="J190" s="40" t="s">
        <v>661</v>
      </c>
      <c r="K190" s="10" t="s">
        <v>720</v>
      </c>
      <c r="L190" s="7" t="str">
        <f>IF(A190&lt;&gt;"","武汉威伟机械","------")</f>
        <v>武汉威伟机械</v>
      </c>
      <c r="M190" s="26" t="str">
        <f>VLOOKUP(O190,ch!$A$1:$B$32,2,0)</f>
        <v>鄂ANH299</v>
      </c>
      <c r="N190" s="10" t="s">
        <v>165</v>
      </c>
      <c r="O190" s="29" t="s">
        <v>58</v>
      </c>
      <c r="P190" s="7" t="str">
        <f>IF(A190&lt;&gt;"","9.6米","--")</f>
        <v>9.6米</v>
      </c>
      <c r="Q190" s="14">
        <v>14</v>
      </c>
      <c r="R190" s="14">
        <v>0</v>
      </c>
      <c r="S190" s="14">
        <f>SUM(Q190:R190)</f>
        <v>14</v>
      </c>
      <c r="T190" s="7" t="str">
        <f>IF(A190&lt;&gt;"","分拣摆渡","----")</f>
        <v>分拣摆渡</v>
      </c>
    </row>
    <row r="191" spans="1:20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39" t="s">
        <v>627</v>
      </c>
      <c r="J191" s="40" t="s">
        <v>662</v>
      </c>
      <c r="K191" s="10" t="s">
        <v>721</v>
      </c>
      <c r="L191" s="7" t="str">
        <f>IF(A191&lt;&gt;"","武汉威伟机械","------")</f>
        <v>武汉威伟机械</v>
      </c>
      <c r="M191" s="26" t="str">
        <f>VLOOKUP(O191,ch!$A$1:$B$32,2,0)</f>
        <v>鄂FJU350</v>
      </c>
      <c r="N191" s="10" t="s">
        <v>24</v>
      </c>
      <c r="O191" s="29" t="s">
        <v>48</v>
      </c>
      <c r="P191" s="7" t="str">
        <f>IF(A191&lt;&gt;"","9.6米","--")</f>
        <v>9.6米</v>
      </c>
      <c r="Q191" s="14">
        <v>14</v>
      </c>
      <c r="R191" s="14">
        <v>0</v>
      </c>
      <c r="S191" s="14">
        <f>SUM(Q191:R191)</f>
        <v>14</v>
      </c>
      <c r="T191" s="7" t="str">
        <f>IF(A191&lt;&gt;"","分拣摆渡","----")</f>
        <v>分拣摆渡</v>
      </c>
    </row>
    <row r="192" spans="1:20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39" t="s">
        <v>602</v>
      </c>
      <c r="J192" s="40" t="s">
        <v>663</v>
      </c>
      <c r="K192" s="10" t="s">
        <v>722</v>
      </c>
      <c r="L192" s="7" t="str">
        <f>IF(A192&lt;&gt;"","武汉威伟机械","------")</f>
        <v>武汉威伟机械</v>
      </c>
      <c r="M192" s="26" t="str">
        <f>VLOOKUP(O192,ch!$A$1:$B$32,2,0)</f>
        <v>鄂AZR876</v>
      </c>
      <c r="N192" s="10" t="s">
        <v>177</v>
      </c>
      <c r="O192" s="29" t="s">
        <v>243</v>
      </c>
      <c r="P192" s="7" t="str">
        <f>IF(A192&lt;&gt;"","9.6米","--")</f>
        <v>9.6米</v>
      </c>
      <c r="Q192" s="14">
        <v>11</v>
      </c>
      <c r="R192" s="14">
        <v>0</v>
      </c>
      <c r="S192" s="14">
        <f>SUM(Q192:R192)</f>
        <v>11</v>
      </c>
      <c r="T192" s="7" t="str">
        <f>IF(A192&lt;&gt;"","分拣摆渡","----")</f>
        <v>分拣摆渡</v>
      </c>
    </row>
    <row r="193" spans="1:20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39" t="s">
        <v>622</v>
      </c>
      <c r="J193" s="40" t="s">
        <v>664</v>
      </c>
      <c r="K193" s="10" t="s">
        <v>723</v>
      </c>
      <c r="L193" s="7" t="str">
        <f>IF(A193&lt;&gt;"","武汉威伟机械","------")</f>
        <v>武汉威伟机械</v>
      </c>
      <c r="M193" s="26" t="str">
        <f>VLOOKUP(O193,ch!$A$1:$B$32,2,0)</f>
        <v>鄂AFE237</v>
      </c>
      <c r="N193" s="10" t="s">
        <v>178</v>
      </c>
      <c r="O193" s="29" t="s">
        <v>342</v>
      </c>
      <c r="P193" s="7" t="str">
        <f>IF(A193&lt;&gt;"","9.6米","--")</f>
        <v>9.6米</v>
      </c>
      <c r="Q193" s="14">
        <v>14</v>
      </c>
      <c r="R193" s="14">
        <v>0</v>
      </c>
      <c r="S193" s="14">
        <f>SUM(Q193:R193)</f>
        <v>14</v>
      </c>
      <c r="T193" s="7" t="str">
        <f>IF(A193&lt;&gt;"","分拣摆渡","----")</f>
        <v>分拣摆渡</v>
      </c>
    </row>
    <row r="194" spans="1:20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39" t="s">
        <v>607</v>
      </c>
      <c r="J194" s="40" t="s">
        <v>665</v>
      </c>
      <c r="K194" s="10" t="s">
        <v>724</v>
      </c>
      <c r="L194" s="7" t="str">
        <f>IF(A194&lt;&gt;"","武汉威伟机械","------")</f>
        <v>武汉威伟机械</v>
      </c>
      <c r="M194" s="26" t="str">
        <f>VLOOKUP(O194,ch!$A$1:$B$32,2,0)</f>
        <v>鄂AZV377</v>
      </c>
      <c r="N194" s="10" t="s">
        <v>176</v>
      </c>
      <c r="O194" s="29" t="s">
        <v>240</v>
      </c>
      <c r="P194" s="7" t="str">
        <f>IF(A194&lt;&gt;"","9.6米","--")</f>
        <v>9.6米</v>
      </c>
      <c r="Q194" s="14">
        <v>6</v>
      </c>
      <c r="R194" s="14">
        <v>0</v>
      </c>
      <c r="S194" s="14">
        <f>SUM(Q194:R194)</f>
        <v>6</v>
      </c>
      <c r="T194" s="7" t="str">
        <f>IF(A194&lt;&gt;"","分拣摆渡","----")</f>
        <v>分拣摆渡</v>
      </c>
    </row>
    <row r="195" spans="1:20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39" t="s">
        <v>596</v>
      </c>
      <c r="J195" s="40" t="s">
        <v>666</v>
      </c>
      <c r="K195" s="10" t="s">
        <v>725</v>
      </c>
      <c r="L195" s="7" t="str">
        <f>IF(A195&lt;&gt;"","武汉威伟机械","------")</f>
        <v>武汉威伟机械</v>
      </c>
      <c r="M195" s="26" t="str">
        <f>VLOOKUP(O195,ch!$A$1:$B$32,2,0)</f>
        <v>鄂AAW309</v>
      </c>
      <c r="N195" s="10" t="s">
        <v>166</v>
      </c>
      <c r="O195" s="29" t="s">
        <v>144</v>
      </c>
      <c r="P195" s="7" t="str">
        <f>IF(A195&lt;&gt;"","9.6米","--")</f>
        <v>9.6米</v>
      </c>
      <c r="Q195" s="14">
        <v>14</v>
      </c>
      <c r="R195" s="14">
        <v>0</v>
      </c>
      <c r="S195" s="14">
        <f t="shared" ref="S195:S219" si="18">SUM(Q195:R195)</f>
        <v>14</v>
      </c>
      <c r="T195" s="7" t="str">
        <f>IF(A195&lt;&gt;"","分拣摆渡","----")</f>
        <v>分拣摆渡</v>
      </c>
    </row>
    <row r="196" spans="1:20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39" t="s">
        <v>600</v>
      </c>
      <c r="J196" s="40" t="s">
        <v>667</v>
      </c>
      <c r="K196" s="10" t="s">
        <v>726</v>
      </c>
      <c r="L196" s="7" t="str">
        <f>IF(A196&lt;&gt;"","武汉威伟机械","------")</f>
        <v>武汉威伟机械</v>
      </c>
      <c r="M196" s="26" t="str">
        <f>VLOOKUP(O196,ch!$A$1:$B$32,2,0)</f>
        <v>鄂AAW309</v>
      </c>
      <c r="N196" s="10" t="s">
        <v>166</v>
      </c>
      <c r="O196" s="29" t="s">
        <v>144</v>
      </c>
      <c r="P196" s="7" t="str">
        <f>IF(A196&lt;&gt;"","9.6米","--")</f>
        <v>9.6米</v>
      </c>
      <c r="Q196" s="14">
        <v>14</v>
      </c>
      <c r="R196" s="14">
        <v>0</v>
      </c>
      <c r="S196" s="14">
        <f t="shared" si="18"/>
        <v>14</v>
      </c>
      <c r="T196" s="7" t="str">
        <f>IF(A196&lt;&gt;"","分拣摆渡","----")</f>
        <v>分拣摆渡</v>
      </c>
    </row>
    <row r="197" spans="1:20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39" t="s">
        <v>604</v>
      </c>
      <c r="J197" s="40" t="s">
        <v>668</v>
      </c>
      <c r="K197" s="10" t="s">
        <v>727</v>
      </c>
      <c r="L197" s="7" t="str">
        <f>IF(A197&lt;&gt;"","武汉威伟机械","------")</f>
        <v>武汉威伟机械</v>
      </c>
      <c r="M197" s="26" t="str">
        <f>VLOOKUP(O197,ch!$A$1:$B$32,2,0)</f>
        <v>鄂ABY277</v>
      </c>
      <c r="N197" s="10" t="s">
        <v>168</v>
      </c>
      <c r="O197" s="29" t="s">
        <v>192</v>
      </c>
      <c r="P197" s="7" t="str">
        <f>IF(A197&lt;&gt;"","9.6米","--")</f>
        <v>9.6米</v>
      </c>
      <c r="Q197" s="14">
        <v>14</v>
      </c>
      <c r="R197" s="14">
        <v>0</v>
      </c>
      <c r="S197" s="14">
        <f t="shared" si="18"/>
        <v>14</v>
      </c>
      <c r="T197" s="7" t="str">
        <f>IF(A197&lt;&gt;"","分拣摆渡","----")</f>
        <v>分拣摆渡</v>
      </c>
    </row>
    <row r="198" spans="1:20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39" t="s">
        <v>613</v>
      </c>
      <c r="J198" s="40" t="s">
        <v>669</v>
      </c>
      <c r="K198" s="10" t="s">
        <v>728</v>
      </c>
      <c r="L198" s="7" t="str">
        <f>IF(A198&lt;&gt;"","武汉威伟机械","------")</f>
        <v>武汉威伟机械</v>
      </c>
      <c r="M198" s="26" t="str">
        <f>VLOOKUP(O198,ch!$A$1:$B$32,2,0)</f>
        <v>鄂AF1588</v>
      </c>
      <c r="N198" s="10" t="s">
        <v>163</v>
      </c>
      <c r="O198" s="29" t="s">
        <v>117</v>
      </c>
      <c r="P198" s="7" t="str">
        <f>IF(A198&lt;&gt;"","9.6米","--")</f>
        <v>9.6米</v>
      </c>
      <c r="Q198" s="14">
        <v>12</v>
      </c>
      <c r="R198" s="14">
        <v>0</v>
      </c>
      <c r="S198" s="14">
        <f t="shared" si="18"/>
        <v>12</v>
      </c>
      <c r="T198" s="7" t="str">
        <f>IF(A198&lt;&gt;"","分拣摆渡","----")</f>
        <v>分拣摆渡</v>
      </c>
    </row>
    <row r="199" spans="1:20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39" t="s">
        <v>623</v>
      </c>
      <c r="J199" s="40" t="s">
        <v>670</v>
      </c>
      <c r="K199" s="10" t="s">
        <v>729</v>
      </c>
      <c r="L199" s="7" t="str">
        <f>IF(A199&lt;&gt;"","武汉威伟机械","------")</f>
        <v>武汉威伟机械</v>
      </c>
      <c r="M199" s="26" t="str">
        <f>VLOOKUP(O199,ch!$A$1:$B$32,2,0)</f>
        <v>鄂AZR876</v>
      </c>
      <c r="N199" s="10" t="s">
        <v>177</v>
      </c>
      <c r="O199" s="29" t="s">
        <v>243</v>
      </c>
      <c r="P199" s="7" t="str">
        <f>IF(A199&lt;&gt;"","9.6米","--")</f>
        <v>9.6米</v>
      </c>
      <c r="Q199" s="14">
        <v>5</v>
      </c>
      <c r="R199" s="14">
        <v>0</v>
      </c>
      <c r="S199" s="14">
        <f>SUM(Q199:R199)</f>
        <v>5</v>
      </c>
      <c r="T199" s="7" t="str">
        <f>IF(A199&lt;&gt;"","分拣摆渡","----")</f>
        <v>分拣摆渡</v>
      </c>
    </row>
    <row r="200" spans="1:20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39" t="s">
        <v>625</v>
      </c>
      <c r="J200" s="40" t="s">
        <v>671</v>
      </c>
      <c r="K200" s="10" t="s">
        <v>730</v>
      </c>
      <c r="L200" s="7" t="str">
        <f>IF(A200&lt;&gt;"","武汉威伟机械","------")</f>
        <v>武汉威伟机械</v>
      </c>
      <c r="M200" s="26" t="str">
        <f>VLOOKUP(O200,ch!$A$1:$B$32,2,0)</f>
        <v>鄂AZR876</v>
      </c>
      <c r="N200" s="10" t="s">
        <v>177</v>
      </c>
      <c r="O200" s="29" t="s">
        <v>243</v>
      </c>
      <c r="P200" s="7" t="str">
        <f>IF(A200&lt;&gt;"","9.6米","--")</f>
        <v>9.6米</v>
      </c>
      <c r="Q200" s="14">
        <v>14</v>
      </c>
      <c r="R200" s="14">
        <v>0</v>
      </c>
      <c r="S200" s="14">
        <f t="shared" ref="S200" si="19">SUM(Q200:R200)</f>
        <v>14</v>
      </c>
      <c r="T200" s="7" t="str">
        <f>IF(A200&lt;&gt;"","分拣摆渡","----")</f>
        <v>分拣摆渡</v>
      </c>
    </row>
    <row r="201" spans="1:20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39" t="s">
        <v>609</v>
      </c>
      <c r="J201" s="40" t="s">
        <v>672</v>
      </c>
      <c r="K201" s="10" t="s">
        <v>731</v>
      </c>
      <c r="L201" s="7" t="str">
        <f>IF(A201&lt;&gt;"","武汉威伟机械","------")</f>
        <v>武汉威伟机械</v>
      </c>
      <c r="M201" s="26" t="str">
        <f>VLOOKUP(O201,ch!$A$1:$B$32,2,0)</f>
        <v>鄂AF1588</v>
      </c>
      <c r="N201" s="10" t="s">
        <v>163</v>
      </c>
      <c r="O201" s="29" t="s">
        <v>117</v>
      </c>
      <c r="P201" s="7" t="str">
        <f>IF(A201&lt;&gt;"","9.6米","--")</f>
        <v>9.6米</v>
      </c>
      <c r="Q201" s="14">
        <v>14</v>
      </c>
      <c r="R201" s="14">
        <v>0</v>
      </c>
      <c r="S201" s="14">
        <f t="shared" si="18"/>
        <v>14</v>
      </c>
      <c r="T201" s="7" t="str">
        <f>IF(A201&lt;&gt;"","分拣摆渡","----")</f>
        <v>分拣摆渡</v>
      </c>
    </row>
    <row r="202" spans="1:20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39" t="s">
        <v>611</v>
      </c>
      <c r="J202" s="40" t="s">
        <v>673</v>
      </c>
      <c r="K202" s="10" t="s">
        <v>732</v>
      </c>
      <c r="L202" s="7" t="str">
        <f>IF(A202&lt;&gt;"","武汉威伟机械","------")</f>
        <v>武汉威伟机械</v>
      </c>
      <c r="M202" s="26" t="str">
        <f>VLOOKUP(O202,ch!$A$1:$B$32,2,0)</f>
        <v>鄂AF1588</v>
      </c>
      <c r="N202" s="10" t="s">
        <v>163</v>
      </c>
      <c r="O202" s="29" t="s">
        <v>117</v>
      </c>
      <c r="P202" s="7" t="str">
        <f>IF(A202&lt;&gt;"","9.6米","--")</f>
        <v>9.6米</v>
      </c>
      <c r="Q202" s="14">
        <v>14</v>
      </c>
      <c r="R202" s="14">
        <v>0</v>
      </c>
      <c r="S202" s="14">
        <f t="shared" si="18"/>
        <v>14</v>
      </c>
      <c r="T202" s="7" t="str">
        <f>IF(A202&lt;&gt;"","分拣摆渡","----")</f>
        <v>分拣摆渡</v>
      </c>
    </row>
    <row r="203" spans="1:20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39" t="s">
        <v>615</v>
      </c>
      <c r="J203" s="40" t="s">
        <v>674</v>
      </c>
      <c r="K203" s="10" t="s">
        <v>733</v>
      </c>
      <c r="L203" s="7" t="str">
        <f>IF(A203&lt;&gt;"","武汉威伟机械","------")</f>
        <v>武汉威伟机械</v>
      </c>
      <c r="M203" s="26" t="str">
        <f>VLOOKUP(O203,ch!$A$1:$B$32,2,0)</f>
        <v>鄂AF1588</v>
      </c>
      <c r="N203" s="10" t="s">
        <v>163</v>
      </c>
      <c r="O203" s="29" t="s">
        <v>117</v>
      </c>
      <c r="P203" s="7" t="str">
        <f>IF(A203&lt;&gt;"","9.6米","--")</f>
        <v>9.6米</v>
      </c>
      <c r="Q203" s="14">
        <v>14</v>
      </c>
      <c r="R203" s="14">
        <v>0</v>
      </c>
      <c r="S203" s="14">
        <f t="shared" si="18"/>
        <v>14</v>
      </c>
      <c r="T203" s="7" t="str">
        <f>IF(A203&lt;&gt;"","分拣摆渡","----")</f>
        <v>分拣摆渡</v>
      </c>
    </row>
    <row r="204" spans="1:20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39" t="s">
        <v>616</v>
      </c>
      <c r="J204" s="40" t="s">
        <v>675</v>
      </c>
      <c r="K204" s="10" t="s">
        <v>734</v>
      </c>
      <c r="L204" s="7" t="str">
        <f>IF(A204&lt;&gt;"","武汉威伟机械","------")</f>
        <v>武汉威伟机械</v>
      </c>
      <c r="M204" s="26" t="str">
        <f>VLOOKUP(O204,ch!$A$1:$B$32,2,0)</f>
        <v>鄂AF1588</v>
      </c>
      <c r="N204" s="10" t="s">
        <v>163</v>
      </c>
      <c r="O204" s="29" t="s">
        <v>117</v>
      </c>
      <c r="P204" s="7" t="str">
        <f>IF(A204&lt;&gt;"","9.6米","--")</f>
        <v>9.6米</v>
      </c>
      <c r="Q204" s="14">
        <v>14</v>
      </c>
      <c r="R204" s="14">
        <v>0</v>
      </c>
      <c r="S204" s="14">
        <f t="shared" si="18"/>
        <v>14</v>
      </c>
      <c r="T204" s="7" t="str">
        <f>IF(A204&lt;&gt;"","分拣摆渡","----")</f>
        <v>分拣摆渡</v>
      </c>
    </row>
    <row r="205" spans="1:20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39" t="s">
        <v>618</v>
      </c>
      <c r="J205" s="40" t="s">
        <v>676</v>
      </c>
      <c r="K205" s="10" t="s">
        <v>735</v>
      </c>
      <c r="L205" s="7" t="str">
        <f>IF(A205&lt;&gt;"","武汉威伟机械","------")</f>
        <v>武汉威伟机械</v>
      </c>
      <c r="M205" s="26" t="str">
        <f>VLOOKUP(O205,ch!$A$1:$B$32,2,0)</f>
        <v>鄂AF1588</v>
      </c>
      <c r="N205" s="10" t="s">
        <v>163</v>
      </c>
      <c r="O205" s="29" t="s">
        <v>117</v>
      </c>
      <c r="P205" s="7" t="str">
        <f>IF(A205&lt;&gt;"","9.6米","--")</f>
        <v>9.6米</v>
      </c>
      <c r="Q205" s="14">
        <v>14</v>
      </c>
      <c r="R205" s="14">
        <v>0</v>
      </c>
      <c r="S205" s="14">
        <f t="shared" si="18"/>
        <v>14</v>
      </c>
      <c r="T205" s="7" t="str">
        <f>IF(A205&lt;&gt;"","分拣摆渡","----")</f>
        <v>分拣摆渡</v>
      </c>
    </row>
    <row r="206" spans="1:20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39" t="s">
        <v>620</v>
      </c>
      <c r="J206" s="40" t="s">
        <v>677</v>
      </c>
      <c r="K206" s="10" t="s">
        <v>736</v>
      </c>
      <c r="L206" s="7" t="str">
        <f>IF(A206&lt;&gt;"","武汉威伟机械","------")</f>
        <v>武汉威伟机械</v>
      </c>
      <c r="M206" s="26" t="str">
        <f>VLOOKUP(O206,ch!$A$1:$B$32,2,0)</f>
        <v>鄂AF1588</v>
      </c>
      <c r="N206" s="10" t="s">
        <v>163</v>
      </c>
      <c r="O206" s="29" t="s">
        <v>117</v>
      </c>
      <c r="P206" s="7" t="str">
        <f>IF(A206&lt;&gt;"","9.6米","--")</f>
        <v>9.6米</v>
      </c>
      <c r="Q206" s="14">
        <v>14</v>
      </c>
      <c r="R206" s="14">
        <v>0</v>
      </c>
      <c r="S206" s="14">
        <f t="shared" si="18"/>
        <v>14</v>
      </c>
      <c r="T206" s="7" t="str">
        <f>IF(A206&lt;&gt;"","分拣摆渡","----")</f>
        <v>分拣摆渡</v>
      </c>
    </row>
    <row r="207" spans="1:20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39" t="s">
        <v>630</v>
      </c>
      <c r="J207" s="40" t="s">
        <v>678</v>
      </c>
      <c r="K207" s="10" t="s">
        <v>737</v>
      </c>
      <c r="L207" s="7" t="str">
        <f>IF(A207&lt;&gt;"","武汉威伟机械","------")</f>
        <v>武汉威伟机械</v>
      </c>
      <c r="M207" s="26" t="str">
        <f>VLOOKUP(O207,ch!$A$1:$B$32,2,0)</f>
        <v>鄂AFX299</v>
      </c>
      <c r="N207" s="10" t="s">
        <v>364</v>
      </c>
      <c r="O207" s="29" t="s">
        <v>118</v>
      </c>
      <c r="P207" s="7" t="str">
        <f>IF(A207&lt;&gt;"","9.6米","--")</f>
        <v>9.6米</v>
      </c>
      <c r="Q207" s="14">
        <v>1</v>
      </c>
      <c r="R207" s="14">
        <v>0</v>
      </c>
      <c r="S207" s="14">
        <f t="shared" si="18"/>
        <v>1</v>
      </c>
      <c r="T207" s="7" t="str">
        <f>IF(A207&lt;&gt;"","分拣摆渡","----")</f>
        <v>分拣摆渡</v>
      </c>
    </row>
    <row r="208" spans="1:20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39" t="s">
        <v>633</v>
      </c>
      <c r="J208" s="40" t="s">
        <v>679</v>
      </c>
      <c r="K208" s="10" t="s">
        <v>738</v>
      </c>
      <c r="L208" s="7" t="str">
        <f>IF(A208&lt;&gt;"","武汉威伟机械","------")</f>
        <v>武汉威伟机械</v>
      </c>
      <c r="M208" s="26" t="str">
        <f>VLOOKUP(O208,ch!$A$1:$B$32,2,0)</f>
        <v>鄂AFX299</v>
      </c>
      <c r="N208" s="10" t="s">
        <v>364</v>
      </c>
      <c r="O208" s="29" t="s">
        <v>118</v>
      </c>
      <c r="P208" s="7" t="str">
        <f>IF(A208&lt;&gt;"","9.6米","--")</f>
        <v>9.6米</v>
      </c>
      <c r="Q208" s="14">
        <v>1</v>
      </c>
      <c r="R208" s="14">
        <v>0</v>
      </c>
      <c r="S208" s="14">
        <f t="shared" si="18"/>
        <v>1</v>
      </c>
      <c r="T208" s="7" t="str">
        <f>IF(A208&lt;&gt;"","分拣摆渡","----")</f>
        <v>分拣摆渡</v>
      </c>
    </row>
    <row r="209" spans="1:20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39" t="s">
        <v>635</v>
      </c>
      <c r="J209" s="40" t="s">
        <v>680</v>
      </c>
      <c r="K209" s="10" t="s">
        <v>739</v>
      </c>
      <c r="L209" s="7" t="str">
        <f>IF(A209&lt;&gt;"","武汉威伟机械","------")</f>
        <v>武汉威伟机械</v>
      </c>
      <c r="M209" s="26" t="str">
        <f>VLOOKUP(O209,ch!$A$1:$B$32,2,0)</f>
        <v>鄂AFX299</v>
      </c>
      <c r="N209" s="10" t="s">
        <v>364</v>
      </c>
      <c r="O209" s="29" t="s">
        <v>118</v>
      </c>
      <c r="P209" s="7" t="str">
        <f>IF(A209&lt;&gt;"","9.6米","--")</f>
        <v>9.6米</v>
      </c>
      <c r="Q209" s="14">
        <v>1</v>
      </c>
      <c r="R209" s="14">
        <v>0</v>
      </c>
      <c r="S209" s="14">
        <f t="shared" si="18"/>
        <v>1</v>
      </c>
      <c r="T209" s="7" t="str">
        <f>IF(A209&lt;&gt;"","分拣摆渡","----")</f>
        <v>分拣摆渡</v>
      </c>
    </row>
    <row r="210" spans="1:20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39" t="s">
        <v>637</v>
      </c>
      <c r="J210" s="40" t="s">
        <v>681</v>
      </c>
      <c r="K210" s="10" t="s">
        <v>740</v>
      </c>
      <c r="L210" s="7" t="str">
        <f>IF(A210&lt;&gt;"","武汉威伟机械","------")</f>
        <v>武汉威伟机械</v>
      </c>
      <c r="M210" s="26" t="str">
        <f>VLOOKUP(O210,ch!$A$1:$B$32,2,0)</f>
        <v>鄂AFX299</v>
      </c>
      <c r="N210" s="10" t="s">
        <v>364</v>
      </c>
      <c r="O210" s="29" t="s">
        <v>118</v>
      </c>
      <c r="P210" s="7" t="str">
        <f>IF(A210&lt;&gt;"","9.6米","--")</f>
        <v>9.6米</v>
      </c>
      <c r="Q210" s="14">
        <v>1</v>
      </c>
      <c r="R210" s="14">
        <v>0</v>
      </c>
      <c r="S210" s="14">
        <f t="shared" si="18"/>
        <v>1</v>
      </c>
      <c r="T210" s="7" t="str">
        <f>IF(A210&lt;&gt;"","分拣摆渡","----")</f>
        <v>分拣摆渡</v>
      </c>
    </row>
    <row r="211" spans="1:20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39" t="s">
        <v>639</v>
      </c>
      <c r="J211" s="40" t="s">
        <v>682</v>
      </c>
      <c r="K211" s="10" t="s">
        <v>741</v>
      </c>
      <c r="L211" s="7" t="str">
        <f>IF(A211&lt;&gt;"","武汉威伟机械","------")</f>
        <v>武汉威伟机械</v>
      </c>
      <c r="M211" s="26" t="str">
        <f>VLOOKUP(O211,ch!$A$1:$B$32,2,0)</f>
        <v>鄂AFX299</v>
      </c>
      <c r="N211" s="10" t="s">
        <v>364</v>
      </c>
      <c r="O211" s="29" t="s">
        <v>118</v>
      </c>
      <c r="P211" s="7" t="str">
        <f>IF(A211&lt;&gt;"","9.6米","--")</f>
        <v>9.6米</v>
      </c>
      <c r="Q211" s="14">
        <v>1</v>
      </c>
      <c r="R211" s="14">
        <v>0</v>
      </c>
      <c r="S211" s="14">
        <f t="shared" si="18"/>
        <v>1</v>
      </c>
      <c r="T211" s="7" t="str">
        <f>IF(A211&lt;&gt;"","分拣摆渡","----")</f>
        <v>分拣摆渡</v>
      </c>
    </row>
    <row r="212" spans="1:20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39" t="s">
        <v>641</v>
      </c>
      <c r="J212" s="40" t="s">
        <v>683</v>
      </c>
      <c r="K212" s="10" t="s">
        <v>742</v>
      </c>
      <c r="L212" s="7" t="str">
        <f>IF(A212&lt;&gt;"","武汉威伟机械","------")</f>
        <v>武汉威伟机械</v>
      </c>
      <c r="M212" s="26" t="str">
        <f>VLOOKUP(O212,ch!$A$1:$B$32,2,0)</f>
        <v>鄂AFX299</v>
      </c>
      <c r="N212" s="10" t="s">
        <v>364</v>
      </c>
      <c r="O212" s="29" t="s">
        <v>118</v>
      </c>
      <c r="P212" s="7" t="str">
        <f>IF(A212&lt;&gt;"","9.6米","--")</f>
        <v>9.6米</v>
      </c>
      <c r="Q212" s="14">
        <v>1</v>
      </c>
      <c r="R212" s="14">
        <v>0</v>
      </c>
      <c r="S212" s="14">
        <f t="shared" si="18"/>
        <v>1</v>
      </c>
      <c r="T212" s="7" t="str">
        <f>IF(A212&lt;&gt;"","分拣摆渡","----")</f>
        <v>分拣摆渡</v>
      </c>
    </row>
    <row r="213" spans="1:20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39" t="s">
        <v>643</v>
      </c>
      <c r="J213" s="40" t="s">
        <v>684</v>
      </c>
      <c r="K213" s="10" t="s">
        <v>743</v>
      </c>
      <c r="L213" s="7" t="str">
        <f>IF(A213&lt;&gt;"","武汉威伟机械","------")</f>
        <v>武汉威伟机械</v>
      </c>
      <c r="M213" s="26" t="str">
        <f>VLOOKUP(O213,ch!$A$1:$B$32,2,0)</f>
        <v>鄂AFX299</v>
      </c>
      <c r="N213" s="10" t="s">
        <v>364</v>
      </c>
      <c r="O213" s="29" t="s">
        <v>118</v>
      </c>
      <c r="P213" s="7" t="str">
        <f>IF(A213&lt;&gt;"","9.6米","--")</f>
        <v>9.6米</v>
      </c>
      <c r="Q213" s="14">
        <v>1</v>
      </c>
      <c r="R213" s="14">
        <v>0</v>
      </c>
      <c r="S213" s="14">
        <f t="shared" si="18"/>
        <v>1</v>
      </c>
      <c r="T213" s="7" t="str">
        <f>IF(A213&lt;&gt;"","分拣摆渡","----")</f>
        <v>分拣摆渡</v>
      </c>
    </row>
    <row r="214" spans="1:20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39" t="s">
        <v>658</v>
      </c>
      <c r="J214" s="40" t="s">
        <v>685</v>
      </c>
      <c r="K214" s="10" t="s">
        <v>744</v>
      </c>
      <c r="L214" s="7" t="str">
        <f>IF(A214&lt;&gt;"","武汉威伟机械","------")</f>
        <v>武汉威伟机械</v>
      </c>
      <c r="M214" s="26" t="str">
        <f>VLOOKUP(O214,ch!$A$1:$B$32,2,0)</f>
        <v>鄂AFX299</v>
      </c>
      <c r="N214" s="10" t="s">
        <v>364</v>
      </c>
      <c r="O214" s="29" t="s">
        <v>118</v>
      </c>
      <c r="P214" s="7" t="str">
        <f>IF(A214&lt;&gt;"","9.6米","--")</f>
        <v>9.6米</v>
      </c>
      <c r="Q214" s="14">
        <v>1</v>
      </c>
      <c r="R214" s="14">
        <v>0</v>
      </c>
      <c r="S214" s="14">
        <f t="shared" si="18"/>
        <v>1</v>
      </c>
      <c r="T214" s="7" t="str">
        <f>IF(A214&lt;&gt;"","分拣摆渡","----")</f>
        <v>分拣摆渡</v>
      </c>
    </row>
    <row r="215" spans="1:20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39" t="s">
        <v>646</v>
      </c>
      <c r="J215" s="40" t="s">
        <v>686</v>
      </c>
      <c r="K215" s="10" t="s">
        <v>745</v>
      </c>
      <c r="L215" s="7" t="str">
        <f>IF(A215&lt;&gt;"","武汉威伟机械","------")</f>
        <v>武汉威伟机械</v>
      </c>
      <c r="M215" s="26" t="str">
        <f>VLOOKUP(O215,ch!$A$1:$B$32,2,0)</f>
        <v>鄂AMT870</v>
      </c>
      <c r="N215" s="10" t="s">
        <v>164</v>
      </c>
      <c r="O215" s="29" t="s">
        <v>373</v>
      </c>
      <c r="P215" s="7" t="str">
        <f>IF(A215&lt;&gt;"","9.6米","--")</f>
        <v>9.6米</v>
      </c>
      <c r="Q215" s="14">
        <v>14</v>
      </c>
      <c r="R215" s="14">
        <v>0</v>
      </c>
      <c r="S215" s="14">
        <f t="shared" si="18"/>
        <v>14</v>
      </c>
      <c r="T215" s="7" t="str">
        <f>IF(A215&lt;&gt;"","分拣摆渡","----")</f>
        <v>分拣摆渡</v>
      </c>
    </row>
    <row r="216" spans="1:20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39" t="s">
        <v>649</v>
      </c>
      <c r="J216" s="40" t="s">
        <v>687</v>
      </c>
      <c r="K216" s="10" t="s">
        <v>746</v>
      </c>
      <c r="L216" s="7" t="str">
        <f>IF(A216&lt;&gt;"","武汉威伟机械","------")</f>
        <v>武汉威伟机械</v>
      </c>
      <c r="M216" s="26" t="str">
        <f>VLOOKUP(O216,ch!$A$1:$B$32,2,0)</f>
        <v>鄂AMT870</v>
      </c>
      <c r="N216" s="10" t="s">
        <v>164</v>
      </c>
      <c r="O216" s="29" t="s">
        <v>373</v>
      </c>
      <c r="P216" s="7" t="str">
        <f>IF(A216&lt;&gt;"","9.6米","--")</f>
        <v>9.6米</v>
      </c>
      <c r="Q216" s="14">
        <v>14</v>
      </c>
      <c r="R216" s="14">
        <v>0</v>
      </c>
      <c r="S216" s="14">
        <f t="shared" si="18"/>
        <v>14</v>
      </c>
      <c r="T216" s="7" t="str">
        <f>IF(A216&lt;&gt;"","分拣摆渡","----")</f>
        <v>分拣摆渡</v>
      </c>
    </row>
    <row r="217" spans="1:20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39" t="s">
        <v>651</v>
      </c>
      <c r="J217" s="40" t="s">
        <v>688</v>
      </c>
      <c r="K217" s="10" t="s">
        <v>747</v>
      </c>
      <c r="L217" s="7" t="str">
        <f>IF(A217&lt;&gt;"","武汉威伟机械","------")</f>
        <v>武汉威伟机械</v>
      </c>
      <c r="M217" s="26" t="str">
        <f>VLOOKUP(O217,ch!$A$1:$B$32,2,0)</f>
        <v>鄂AMT870</v>
      </c>
      <c r="N217" s="10" t="s">
        <v>164</v>
      </c>
      <c r="O217" s="29" t="s">
        <v>373</v>
      </c>
      <c r="P217" s="7" t="str">
        <f>IF(A217&lt;&gt;"","9.6米","--")</f>
        <v>9.6米</v>
      </c>
      <c r="Q217" s="14">
        <v>14</v>
      </c>
      <c r="R217" s="14">
        <v>0</v>
      </c>
      <c r="S217" s="14">
        <f t="shared" si="18"/>
        <v>14</v>
      </c>
      <c r="T217" s="7" t="str">
        <f>IF(A217&lt;&gt;"","分拣摆渡","----")</f>
        <v>分拣摆渡</v>
      </c>
    </row>
    <row r="218" spans="1:20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39" t="s">
        <v>653</v>
      </c>
      <c r="J218" s="40" t="s">
        <v>689</v>
      </c>
      <c r="K218" s="10" t="s">
        <v>748</v>
      </c>
      <c r="L218" s="7" t="str">
        <f>IF(A218&lt;&gt;"","武汉威伟机械","------")</f>
        <v>武汉威伟机械</v>
      </c>
      <c r="M218" s="26" t="str">
        <f>VLOOKUP(O218,ch!$A$1:$B$32,2,0)</f>
        <v>鄂AMT870</v>
      </c>
      <c r="N218" s="10" t="s">
        <v>164</v>
      </c>
      <c r="O218" s="29" t="s">
        <v>373</v>
      </c>
      <c r="P218" s="7" t="str">
        <f>IF(A218&lt;&gt;"","9.6米","--")</f>
        <v>9.6米</v>
      </c>
      <c r="Q218" s="14">
        <v>6</v>
      </c>
      <c r="R218" s="14">
        <v>0</v>
      </c>
      <c r="S218" s="14">
        <f t="shared" si="18"/>
        <v>6</v>
      </c>
      <c r="T218" s="7" t="str">
        <f>IF(A218&lt;&gt;"","分拣摆渡","----")</f>
        <v>分拣摆渡</v>
      </c>
    </row>
    <row r="219" spans="1:20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39" t="s">
        <v>655</v>
      </c>
      <c r="J219" s="40" t="s">
        <v>690</v>
      </c>
      <c r="K219" s="10" t="s">
        <v>749</v>
      </c>
      <c r="L219" s="7" t="str">
        <f>IF(A219&lt;&gt;"","武汉威伟机械","------")</f>
        <v>武汉威伟机械</v>
      </c>
      <c r="M219" s="26" t="str">
        <f>VLOOKUP(O219,ch!$A$1:$B$32,2,0)</f>
        <v>鄂AMT870</v>
      </c>
      <c r="N219" s="10" t="s">
        <v>164</v>
      </c>
      <c r="O219" s="29" t="s">
        <v>373</v>
      </c>
      <c r="P219" s="7" t="str">
        <f>IF(A219&lt;&gt;"","9.6米","--")</f>
        <v>9.6米</v>
      </c>
      <c r="Q219" s="14">
        <v>14</v>
      </c>
      <c r="R219" s="14">
        <v>0</v>
      </c>
      <c r="S219" s="14">
        <f t="shared" si="18"/>
        <v>14</v>
      </c>
      <c r="T219" s="7" t="str">
        <f>IF(A219&lt;&gt;"","分拣摆渡","----")</f>
        <v>分拣摆渡</v>
      </c>
    </row>
  </sheetData>
  <phoneticPr fontId="3" type="noConversion"/>
  <conditionalFormatting sqref="I1:J34">
    <cfRule type="duplicateValues" dxfId="24" priority="28"/>
  </conditionalFormatting>
  <conditionalFormatting sqref="I19:I23">
    <cfRule type="duplicateValues" dxfId="23" priority="27"/>
  </conditionalFormatting>
  <conditionalFormatting sqref="I123">
    <cfRule type="duplicateValues" dxfId="22" priority="24"/>
  </conditionalFormatting>
  <conditionalFormatting sqref="J123">
    <cfRule type="duplicateValues" dxfId="21" priority="23"/>
  </conditionalFormatting>
  <conditionalFormatting sqref="I108:I117 I124:I130">
    <cfRule type="duplicateValues" dxfId="20" priority="22"/>
  </conditionalFormatting>
  <conditionalFormatting sqref="J108:J117 J124:J130">
    <cfRule type="duplicateValues" dxfId="19" priority="21"/>
  </conditionalFormatting>
  <conditionalFormatting sqref="I108:I117 I124:I130">
    <cfRule type="duplicateValues" dxfId="18" priority="20"/>
  </conditionalFormatting>
  <conditionalFormatting sqref="I108">
    <cfRule type="duplicateValues" dxfId="17" priority="19"/>
  </conditionalFormatting>
  <conditionalFormatting sqref="I143">
    <cfRule type="duplicateValues" dxfId="16" priority="14"/>
  </conditionalFormatting>
  <conditionalFormatting sqref="J143">
    <cfRule type="duplicateValues" dxfId="15" priority="13"/>
  </conditionalFormatting>
  <conditionalFormatting sqref="I134:I140 I144:I160">
    <cfRule type="duplicateValues" dxfId="14" priority="12"/>
  </conditionalFormatting>
  <conditionalFormatting sqref="J134:J140 J144:J160">
    <cfRule type="duplicateValues" dxfId="13" priority="11"/>
  </conditionalFormatting>
  <conditionalFormatting sqref="I141:I142 I131:I133">
    <cfRule type="duplicateValues" dxfId="12" priority="16"/>
  </conditionalFormatting>
  <conditionalFormatting sqref="J141:J142 J131:J133">
    <cfRule type="duplicateValues" dxfId="11" priority="17"/>
  </conditionalFormatting>
  <conditionalFormatting sqref="I131:I160">
    <cfRule type="duplicateValues" dxfId="10" priority="18"/>
  </conditionalFormatting>
  <conditionalFormatting sqref="I161:J189">
    <cfRule type="duplicateValues" dxfId="9" priority="8"/>
  </conditionalFormatting>
  <conditionalFormatting sqref="I161:J189">
    <cfRule type="duplicateValues" dxfId="8" priority="10"/>
  </conditionalFormatting>
  <conditionalFormatting sqref="I197:J219">
    <cfRule type="duplicateValues" dxfId="7" priority="4"/>
  </conditionalFormatting>
  <conditionalFormatting sqref="I190:J196">
    <cfRule type="duplicateValues" dxfId="6" priority="6"/>
  </conditionalFormatting>
  <conditionalFormatting sqref="I161:K189">
    <cfRule type="duplicateValues" dxfId="5" priority="59"/>
  </conditionalFormatting>
  <conditionalFormatting sqref="I197:K219">
    <cfRule type="duplicateValues" dxfId="4" priority="60"/>
  </conditionalFormatting>
  <conditionalFormatting sqref="I190:K196">
    <cfRule type="duplicateValues" dxfId="3" priority="61"/>
  </conditionalFormatting>
  <conditionalFormatting sqref="I35:J97">
    <cfRule type="duplicateValues" dxfId="2" priority="62"/>
  </conditionalFormatting>
  <conditionalFormatting sqref="I118:J122 I98:J107">
    <cfRule type="duplicateValues" dxfId="1" priority="66"/>
  </conditionalFormatting>
  <conditionalFormatting sqref="I134:J140 I145:J160">
    <cfRule type="duplicateValues" dxfId="0" priority="7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</vt:lpstr>
      <vt:lpstr>4-2</vt:lpstr>
      <vt:lpstr>4-3</vt:lpstr>
      <vt:lpstr>4-4</vt:lpstr>
      <vt:lpstr>4-5</vt:lpstr>
      <vt:lpstr>4-6</vt:lpstr>
      <vt:lpstr>ch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2018-04-07T05:32:23Z</dcterms:modified>
</cp:coreProperties>
</file>