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6420" firstSheet="3" activeTab="8"/>
  </bookViews>
  <sheets>
    <sheet name="4月2日" sheetId="3" r:id="rId1"/>
    <sheet name="4月3日" sheetId="1" r:id="rId2"/>
    <sheet name="4月4日" sheetId="4" r:id="rId3"/>
    <sheet name="ch" sheetId="2" r:id="rId4"/>
    <sheet name="4月6日" sheetId="5" r:id="rId5"/>
    <sheet name="4月7日" sheetId="6" r:id="rId6"/>
    <sheet name="4月8日" sheetId="7" r:id="rId7"/>
    <sheet name="4月13日" sheetId="9" r:id="rId8"/>
    <sheet name="4-14" sheetId="10" r:id="rId9"/>
    <sheet name="汇总" sheetId="8" r:id="rId10"/>
  </sheets>
  <definedNames>
    <definedName name="_xlnm._FilterDatabase" localSheetId="0" hidden="1">'4月2日'!$A$1:$S$25</definedName>
  </definedNames>
  <calcPr calcId="125725"/>
</workbook>
</file>

<file path=xl/calcChain.xml><?xml version="1.0" encoding="utf-8"?>
<calcChain xmlns="http://schemas.openxmlformats.org/spreadsheetml/2006/main">
  <c r="R3" i="9"/>
  <c r="O3"/>
  <c r="M3"/>
  <c r="O2"/>
  <c r="M2"/>
  <c r="L11" i="7" l="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L3"/>
  <c r="M3"/>
  <c r="O3"/>
  <c r="R3"/>
  <c r="L2"/>
  <c r="M2"/>
  <c r="O2"/>
  <c r="R2"/>
  <c r="R9" i="6"/>
  <c r="O9"/>
  <c r="M9"/>
  <c r="L9"/>
  <c r="R8"/>
  <c r="O8"/>
  <c r="M8"/>
  <c r="L8"/>
  <c r="R7"/>
  <c r="O7"/>
  <c r="M7"/>
  <c r="L7"/>
  <c r="R6"/>
  <c r="O6"/>
  <c r="M6"/>
  <c r="L6"/>
  <c r="R5"/>
  <c r="O5"/>
  <c r="M5"/>
  <c r="L5"/>
  <c r="R4"/>
  <c r="O4"/>
  <c r="M4"/>
  <c r="L4"/>
  <c r="R3"/>
  <c r="O3"/>
  <c r="M3"/>
  <c r="L3"/>
  <c r="R2"/>
  <c r="O2"/>
  <c r="M2"/>
  <c r="L2"/>
  <c r="L25" i="1" l="1"/>
  <c r="M25"/>
  <c r="O25"/>
  <c r="R25"/>
  <c r="L24"/>
  <c r="M24"/>
  <c r="O24"/>
  <c r="R24"/>
  <c r="L23"/>
  <c r="M23"/>
  <c r="O23"/>
  <c r="R23"/>
  <c r="L22"/>
  <c r="M22"/>
  <c r="O22"/>
  <c r="R22"/>
  <c r="L21"/>
  <c r="M21"/>
  <c r="O21"/>
  <c r="R21"/>
  <c r="L20"/>
  <c r="M20"/>
  <c r="O20"/>
  <c r="R20"/>
  <c r="L19"/>
  <c r="M19"/>
  <c r="O19"/>
  <c r="R19"/>
  <c r="R18"/>
  <c r="O18"/>
  <c r="L18"/>
  <c r="M18"/>
  <c r="L12" i="5" l="1"/>
  <c r="M12"/>
  <c r="O12"/>
  <c r="R12"/>
  <c r="L1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L3"/>
  <c r="M3"/>
  <c r="O3"/>
  <c r="R3"/>
  <c r="R2"/>
  <c r="L2"/>
  <c r="M2"/>
  <c r="O2"/>
  <c r="L13" i="4"/>
  <c r="M13"/>
  <c r="O13"/>
  <c r="R13"/>
  <c r="L12"/>
  <c r="M12"/>
  <c r="O12"/>
  <c r="R12"/>
  <c r="L1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R3"/>
  <c r="O3"/>
  <c r="M3"/>
  <c r="L3"/>
  <c r="L17" i="1"/>
  <c r="M17"/>
  <c r="O17"/>
  <c r="R17"/>
  <c r="L16"/>
  <c r="M16"/>
  <c r="O16"/>
  <c r="R16"/>
  <c r="L15"/>
  <c r="M15"/>
  <c r="O15"/>
  <c r="R15"/>
  <c r="L14"/>
  <c r="M14"/>
  <c r="O14"/>
  <c r="R14"/>
  <c r="L13"/>
  <c r="M13"/>
  <c r="O13"/>
  <c r="R13"/>
  <c r="L12"/>
  <c r="M12"/>
  <c r="O12"/>
  <c r="R12"/>
  <c r="L11"/>
  <c r="M11"/>
  <c r="O11"/>
  <c r="R11"/>
  <c r="R10"/>
  <c r="R9"/>
  <c r="L10"/>
  <c r="M10"/>
  <c r="O10"/>
  <c r="L9"/>
  <c r="M9"/>
  <c r="O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R3"/>
  <c r="L3"/>
  <c r="O3"/>
  <c r="M3"/>
</calcChain>
</file>

<file path=xl/sharedStrings.xml><?xml version="1.0" encoding="utf-8"?>
<sst xmlns="http://schemas.openxmlformats.org/spreadsheetml/2006/main" count="1028" uniqueCount="222">
  <si>
    <t>武汉威伟机械2018年4月份拣摆渡行车日志 （分拣摆渡）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</si>
  <si>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</si>
  <si>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</si>
  <si>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</si>
  <si>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</si>
  <si>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</si>
  <si>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</si>
  <si>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</si>
  <si>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</si>
  <si>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</si>
  <si>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补单号（原单）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</si>
  <si>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</si>
  <si>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</si>
  <si>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</si>
  <si>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</si>
  <si>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</si>
  <si>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</si>
  <si>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</si>
  <si>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</si>
  <si>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</si>
  <si>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</si>
  <si>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鄂FJU350</t>
  </si>
  <si>
    <t>李耀</t>
  </si>
  <si>
    <t>9.6米</t>
  </si>
  <si>
    <t>陈和敏</t>
  </si>
  <si>
    <t>鄂AF1588</t>
  </si>
  <si>
    <t>欧文艺</t>
  </si>
  <si>
    <t>鄂AMT870</t>
  </si>
  <si>
    <t>杨勇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</si>
  <si>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</si>
  <si>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</si>
  <si>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</si>
  <si>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</si>
  <si>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</si>
  <si>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</si>
  <si>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</si>
  <si>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</si>
  <si>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</si>
  <si>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</si>
  <si>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</si>
  <si>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</si>
  <si>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</si>
  <si>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</si>
  <si>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</si>
  <si>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</si>
  <si>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</si>
  <si>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</si>
  <si>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</si>
  <si>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</si>
  <si>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</si>
  <si>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</si>
  <si>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鄂AZV377</t>
  </si>
  <si>
    <t>欧文科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</si>
  <si>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</si>
  <si>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</si>
  <si>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</si>
  <si>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</si>
  <si>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</si>
  <si>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</si>
  <si>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</si>
  <si>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</si>
  <si>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</si>
  <si>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</si>
  <si>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</si>
  <si>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</si>
  <si>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</si>
  <si>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</si>
  <si>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</si>
  <si>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</si>
  <si>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</si>
  <si>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</si>
  <si>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</si>
  <si>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</si>
  <si>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</si>
  <si>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</si>
  <si>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</si>
  <si>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</si>
  <si>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</si>
  <si>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</si>
  <si>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</si>
  <si>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</si>
  <si>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</si>
  <si>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</si>
  <si>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</si>
  <si>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殷丽芳</t>
  </si>
  <si>
    <t>殷丽芳</t>
    <phoneticPr fontId="3" type="noConversion"/>
  </si>
  <si>
    <t>亚洲一号园区</t>
  </si>
  <si>
    <t>亚洲一号园区</t>
    <phoneticPr fontId="3" type="noConversion"/>
  </si>
  <si>
    <t>3CA数码通讯仓1号库</t>
  </si>
  <si>
    <t>3CA数码通讯仓1号库</t>
    <phoneticPr fontId="3" type="noConversion"/>
  </si>
  <si>
    <t>17680</t>
    <phoneticPr fontId="3" type="noConversion"/>
  </si>
  <si>
    <t>潘涛</t>
    <phoneticPr fontId="3" type="noConversion"/>
  </si>
  <si>
    <t>17683</t>
    <phoneticPr fontId="3" type="noConversion"/>
  </si>
  <si>
    <t>17688</t>
    <phoneticPr fontId="3" type="noConversion"/>
  </si>
  <si>
    <t>17696</t>
    <phoneticPr fontId="3" type="noConversion"/>
  </si>
  <si>
    <t>17697</t>
    <phoneticPr fontId="3" type="noConversion"/>
  </si>
  <si>
    <t>17725</t>
    <phoneticPr fontId="3" type="noConversion"/>
  </si>
  <si>
    <t>19474</t>
    <phoneticPr fontId="3" type="noConversion"/>
  </si>
  <si>
    <t>亚洲一号三期</t>
  </si>
  <si>
    <t>亚洲一号三期</t>
    <phoneticPr fontId="3" type="noConversion"/>
  </si>
  <si>
    <t>17693</t>
    <phoneticPr fontId="3" type="noConversion"/>
  </si>
  <si>
    <t>邓军</t>
    <phoneticPr fontId="3" type="noConversion"/>
  </si>
  <si>
    <t>17698</t>
    <phoneticPr fontId="3" type="noConversion"/>
  </si>
  <si>
    <t>17692</t>
    <phoneticPr fontId="3" type="noConversion"/>
  </si>
  <si>
    <t>17686</t>
    <phoneticPr fontId="3" type="noConversion"/>
  </si>
  <si>
    <t>17682</t>
    <phoneticPr fontId="3" type="noConversion"/>
  </si>
  <si>
    <t>17677</t>
    <phoneticPr fontId="3" type="noConversion"/>
  </si>
  <si>
    <t>19473</t>
    <phoneticPr fontId="3" type="noConversion"/>
  </si>
  <si>
    <t>17723</t>
    <phoneticPr fontId="3" type="noConversion"/>
  </si>
  <si>
    <t>17722</t>
  </si>
  <si>
    <t>17720</t>
  </si>
  <si>
    <t>17717</t>
  </si>
  <si>
    <t>17712</t>
  </si>
  <si>
    <t>17710</t>
  </si>
  <si>
    <t>17708</t>
  </si>
  <si>
    <t>17706</t>
  </si>
  <si>
    <t>19472</t>
  </si>
  <si>
    <t>19471</t>
  </si>
  <si>
    <t>19470</t>
  </si>
  <si>
    <t>19469</t>
  </si>
  <si>
    <t>17718</t>
  </si>
  <si>
    <t>17713</t>
  </si>
  <si>
    <t>17709</t>
  </si>
  <si>
    <t>17707</t>
  </si>
  <si>
    <t>17703</t>
  </si>
  <si>
    <t>17705</t>
  </si>
  <si>
    <t>17704</t>
  </si>
  <si>
    <t>17702</t>
  </si>
  <si>
    <t>17701</t>
  </si>
  <si>
    <t>18824</t>
  </si>
  <si>
    <t>18762</t>
  </si>
  <si>
    <t>18763</t>
  </si>
  <si>
    <t>19173</t>
    <phoneticPr fontId="3" type="noConversion"/>
  </si>
  <si>
    <t>宋辉</t>
    <phoneticPr fontId="3" type="noConversion"/>
  </si>
  <si>
    <t>17665</t>
    <phoneticPr fontId="3" type="noConversion"/>
  </si>
  <si>
    <t>19172</t>
    <phoneticPr fontId="3" type="noConversion"/>
  </si>
  <si>
    <t>19171</t>
    <phoneticPr fontId="3" type="noConversion"/>
  </si>
  <si>
    <t>19155</t>
    <phoneticPr fontId="3" type="noConversion"/>
  </si>
  <si>
    <t>19158</t>
    <phoneticPr fontId="3" type="noConversion"/>
  </si>
  <si>
    <t>19159</t>
    <phoneticPr fontId="3" type="noConversion"/>
  </si>
  <si>
    <t>邓军</t>
    <phoneticPr fontId="3" type="noConversion"/>
  </si>
  <si>
    <t>19157</t>
    <phoneticPr fontId="3" type="noConversion"/>
  </si>
  <si>
    <t>19156</t>
    <phoneticPr fontId="3" type="noConversion"/>
  </si>
  <si>
    <t>武汉亚一3C仓A2库（临时）</t>
    <phoneticPr fontId="3" type="noConversion"/>
  </si>
  <si>
    <t>17691</t>
    <phoneticPr fontId="3" type="noConversion"/>
  </si>
  <si>
    <t>17666</t>
    <phoneticPr fontId="3" type="noConversion"/>
  </si>
  <si>
    <t>17631</t>
    <phoneticPr fontId="3" type="noConversion"/>
  </si>
  <si>
    <t>17630</t>
    <phoneticPr fontId="3" type="noConversion"/>
  </si>
  <si>
    <t>17628</t>
    <phoneticPr fontId="3" type="noConversion"/>
  </si>
  <si>
    <t>17627</t>
    <phoneticPr fontId="3" type="noConversion"/>
  </si>
  <si>
    <t>17626</t>
    <phoneticPr fontId="3" type="noConversion"/>
  </si>
  <si>
    <t>17672</t>
    <phoneticPr fontId="3" type="noConversion"/>
  </si>
  <si>
    <t>17673</t>
    <phoneticPr fontId="3" type="noConversion"/>
  </si>
  <si>
    <t>17675</t>
    <phoneticPr fontId="3" type="noConversion"/>
  </si>
  <si>
    <t>17670</t>
    <phoneticPr fontId="3" type="noConversion"/>
  </si>
  <si>
    <t>17671</t>
    <phoneticPr fontId="3" type="noConversion"/>
  </si>
  <si>
    <t>17667</t>
    <phoneticPr fontId="3" type="noConversion"/>
  </si>
  <si>
    <t>17663</t>
    <phoneticPr fontId="3" type="noConversion"/>
  </si>
  <si>
    <t>17664</t>
    <phoneticPr fontId="3" type="noConversion"/>
  </si>
  <si>
    <t>17662</t>
    <phoneticPr fontId="3" type="noConversion"/>
  </si>
  <si>
    <t>17724</t>
    <phoneticPr fontId="3" type="noConversion"/>
  </si>
  <si>
    <t>17679</t>
    <phoneticPr fontId="3" type="noConversion"/>
  </si>
  <si>
    <t>17681</t>
    <phoneticPr fontId="3" type="noConversion"/>
  </si>
  <si>
    <t>17684</t>
    <phoneticPr fontId="3" type="noConversion"/>
  </si>
  <si>
    <t>17690</t>
    <phoneticPr fontId="3" type="noConversion"/>
  </si>
  <si>
    <t>17699</t>
    <phoneticPr fontId="3" type="noConversion"/>
  </si>
  <si>
    <t>17695</t>
    <phoneticPr fontId="3" type="noConversion"/>
  </si>
  <si>
    <t>17687</t>
    <phoneticPr fontId="3" type="noConversion"/>
  </si>
  <si>
    <t>19174</t>
    <phoneticPr fontId="3" type="noConversion"/>
  </si>
  <si>
    <t>17661</t>
    <phoneticPr fontId="3" type="noConversion"/>
  </si>
  <si>
    <t>17653</t>
    <phoneticPr fontId="3" type="noConversion"/>
  </si>
  <si>
    <t>19175</t>
    <phoneticPr fontId="3" type="noConversion"/>
  </si>
  <si>
    <t>17714</t>
    <phoneticPr fontId="3" type="noConversion"/>
  </si>
  <si>
    <t>17658</t>
    <phoneticPr fontId="3" type="noConversion"/>
  </si>
  <si>
    <t>17656</t>
    <phoneticPr fontId="3" type="noConversion"/>
  </si>
  <si>
    <t>17654</t>
    <phoneticPr fontId="3" type="noConversion"/>
  </si>
  <si>
    <t>17652</t>
    <phoneticPr fontId="3" type="noConversion"/>
  </si>
  <si>
    <t>17660</t>
    <phoneticPr fontId="3" type="noConversion"/>
  </si>
  <si>
    <t>17655</t>
    <phoneticPr fontId="3" type="noConversion"/>
  </si>
  <si>
    <t>17632</t>
    <phoneticPr fontId="3" type="noConversion"/>
  </si>
  <si>
    <t>邓军</t>
    <phoneticPr fontId="3" type="noConversion"/>
  </si>
  <si>
    <t>17640</t>
    <phoneticPr fontId="3" type="noConversion"/>
  </si>
  <si>
    <t>17639</t>
    <phoneticPr fontId="3" type="noConversion"/>
  </si>
  <si>
    <t>17641</t>
    <phoneticPr fontId="3" type="noConversion"/>
  </si>
  <si>
    <t>17638</t>
    <phoneticPr fontId="3" type="noConversion"/>
  </si>
  <si>
    <t>17637</t>
    <phoneticPr fontId="3" type="noConversion"/>
  </si>
  <si>
    <t>17636</t>
    <phoneticPr fontId="3" type="noConversion"/>
  </si>
  <si>
    <t>17642</t>
    <phoneticPr fontId="3" type="noConversion"/>
  </si>
  <si>
    <t>11667</t>
    <phoneticPr fontId="3" type="noConversion"/>
  </si>
  <si>
    <t>11666</t>
    <phoneticPr fontId="3" type="noConversion"/>
  </si>
  <si>
    <t>17649</t>
    <phoneticPr fontId="3" type="noConversion"/>
  </si>
  <si>
    <t>17647</t>
    <phoneticPr fontId="3" type="noConversion"/>
  </si>
  <si>
    <t>17646</t>
    <phoneticPr fontId="3" type="noConversion"/>
  </si>
  <si>
    <t>17648</t>
    <phoneticPr fontId="3" type="noConversion"/>
  </si>
  <si>
    <t>17650</t>
    <phoneticPr fontId="3" type="noConversion"/>
  </si>
  <si>
    <t>17645</t>
    <phoneticPr fontId="3" type="noConversion"/>
  </si>
  <si>
    <t>17644</t>
    <phoneticPr fontId="3" type="noConversion"/>
  </si>
  <si>
    <t>17643</t>
    <phoneticPr fontId="3" type="noConversion"/>
  </si>
  <si>
    <t>搬仓</t>
    <phoneticPr fontId="3" type="noConversion"/>
  </si>
  <si>
    <t>武汉亚一3CA数码通讯仓1号库</t>
    <phoneticPr fontId="3" type="noConversion"/>
  </si>
  <si>
    <t>唐改为</t>
    <phoneticPr fontId="3" type="noConversion"/>
  </si>
  <si>
    <t>新地园区</t>
    <phoneticPr fontId="3" type="noConversion"/>
  </si>
  <si>
    <t>武汉分销配送中心安利KA仓1号库</t>
    <phoneticPr fontId="3" type="noConversion"/>
  </si>
  <si>
    <t>招商物流</t>
    <phoneticPr fontId="3" type="noConversion"/>
  </si>
  <si>
    <t>武汉新通路仓1号库</t>
    <phoneticPr fontId="3" type="noConversion"/>
  </si>
  <si>
    <t>18181</t>
    <phoneticPr fontId="3" type="noConversion"/>
  </si>
  <si>
    <t>武汉威伟机械</t>
    <phoneticPr fontId="3" type="noConversion"/>
  </si>
  <si>
    <t>陈和敏</t>
    <phoneticPr fontId="3" type="noConversion"/>
  </si>
  <si>
    <t>陈杰</t>
    <phoneticPr fontId="3" type="noConversion"/>
  </si>
  <si>
    <t>欣程园区</t>
    <phoneticPr fontId="3" type="noConversion"/>
  </si>
  <si>
    <t>武汉商超A休闲食品仓3号库</t>
    <phoneticPr fontId="3" type="noConversion"/>
  </si>
  <si>
    <t>宇培园区</t>
    <phoneticPr fontId="3" type="noConversion"/>
  </si>
  <si>
    <t>生鲜仓2号库</t>
    <phoneticPr fontId="3" type="noConversion"/>
  </si>
  <si>
    <t>17573</t>
    <phoneticPr fontId="3" type="noConversion"/>
  </si>
  <si>
    <t>0076646</t>
    <phoneticPr fontId="3" type="noConversion"/>
  </si>
  <si>
    <t>徐思</t>
  </si>
  <si>
    <t>常福园区</t>
  </si>
  <si>
    <t>弗兰西蒂分拣仓</t>
  </si>
  <si>
    <t>宇培园区</t>
  </si>
  <si>
    <t>生鲜仓2号库</t>
  </si>
  <si>
    <t>17151</t>
  </si>
  <si>
    <t>0076647</t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</si>
</sst>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4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7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176" fontId="9" fillId="2" borderId="1" xfId="0" applyNumberFormat="1" applyFont="1" applyFill="1" applyBorder="1">
      <alignment vertical="center"/>
    </xf>
    <xf numFmtId="0" fontId="9" fillId="2" borderId="1" xfId="18" applyNumberFormat="1" applyFont="1" applyFill="1" applyBorder="1" applyAlignment="1">
      <alignment horizontal="center" vertical="center"/>
    </xf>
    <xf numFmtId="0" fontId="10" fillId="2" borderId="1" xfId="18" applyFont="1" applyFill="1" applyBorder="1" applyAlignment="1">
      <alignment horizontal="center" vertical="center"/>
    </xf>
    <xf numFmtId="177" fontId="10" fillId="2" borderId="1" xfId="18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9" fillId="2" borderId="0" xfId="0" applyFont="1" applyFill="1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 wrapText="1"/>
    </xf>
    <xf numFmtId="0" fontId="12" fillId="0" borderId="0" xfId="7" applyFont="1" applyAlignment="1">
      <alignment horizontal="center" vertical="center"/>
    </xf>
    <xf numFmtId="0" fontId="0" fillId="0" borderId="0" xfId="0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10" fillId="0" borderId="1" xfId="18" applyFont="1" applyBorder="1" applyAlignment="1">
      <alignment horizontal="center" vertical="center"/>
    </xf>
    <xf numFmtId="0" fontId="9" fillId="0" borderId="1" xfId="18" applyFont="1" applyBorder="1" applyAlignment="1">
      <alignment horizontal="center" vertical="center"/>
    </xf>
    <xf numFmtId="177" fontId="10" fillId="0" borderId="1" xfId="18" applyNumberFormat="1" applyFont="1" applyBorder="1" applyAlignment="1">
      <alignment horizontal="center" vertical="center"/>
    </xf>
    <xf numFmtId="49" fontId="9" fillId="2" borderId="1" xfId="18" quotePrefix="1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6" fontId="9" fillId="0" borderId="1" xfId="0" applyNumberFormat="1" applyFont="1" applyBorder="1">
      <alignment vertical="center"/>
    </xf>
    <xf numFmtId="0" fontId="9" fillId="0" borderId="1" xfId="18" applyNumberFormat="1" applyFont="1" applyBorder="1" applyAlignment="1">
      <alignment horizontal="center" vertical="center"/>
    </xf>
    <xf numFmtId="49" fontId="9" fillId="0" borderId="1" xfId="18" applyNumberFormat="1" applyFont="1" applyBorder="1" applyAlignment="1">
      <alignment horizontal="center" vertical="center" wrapText="1"/>
    </xf>
    <xf numFmtId="177" fontId="13" fillId="2" borderId="1" xfId="18" applyNumberFormat="1" applyFont="1" applyFill="1" applyBorder="1" applyAlignment="1">
      <alignment horizontal="center" vertical="center"/>
    </xf>
    <xf numFmtId="177" fontId="13" fillId="0" borderId="1" xfId="18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176" fontId="9" fillId="0" borderId="3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 wrapText="1"/>
    </xf>
    <xf numFmtId="176" fontId="9" fillId="0" borderId="0" xfId="1" applyNumberFormat="1" applyFont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</cellXfs>
  <cellStyles count="24">
    <cellStyle name="常规" xfId="0" builtinId="0"/>
    <cellStyle name="常规 2" xfId="4"/>
    <cellStyle name="常规 2 2" xfId="2"/>
    <cellStyle name="常规 2 2 2" xfId="21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7 2" xfId="22"/>
    <cellStyle name="常规 8" xfId="11"/>
    <cellStyle name="常规 8 2" xfId="20"/>
    <cellStyle name="常规 8 3" xfId="19"/>
    <cellStyle name="常规 9" xfId="1"/>
    <cellStyle name="常规 9 2" xfId="18"/>
    <cellStyle name="常规 9 2 2" xfId="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5"/>
  <sheetViews>
    <sheetView topLeftCell="G11" workbookViewId="0">
      <selection activeCell="J10" sqref="J10"/>
    </sheetView>
  </sheetViews>
  <sheetFormatPr defaultRowHeight="13.5"/>
  <cols>
    <col min="1" max="1" width="11.125" bestFit="1" customWidth="1"/>
    <col min="2" max="2" width="8.125" bestFit="1" customWidth="1"/>
    <col min="3" max="4" width="8.8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7.5" customWidth="1"/>
    <col min="11" max="11" width="12.5" customWidth="1"/>
    <col min="12" max="12" width="15" bestFit="1" customWidth="1"/>
    <col min="13" max="13" width="12.125" bestFit="1" customWidth="1"/>
    <col min="14" max="14" width="6" bestFit="1" customWidth="1"/>
    <col min="15" max="15" width="7.25" bestFit="1" customWidth="1"/>
    <col min="16" max="16" width="4.25" bestFit="1" customWidth="1"/>
    <col min="17" max="17" width="3" bestFit="1" customWidth="1"/>
    <col min="18" max="18" width="4.25" bestFit="1" customWidth="1"/>
    <col min="19" max="19" width="10.25" bestFit="1" customWidth="1"/>
  </cols>
  <sheetData>
    <row r="1" spans="1:61" s="21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ht="18.75">
      <c r="A2" s="23">
        <v>43192</v>
      </c>
      <c r="B2" s="24" t="s">
        <v>84</v>
      </c>
      <c r="C2" s="30">
        <v>900</v>
      </c>
      <c r="D2" s="30">
        <v>910</v>
      </c>
      <c r="E2" s="25" t="s">
        <v>98</v>
      </c>
      <c r="F2" s="28" t="s">
        <v>143</v>
      </c>
      <c r="G2" s="25" t="s">
        <v>86</v>
      </c>
      <c r="H2" s="25" t="s">
        <v>88</v>
      </c>
      <c r="I2" s="26" t="s">
        <v>171</v>
      </c>
      <c r="J2" s="26" t="s">
        <v>109</v>
      </c>
      <c r="K2" s="27"/>
      <c r="L2" s="22" t="s">
        <v>20</v>
      </c>
      <c r="M2" s="31" t="s">
        <v>49</v>
      </c>
      <c r="N2" s="32" t="s">
        <v>48</v>
      </c>
      <c r="O2" s="22" t="s">
        <v>23</v>
      </c>
      <c r="P2" s="28">
        <v>14</v>
      </c>
      <c r="Q2" s="28">
        <v>0</v>
      </c>
      <c r="R2" s="28">
        <v>14</v>
      </c>
      <c r="S2" s="22" t="s">
        <v>198</v>
      </c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</row>
    <row r="3" spans="1:61" ht="18.75">
      <c r="A3" s="23">
        <v>43192</v>
      </c>
      <c r="B3" s="24" t="s">
        <v>84</v>
      </c>
      <c r="C3" s="30">
        <v>830</v>
      </c>
      <c r="D3" s="30">
        <v>840</v>
      </c>
      <c r="E3" s="25" t="s">
        <v>86</v>
      </c>
      <c r="F3" s="28" t="s">
        <v>143</v>
      </c>
      <c r="G3" s="25" t="s">
        <v>86</v>
      </c>
      <c r="H3" s="25" t="s">
        <v>88</v>
      </c>
      <c r="I3" s="26" t="s">
        <v>168</v>
      </c>
      <c r="J3" s="26" t="s">
        <v>110</v>
      </c>
      <c r="K3" s="27"/>
      <c r="L3" s="22" t="s">
        <v>20</v>
      </c>
      <c r="M3" s="31" t="s">
        <v>49</v>
      </c>
      <c r="N3" s="32" t="s">
        <v>48</v>
      </c>
      <c r="O3" s="22" t="s">
        <v>23</v>
      </c>
      <c r="P3" s="28">
        <v>14</v>
      </c>
      <c r="Q3" s="28">
        <v>0</v>
      </c>
      <c r="R3" s="28">
        <v>14</v>
      </c>
      <c r="S3" s="22" t="s">
        <v>198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</row>
    <row r="4" spans="1:61" ht="18.75">
      <c r="A4" s="23">
        <v>43192</v>
      </c>
      <c r="B4" s="24" t="s">
        <v>84</v>
      </c>
      <c r="C4" s="30">
        <v>748</v>
      </c>
      <c r="D4" s="30">
        <v>758</v>
      </c>
      <c r="E4" s="25" t="s">
        <v>86</v>
      </c>
      <c r="F4" s="28" t="s">
        <v>143</v>
      </c>
      <c r="G4" s="25" t="s">
        <v>86</v>
      </c>
      <c r="H4" s="25" t="s">
        <v>88</v>
      </c>
      <c r="I4" s="26" t="s">
        <v>170</v>
      </c>
      <c r="J4" s="26" t="s">
        <v>111</v>
      </c>
      <c r="K4" s="27"/>
      <c r="L4" s="22" t="s">
        <v>20</v>
      </c>
      <c r="M4" s="31" t="s">
        <v>49</v>
      </c>
      <c r="N4" s="32" t="s">
        <v>48</v>
      </c>
      <c r="O4" s="22" t="s">
        <v>23</v>
      </c>
      <c r="P4" s="28">
        <v>14</v>
      </c>
      <c r="Q4" s="28">
        <v>0</v>
      </c>
      <c r="R4" s="28">
        <v>14</v>
      </c>
      <c r="S4" s="22" t="s">
        <v>198</v>
      </c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</row>
    <row r="5" spans="1:61" ht="18.75">
      <c r="A5" s="23">
        <v>43192</v>
      </c>
      <c r="B5" s="24" t="s">
        <v>84</v>
      </c>
      <c r="C5" s="30">
        <v>710</v>
      </c>
      <c r="D5" s="30">
        <v>720</v>
      </c>
      <c r="E5" s="25" t="s">
        <v>86</v>
      </c>
      <c r="F5" s="28" t="s">
        <v>143</v>
      </c>
      <c r="G5" s="25" t="s">
        <v>86</v>
      </c>
      <c r="H5" s="25" t="s">
        <v>88</v>
      </c>
      <c r="I5" s="26" t="s">
        <v>172</v>
      </c>
      <c r="J5" s="26"/>
      <c r="K5" s="27"/>
      <c r="L5" s="22" t="s">
        <v>20</v>
      </c>
      <c r="M5" s="31" t="s">
        <v>49</v>
      </c>
      <c r="N5" s="32" t="s">
        <v>48</v>
      </c>
      <c r="O5" s="22" t="s">
        <v>23</v>
      </c>
      <c r="P5" s="28">
        <v>14</v>
      </c>
      <c r="Q5" s="28">
        <v>0</v>
      </c>
      <c r="R5" s="28">
        <v>14</v>
      </c>
      <c r="S5" s="22" t="s">
        <v>198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</row>
    <row r="6" spans="1:61" ht="18.75">
      <c r="A6" s="23">
        <v>43192</v>
      </c>
      <c r="B6" s="24" t="s">
        <v>84</v>
      </c>
      <c r="C6" s="30">
        <v>625</v>
      </c>
      <c r="D6" s="30">
        <v>635</v>
      </c>
      <c r="E6" s="25" t="s">
        <v>86</v>
      </c>
      <c r="F6" s="28" t="s">
        <v>143</v>
      </c>
      <c r="G6" s="25" t="s">
        <v>86</v>
      </c>
      <c r="H6" s="25" t="s">
        <v>88</v>
      </c>
      <c r="I6" s="26" t="s">
        <v>112</v>
      </c>
      <c r="J6" s="26"/>
      <c r="K6" s="27"/>
      <c r="L6" s="22" t="s">
        <v>20</v>
      </c>
      <c r="M6" s="31" t="s">
        <v>49</v>
      </c>
      <c r="N6" s="32" t="s">
        <v>48</v>
      </c>
      <c r="O6" s="22" t="s">
        <v>23</v>
      </c>
      <c r="P6" s="28">
        <v>14</v>
      </c>
      <c r="Q6" s="28">
        <v>0</v>
      </c>
      <c r="R6" s="28">
        <v>14</v>
      </c>
      <c r="S6" s="22" t="s">
        <v>198</v>
      </c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</row>
    <row r="7" spans="1:61" ht="18.75">
      <c r="A7" s="23">
        <v>43192</v>
      </c>
      <c r="B7" s="24" t="s">
        <v>84</v>
      </c>
      <c r="C7" s="30">
        <v>545</v>
      </c>
      <c r="D7" s="30">
        <v>555</v>
      </c>
      <c r="E7" s="25" t="s">
        <v>86</v>
      </c>
      <c r="F7" s="28" t="s">
        <v>143</v>
      </c>
      <c r="G7" s="25" t="s">
        <v>86</v>
      </c>
      <c r="H7" s="25" t="s">
        <v>88</v>
      </c>
      <c r="I7" s="26" t="s">
        <v>113</v>
      </c>
      <c r="J7" s="26"/>
      <c r="K7" s="27"/>
      <c r="L7" s="22" t="s">
        <v>20</v>
      </c>
      <c r="M7" s="31" t="s">
        <v>49</v>
      </c>
      <c r="N7" s="32" t="s">
        <v>48</v>
      </c>
      <c r="O7" s="22" t="s">
        <v>23</v>
      </c>
      <c r="P7" s="28">
        <v>14</v>
      </c>
      <c r="Q7" s="28">
        <v>0</v>
      </c>
      <c r="R7" s="28">
        <v>14</v>
      </c>
      <c r="S7" s="22" t="s">
        <v>198</v>
      </c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</row>
    <row r="8" spans="1:61" ht="18.75">
      <c r="A8" s="23">
        <v>43192</v>
      </c>
      <c r="B8" s="24" t="s">
        <v>84</v>
      </c>
      <c r="C8" s="30">
        <v>457</v>
      </c>
      <c r="D8" s="30">
        <v>507</v>
      </c>
      <c r="E8" s="25" t="s">
        <v>86</v>
      </c>
      <c r="F8" s="28" t="s">
        <v>143</v>
      </c>
      <c r="G8" s="25" t="s">
        <v>86</v>
      </c>
      <c r="H8" s="25" t="s">
        <v>88</v>
      </c>
      <c r="I8" s="26" t="s">
        <v>114</v>
      </c>
      <c r="J8" s="26"/>
      <c r="K8" s="27"/>
      <c r="L8" s="22" t="s">
        <v>20</v>
      </c>
      <c r="M8" s="31" t="s">
        <v>49</v>
      </c>
      <c r="N8" s="32" t="s">
        <v>48</v>
      </c>
      <c r="O8" s="22" t="s">
        <v>23</v>
      </c>
      <c r="P8" s="28">
        <v>14</v>
      </c>
      <c r="Q8" s="28">
        <v>0</v>
      </c>
      <c r="R8" s="28">
        <v>14</v>
      </c>
      <c r="S8" s="22" t="s">
        <v>198</v>
      </c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</row>
    <row r="9" spans="1:61" ht="18.75">
      <c r="A9" s="23">
        <v>43192</v>
      </c>
      <c r="B9" s="24" t="s">
        <v>84</v>
      </c>
      <c r="C9" s="30">
        <v>415</v>
      </c>
      <c r="D9" s="30">
        <v>425</v>
      </c>
      <c r="E9" s="25" t="s">
        <v>86</v>
      </c>
      <c r="F9" s="28" t="s">
        <v>143</v>
      </c>
      <c r="G9" s="25" t="s">
        <v>86</v>
      </c>
      <c r="H9" s="25" t="s">
        <v>88</v>
      </c>
      <c r="I9" s="26" t="s">
        <v>115</v>
      </c>
      <c r="J9" s="26"/>
      <c r="K9" s="27"/>
      <c r="L9" s="22" t="s">
        <v>20</v>
      </c>
      <c r="M9" s="31" t="s">
        <v>49</v>
      </c>
      <c r="N9" s="32" t="s">
        <v>48</v>
      </c>
      <c r="O9" s="22" t="s">
        <v>23</v>
      </c>
      <c r="P9" s="28">
        <v>14</v>
      </c>
      <c r="Q9" s="28">
        <v>0</v>
      </c>
      <c r="R9" s="28">
        <v>14</v>
      </c>
      <c r="S9" s="22" t="s">
        <v>198</v>
      </c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</row>
    <row r="10" spans="1:61" ht="18.75">
      <c r="A10" s="23">
        <v>43192</v>
      </c>
      <c r="B10" s="24" t="s">
        <v>84</v>
      </c>
      <c r="C10" s="30">
        <v>336</v>
      </c>
      <c r="D10" s="30">
        <v>346</v>
      </c>
      <c r="E10" s="25" t="s">
        <v>86</v>
      </c>
      <c r="F10" s="28" t="s">
        <v>143</v>
      </c>
      <c r="G10" s="25" t="s">
        <v>86</v>
      </c>
      <c r="H10" s="25" t="s">
        <v>88</v>
      </c>
      <c r="I10" s="26" t="s">
        <v>116</v>
      </c>
      <c r="J10" s="26"/>
      <c r="K10" s="27"/>
      <c r="L10" s="22" t="s">
        <v>20</v>
      </c>
      <c r="M10" s="31" t="s">
        <v>49</v>
      </c>
      <c r="N10" s="32" t="s">
        <v>48</v>
      </c>
      <c r="O10" s="22" t="s">
        <v>23</v>
      </c>
      <c r="P10" s="28">
        <v>14</v>
      </c>
      <c r="Q10" s="28">
        <v>0</v>
      </c>
      <c r="R10" s="28">
        <v>14</v>
      </c>
      <c r="S10" s="22" t="s">
        <v>198</v>
      </c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</row>
    <row r="11" spans="1:61" ht="18.75">
      <c r="A11" s="23">
        <v>43192</v>
      </c>
      <c r="B11" s="24" t="s">
        <v>84</v>
      </c>
      <c r="C11" s="30">
        <v>250</v>
      </c>
      <c r="D11" s="30">
        <v>300</v>
      </c>
      <c r="E11" s="25" t="s">
        <v>86</v>
      </c>
      <c r="F11" s="28" t="s">
        <v>143</v>
      </c>
      <c r="G11" s="25" t="s">
        <v>86</v>
      </c>
      <c r="H11" s="25" t="s">
        <v>88</v>
      </c>
      <c r="I11" s="26" t="s">
        <v>169</v>
      </c>
      <c r="J11" s="26" t="s">
        <v>117</v>
      </c>
      <c r="K11" s="27"/>
      <c r="L11" s="22" t="s">
        <v>20</v>
      </c>
      <c r="M11" s="31" t="s">
        <v>49</v>
      </c>
      <c r="N11" s="32" t="s">
        <v>48</v>
      </c>
      <c r="O11" s="22" t="s">
        <v>23</v>
      </c>
      <c r="P11" s="28">
        <v>14</v>
      </c>
      <c r="Q11" s="28">
        <v>0</v>
      </c>
      <c r="R11" s="28">
        <v>14</v>
      </c>
      <c r="S11" s="22" t="s">
        <v>198</v>
      </c>
    </row>
    <row r="12" spans="1:61" ht="18.75">
      <c r="A12" s="23">
        <v>43192</v>
      </c>
      <c r="B12" s="24" t="s">
        <v>84</v>
      </c>
      <c r="C12" s="30">
        <v>202</v>
      </c>
      <c r="D12" s="30">
        <v>212</v>
      </c>
      <c r="E12" s="25" t="s">
        <v>86</v>
      </c>
      <c r="F12" s="28" t="s">
        <v>143</v>
      </c>
      <c r="G12" s="25" t="s">
        <v>86</v>
      </c>
      <c r="H12" s="25" t="s">
        <v>88</v>
      </c>
      <c r="I12" s="26" t="s">
        <v>173</v>
      </c>
      <c r="J12" s="26" t="s">
        <v>118</v>
      </c>
      <c r="K12" s="27"/>
      <c r="L12" s="22" t="s">
        <v>20</v>
      </c>
      <c r="M12" s="31" t="s">
        <v>49</v>
      </c>
      <c r="N12" s="32" t="s">
        <v>48</v>
      </c>
      <c r="O12" s="22" t="s">
        <v>23</v>
      </c>
      <c r="P12" s="28">
        <v>13</v>
      </c>
      <c r="Q12" s="28">
        <v>0</v>
      </c>
      <c r="R12" s="28">
        <v>13</v>
      </c>
      <c r="S12" s="22" t="s">
        <v>198</v>
      </c>
    </row>
    <row r="13" spans="1:61" ht="18.75">
      <c r="A13" s="23">
        <v>43192</v>
      </c>
      <c r="B13" s="24" t="s">
        <v>84</v>
      </c>
      <c r="C13" s="30">
        <v>108</v>
      </c>
      <c r="D13" s="30">
        <v>124</v>
      </c>
      <c r="E13" s="25" t="s">
        <v>86</v>
      </c>
      <c r="F13" s="28" t="s">
        <v>143</v>
      </c>
      <c r="G13" s="25" t="s">
        <v>86</v>
      </c>
      <c r="H13" s="25" t="s">
        <v>88</v>
      </c>
      <c r="I13" s="26" t="s">
        <v>174</v>
      </c>
      <c r="J13" s="34" t="s">
        <v>119</v>
      </c>
      <c r="K13" s="27"/>
      <c r="L13" s="22" t="s">
        <v>20</v>
      </c>
      <c r="M13" s="31" t="s">
        <v>49</v>
      </c>
      <c r="N13" s="32" t="s">
        <v>48</v>
      </c>
      <c r="O13" s="22" t="s">
        <v>23</v>
      </c>
      <c r="P13" s="28">
        <v>14</v>
      </c>
      <c r="Q13" s="28">
        <v>0</v>
      </c>
      <c r="R13" s="28">
        <v>14</v>
      </c>
      <c r="S13" s="22" t="s">
        <v>198</v>
      </c>
    </row>
    <row r="14" spans="1:61" ht="18.75">
      <c r="A14" s="23">
        <v>43192</v>
      </c>
      <c r="B14" s="24" t="s">
        <v>84</v>
      </c>
      <c r="C14" s="30">
        <v>810</v>
      </c>
      <c r="D14" s="30">
        <v>820</v>
      </c>
      <c r="E14" s="25" t="s">
        <v>98</v>
      </c>
      <c r="F14" s="28" t="s">
        <v>143</v>
      </c>
      <c r="G14" s="25" t="s">
        <v>86</v>
      </c>
      <c r="H14" s="25" t="s">
        <v>88</v>
      </c>
      <c r="I14" s="26" t="s">
        <v>120</v>
      </c>
      <c r="J14" s="26"/>
      <c r="K14" s="27"/>
      <c r="L14" s="22" t="s">
        <v>20</v>
      </c>
      <c r="M14" s="31" t="s">
        <v>35</v>
      </c>
      <c r="N14" s="32" t="s">
        <v>34</v>
      </c>
      <c r="O14" s="22" t="s">
        <v>23</v>
      </c>
      <c r="P14" s="28">
        <v>14</v>
      </c>
      <c r="Q14" s="28">
        <v>0</v>
      </c>
      <c r="R14" s="28">
        <v>14</v>
      </c>
      <c r="S14" s="22" t="s">
        <v>198</v>
      </c>
    </row>
    <row r="15" spans="1:61" ht="18.75">
      <c r="A15" s="23">
        <v>43192</v>
      </c>
      <c r="B15" s="24" t="s">
        <v>84</v>
      </c>
      <c r="C15" s="30">
        <v>732</v>
      </c>
      <c r="D15" s="30">
        <v>742</v>
      </c>
      <c r="E15" s="25" t="s">
        <v>98</v>
      </c>
      <c r="F15" s="28" t="s">
        <v>143</v>
      </c>
      <c r="G15" s="25" t="s">
        <v>86</v>
      </c>
      <c r="H15" s="25" t="s">
        <v>88</v>
      </c>
      <c r="I15" s="26" t="s">
        <v>121</v>
      </c>
      <c r="J15" s="26"/>
      <c r="K15" s="27"/>
      <c r="L15" s="22" t="s">
        <v>20</v>
      </c>
      <c r="M15" s="31" t="s">
        <v>35</v>
      </c>
      <c r="N15" s="32" t="s">
        <v>34</v>
      </c>
      <c r="O15" s="22" t="s">
        <v>23</v>
      </c>
      <c r="P15" s="28">
        <v>14</v>
      </c>
      <c r="Q15" s="28">
        <v>0</v>
      </c>
      <c r="R15" s="28">
        <v>14</v>
      </c>
      <c r="S15" s="22" t="s">
        <v>198</v>
      </c>
    </row>
    <row r="16" spans="1:61" ht="18.75">
      <c r="A16" s="23">
        <v>43192</v>
      </c>
      <c r="B16" s="24" t="s">
        <v>84</v>
      </c>
      <c r="C16" s="30">
        <v>607</v>
      </c>
      <c r="D16" s="30">
        <v>617</v>
      </c>
      <c r="E16" s="25" t="s">
        <v>98</v>
      </c>
      <c r="F16" s="28" t="s">
        <v>143</v>
      </c>
      <c r="G16" s="25" t="s">
        <v>86</v>
      </c>
      <c r="H16" s="25" t="s">
        <v>88</v>
      </c>
      <c r="I16" s="26" t="s">
        <v>122</v>
      </c>
      <c r="J16" s="26"/>
      <c r="K16" s="27"/>
      <c r="L16" s="22" t="s">
        <v>20</v>
      </c>
      <c r="M16" s="31" t="s">
        <v>35</v>
      </c>
      <c r="N16" s="32" t="s">
        <v>34</v>
      </c>
      <c r="O16" s="22" t="s">
        <v>23</v>
      </c>
      <c r="P16" s="28">
        <v>14</v>
      </c>
      <c r="Q16" s="28">
        <v>0</v>
      </c>
      <c r="R16" s="28">
        <v>14</v>
      </c>
      <c r="S16" s="22" t="s">
        <v>198</v>
      </c>
    </row>
    <row r="17" spans="1:19" ht="18.75">
      <c r="A17" s="23">
        <v>43192</v>
      </c>
      <c r="B17" s="24" t="s">
        <v>84</v>
      </c>
      <c r="C17" s="30">
        <v>525</v>
      </c>
      <c r="D17" s="30">
        <v>535</v>
      </c>
      <c r="E17" s="25" t="s">
        <v>98</v>
      </c>
      <c r="F17" s="28" t="s">
        <v>143</v>
      </c>
      <c r="G17" s="25" t="s">
        <v>86</v>
      </c>
      <c r="H17" s="25" t="s">
        <v>88</v>
      </c>
      <c r="I17" s="26" t="s">
        <v>123</v>
      </c>
      <c r="J17" s="26"/>
      <c r="K17" s="27"/>
      <c r="L17" s="22" t="s">
        <v>20</v>
      </c>
      <c r="M17" s="31" t="s">
        <v>35</v>
      </c>
      <c r="N17" s="32" t="s">
        <v>34</v>
      </c>
      <c r="O17" s="22" t="s">
        <v>23</v>
      </c>
      <c r="P17" s="28">
        <v>14</v>
      </c>
      <c r="Q17" s="28">
        <v>0</v>
      </c>
      <c r="R17" s="28">
        <v>14</v>
      </c>
      <c r="S17" s="22" t="s">
        <v>198</v>
      </c>
    </row>
    <row r="18" spans="1:19" ht="18.75">
      <c r="A18" s="23">
        <v>43192</v>
      </c>
      <c r="B18" s="24" t="s">
        <v>84</v>
      </c>
      <c r="C18" s="30">
        <v>455</v>
      </c>
      <c r="D18" s="30">
        <v>505</v>
      </c>
      <c r="E18" s="25" t="s">
        <v>98</v>
      </c>
      <c r="F18" s="28" t="s">
        <v>143</v>
      </c>
      <c r="G18" s="25" t="s">
        <v>86</v>
      </c>
      <c r="H18" s="25" t="s">
        <v>88</v>
      </c>
      <c r="I18" s="26" t="s">
        <v>175</v>
      </c>
      <c r="J18" s="26" t="s">
        <v>124</v>
      </c>
      <c r="K18" s="27"/>
      <c r="L18" s="22" t="s">
        <v>20</v>
      </c>
      <c r="M18" s="31" t="s">
        <v>35</v>
      </c>
      <c r="N18" s="32" t="s">
        <v>34</v>
      </c>
      <c r="O18" s="22" t="s">
        <v>23</v>
      </c>
      <c r="P18" s="28">
        <v>14</v>
      </c>
      <c r="Q18" s="28">
        <v>0</v>
      </c>
      <c r="R18" s="28">
        <v>14</v>
      </c>
      <c r="S18" s="22" t="s">
        <v>198</v>
      </c>
    </row>
    <row r="19" spans="1:19" ht="18.75">
      <c r="A19" s="23">
        <v>43192</v>
      </c>
      <c r="B19" s="24" t="s">
        <v>84</v>
      </c>
      <c r="C19" s="30">
        <v>355</v>
      </c>
      <c r="D19" s="30">
        <v>405</v>
      </c>
      <c r="E19" s="25" t="s">
        <v>98</v>
      </c>
      <c r="F19" s="28" t="s">
        <v>143</v>
      </c>
      <c r="G19" s="25" t="s">
        <v>86</v>
      </c>
      <c r="H19" s="25" t="s">
        <v>88</v>
      </c>
      <c r="I19" s="26" t="s">
        <v>125</v>
      </c>
      <c r="J19" s="26"/>
      <c r="K19" s="27"/>
      <c r="L19" s="22" t="s">
        <v>20</v>
      </c>
      <c r="M19" s="31" t="s">
        <v>35</v>
      </c>
      <c r="N19" s="32" t="s">
        <v>34</v>
      </c>
      <c r="O19" s="22" t="s">
        <v>23</v>
      </c>
      <c r="P19" s="28">
        <v>14</v>
      </c>
      <c r="Q19" s="28">
        <v>0</v>
      </c>
      <c r="R19" s="28">
        <v>14</v>
      </c>
      <c r="S19" s="22" t="s">
        <v>198</v>
      </c>
    </row>
    <row r="20" spans="1:19" ht="18.75">
      <c r="A20" s="23">
        <v>43192</v>
      </c>
      <c r="B20" s="24" t="s">
        <v>84</v>
      </c>
      <c r="C20" s="30">
        <v>310</v>
      </c>
      <c r="D20" s="30">
        <v>320</v>
      </c>
      <c r="E20" s="25" t="s">
        <v>98</v>
      </c>
      <c r="F20" s="28" t="s">
        <v>143</v>
      </c>
      <c r="G20" s="25" t="s">
        <v>86</v>
      </c>
      <c r="H20" s="25" t="s">
        <v>88</v>
      </c>
      <c r="I20" s="26" t="s">
        <v>126</v>
      </c>
      <c r="J20" s="26"/>
      <c r="K20" s="27"/>
      <c r="L20" s="22" t="s">
        <v>20</v>
      </c>
      <c r="M20" s="31" t="s">
        <v>35</v>
      </c>
      <c r="N20" s="32" t="s">
        <v>34</v>
      </c>
      <c r="O20" s="22" t="s">
        <v>23</v>
      </c>
      <c r="P20" s="28">
        <v>14</v>
      </c>
      <c r="Q20" s="28">
        <v>0</v>
      </c>
      <c r="R20" s="28">
        <v>14</v>
      </c>
      <c r="S20" s="22" t="s">
        <v>198</v>
      </c>
    </row>
    <row r="21" spans="1:19" ht="18.75">
      <c r="A21" s="23">
        <v>43192</v>
      </c>
      <c r="B21" s="24" t="s">
        <v>84</v>
      </c>
      <c r="C21" s="30">
        <v>225</v>
      </c>
      <c r="D21" s="30">
        <v>235</v>
      </c>
      <c r="E21" s="25" t="s">
        <v>98</v>
      </c>
      <c r="F21" s="28" t="s">
        <v>143</v>
      </c>
      <c r="G21" s="25" t="s">
        <v>86</v>
      </c>
      <c r="H21" s="25" t="s">
        <v>88</v>
      </c>
      <c r="I21" s="26" t="s">
        <v>176</v>
      </c>
      <c r="J21" s="26" t="s">
        <v>127</v>
      </c>
      <c r="K21" s="27"/>
      <c r="L21" s="22" t="s">
        <v>20</v>
      </c>
      <c r="M21" s="31" t="s">
        <v>35</v>
      </c>
      <c r="N21" s="32" t="s">
        <v>34</v>
      </c>
      <c r="O21" s="22" t="s">
        <v>23</v>
      </c>
      <c r="P21" s="28">
        <v>14</v>
      </c>
      <c r="Q21" s="28">
        <v>0</v>
      </c>
      <c r="R21" s="28">
        <v>14</v>
      </c>
      <c r="S21" s="22" t="s">
        <v>198</v>
      </c>
    </row>
    <row r="22" spans="1:19" ht="18.75">
      <c r="A22" s="23">
        <v>43192</v>
      </c>
      <c r="B22" s="24" t="s">
        <v>84</v>
      </c>
      <c r="C22" s="30">
        <v>133</v>
      </c>
      <c r="D22" s="30">
        <v>141</v>
      </c>
      <c r="E22" s="25" t="s">
        <v>98</v>
      </c>
      <c r="F22" s="28" t="s">
        <v>143</v>
      </c>
      <c r="G22" s="25" t="s">
        <v>86</v>
      </c>
      <c r="H22" s="25" t="s">
        <v>88</v>
      </c>
      <c r="I22" s="26" t="s">
        <v>177</v>
      </c>
      <c r="J22" s="26" t="s">
        <v>128</v>
      </c>
      <c r="K22" s="27"/>
      <c r="L22" s="22" t="s">
        <v>20</v>
      </c>
      <c r="M22" s="31" t="s">
        <v>35</v>
      </c>
      <c r="N22" s="32" t="s">
        <v>34</v>
      </c>
      <c r="O22" s="22" t="s">
        <v>23</v>
      </c>
      <c r="P22" s="28">
        <v>11</v>
      </c>
      <c r="Q22" s="28">
        <v>0</v>
      </c>
      <c r="R22" s="28">
        <v>11</v>
      </c>
      <c r="S22" s="22" t="s">
        <v>198</v>
      </c>
    </row>
    <row r="23" spans="1:19" ht="18.75">
      <c r="A23" s="23">
        <v>43192</v>
      </c>
      <c r="B23" s="24" t="s">
        <v>84</v>
      </c>
      <c r="C23" s="30">
        <v>30</v>
      </c>
      <c r="D23" s="30">
        <v>40</v>
      </c>
      <c r="E23" s="25" t="s">
        <v>98</v>
      </c>
      <c r="F23" s="28" t="s">
        <v>143</v>
      </c>
      <c r="G23" s="25" t="s">
        <v>86</v>
      </c>
      <c r="H23" s="25" t="s">
        <v>88</v>
      </c>
      <c r="I23" s="26" t="s">
        <v>178</v>
      </c>
      <c r="J23" s="26" t="s">
        <v>129</v>
      </c>
      <c r="K23" s="27"/>
      <c r="L23" s="22" t="s">
        <v>20</v>
      </c>
      <c r="M23" s="31" t="s">
        <v>35</v>
      </c>
      <c r="N23" s="32" t="s">
        <v>34</v>
      </c>
      <c r="O23" s="22" t="s">
        <v>23</v>
      </c>
      <c r="P23" s="28">
        <v>11</v>
      </c>
      <c r="Q23" s="28">
        <v>0</v>
      </c>
      <c r="R23" s="28">
        <v>11</v>
      </c>
      <c r="S23" s="22" t="s">
        <v>198</v>
      </c>
    </row>
    <row r="24" spans="1:19" ht="18.75">
      <c r="A24" s="23">
        <v>43192</v>
      </c>
      <c r="B24" s="24" t="s">
        <v>84</v>
      </c>
      <c r="C24" s="30">
        <v>850</v>
      </c>
      <c r="D24" s="30">
        <v>900</v>
      </c>
      <c r="E24" s="25" t="s">
        <v>98</v>
      </c>
      <c r="F24" s="28" t="s">
        <v>143</v>
      </c>
      <c r="G24" s="25" t="s">
        <v>86</v>
      </c>
      <c r="H24" s="25" t="s">
        <v>88</v>
      </c>
      <c r="I24" s="26" t="s">
        <v>130</v>
      </c>
      <c r="J24" s="26"/>
      <c r="K24" s="27"/>
      <c r="L24" s="22" t="s">
        <v>20</v>
      </c>
      <c r="M24" s="31" t="s">
        <v>35</v>
      </c>
      <c r="N24" s="32" t="s">
        <v>34</v>
      </c>
      <c r="O24" s="22" t="s">
        <v>23</v>
      </c>
      <c r="P24" s="28">
        <v>14</v>
      </c>
      <c r="Q24" s="28">
        <v>0</v>
      </c>
      <c r="R24" s="28">
        <v>14</v>
      </c>
      <c r="S24" s="22" t="s">
        <v>198</v>
      </c>
    </row>
    <row r="25" spans="1:19" ht="18.75">
      <c r="A25" s="23">
        <v>43192</v>
      </c>
      <c r="B25" s="24" t="s">
        <v>84</v>
      </c>
      <c r="C25" s="30">
        <v>655</v>
      </c>
      <c r="D25" s="30">
        <v>705</v>
      </c>
      <c r="E25" s="25" t="s">
        <v>98</v>
      </c>
      <c r="F25" s="28" t="s">
        <v>143</v>
      </c>
      <c r="G25" s="25" t="s">
        <v>86</v>
      </c>
      <c r="H25" s="25" t="s">
        <v>88</v>
      </c>
      <c r="I25" s="26" t="s">
        <v>131</v>
      </c>
      <c r="J25" s="26"/>
      <c r="K25" s="27"/>
      <c r="L25" s="22" t="s">
        <v>20</v>
      </c>
      <c r="M25" s="31" t="s">
        <v>35</v>
      </c>
      <c r="N25" s="32" t="s">
        <v>34</v>
      </c>
      <c r="O25" s="22" t="s">
        <v>23</v>
      </c>
      <c r="P25" s="28">
        <v>14</v>
      </c>
      <c r="Q25" s="28">
        <v>0</v>
      </c>
      <c r="R25" s="28">
        <v>14</v>
      </c>
      <c r="S25" s="22" t="s">
        <v>198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0" sqref="G20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56"/>
  <sheetViews>
    <sheetView workbookViewId="0">
      <selection activeCell="U10" sqref="U10"/>
    </sheetView>
  </sheetViews>
  <sheetFormatPr defaultRowHeight="13.5"/>
  <cols>
    <col min="1" max="1" width="10.7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375" customWidth="1"/>
    <col min="10" max="10" width="18.25" customWidth="1"/>
    <col min="11" max="11" width="13.25" customWidth="1"/>
    <col min="12" max="12" width="15" bestFit="1" customWidth="1"/>
    <col min="13" max="13" width="12.125" bestFit="1" customWidth="1"/>
    <col min="14" max="15" width="6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6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16">
        <v>43193</v>
      </c>
      <c r="B3" s="11" t="s">
        <v>85</v>
      </c>
      <c r="C3" s="9">
        <v>210</v>
      </c>
      <c r="D3" s="9">
        <v>220</v>
      </c>
      <c r="E3" s="17" t="s">
        <v>99</v>
      </c>
      <c r="F3" s="28" t="s">
        <v>143</v>
      </c>
      <c r="G3" s="17" t="s">
        <v>87</v>
      </c>
      <c r="H3" s="17" t="s">
        <v>89</v>
      </c>
      <c r="I3" s="12" t="s">
        <v>157</v>
      </c>
      <c r="J3" s="12" t="s">
        <v>90</v>
      </c>
      <c r="K3" s="18"/>
      <c r="L3" s="15" t="str">
        <f t="shared" ref="L3:L17" si="0">IF(A3&lt;&gt;"","武汉威伟机械","-----")</f>
        <v>武汉威伟机械</v>
      </c>
      <c r="M3" s="10" t="str">
        <f>VLOOKUP(N3,ch!A:B,2,FALSE)</f>
        <v>鄂AZR992</v>
      </c>
      <c r="N3" s="19" t="s">
        <v>91</v>
      </c>
      <c r="O3" s="15" t="str">
        <f t="shared" ref="O3:O18" si="1">IF(A3&lt;&gt;"","9.6米","---")</f>
        <v>9.6米</v>
      </c>
      <c r="P3" s="17">
        <v>14</v>
      </c>
      <c r="Q3" s="17">
        <v>0</v>
      </c>
      <c r="R3" s="17">
        <f t="shared" ref="R3:R18" si="2">SUM(P3:Q3)</f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16">
        <v>43193</v>
      </c>
      <c r="B4" s="11" t="s">
        <v>85</v>
      </c>
      <c r="C4" s="9">
        <v>300</v>
      </c>
      <c r="D4" s="9">
        <v>310</v>
      </c>
      <c r="E4" s="17" t="s">
        <v>99</v>
      </c>
      <c r="F4" s="28" t="s">
        <v>143</v>
      </c>
      <c r="G4" s="17" t="s">
        <v>87</v>
      </c>
      <c r="H4" s="17" t="s">
        <v>89</v>
      </c>
      <c r="I4" s="12" t="s">
        <v>158</v>
      </c>
      <c r="J4" s="12" t="s">
        <v>92</v>
      </c>
      <c r="K4" s="18"/>
      <c r="L4" s="15" t="str">
        <f t="shared" si="0"/>
        <v>武汉威伟机械</v>
      </c>
      <c r="M4" s="10" t="str">
        <f>VLOOKUP(N4,ch!A:B,2,FALSE)</f>
        <v>鄂AZR992</v>
      </c>
      <c r="N4" s="19" t="s">
        <v>91</v>
      </c>
      <c r="O4" s="15" t="str">
        <f t="shared" si="1"/>
        <v>9.6米</v>
      </c>
      <c r="P4" s="17">
        <v>14</v>
      </c>
      <c r="Q4" s="17">
        <v>0</v>
      </c>
      <c r="R4" s="17">
        <f t="shared" si="2"/>
        <v>14</v>
      </c>
      <c r="S4" s="22" t="s">
        <v>198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16">
        <v>43193</v>
      </c>
      <c r="B5" s="11" t="s">
        <v>85</v>
      </c>
      <c r="C5" s="9">
        <v>353</v>
      </c>
      <c r="D5" s="9">
        <v>359</v>
      </c>
      <c r="E5" s="17" t="s">
        <v>99</v>
      </c>
      <c r="F5" s="28" t="s">
        <v>143</v>
      </c>
      <c r="G5" s="17" t="s">
        <v>87</v>
      </c>
      <c r="H5" s="17" t="s">
        <v>89</v>
      </c>
      <c r="I5" s="12" t="s">
        <v>93</v>
      </c>
      <c r="J5" s="12"/>
      <c r="K5" s="18"/>
      <c r="L5" s="15" t="str">
        <f t="shared" si="0"/>
        <v>武汉威伟机械</v>
      </c>
      <c r="M5" s="10" t="str">
        <f>VLOOKUP(N5,ch!A:B,2,FALSE)</f>
        <v>鄂AZR992</v>
      </c>
      <c r="N5" s="19" t="s">
        <v>91</v>
      </c>
      <c r="O5" s="15" t="str">
        <f t="shared" si="1"/>
        <v>9.6米</v>
      </c>
      <c r="P5" s="17">
        <v>14</v>
      </c>
      <c r="Q5" s="17">
        <v>0</v>
      </c>
      <c r="R5" s="17">
        <f t="shared" si="2"/>
        <v>14</v>
      </c>
      <c r="S5" s="22" t="s">
        <v>198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16">
        <v>43193</v>
      </c>
      <c r="B6" s="11" t="s">
        <v>85</v>
      </c>
      <c r="C6" s="9">
        <v>448</v>
      </c>
      <c r="D6" s="9">
        <v>458</v>
      </c>
      <c r="E6" s="17" t="s">
        <v>99</v>
      </c>
      <c r="F6" s="28" t="s">
        <v>143</v>
      </c>
      <c r="G6" s="17" t="s">
        <v>87</v>
      </c>
      <c r="H6" s="17" t="s">
        <v>89</v>
      </c>
      <c r="I6" s="12" t="s">
        <v>94</v>
      </c>
      <c r="J6" s="12"/>
      <c r="K6" s="18"/>
      <c r="L6" s="15" t="str">
        <f t="shared" si="0"/>
        <v>武汉威伟机械</v>
      </c>
      <c r="M6" s="10" t="str">
        <f>VLOOKUP(N6,ch!A:B,2,FALSE)</f>
        <v>鄂AZR992</v>
      </c>
      <c r="N6" s="19" t="s">
        <v>91</v>
      </c>
      <c r="O6" s="15" t="str">
        <f t="shared" si="1"/>
        <v>9.6米</v>
      </c>
      <c r="P6" s="17">
        <v>14</v>
      </c>
      <c r="Q6" s="17">
        <v>0</v>
      </c>
      <c r="R6" s="17">
        <f t="shared" si="2"/>
        <v>14</v>
      </c>
      <c r="S6" s="22" t="s">
        <v>198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16">
        <v>43193</v>
      </c>
      <c r="B7" s="11" t="s">
        <v>85</v>
      </c>
      <c r="C7" s="9">
        <v>625</v>
      </c>
      <c r="D7" s="9">
        <v>635</v>
      </c>
      <c r="E7" s="17" t="s">
        <v>99</v>
      </c>
      <c r="F7" s="28" t="s">
        <v>143</v>
      </c>
      <c r="G7" s="17" t="s">
        <v>87</v>
      </c>
      <c r="H7" s="17" t="s">
        <v>89</v>
      </c>
      <c r="I7" s="12" t="s">
        <v>95</v>
      </c>
      <c r="J7" s="12"/>
      <c r="K7" s="18"/>
      <c r="L7" s="15" t="str">
        <f t="shared" si="0"/>
        <v>武汉威伟机械</v>
      </c>
      <c r="M7" s="10" t="str">
        <f>VLOOKUP(N7,ch!A:B,2,FALSE)</f>
        <v>鄂AZR992</v>
      </c>
      <c r="N7" s="19" t="s">
        <v>91</v>
      </c>
      <c r="O7" s="15" t="str">
        <f t="shared" si="1"/>
        <v>9.6米</v>
      </c>
      <c r="P7" s="17">
        <v>14</v>
      </c>
      <c r="Q7" s="17">
        <v>0</v>
      </c>
      <c r="R7" s="17">
        <f t="shared" si="2"/>
        <v>14</v>
      </c>
      <c r="S7" s="22" t="s">
        <v>198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16">
        <v>43193</v>
      </c>
      <c r="B8" s="11" t="s">
        <v>85</v>
      </c>
      <c r="C8" s="9">
        <v>2</v>
      </c>
      <c r="D8" s="9">
        <v>12</v>
      </c>
      <c r="E8" s="17" t="s">
        <v>99</v>
      </c>
      <c r="F8" s="28" t="s">
        <v>143</v>
      </c>
      <c r="G8" s="17" t="s">
        <v>87</v>
      </c>
      <c r="H8" s="17" t="s">
        <v>89</v>
      </c>
      <c r="I8" s="12" t="s">
        <v>159</v>
      </c>
      <c r="J8" s="33" t="s">
        <v>96</v>
      </c>
      <c r="K8" s="18"/>
      <c r="L8" s="15" t="str">
        <f t="shared" si="0"/>
        <v>武汉威伟机械</v>
      </c>
      <c r="M8" s="10" t="str">
        <f>VLOOKUP(N8,ch!A:B,2,FALSE)</f>
        <v>鄂AZR992</v>
      </c>
      <c r="N8" s="19" t="s">
        <v>91</v>
      </c>
      <c r="O8" s="15" t="str">
        <f t="shared" si="1"/>
        <v>9.6米</v>
      </c>
      <c r="P8" s="17">
        <v>14</v>
      </c>
      <c r="Q8" s="17">
        <v>0</v>
      </c>
      <c r="R8" s="17">
        <f t="shared" si="2"/>
        <v>14</v>
      </c>
      <c r="S8" s="22" t="s">
        <v>198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16">
        <v>43193</v>
      </c>
      <c r="B9" s="11" t="s">
        <v>85</v>
      </c>
      <c r="C9" s="9">
        <v>110</v>
      </c>
      <c r="D9" s="9">
        <v>120</v>
      </c>
      <c r="E9" s="17" t="s">
        <v>99</v>
      </c>
      <c r="F9" s="28" t="s">
        <v>143</v>
      </c>
      <c r="G9" s="17" t="s">
        <v>87</v>
      </c>
      <c r="H9" s="17" t="s">
        <v>89</v>
      </c>
      <c r="I9" s="12" t="s">
        <v>97</v>
      </c>
      <c r="J9" s="12"/>
      <c r="K9" s="18"/>
      <c r="L9" s="15" t="str">
        <f t="shared" si="0"/>
        <v>武汉威伟机械</v>
      </c>
      <c r="M9" s="10" t="str">
        <f>VLOOKUP(N9,ch!A:B,2,FALSE)</f>
        <v>鄂AZR992</v>
      </c>
      <c r="N9" s="19" t="s">
        <v>91</v>
      </c>
      <c r="O9" s="15" t="str">
        <f t="shared" si="1"/>
        <v>9.6米</v>
      </c>
      <c r="P9" s="17">
        <v>14</v>
      </c>
      <c r="Q9" s="17">
        <v>0</v>
      </c>
      <c r="R9" s="17">
        <f t="shared" si="2"/>
        <v>14</v>
      </c>
      <c r="S9" s="22" t="s">
        <v>198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16">
        <v>43193</v>
      </c>
      <c r="B10" s="11" t="s">
        <v>85</v>
      </c>
      <c r="C10" s="9">
        <v>707</v>
      </c>
      <c r="D10" s="9">
        <v>717</v>
      </c>
      <c r="E10" s="17" t="s">
        <v>99</v>
      </c>
      <c r="F10" s="28" t="s">
        <v>143</v>
      </c>
      <c r="G10" s="17" t="s">
        <v>87</v>
      </c>
      <c r="H10" s="17" t="s">
        <v>89</v>
      </c>
      <c r="I10" s="12" t="s">
        <v>100</v>
      </c>
      <c r="J10" s="12"/>
      <c r="K10" s="18"/>
      <c r="L10" s="15" t="str">
        <f t="shared" si="0"/>
        <v>武汉威伟机械</v>
      </c>
      <c r="M10" s="10" t="str">
        <f>VLOOKUP(N10,ch!A:B,2,FALSE)</f>
        <v>鄂ABY277</v>
      </c>
      <c r="N10" s="19" t="s">
        <v>101</v>
      </c>
      <c r="O10" s="15" t="str">
        <f t="shared" si="1"/>
        <v>9.6米</v>
      </c>
      <c r="P10" s="17">
        <v>14</v>
      </c>
      <c r="Q10" s="17">
        <v>0</v>
      </c>
      <c r="R10" s="17">
        <f t="shared" si="2"/>
        <v>14</v>
      </c>
      <c r="S10" s="22" t="s">
        <v>198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16">
        <v>43193</v>
      </c>
      <c r="B11" s="11" t="s">
        <v>85</v>
      </c>
      <c r="C11" s="9">
        <v>610</v>
      </c>
      <c r="D11" s="9">
        <v>620</v>
      </c>
      <c r="E11" s="17" t="s">
        <v>99</v>
      </c>
      <c r="F11" s="28" t="s">
        <v>143</v>
      </c>
      <c r="G11" s="17" t="s">
        <v>87</v>
      </c>
      <c r="H11" s="17" t="s">
        <v>89</v>
      </c>
      <c r="I11" s="12" t="s">
        <v>102</v>
      </c>
      <c r="J11" s="12"/>
      <c r="K11" s="18"/>
      <c r="L11" s="15" t="str">
        <f t="shared" si="0"/>
        <v>武汉威伟机械</v>
      </c>
      <c r="M11" s="10" t="str">
        <f>VLOOKUP(N11,ch!A:B,2,FALSE)</f>
        <v>鄂ABY277</v>
      </c>
      <c r="N11" s="19" t="s">
        <v>101</v>
      </c>
      <c r="O11" s="15" t="str">
        <f t="shared" si="1"/>
        <v>9.6米</v>
      </c>
      <c r="P11" s="17">
        <v>14</v>
      </c>
      <c r="Q11" s="17">
        <v>0</v>
      </c>
      <c r="R11" s="17">
        <f t="shared" si="2"/>
        <v>14</v>
      </c>
      <c r="S11" s="22" t="s">
        <v>198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16">
        <v>43193</v>
      </c>
      <c r="B12" s="11" t="s">
        <v>85</v>
      </c>
      <c r="C12" s="9">
        <v>425</v>
      </c>
      <c r="D12" s="9">
        <v>435</v>
      </c>
      <c r="E12" s="17" t="s">
        <v>99</v>
      </c>
      <c r="F12" s="28" t="s">
        <v>143</v>
      </c>
      <c r="G12" s="17" t="s">
        <v>87</v>
      </c>
      <c r="H12" s="17" t="s">
        <v>89</v>
      </c>
      <c r="I12" s="12" t="s">
        <v>103</v>
      </c>
      <c r="J12" s="12"/>
      <c r="K12" s="18"/>
      <c r="L12" s="15" t="str">
        <f t="shared" si="0"/>
        <v>武汉威伟机械</v>
      </c>
      <c r="M12" s="10" t="str">
        <f>VLOOKUP(N12,ch!A:B,2,FALSE)</f>
        <v>鄂ABY277</v>
      </c>
      <c r="N12" s="19" t="s">
        <v>101</v>
      </c>
      <c r="O12" s="15" t="str">
        <f t="shared" si="1"/>
        <v>9.6米</v>
      </c>
      <c r="P12" s="17">
        <v>14</v>
      </c>
      <c r="Q12" s="17">
        <v>0</v>
      </c>
      <c r="R12" s="17">
        <f t="shared" si="2"/>
        <v>14</v>
      </c>
      <c r="S12" s="22" t="s">
        <v>198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16">
        <v>43193</v>
      </c>
      <c r="B13" s="11" t="s">
        <v>85</v>
      </c>
      <c r="C13" s="9">
        <v>330</v>
      </c>
      <c r="D13" s="9">
        <v>340</v>
      </c>
      <c r="E13" s="17" t="s">
        <v>99</v>
      </c>
      <c r="F13" s="28" t="s">
        <v>143</v>
      </c>
      <c r="G13" s="17" t="s">
        <v>87</v>
      </c>
      <c r="H13" s="17" t="s">
        <v>89</v>
      </c>
      <c r="I13" s="12" t="s">
        <v>104</v>
      </c>
      <c r="J13" s="12"/>
      <c r="K13" s="18"/>
      <c r="L13" s="15" t="str">
        <f t="shared" si="0"/>
        <v>武汉威伟机械</v>
      </c>
      <c r="M13" s="10" t="str">
        <f>VLOOKUP(N13,ch!A:B,2,FALSE)</f>
        <v>鄂ABY277</v>
      </c>
      <c r="N13" s="19" t="s">
        <v>101</v>
      </c>
      <c r="O13" s="15" t="str">
        <f t="shared" si="1"/>
        <v>9.6米</v>
      </c>
      <c r="P13" s="17">
        <v>14</v>
      </c>
      <c r="Q13" s="17">
        <v>0</v>
      </c>
      <c r="R13" s="17">
        <f t="shared" si="2"/>
        <v>14</v>
      </c>
      <c r="S13" s="22" t="s">
        <v>198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16">
        <v>43193</v>
      </c>
      <c r="B14" s="11" t="s">
        <v>85</v>
      </c>
      <c r="C14" s="9">
        <v>245</v>
      </c>
      <c r="D14" s="9">
        <v>255</v>
      </c>
      <c r="E14" s="17" t="s">
        <v>99</v>
      </c>
      <c r="F14" s="28" t="s">
        <v>143</v>
      </c>
      <c r="G14" s="17" t="s">
        <v>87</v>
      </c>
      <c r="H14" s="17" t="s">
        <v>89</v>
      </c>
      <c r="I14" s="12" t="s">
        <v>105</v>
      </c>
      <c r="J14" s="12"/>
      <c r="K14" s="18"/>
      <c r="L14" s="15" t="str">
        <f t="shared" si="0"/>
        <v>武汉威伟机械</v>
      </c>
      <c r="M14" s="10" t="str">
        <f>VLOOKUP(N14,ch!A:B,2,FALSE)</f>
        <v>鄂ABY277</v>
      </c>
      <c r="N14" s="19" t="s">
        <v>101</v>
      </c>
      <c r="O14" s="15" t="str">
        <f t="shared" si="1"/>
        <v>9.6米</v>
      </c>
      <c r="P14" s="17">
        <v>14</v>
      </c>
      <c r="Q14" s="17">
        <v>0</v>
      </c>
      <c r="R14" s="17">
        <f t="shared" si="2"/>
        <v>14</v>
      </c>
      <c r="S14" s="22" t="s">
        <v>198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16">
        <v>43193</v>
      </c>
      <c r="B15" s="11" t="s">
        <v>85</v>
      </c>
      <c r="C15" s="9">
        <v>156</v>
      </c>
      <c r="D15" s="9">
        <v>210</v>
      </c>
      <c r="E15" s="17" t="s">
        <v>99</v>
      </c>
      <c r="F15" s="28" t="s">
        <v>143</v>
      </c>
      <c r="G15" s="17" t="s">
        <v>87</v>
      </c>
      <c r="H15" s="17" t="s">
        <v>89</v>
      </c>
      <c r="I15" s="12" t="s">
        <v>106</v>
      </c>
      <c r="J15" s="12"/>
      <c r="K15" s="18"/>
      <c r="L15" s="15" t="str">
        <f t="shared" si="0"/>
        <v>武汉威伟机械</v>
      </c>
      <c r="M15" s="10" t="str">
        <f>VLOOKUP(N15,ch!A:B,2,FALSE)</f>
        <v>鄂ABY277</v>
      </c>
      <c r="N15" s="19" t="s">
        <v>101</v>
      </c>
      <c r="O15" s="15" t="str">
        <f t="shared" si="1"/>
        <v>9.6米</v>
      </c>
      <c r="P15" s="17">
        <v>14</v>
      </c>
      <c r="Q15" s="17">
        <v>0</v>
      </c>
      <c r="R15" s="17">
        <f t="shared" si="2"/>
        <v>14</v>
      </c>
      <c r="S15" s="22" t="s">
        <v>198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16">
        <v>43193</v>
      </c>
      <c r="B16" s="11" t="s">
        <v>85</v>
      </c>
      <c r="C16" s="9">
        <v>34</v>
      </c>
      <c r="D16" s="9">
        <v>44</v>
      </c>
      <c r="E16" s="17" t="s">
        <v>99</v>
      </c>
      <c r="F16" s="28" t="s">
        <v>143</v>
      </c>
      <c r="G16" s="17" t="s">
        <v>87</v>
      </c>
      <c r="H16" s="17" t="s">
        <v>89</v>
      </c>
      <c r="I16" s="12" t="s">
        <v>107</v>
      </c>
      <c r="J16" s="12"/>
      <c r="K16" s="18"/>
      <c r="L16" s="15" t="str">
        <f t="shared" si="0"/>
        <v>武汉威伟机械</v>
      </c>
      <c r="M16" s="10" t="str">
        <f>VLOOKUP(N16,ch!A:B,2,FALSE)</f>
        <v>鄂ABY277</v>
      </c>
      <c r="N16" s="19" t="s">
        <v>101</v>
      </c>
      <c r="O16" s="15" t="str">
        <f t="shared" si="1"/>
        <v>9.6米</v>
      </c>
      <c r="P16" s="17">
        <v>14</v>
      </c>
      <c r="Q16" s="17">
        <v>0</v>
      </c>
      <c r="R16" s="17">
        <f t="shared" si="2"/>
        <v>14</v>
      </c>
      <c r="S16" s="22" t="s">
        <v>198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16">
        <v>43193</v>
      </c>
      <c r="B17" s="11" t="s">
        <v>85</v>
      </c>
      <c r="C17" s="9">
        <v>5</v>
      </c>
      <c r="D17" s="9">
        <v>15</v>
      </c>
      <c r="E17" s="17" t="s">
        <v>99</v>
      </c>
      <c r="F17" s="28" t="s">
        <v>143</v>
      </c>
      <c r="G17" s="17" t="s">
        <v>87</v>
      </c>
      <c r="H17" s="17" t="s">
        <v>89</v>
      </c>
      <c r="I17" s="12" t="s">
        <v>108</v>
      </c>
      <c r="J17" s="12"/>
      <c r="K17" s="18"/>
      <c r="L17" s="15" t="str">
        <f t="shared" si="0"/>
        <v>武汉威伟机械</v>
      </c>
      <c r="M17" s="10" t="str">
        <f>VLOOKUP(N17,ch!A:B,2,FALSE)</f>
        <v>鄂ABY277</v>
      </c>
      <c r="N17" s="19" t="s">
        <v>101</v>
      </c>
      <c r="O17" s="15" t="str">
        <f t="shared" si="1"/>
        <v>9.6米</v>
      </c>
      <c r="P17" s="17">
        <v>14</v>
      </c>
      <c r="Q17" s="17">
        <v>0</v>
      </c>
      <c r="R17" s="17">
        <f t="shared" si="2"/>
        <v>14</v>
      </c>
      <c r="S17" s="22" t="s">
        <v>198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>
        <v>43193</v>
      </c>
      <c r="B18" s="11" t="s">
        <v>85</v>
      </c>
      <c r="C18" s="9">
        <v>16</v>
      </c>
      <c r="D18" s="9">
        <v>26</v>
      </c>
      <c r="E18" s="28" t="s">
        <v>99</v>
      </c>
      <c r="F18" s="28" t="s">
        <v>143</v>
      </c>
      <c r="G18" s="28" t="s">
        <v>87</v>
      </c>
      <c r="H18" s="28" t="s">
        <v>89</v>
      </c>
      <c r="I18" s="12" t="s">
        <v>160</v>
      </c>
      <c r="J18" s="12"/>
      <c r="K18" s="18"/>
      <c r="L18" s="22" t="str">
        <f t="shared" ref="L18" si="3">IF(A18&lt;&gt;"","武汉威伟机械","-----")</f>
        <v>武汉威伟机械</v>
      </c>
      <c r="M18" s="10" t="str">
        <f>VLOOKUP(N18,ch!A:B,2,FALSE)</f>
        <v>鄂AZV373</v>
      </c>
      <c r="N18" s="19" t="s">
        <v>133</v>
      </c>
      <c r="O18" s="22" t="str">
        <f t="shared" si="1"/>
        <v>9.6米</v>
      </c>
      <c r="P18" s="17">
        <v>14</v>
      </c>
      <c r="Q18" s="17">
        <v>0</v>
      </c>
      <c r="R18" s="17">
        <f t="shared" si="2"/>
        <v>14</v>
      </c>
      <c r="S18" s="22" t="s">
        <v>198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>
        <v>43193</v>
      </c>
      <c r="B19" s="11" t="s">
        <v>85</v>
      </c>
      <c r="C19" s="9">
        <v>140</v>
      </c>
      <c r="D19" s="9">
        <v>150</v>
      </c>
      <c r="E19" s="28" t="s">
        <v>99</v>
      </c>
      <c r="F19" s="28" t="s">
        <v>143</v>
      </c>
      <c r="G19" s="28" t="s">
        <v>87</v>
      </c>
      <c r="H19" s="28" t="s">
        <v>89</v>
      </c>
      <c r="I19" s="12" t="s">
        <v>161</v>
      </c>
      <c r="J19" s="12"/>
      <c r="K19" s="18"/>
      <c r="L19" s="22" t="str">
        <f t="shared" ref="L19" si="4">IF(A19&lt;&gt;"","武汉威伟机械","-----")</f>
        <v>武汉威伟机械</v>
      </c>
      <c r="M19" s="10" t="str">
        <f>VLOOKUP(N19,ch!A:B,2,FALSE)</f>
        <v>鄂AZV373</v>
      </c>
      <c r="N19" s="19" t="s">
        <v>133</v>
      </c>
      <c r="O19" s="22" t="str">
        <f t="shared" ref="O19" si="5">IF(A19&lt;&gt;"","9.6米","---")</f>
        <v>9.6米</v>
      </c>
      <c r="P19" s="28">
        <v>14</v>
      </c>
      <c r="Q19" s="28">
        <v>0</v>
      </c>
      <c r="R19" s="28">
        <f t="shared" ref="R19" si="6">SUM(P19:Q19)</f>
        <v>14</v>
      </c>
      <c r="S19" s="22" t="s">
        <v>198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>
        <v>43193</v>
      </c>
      <c r="B20" s="11" t="s">
        <v>85</v>
      </c>
      <c r="C20" s="9">
        <v>228</v>
      </c>
      <c r="D20" s="9">
        <v>238</v>
      </c>
      <c r="E20" s="28" t="s">
        <v>99</v>
      </c>
      <c r="F20" s="28" t="s">
        <v>143</v>
      </c>
      <c r="G20" s="28" t="s">
        <v>87</v>
      </c>
      <c r="H20" s="28" t="s">
        <v>89</v>
      </c>
      <c r="I20" s="12" t="s">
        <v>162</v>
      </c>
      <c r="J20" s="12"/>
      <c r="K20" s="18"/>
      <c r="L20" s="22" t="str">
        <f t="shared" ref="L20" si="7">IF(A20&lt;&gt;"","武汉威伟机械","-----")</f>
        <v>武汉威伟机械</v>
      </c>
      <c r="M20" s="10" t="str">
        <f>VLOOKUP(N20,ch!A:B,2,FALSE)</f>
        <v>鄂AZV373</v>
      </c>
      <c r="N20" s="19" t="s">
        <v>133</v>
      </c>
      <c r="O20" s="22" t="str">
        <f t="shared" ref="O20" si="8">IF(A20&lt;&gt;"","9.6米","---")</f>
        <v>9.6米</v>
      </c>
      <c r="P20" s="28">
        <v>14</v>
      </c>
      <c r="Q20" s="28">
        <v>0</v>
      </c>
      <c r="R20" s="28">
        <f t="shared" ref="R20" si="9">SUM(P20:Q20)</f>
        <v>14</v>
      </c>
      <c r="S20" s="22" t="s">
        <v>198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>
        <v>43193</v>
      </c>
      <c r="B21" s="11" t="s">
        <v>85</v>
      </c>
      <c r="C21" s="9">
        <v>313</v>
      </c>
      <c r="D21" s="9">
        <v>323</v>
      </c>
      <c r="E21" s="28" t="s">
        <v>99</v>
      </c>
      <c r="F21" s="28" t="s">
        <v>143</v>
      </c>
      <c r="G21" s="28" t="s">
        <v>87</v>
      </c>
      <c r="H21" s="28" t="s">
        <v>89</v>
      </c>
      <c r="I21" s="12" t="s">
        <v>163</v>
      </c>
      <c r="J21" s="12"/>
      <c r="K21" s="18"/>
      <c r="L21" s="22" t="str">
        <f t="shared" ref="L21" si="10">IF(A21&lt;&gt;"","武汉威伟机械","-----")</f>
        <v>武汉威伟机械</v>
      </c>
      <c r="M21" s="10" t="str">
        <f>VLOOKUP(N21,ch!A:B,2,FALSE)</f>
        <v>鄂AZV373</v>
      </c>
      <c r="N21" s="19" t="s">
        <v>133</v>
      </c>
      <c r="O21" s="22" t="str">
        <f t="shared" ref="O21" si="11">IF(A21&lt;&gt;"","9.6米","---")</f>
        <v>9.6米</v>
      </c>
      <c r="P21" s="28">
        <v>14</v>
      </c>
      <c r="Q21" s="28">
        <v>0</v>
      </c>
      <c r="R21" s="28">
        <f t="shared" ref="R21" si="12">SUM(P21:Q21)</f>
        <v>14</v>
      </c>
      <c r="S21" s="22" t="s">
        <v>198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>
        <v>43193</v>
      </c>
      <c r="B22" s="11" t="s">
        <v>85</v>
      </c>
      <c r="C22" s="9">
        <v>408</v>
      </c>
      <c r="D22" s="9">
        <v>418</v>
      </c>
      <c r="E22" s="28" t="s">
        <v>99</v>
      </c>
      <c r="F22" s="28" t="s">
        <v>143</v>
      </c>
      <c r="G22" s="28" t="s">
        <v>87</v>
      </c>
      <c r="H22" s="28" t="s">
        <v>89</v>
      </c>
      <c r="I22" s="12" t="s">
        <v>164</v>
      </c>
      <c r="J22" s="12"/>
      <c r="K22" s="18"/>
      <c r="L22" s="22" t="str">
        <f t="shared" ref="L22" si="13">IF(A22&lt;&gt;"","武汉威伟机械","-----")</f>
        <v>武汉威伟机械</v>
      </c>
      <c r="M22" s="10" t="str">
        <f>VLOOKUP(N22,ch!A:B,2,FALSE)</f>
        <v>鄂AZV373</v>
      </c>
      <c r="N22" s="19" t="s">
        <v>133</v>
      </c>
      <c r="O22" s="22" t="str">
        <f t="shared" ref="O22" si="14">IF(A22&lt;&gt;"","9.6米","---")</f>
        <v>9.6米</v>
      </c>
      <c r="P22" s="28">
        <v>14</v>
      </c>
      <c r="Q22" s="28">
        <v>0</v>
      </c>
      <c r="R22" s="28">
        <f t="shared" ref="R22" si="15">SUM(P22:Q22)</f>
        <v>14</v>
      </c>
      <c r="S22" s="22" t="s">
        <v>198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>
        <v>43193</v>
      </c>
      <c r="B23" s="11" t="s">
        <v>85</v>
      </c>
      <c r="C23" s="9">
        <v>536</v>
      </c>
      <c r="D23" s="9">
        <v>546</v>
      </c>
      <c r="E23" s="28" t="s">
        <v>99</v>
      </c>
      <c r="F23" s="28" t="s">
        <v>143</v>
      </c>
      <c r="G23" s="28" t="s">
        <v>87</v>
      </c>
      <c r="H23" s="28" t="s">
        <v>89</v>
      </c>
      <c r="I23" s="12" t="s">
        <v>165</v>
      </c>
      <c r="J23" s="12"/>
      <c r="K23" s="18"/>
      <c r="L23" s="22" t="str">
        <f t="shared" ref="L23" si="16">IF(A23&lt;&gt;"","武汉威伟机械","-----")</f>
        <v>武汉威伟机械</v>
      </c>
      <c r="M23" s="10" t="str">
        <f>VLOOKUP(N23,ch!A:B,2,FALSE)</f>
        <v>鄂AZV373</v>
      </c>
      <c r="N23" s="19" t="s">
        <v>133</v>
      </c>
      <c r="O23" s="22" t="str">
        <f t="shared" ref="O23" si="17">IF(A23&lt;&gt;"","9.6米","---")</f>
        <v>9.6米</v>
      </c>
      <c r="P23" s="28">
        <v>14</v>
      </c>
      <c r="Q23" s="28">
        <v>0</v>
      </c>
      <c r="R23" s="28">
        <f t="shared" ref="R23" si="18">SUM(P23:Q23)</f>
        <v>14</v>
      </c>
      <c r="S23" s="22" t="s">
        <v>198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>
        <v>43193</v>
      </c>
      <c r="B24" s="11" t="s">
        <v>85</v>
      </c>
      <c r="C24" s="9">
        <v>647</v>
      </c>
      <c r="D24" s="9">
        <v>657</v>
      </c>
      <c r="E24" s="28" t="s">
        <v>99</v>
      </c>
      <c r="F24" s="28" t="s">
        <v>143</v>
      </c>
      <c r="G24" s="28" t="s">
        <v>87</v>
      </c>
      <c r="H24" s="28" t="s">
        <v>89</v>
      </c>
      <c r="I24" s="12" t="s">
        <v>166</v>
      </c>
      <c r="J24" s="12"/>
      <c r="K24" s="18"/>
      <c r="L24" s="22" t="str">
        <f t="shared" ref="L24" si="19">IF(A24&lt;&gt;"","武汉威伟机械","-----")</f>
        <v>武汉威伟机械</v>
      </c>
      <c r="M24" s="10" t="str">
        <f>VLOOKUP(N24,ch!A:B,2,FALSE)</f>
        <v>鄂AZV373</v>
      </c>
      <c r="N24" s="19" t="s">
        <v>133</v>
      </c>
      <c r="O24" s="22" t="str">
        <f t="shared" ref="O24" si="20">IF(A24&lt;&gt;"","9.6米","---")</f>
        <v>9.6米</v>
      </c>
      <c r="P24" s="28">
        <v>14</v>
      </c>
      <c r="Q24" s="28">
        <v>0</v>
      </c>
      <c r="R24" s="28">
        <f t="shared" ref="R24" si="21">SUM(P24:Q24)</f>
        <v>14</v>
      </c>
      <c r="S24" s="22" t="s">
        <v>198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>
        <v>43193</v>
      </c>
      <c r="B25" s="11" t="s">
        <v>85</v>
      </c>
      <c r="C25" s="9">
        <v>718</v>
      </c>
      <c r="D25" s="9">
        <v>728</v>
      </c>
      <c r="E25" s="28" t="s">
        <v>99</v>
      </c>
      <c r="F25" s="28" t="s">
        <v>143</v>
      </c>
      <c r="G25" s="28" t="s">
        <v>87</v>
      </c>
      <c r="H25" s="28" t="s">
        <v>89</v>
      </c>
      <c r="I25" s="12" t="s">
        <v>167</v>
      </c>
      <c r="J25" s="12"/>
      <c r="K25" s="18"/>
      <c r="L25" s="22" t="str">
        <f t="shared" ref="L25" si="22">IF(A25&lt;&gt;"","武汉威伟机械","-----")</f>
        <v>武汉威伟机械</v>
      </c>
      <c r="M25" s="10" t="str">
        <f>VLOOKUP(N25,ch!A:B,2,FALSE)</f>
        <v>鄂AZV373</v>
      </c>
      <c r="N25" s="19" t="s">
        <v>133</v>
      </c>
      <c r="O25" s="22" t="str">
        <f t="shared" ref="O25" si="23">IF(A25&lt;&gt;"","9.6米","---")</f>
        <v>9.6米</v>
      </c>
      <c r="P25" s="28">
        <v>14</v>
      </c>
      <c r="Q25" s="28">
        <v>0</v>
      </c>
      <c r="R25" s="28">
        <f t="shared" ref="R25" si="24">SUM(P25:Q25)</f>
        <v>14</v>
      </c>
      <c r="S25" s="22" t="s">
        <v>198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16"/>
      <c r="B26" s="11"/>
      <c r="C26" s="9"/>
      <c r="D26" s="9"/>
      <c r="E26" s="17"/>
      <c r="F26" s="17"/>
      <c r="G26" s="17"/>
      <c r="H26" s="17"/>
      <c r="I26" s="12"/>
      <c r="J26" s="12"/>
      <c r="K26" s="18"/>
      <c r="L26" s="15"/>
      <c r="M26" s="10"/>
      <c r="N26" s="19"/>
      <c r="O26" s="15"/>
      <c r="P26" s="17"/>
      <c r="Q26" s="17"/>
      <c r="R26" s="17"/>
      <c r="S26" s="1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16"/>
      <c r="B27" s="11"/>
      <c r="C27" s="9"/>
      <c r="D27" s="9"/>
      <c r="E27" s="17"/>
      <c r="F27" s="17"/>
      <c r="G27" s="17"/>
      <c r="H27" s="17"/>
      <c r="I27" s="12"/>
      <c r="J27" s="12"/>
      <c r="K27" s="18"/>
      <c r="L27" s="15"/>
      <c r="M27" s="10"/>
      <c r="N27" s="19"/>
      <c r="O27" s="15"/>
      <c r="P27" s="17"/>
      <c r="Q27" s="17"/>
      <c r="R27" s="17"/>
      <c r="S27" s="1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16"/>
      <c r="B28" s="11"/>
      <c r="C28" s="9"/>
      <c r="D28" s="9"/>
      <c r="E28" s="17"/>
      <c r="F28" s="17"/>
      <c r="G28" s="17"/>
      <c r="H28" s="17"/>
      <c r="I28" s="12"/>
      <c r="J28" s="12"/>
      <c r="K28" s="18"/>
      <c r="L28" s="15"/>
      <c r="M28" s="10"/>
      <c r="N28" s="19"/>
      <c r="O28" s="15"/>
      <c r="P28" s="17"/>
      <c r="Q28" s="17"/>
      <c r="R28" s="17"/>
      <c r="S28" s="1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16"/>
      <c r="B29" s="11"/>
      <c r="C29" s="9"/>
      <c r="D29" s="9"/>
      <c r="E29" s="17"/>
      <c r="F29" s="17"/>
      <c r="G29" s="17"/>
      <c r="H29" s="17"/>
      <c r="I29" s="12"/>
      <c r="J29" s="12"/>
      <c r="K29" s="18"/>
      <c r="L29" s="15"/>
      <c r="M29" s="10"/>
      <c r="N29" s="19"/>
      <c r="O29" s="15"/>
      <c r="P29" s="17"/>
      <c r="Q29" s="17"/>
      <c r="R29" s="17"/>
      <c r="S29" s="1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16"/>
      <c r="B30" s="11"/>
      <c r="C30" s="9"/>
      <c r="D30" s="9"/>
      <c r="E30" s="17"/>
      <c r="F30" s="17"/>
      <c r="G30" s="17"/>
      <c r="H30" s="17"/>
      <c r="I30" s="12"/>
      <c r="J30" s="12"/>
      <c r="K30" s="18"/>
      <c r="L30" s="15"/>
      <c r="M30" s="10"/>
      <c r="N30" s="19"/>
      <c r="O30" s="15"/>
      <c r="P30" s="17"/>
      <c r="Q30" s="17"/>
      <c r="R30" s="17"/>
      <c r="S30" s="1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16"/>
      <c r="B31" s="11"/>
      <c r="C31" s="9"/>
      <c r="D31" s="9"/>
      <c r="E31" s="17"/>
      <c r="F31" s="17"/>
      <c r="G31" s="17"/>
      <c r="H31" s="17"/>
      <c r="I31" s="12"/>
      <c r="J31" s="12"/>
      <c r="K31" s="18"/>
      <c r="L31" s="15"/>
      <c r="M31" s="10"/>
      <c r="N31" s="19"/>
      <c r="O31" s="15"/>
      <c r="P31" s="17"/>
      <c r="Q31" s="17"/>
      <c r="R31" s="17"/>
      <c r="S31" s="1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16"/>
      <c r="B32" s="11"/>
      <c r="C32" s="9"/>
      <c r="D32" s="9"/>
      <c r="E32" s="17"/>
      <c r="F32" s="17"/>
      <c r="G32" s="17"/>
      <c r="H32" s="17"/>
      <c r="I32" s="12"/>
      <c r="J32" s="12"/>
      <c r="K32" s="18"/>
      <c r="L32" s="15"/>
      <c r="M32" s="10"/>
      <c r="N32" s="19"/>
      <c r="O32" s="15"/>
      <c r="P32" s="17"/>
      <c r="Q32" s="17"/>
      <c r="R32" s="17"/>
      <c r="S32" s="1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16"/>
      <c r="B33" s="11"/>
      <c r="C33" s="9"/>
      <c r="D33" s="9"/>
      <c r="E33" s="17"/>
      <c r="F33" s="17"/>
      <c r="G33" s="17"/>
      <c r="H33" s="17"/>
      <c r="I33" s="12"/>
      <c r="J33" s="12"/>
      <c r="K33" s="18"/>
      <c r="L33" s="15"/>
      <c r="M33" s="10"/>
      <c r="N33" s="19"/>
      <c r="O33" s="15"/>
      <c r="P33" s="17"/>
      <c r="Q33" s="17"/>
      <c r="R33" s="17"/>
      <c r="S33" s="1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16"/>
      <c r="B34" s="11"/>
      <c r="C34" s="9"/>
      <c r="D34" s="9"/>
      <c r="E34" s="17"/>
      <c r="F34" s="17"/>
      <c r="G34" s="17"/>
      <c r="H34" s="17"/>
      <c r="I34" s="12"/>
      <c r="J34" s="12"/>
      <c r="K34" s="18"/>
      <c r="L34" s="15"/>
      <c r="M34" s="10"/>
      <c r="N34" s="19"/>
      <c r="O34" s="15"/>
      <c r="P34" s="17"/>
      <c r="Q34" s="17"/>
      <c r="R34" s="17"/>
      <c r="S34" s="1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16"/>
      <c r="B35" s="11"/>
      <c r="C35" s="9"/>
      <c r="D35" s="9"/>
      <c r="E35" s="17"/>
      <c r="F35" s="17"/>
      <c r="G35" s="17"/>
      <c r="H35" s="17"/>
      <c r="I35" s="12"/>
      <c r="J35" s="12"/>
      <c r="K35" s="18"/>
      <c r="L35" s="15"/>
      <c r="M35" s="10"/>
      <c r="N35" s="19"/>
      <c r="O35" s="15"/>
      <c r="P35" s="17"/>
      <c r="Q35" s="17"/>
      <c r="R35" s="17"/>
      <c r="S35" s="1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16"/>
      <c r="B36" s="11"/>
      <c r="C36" s="9"/>
      <c r="D36" s="9"/>
      <c r="E36" s="17"/>
      <c r="F36" s="17"/>
      <c r="G36" s="17"/>
      <c r="H36" s="17"/>
      <c r="I36" s="12"/>
      <c r="J36" s="12"/>
      <c r="K36" s="18"/>
      <c r="L36" s="15"/>
      <c r="M36" s="10"/>
      <c r="N36" s="19"/>
      <c r="O36" s="15"/>
      <c r="P36" s="17"/>
      <c r="Q36" s="17"/>
      <c r="R36" s="17"/>
      <c r="S36" s="1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16"/>
      <c r="B37" s="11"/>
      <c r="C37" s="9"/>
      <c r="D37" s="9"/>
      <c r="E37" s="17"/>
      <c r="F37" s="17"/>
      <c r="G37" s="17"/>
      <c r="H37" s="17"/>
      <c r="I37" s="12"/>
      <c r="J37" s="12"/>
      <c r="K37" s="18"/>
      <c r="L37" s="15"/>
      <c r="M37" s="10"/>
      <c r="N37" s="19"/>
      <c r="O37" s="15"/>
      <c r="P37" s="17"/>
      <c r="Q37" s="17"/>
      <c r="R37" s="17"/>
      <c r="S37" s="1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16"/>
      <c r="B38" s="11"/>
      <c r="C38" s="9"/>
      <c r="D38" s="9"/>
      <c r="E38" s="17"/>
      <c r="F38" s="17"/>
      <c r="G38" s="17"/>
      <c r="H38" s="17"/>
      <c r="I38" s="12"/>
      <c r="J38" s="12"/>
      <c r="K38" s="18"/>
      <c r="L38" s="15"/>
      <c r="M38" s="10"/>
      <c r="N38" s="19"/>
      <c r="O38" s="15"/>
      <c r="P38" s="17"/>
      <c r="Q38" s="17"/>
      <c r="R38" s="17"/>
      <c r="S38" s="1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16"/>
      <c r="B39" s="11"/>
      <c r="C39" s="9"/>
      <c r="D39" s="9"/>
      <c r="E39" s="17"/>
      <c r="F39" s="17"/>
      <c r="G39" s="17"/>
      <c r="H39" s="17"/>
      <c r="I39" s="12"/>
      <c r="J39" s="12"/>
      <c r="K39" s="18"/>
      <c r="L39" s="15"/>
      <c r="M39" s="10"/>
      <c r="N39" s="19"/>
      <c r="O39" s="15"/>
      <c r="P39" s="17"/>
      <c r="Q39" s="17"/>
      <c r="R39" s="17"/>
      <c r="S39" s="1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16"/>
      <c r="B40" s="11"/>
      <c r="C40" s="9"/>
      <c r="D40" s="9"/>
      <c r="E40" s="17"/>
      <c r="F40" s="17"/>
      <c r="G40" s="17"/>
      <c r="H40" s="17"/>
      <c r="I40" s="12"/>
      <c r="J40" s="12"/>
      <c r="K40" s="18"/>
      <c r="L40" s="15"/>
      <c r="M40" s="10"/>
      <c r="N40" s="19"/>
      <c r="O40" s="15"/>
      <c r="P40" s="17"/>
      <c r="Q40" s="17"/>
      <c r="R40" s="17"/>
      <c r="S40" s="1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16"/>
      <c r="B41" s="11"/>
      <c r="C41" s="9"/>
      <c r="D41" s="9"/>
      <c r="E41" s="17"/>
      <c r="F41" s="17"/>
      <c r="G41" s="17"/>
      <c r="H41" s="17"/>
      <c r="I41" s="12"/>
      <c r="J41" s="12"/>
      <c r="K41" s="18"/>
      <c r="L41" s="15"/>
      <c r="M41" s="10"/>
      <c r="N41" s="19"/>
      <c r="O41" s="15"/>
      <c r="P41" s="17"/>
      <c r="Q41" s="17"/>
      <c r="R41" s="17"/>
      <c r="S41" s="1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16"/>
      <c r="B42" s="11"/>
      <c r="C42" s="9"/>
      <c r="D42" s="9"/>
      <c r="E42" s="17"/>
      <c r="F42" s="17"/>
      <c r="G42" s="17"/>
      <c r="H42" s="17"/>
      <c r="I42" s="12"/>
      <c r="J42" s="12"/>
      <c r="K42" s="18"/>
      <c r="L42" s="15"/>
      <c r="M42" s="10"/>
      <c r="N42" s="19"/>
      <c r="O42" s="15"/>
      <c r="P42" s="17"/>
      <c r="Q42" s="17"/>
      <c r="R42" s="17"/>
      <c r="S42" s="1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16"/>
      <c r="B43" s="11"/>
      <c r="C43" s="9"/>
      <c r="D43" s="9"/>
      <c r="E43" s="17"/>
      <c r="F43" s="17"/>
      <c r="G43" s="17"/>
      <c r="H43" s="17"/>
      <c r="I43" s="12"/>
      <c r="J43" s="12"/>
      <c r="K43" s="18"/>
      <c r="L43" s="15"/>
      <c r="M43" s="10"/>
      <c r="N43" s="19"/>
      <c r="O43" s="15"/>
      <c r="P43" s="17"/>
      <c r="Q43" s="17"/>
      <c r="R43" s="17"/>
      <c r="S43" s="1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16"/>
      <c r="B44" s="11"/>
      <c r="C44" s="9"/>
      <c r="D44" s="9"/>
      <c r="E44" s="17"/>
      <c r="F44" s="17"/>
      <c r="G44" s="17"/>
      <c r="H44" s="17"/>
      <c r="I44" s="12"/>
      <c r="J44" s="12"/>
      <c r="K44" s="18"/>
      <c r="L44" s="15"/>
      <c r="M44" s="10"/>
      <c r="N44" s="19"/>
      <c r="O44" s="15"/>
      <c r="P44" s="17"/>
      <c r="Q44" s="17"/>
      <c r="R44" s="17"/>
      <c r="S44" s="1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16"/>
      <c r="B45" s="11"/>
      <c r="C45" s="9"/>
      <c r="D45" s="9"/>
      <c r="E45" s="17"/>
      <c r="F45" s="17"/>
      <c r="G45" s="17"/>
      <c r="H45" s="17"/>
      <c r="I45" s="12"/>
      <c r="J45" s="12"/>
      <c r="K45" s="18"/>
      <c r="L45" s="15"/>
      <c r="M45" s="10"/>
      <c r="N45" s="19"/>
      <c r="O45" s="15"/>
      <c r="P45" s="17"/>
      <c r="Q45" s="17"/>
      <c r="R45" s="17"/>
      <c r="S45" s="1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16"/>
      <c r="B46" s="11"/>
      <c r="C46" s="9"/>
      <c r="D46" s="9"/>
      <c r="E46" s="17"/>
      <c r="F46" s="17"/>
      <c r="G46" s="17"/>
      <c r="H46" s="17"/>
      <c r="I46" s="12"/>
      <c r="J46" s="12"/>
      <c r="K46" s="18"/>
      <c r="L46" s="15"/>
      <c r="M46" s="10"/>
      <c r="N46" s="19"/>
      <c r="O46" s="15"/>
      <c r="P46" s="17"/>
      <c r="Q46" s="17"/>
      <c r="R46" s="17"/>
      <c r="S46" s="1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16"/>
      <c r="B47" s="11"/>
      <c r="C47" s="9"/>
      <c r="D47" s="9"/>
      <c r="E47" s="17"/>
      <c r="F47" s="17"/>
      <c r="G47" s="17"/>
      <c r="H47" s="17"/>
      <c r="I47" s="12"/>
      <c r="J47" s="12"/>
      <c r="K47" s="18"/>
      <c r="L47" s="15"/>
      <c r="M47" s="10"/>
      <c r="N47" s="19"/>
      <c r="O47" s="15"/>
      <c r="P47" s="17"/>
      <c r="Q47" s="17"/>
      <c r="R47" s="17"/>
      <c r="S47" s="1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16"/>
      <c r="B48" s="11"/>
      <c r="C48" s="9"/>
      <c r="D48" s="9"/>
      <c r="E48" s="17"/>
      <c r="F48" s="17"/>
      <c r="G48" s="17"/>
      <c r="H48" s="17"/>
      <c r="I48" s="12"/>
      <c r="J48" s="12"/>
      <c r="K48" s="18"/>
      <c r="L48" s="15"/>
      <c r="M48" s="10"/>
      <c r="N48" s="19"/>
      <c r="O48" s="15"/>
      <c r="P48" s="17"/>
      <c r="Q48" s="17"/>
      <c r="R48" s="17"/>
      <c r="S48" s="1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16"/>
      <c r="B49" s="11"/>
      <c r="C49" s="9"/>
      <c r="D49" s="9"/>
      <c r="E49" s="17"/>
      <c r="F49" s="17"/>
      <c r="G49" s="17"/>
      <c r="H49" s="17"/>
      <c r="I49" s="12"/>
      <c r="J49" s="12"/>
      <c r="K49" s="18"/>
      <c r="L49" s="15"/>
      <c r="M49" s="10"/>
      <c r="N49" s="19"/>
      <c r="O49" s="15"/>
      <c r="P49" s="17"/>
      <c r="Q49" s="17"/>
      <c r="R49" s="17"/>
      <c r="S49" s="1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16"/>
      <c r="B50" s="11"/>
      <c r="C50" s="9"/>
      <c r="D50" s="9"/>
      <c r="E50" s="17"/>
      <c r="F50" s="17"/>
      <c r="G50" s="17"/>
      <c r="H50" s="17"/>
      <c r="I50" s="12"/>
      <c r="J50" s="12"/>
      <c r="K50" s="18"/>
      <c r="L50" s="15"/>
      <c r="M50" s="10"/>
      <c r="N50" s="19"/>
      <c r="O50" s="15"/>
      <c r="P50" s="17"/>
      <c r="Q50" s="17"/>
      <c r="R50" s="17"/>
      <c r="S50" s="1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16"/>
      <c r="B51" s="11"/>
      <c r="C51" s="9"/>
      <c r="D51" s="9"/>
      <c r="E51" s="17"/>
      <c r="F51" s="17"/>
      <c r="G51" s="17"/>
      <c r="H51" s="17"/>
      <c r="I51" s="12"/>
      <c r="J51" s="12"/>
      <c r="K51" s="18"/>
      <c r="L51" s="15"/>
      <c r="M51" s="10"/>
      <c r="N51" s="19"/>
      <c r="O51" s="15"/>
      <c r="P51" s="17"/>
      <c r="Q51" s="17"/>
      <c r="R51" s="17"/>
      <c r="S51" s="1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16"/>
      <c r="B52" s="11"/>
      <c r="C52" s="9"/>
      <c r="D52" s="9"/>
      <c r="E52" s="17"/>
      <c r="F52" s="17"/>
      <c r="G52" s="17"/>
      <c r="H52" s="17"/>
      <c r="I52" s="12"/>
      <c r="J52" s="12"/>
      <c r="K52" s="18"/>
      <c r="L52" s="15"/>
      <c r="M52" s="10"/>
      <c r="N52" s="19"/>
      <c r="O52" s="15"/>
      <c r="P52" s="17"/>
      <c r="Q52" s="17"/>
      <c r="R52" s="17"/>
      <c r="S52" s="1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16"/>
      <c r="B53" s="11"/>
      <c r="C53" s="9"/>
      <c r="D53" s="9"/>
      <c r="E53" s="17"/>
      <c r="F53" s="17"/>
      <c r="G53" s="17"/>
      <c r="H53" s="17"/>
      <c r="I53" s="12"/>
      <c r="J53" s="12"/>
      <c r="K53" s="18"/>
      <c r="L53" s="15"/>
      <c r="M53" s="10"/>
      <c r="N53" s="19"/>
      <c r="O53" s="15"/>
      <c r="P53" s="17"/>
      <c r="Q53" s="17"/>
      <c r="R53" s="17"/>
      <c r="S53" s="1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16"/>
      <c r="B54" s="11"/>
      <c r="C54" s="9"/>
      <c r="D54" s="9"/>
      <c r="E54" s="17"/>
      <c r="F54" s="17"/>
      <c r="G54" s="17"/>
      <c r="H54" s="17"/>
      <c r="I54" s="12"/>
      <c r="J54" s="12"/>
      <c r="K54" s="18"/>
      <c r="L54" s="15"/>
      <c r="M54" s="10"/>
      <c r="N54" s="19"/>
      <c r="O54" s="15"/>
      <c r="P54" s="17"/>
      <c r="Q54" s="17"/>
      <c r="R54" s="17"/>
      <c r="S54" s="1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16"/>
      <c r="B55" s="11"/>
      <c r="C55" s="9"/>
      <c r="D55" s="9"/>
      <c r="E55" s="17"/>
      <c r="F55" s="17"/>
      <c r="G55" s="17"/>
      <c r="H55" s="17"/>
      <c r="I55" s="12"/>
      <c r="J55" s="12"/>
      <c r="K55" s="18"/>
      <c r="L55" s="15"/>
      <c r="M55" s="10"/>
      <c r="N55" s="19"/>
      <c r="O55" s="15"/>
      <c r="P55" s="17"/>
      <c r="Q55" s="17"/>
      <c r="R55" s="17"/>
      <c r="S55" s="1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16"/>
      <c r="B56" s="11"/>
      <c r="C56" s="9"/>
      <c r="D56" s="9"/>
      <c r="E56" s="17"/>
      <c r="F56" s="17"/>
      <c r="G56" s="17"/>
      <c r="H56" s="17"/>
      <c r="I56" s="12"/>
      <c r="J56" s="12"/>
      <c r="K56" s="18"/>
      <c r="L56" s="15"/>
      <c r="M56" s="10"/>
      <c r="N56" s="19"/>
      <c r="O56" s="15"/>
      <c r="P56" s="17"/>
      <c r="Q56" s="17"/>
      <c r="R56" s="17"/>
      <c r="S56" s="1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41"/>
  <sheetViews>
    <sheetView topLeftCell="C1" workbookViewId="0">
      <selection activeCell="H14" sqref="H14"/>
    </sheetView>
  </sheetViews>
  <sheetFormatPr defaultRowHeight="13.5"/>
  <cols>
    <col min="1" max="1" width="11.125" style="21" bestFit="1" customWidth="1"/>
    <col min="2" max="2" width="8.5" style="21" bestFit="1" customWidth="1"/>
    <col min="3" max="4" width="10.75" style="21" bestFit="1" customWidth="1"/>
    <col min="5" max="5" width="15" style="21" bestFit="1" customWidth="1"/>
    <col min="6" max="6" width="30.375" style="21" bestFit="1" customWidth="1"/>
    <col min="7" max="7" width="15" style="21" bestFit="1" customWidth="1"/>
    <col min="8" max="8" width="32.75" style="21" bestFit="1" customWidth="1"/>
    <col min="9" max="9" width="15.25" style="21" bestFit="1" customWidth="1"/>
    <col min="10" max="10" width="18.25" style="21" hidden="1" customWidth="1"/>
    <col min="11" max="11" width="13.25" style="21" hidden="1" customWidth="1"/>
    <col min="12" max="12" width="15" style="21" bestFit="1" customWidth="1"/>
    <col min="13" max="13" width="12.125" style="21" bestFit="1" customWidth="1"/>
    <col min="14" max="15" width="6.25" style="21" bestFit="1" customWidth="1"/>
    <col min="16" max="17" width="18.25" style="21" bestFit="1" customWidth="1"/>
    <col min="18" max="18" width="6.25" style="21" bestFit="1" customWidth="1"/>
    <col min="19" max="19" width="10.25" style="21" bestFit="1" customWidth="1"/>
    <col min="20" max="16384" width="9" style="21"/>
  </cols>
  <sheetData>
    <row r="1" spans="1:61" ht="1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7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23">
        <v>43194</v>
      </c>
      <c r="B3" s="11" t="s">
        <v>85</v>
      </c>
      <c r="C3" s="9">
        <v>428</v>
      </c>
      <c r="D3" s="9">
        <v>435</v>
      </c>
      <c r="E3" s="28" t="s">
        <v>99</v>
      </c>
      <c r="F3" s="28" t="s">
        <v>143</v>
      </c>
      <c r="G3" s="28" t="s">
        <v>87</v>
      </c>
      <c r="H3" s="28" t="s">
        <v>199</v>
      </c>
      <c r="I3" s="12" t="s">
        <v>132</v>
      </c>
      <c r="J3" s="12"/>
      <c r="K3" s="18"/>
      <c r="L3" s="22" t="str">
        <f t="shared" ref="L3" si="0">IF(A3&lt;&gt;"","武汉威伟机械","-----")</f>
        <v>武汉威伟机械</v>
      </c>
      <c r="M3" s="10" t="str">
        <f>VLOOKUP(N3,ch!A:B,2,FALSE)</f>
        <v>鄂AZV373</v>
      </c>
      <c r="N3" s="19" t="s">
        <v>133</v>
      </c>
      <c r="O3" s="22" t="str">
        <f t="shared" ref="O3" si="1">IF(A3&lt;&gt;"","9.6米","---")</f>
        <v>9.6米</v>
      </c>
      <c r="P3" s="28">
        <v>14</v>
      </c>
      <c r="Q3" s="28">
        <v>0</v>
      </c>
      <c r="R3" s="28">
        <f t="shared" ref="R3" si="2">SUM(P3:Q3)</f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>
        <v>43194</v>
      </c>
      <c r="B4" s="11" t="s">
        <v>85</v>
      </c>
      <c r="C4" s="9">
        <v>624</v>
      </c>
      <c r="D4" s="9">
        <v>634</v>
      </c>
      <c r="E4" s="28" t="s">
        <v>99</v>
      </c>
      <c r="F4" s="28" t="s">
        <v>143</v>
      </c>
      <c r="G4" s="28" t="s">
        <v>87</v>
      </c>
      <c r="H4" s="28" t="s">
        <v>199</v>
      </c>
      <c r="I4" s="12" t="s">
        <v>134</v>
      </c>
      <c r="J4" s="12"/>
      <c r="K4" s="18"/>
      <c r="L4" s="22" t="str">
        <f t="shared" ref="L4" si="3">IF(A4&lt;&gt;"","武汉威伟机械","-----")</f>
        <v>武汉威伟机械</v>
      </c>
      <c r="M4" s="10" t="str">
        <f>VLOOKUP(N4,ch!A:B,2,FALSE)</f>
        <v>鄂AZV373</v>
      </c>
      <c r="N4" s="19" t="s">
        <v>133</v>
      </c>
      <c r="O4" s="22" t="str">
        <f t="shared" ref="O4" si="4">IF(A4&lt;&gt;"","9.6米","---")</f>
        <v>9.6米</v>
      </c>
      <c r="P4" s="28">
        <v>14</v>
      </c>
      <c r="Q4" s="28">
        <v>0</v>
      </c>
      <c r="R4" s="28">
        <f t="shared" ref="R4" si="5">SUM(P4:Q4)</f>
        <v>14</v>
      </c>
      <c r="S4" s="22" t="s">
        <v>198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>
        <v>43194</v>
      </c>
      <c r="B5" s="11" t="s">
        <v>85</v>
      </c>
      <c r="C5" s="9">
        <v>246</v>
      </c>
      <c r="D5" s="9">
        <v>256</v>
      </c>
      <c r="E5" s="28" t="s">
        <v>99</v>
      </c>
      <c r="F5" s="28" t="s">
        <v>143</v>
      </c>
      <c r="G5" s="28" t="s">
        <v>87</v>
      </c>
      <c r="H5" s="28" t="s">
        <v>199</v>
      </c>
      <c r="I5" s="12" t="s">
        <v>135</v>
      </c>
      <c r="J5" s="12"/>
      <c r="K5" s="18"/>
      <c r="L5" s="22" t="str">
        <f t="shared" ref="L5" si="6">IF(A5&lt;&gt;"","武汉威伟机械","-----")</f>
        <v>武汉威伟机械</v>
      </c>
      <c r="M5" s="10" t="str">
        <f>VLOOKUP(N5,ch!A:B,2,FALSE)</f>
        <v>鄂AZV373</v>
      </c>
      <c r="N5" s="19" t="s">
        <v>133</v>
      </c>
      <c r="O5" s="22" t="str">
        <f t="shared" ref="O5" si="7">IF(A5&lt;&gt;"","9.6米","---")</f>
        <v>9.6米</v>
      </c>
      <c r="P5" s="28">
        <v>14</v>
      </c>
      <c r="Q5" s="28">
        <v>0</v>
      </c>
      <c r="R5" s="28">
        <f t="shared" ref="R5" si="8">SUM(P5:Q5)</f>
        <v>14</v>
      </c>
      <c r="S5" s="22" t="s">
        <v>198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>
        <v>43194</v>
      </c>
      <c r="B6" s="11" t="s">
        <v>85</v>
      </c>
      <c r="C6" s="9">
        <v>155</v>
      </c>
      <c r="D6" s="9">
        <v>205</v>
      </c>
      <c r="E6" s="28" t="s">
        <v>99</v>
      </c>
      <c r="F6" s="28" t="s">
        <v>143</v>
      </c>
      <c r="G6" s="28" t="s">
        <v>87</v>
      </c>
      <c r="H6" s="28" t="s">
        <v>199</v>
      </c>
      <c r="I6" s="12" t="s">
        <v>136</v>
      </c>
      <c r="J6" s="12"/>
      <c r="K6" s="18"/>
      <c r="L6" s="22" t="str">
        <f t="shared" ref="L6" si="9">IF(A6&lt;&gt;"","武汉威伟机械","-----")</f>
        <v>武汉威伟机械</v>
      </c>
      <c r="M6" s="10" t="str">
        <f>VLOOKUP(N6,ch!A:B,2,FALSE)</f>
        <v>鄂AZV373</v>
      </c>
      <c r="N6" s="19" t="s">
        <v>133</v>
      </c>
      <c r="O6" s="22" t="str">
        <f t="shared" ref="O6" si="10">IF(A6&lt;&gt;"","9.6米","---")</f>
        <v>9.6米</v>
      </c>
      <c r="P6" s="28">
        <v>14</v>
      </c>
      <c r="Q6" s="28">
        <v>0</v>
      </c>
      <c r="R6" s="28">
        <f t="shared" ref="R6" si="11">SUM(P6:Q6)</f>
        <v>14</v>
      </c>
      <c r="S6" s="22" t="s">
        <v>198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>
        <v>43194</v>
      </c>
      <c r="B7" s="11" t="s">
        <v>85</v>
      </c>
      <c r="C7" s="9">
        <v>28</v>
      </c>
      <c r="D7" s="9">
        <v>38</v>
      </c>
      <c r="E7" s="28" t="s">
        <v>99</v>
      </c>
      <c r="F7" s="28" t="s">
        <v>143</v>
      </c>
      <c r="G7" s="28" t="s">
        <v>87</v>
      </c>
      <c r="H7" s="28" t="s">
        <v>199</v>
      </c>
      <c r="I7" s="12" t="s">
        <v>137</v>
      </c>
      <c r="J7" s="12"/>
      <c r="K7" s="18"/>
      <c r="L7" s="22" t="str">
        <f t="shared" ref="L7" si="12">IF(A7&lt;&gt;"","武汉威伟机械","-----")</f>
        <v>武汉威伟机械</v>
      </c>
      <c r="M7" s="10" t="str">
        <f>VLOOKUP(N7,ch!A:B,2,FALSE)</f>
        <v>鄂AZV373</v>
      </c>
      <c r="N7" s="19" t="s">
        <v>133</v>
      </c>
      <c r="O7" s="22" t="str">
        <f t="shared" ref="O7" si="13">IF(A7&lt;&gt;"","9.6米","---")</f>
        <v>9.6米</v>
      </c>
      <c r="P7" s="28">
        <v>14</v>
      </c>
      <c r="Q7" s="28">
        <v>0</v>
      </c>
      <c r="R7" s="28">
        <f t="shared" ref="R7" si="14">SUM(P7:Q7)</f>
        <v>14</v>
      </c>
      <c r="S7" s="22" t="s">
        <v>198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>
        <v>43194</v>
      </c>
      <c r="B8" s="11" t="s">
        <v>85</v>
      </c>
      <c r="C8" s="9">
        <v>315</v>
      </c>
      <c r="D8" s="9">
        <v>325</v>
      </c>
      <c r="E8" s="28" t="s">
        <v>99</v>
      </c>
      <c r="F8" s="28" t="s">
        <v>143</v>
      </c>
      <c r="G8" s="28" t="s">
        <v>87</v>
      </c>
      <c r="H8" s="28" t="s">
        <v>199</v>
      </c>
      <c r="I8" s="12" t="s">
        <v>138</v>
      </c>
      <c r="J8" s="12"/>
      <c r="K8" s="18"/>
      <c r="L8" s="22" t="str">
        <f t="shared" ref="L8" si="15">IF(A8&lt;&gt;"","武汉威伟机械","-----")</f>
        <v>武汉威伟机械</v>
      </c>
      <c r="M8" s="10" t="str">
        <f>VLOOKUP(N8,ch!A:B,2,FALSE)</f>
        <v>鄂ABY277</v>
      </c>
      <c r="N8" s="19" t="s">
        <v>140</v>
      </c>
      <c r="O8" s="22" t="str">
        <f t="shared" ref="O8" si="16">IF(A8&lt;&gt;"","9.6米","---")</f>
        <v>9.6米</v>
      </c>
      <c r="P8" s="28">
        <v>14</v>
      </c>
      <c r="Q8" s="28">
        <v>0</v>
      </c>
      <c r="R8" s="28">
        <f t="shared" ref="R8" si="17">SUM(P8:Q8)</f>
        <v>14</v>
      </c>
      <c r="S8" s="22" t="s">
        <v>198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>
        <v>43194</v>
      </c>
      <c r="B9" s="11" t="s">
        <v>85</v>
      </c>
      <c r="C9" s="9">
        <v>516</v>
      </c>
      <c r="D9" s="9">
        <v>526</v>
      </c>
      <c r="E9" s="28" t="s">
        <v>99</v>
      </c>
      <c r="F9" s="28" t="s">
        <v>143</v>
      </c>
      <c r="G9" s="28" t="s">
        <v>87</v>
      </c>
      <c r="H9" s="28" t="s">
        <v>199</v>
      </c>
      <c r="I9" s="12" t="s">
        <v>139</v>
      </c>
      <c r="J9" s="12"/>
      <c r="K9" s="18"/>
      <c r="L9" s="22" t="str">
        <f t="shared" ref="L9" si="18">IF(A9&lt;&gt;"","武汉威伟机械","-----")</f>
        <v>武汉威伟机械</v>
      </c>
      <c r="M9" s="10" t="str">
        <f>VLOOKUP(N9,ch!A:B,2,FALSE)</f>
        <v>鄂ABY277</v>
      </c>
      <c r="N9" s="19" t="s">
        <v>140</v>
      </c>
      <c r="O9" s="22" t="str">
        <f t="shared" ref="O9" si="19">IF(A9&lt;&gt;"","9.6米","---")</f>
        <v>9.6米</v>
      </c>
      <c r="P9" s="28">
        <v>14</v>
      </c>
      <c r="Q9" s="28">
        <v>0</v>
      </c>
      <c r="R9" s="28">
        <f t="shared" ref="R9" si="20">SUM(P9:Q9)</f>
        <v>14</v>
      </c>
      <c r="S9" s="22" t="s">
        <v>198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>
        <v>43194</v>
      </c>
      <c r="B10" s="11" t="s">
        <v>85</v>
      </c>
      <c r="C10" s="9">
        <v>653</v>
      </c>
      <c r="D10" s="9">
        <v>703</v>
      </c>
      <c r="E10" s="28" t="s">
        <v>99</v>
      </c>
      <c r="F10" s="28" t="s">
        <v>143</v>
      </c>
      <c r="G10" s="28" t="s">
        <v>87</v>
      </c>
      <c r="H10" s="28" t="s">
        <v>199</v>
      </c>
      <c r="I10" s="12" t="s">
        <v>145</v>
      </c>
      <c r="J10" s="12"/>
      <c r="K10" s="18"/>
      <c r="L10" s="22" t="str">
        <f t="shared" ref="L10" si="21">IF(A10&lt;&gt;"","武汉威伟机械","-----")</f>
        <v>武汉威伟机械</v>
      </c>
      <c r="M10" s="10" t="str">
        <f>VLOOKUP(N10,ch!A:B,2,FALSE)</f>
        <v>鄂ABY277</v>
      </c>
      <c r="N10" s="19" t="s">
        <v>140</v>
      </c>
      <c r="O10" s="22" t="str">
        <f t="shared" ref="O10" si="22">IF(A10&lt;&gt;"","9.6米","---")</f>
        <v>9.6米</v>
      </c>
      <c r="P10" s="28">
        <v>14</v>
      </c>
      <c r="Q10" s="28">
        <v>0</v>
      </c>
      <c r="R10" s="28">
        <f t="shared" ref="R10" si="23">SUM(P10:Q10)</f>
        <v>14</v>
      </c>
      <c r="S10" s="22" t="s">
        <v>198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>
        <v>43194</v>
      </c>
      <c r="B11" s="11" t="s">
        <v>85</v>
      </c>
      <c r="C11" s="9">
        <v>210</v>
      </c>
      <c r="D11" s="9">
        <v>220</v>
      </c>
      <c r="E11" s="28" t="s">
        <v>99</v>
      </c>
      <c r="F11" s="28" t="s">
        <v>143</v>
      </c>
      <c r="G11" s="28" t="s">
        <v>87</v>
      </c>
      <c r="H11" s="28" t="s">
        <v>199</v>
      </c>
      <c r="I11" s="12" t="s">
        <v>141</v>
      </c>
      <c r="J11" s="12"/>
      <c r="K11" s="18"/>
      <c r="L11" s="22" t="str">
        <f t="shared" ref="L11" si="24">IF(A11&lt;&gt;"","武汉威伟机械","-----")</f>
        <v>武汉威伟机械</v>
      </c>
      <c r="M11" s="10" t="str">
        <f>VLOOKUP(N11,ch!A:B,2,FALSE)</f>
        <v>鄂ABY277</v>
      </c>
      <c r="N11" s="19" t="s">
        <v>140</v>
      </c>
      <c r="O11" s="22" t="str">
        <f t="shared" ref="O11" si="25">IF(A11&lt;&gt;"","9.6米","---")</f>
        <v>9.6米</v>
      </c>
      <c r="P11" s="28">
        <v>14</v>
      </c>
      <c r="Q11" s="28">
        <v>0</v>
      </c>
      <c r="R11" s="28">
        <f t="shared" ref="R11" si="26">SUM(P11:Q11)</f>
        <v>14</v>
      </c>
      <c r="S11" s="22" t="s">
        <v>198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>
        <v>43194</v>
      </c>
      <c r="B12" s="11" t="s">
        <v>85</v>
      </c>
      <c r="C12" s="9">
        <v>115</v>
      </c>
      <c r="D12" s="9">
        <v>125</v>
      </c>
      <c r="E12" s="28" t="s">
        <v>99</v>
      </c>
      <c r="F12" s="28" t="s">
        <v>143</v>
      </c>
      <c r="G12" s="28" t="s">
        <v>87</v>
      </c>
      <c r="H12" s="28" t="s">
        <v>199</v>
      </c>
      <c r="I12" s="12" t="s">
        <v>142</v>
      </c>
      <c r="J12" s="12"/>
      <c r="K12" s="18"/>
      <c r="L12" s="22" t="str">
        <f t="shared" ref="L12" si="27">IF(A12&lt;&gt;"","武汉威伟机械","-----")</f>
        <v>武汉威伟机械</v>
      </c>
      <c r="M12" s="10" t="str">
        <f>VLOOKUP(N12,ch!A:B,2,FALSE)</f>
        <v>鄂ABY277</v>
      </c>
      <c r="N12" s="19" t="s">
        <v>140</v>
      </c>
      <c r="O12" s="22" t="str">
        <f t="shared" ref="O12" si="28">IF(A12&lt;&gt;"","9.6米","---")</f>
        <v>9.6米</v>
      </c>
      <c r="P12" s="28">
        <v>14</v>
      </c>
      <c r="Q12" s="28">
        <v>0</v>
      </c>
      <c r="R12" s="28">
        <f t="shared" ref="R12" si="29">SUM(P12:Q12)</f>
        <v>14</v>
      </c>
      <c r="S12" s="22" t="s">
        <v>198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>
        <v>43194</v>
      </c>
      <c r="B13" s="11" t="s">
        <v>85</v>
      </c>
      <c r="C13" s="9">
        <v>1</v>
      </c>
      <c r="D13" s="9">
        <v>11</v>
      </c>
      <c r="E13" s="28" t="s">
        <v>99</v>
      </c>
      <c r="F13" s="28" t="s">
        <v>143</v>
      </c>
      <c r="G13" s="28" t="s">
        <v>87</v>
      </c>
      <c r="H13" s="28" t="s">
        <v>199</v>
      </c>
      <c r="I13" s="12" t="s">
        <v>144</v>
      </c>
      <c r="J13" s="12"/>
      <c r="K13" s="18"/>
      <c r="L13" s="22" t="str">
        <f t="shared" ref="L13" si="30">IF(A13&lt;&gt;"","武汉威伟机械","-----")</f>
        <v>武汉威伟机械</v>
      </c>
      <c r="M13" s="10" t="str">
        <f>VLOOKUP(N13,ch!A:B,2,FALSE)</f>
        <v>鄂ABY277</v>
      </c>
      <c r="N13" s="19" t="s">
        <v>140</v>
      </c>
      <c r="O13" s="22" t="str">
        <f t="shared" ref="O13" si="31">IF(A13&lt;&gt;"","9.6米","---")</f>
        <v>9.6米</v>
      </c>
      <c r="P13" s="28">
        <v>14</v>
      </c>
      <c r="Q13" s="28">
        <v>0</v>
      </c>
      <c r="R13" s="28">
        <f t="shared" ref="R13" si="32">SUM(P13:Q13)</f>
        <v>14</v>
      </c>
      <c r="S13" s="22" t="s">
        <v>198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/>
      <c r="B15" s="11"/>
      <c r="C15" s="9"/>
      <c r="D15" s="9"/>
      <c r="E15" s="28"/>
      <c r="F15" s="28"/>
      <c r="G15" s="28"/>
      <c r="H15" s="28"/>
      <c r="I15" s="12"/>
      <c r="J15" s="12"/>
      <c r="K15" s="18"/>
      <c r="L15" s="22"/>
      <c r="M15" s="10"/>
      <c r="N15" s="19"/>
      <c r="O15" s="22"/>
      <c r="P15" s="28"/>
      <c r="Q15" s="28"/>
      <c r="R15" s="28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/>
      <c r="B16" s="11"/>
      <c r="C16" s="9"/>
      <c r="D16" s="9"/>
      <c r="E16" s="28"/>
      <c r="F16" s="28"/>
      <c r="G16" s="28"/>
      <c r="H16" s="28"/>
      <c r="I16" s="12"/>
      <c r="J16" s="12"/>
      <c r="K16" s="18"/>
      <c r="L16" s="22"/>
      <c r="M16" s="10"/>
      <c r="N16" s="19"/>
      <c r="O16" s="22"/>
      <c r="P16" s="28"/>
      <c r="Q16" s="28"/>
      <c r="R16" s="28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/>
      <c r="B17" s="11"/>
      <c r="C17" s="9"/>
      <c r="D17" s="9"/>
      <c r="E17" s="28"/>
      <c r="F17" s="28"/>
      <c r="G17" s="28"/>
      <c r="H17" s="28"/>
      <c r="I17" s="12"/>
      <c r="J17" s="12"/>
      <c r="K17" s="18"/>
      <c r="L17" s="22"/>
      <c r="M17" s="10"/>
      <c r="N17" s="19"/>
      <c r="O17" s="22"/>
      <c r="P17" s="28"/>
      <c r="Q17" s="28"/>
      <c r="R17" s="28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/>
      <c r="B18" s="11"/>
      <c r="C18" s="9"/>
      <c r="D18" s="9"/>
      <c r="E18" s="28"/>
      <c r="F18" s="28"/>
      <c r="G18" s="28"/>
      <c r="H18" s="28"/>
      <c r="I18" s="12"/>
      <c r="J18" s="12"/>
      <c r="K18" s="18"/>
      <c r="L18" s="22"/>
      <c r="M18" s="10"/>
      <c r="N18" s="19"/>
      <c r="O18" s="22"/>
      <c r="P18" s="28"/>
      <c r="Q18" s="28"/>
      <c r="R18" s="28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/>
      <c r="B19" s="11"/>
      <c r="C19" s="9"/>
      <c r="D19" s="9"/>
      <c r="E19" s="28"/>
      <c r="F19" s="28"/>
      <c r="G19" s="28"/>
      <c r="H19" s="28"/>
      <c r="I19" s="12"/>
      <c r="J19" s="12"/>
      <c r="K19" s="18"/>
      <c r="L19" s="22"/>
      <c r="M19" s="10"/>
      <c r="N19" s="19"/>
      <c r="O19" s="22"/>
      <c r="P19" s="28"/>
      <c r="Q19" s="28"/>
      <c r="R19" s="28"/>
      <c r="S19" s="22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/>
      <c r="B20" s="11"/>
      <c r="C20" s="9"/>
      <c r="D20" s="9"/>
      <c r="E20" s="28"/>
      <c r="F20" s="28"/>
      <c r="G20" s="28"/>
      <c r="H20" s="28"/>
      <c r="I20" s="12"/>
      <c r="J20" s="12"/>
      <c r="K20" s="18"/>
      <c r="L20" s="22"/>
      <c r="M20" s="10"/>
      <c r="N20" s="19"/>
      <c r="O20" s="22"/>
      <c r="P20" s="28"/>
      <c r="Q20" s="28"/>
      <c r="R20" s="28"/>
      <c r="S20" s="22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/>
      <c r="B21" s="11"/>
      <c r="C21" s="9"/>
      <c r="D21" s="9"/>
      <c r="E21" s="28"/>
      <c r="F21" s="28"/>
      <c r="G21" s="28"/>
      <c r="H21" s="28"/>
      <c r="I21" s="12"/>
      <c r="J21" s="12"/>
      <c r="K21" s="18"/>
      <c r="L21" s="22"/>
      <c r="M21" s="10"/>
      <c r="N21" s="19"/>
      <c r="O21" s="22"/>
      <c r="P21" s="28"/>
      <c r="Q21" s="28"/>
      <c r="R21" s="28"/>
      <c r="S21" s="22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/>
      <c r="B22" s="11"/>
      <c r="C22" s="9"/>
      <c r="D22" s="9"/>
      <c r="E22" s="28"/>
      <c r="F22" s="28"/>
      <c r="G22" s="28"/>
      <c r="H22" s="28"/>
      <c r="I22" s="12"/>
      <c r="J22" s="12"/>
      <c r="K22" s="18"/>
      <c r="L22" s="22"/>
      <c r="M22" s="10"/>
      <c r="N22" s="19"/>
      <c r="O22" s="22"/>
      <c r="P22" s="28"/>
      <c r="Q22" s="28"/>
      <c r="R22" s="28"/>
      <c r="S22" s="2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/>
      <c r="B23" s="11"/>
      <c r="C23" s="9"/>
      <c r="D23" s="9"/>
      <c r="E23" s="28"/>
      <c r="F23" s="28"/>
      <c r="G23" s="28"/>
      <c r="H23" s="28"/>
      <c r="I23" s="12"/>
      <c r="J23" s="12"/>
      <c r="K23" s="18"/>
      <c r="L23" s="22"/>
      <c r="M23" s="10"/>
      <c r="N23" s="19"/>
      <c r="O23" s="22"/>
      <c r="P23" s="28"/>
      <c r="Q23" s="28"/>
      <c r="R23" s="28"/>
      <c r="S23" s="2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/>
      <c r="B24" s="11"/>
      <c r="C24" s="9"/>
      <c r="D24" s="9"/>
      <c r="E24" s="28"/>
      <c r="F24" s="28"/>
      <c r="G24" s="28"/>
      <c r="H24" s="28"/>
      <c r="I24" s="12"/>
      <c r="J24" s="12"/>
      <c r="K24" s="18"/>
      <c r="L24" s="22"/>
      <c r="M24" s="10"/>
      <c r="N24" s="19"/>
      <c r="O24" s="22"/>
      <c r="P24" s="28"/>
      <c r="Q24" s="28"/>
      <c r="R24" s="28"/>
      <c r="S24" s="2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/>
      <c r="B25" s="11"/>
      <c r="C25" s="9"/>
      <c r="D25" s="9"/>
      <c r="E25" s="28"/>
      <c r="F25" s="28"/>
      <c r="G25" s="28"/>
      <c r="H25" s="28"/>
      <c r="I25" s="12"/>
      <c r="J25" s="12"/>
      <c r="K25" s="18"/>
      <c r="L25" s="22"/>
      <c r="M25" s="10"/>
      <c r="N25" s="19"/>
      <c r="O25" s="22"/>
      <c r="P25" s="28"/>
      <c r="Q25" s="28"/>
      <c r="R25" s="28"/>
      <c r="S25" s="2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3"/>
      <c r="B26" s="11"/>
      <c r="C26" s="9"/>
      <c r="D26" s="9"/>
      <c r="E26" s="28"/>
      <c r="F26" s="28"/>
      <c r="G26" s="28"/>
      <c r="H26" s="28"/>
      <c r="I26" s="12"/>
      <c r="J26" s="12"/>
      <c r="K26" s="18"/>
      <c r="L26" s="22"/>
      <c r="M26" s="10"/>
      <c r="N26" s="19"/>
      <c r="O26" s="22"/>
      <c r="P26" s="28"/>
      <c r="Q26" s="28"/>
      <c r="R26" s="28"/>
      <c r="S26" s="2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3"/>
      <c r="B27" s="11"/>
      <c r="C27" s="9"/>
      <c r="D27" s="9"/>
      <c r="E27" s="28"/>
      <c r="F27" s="28"/>
      <c r="G27" s="28"/>
      <c r="H27" s="28"/>
      <c r="I27" s="12"/>
      <c r="J27" s="12"/>
      <c r="K27" s="18"/>
      <c r="L27" s="22"/>
      <c r="M27" s="10"/>
      <c r="N27" s="19"/>
      <c r="O27" s="22"/>
      <c r="P27" s="28"/>
      <c r="Q27" s="28"/>
      <c r="R27" s="28"/>
      <c r="S27" s="2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3"/>
      <c r="B28" s="11"/>
      <c r="C28" s="9"/>
      <c r="D28" s="9"/>
      <c r="E28" s="28"/>
      <c r="F28" s="28"/>
      <c r="G28" s="28"/>
      <c r="H28" s="28"/>
      <c r="I28" s="12"/>
      <c r="J28" s="12"/>
      <c r="K28" s="18"/>
      <c r="L28" s="22"/>
      <c r="M28" s="10"/>
      <c r="N28" s="19"/>
      <c r="O28" s="22"/>
      <c r="P28" s="28"/>
      <c r="Q28" s="28"/>
      <c r="R28" s="28"/>
      <c r="S28" s="2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3"/>
      <c r="B29" s="11"/>
      <c r="C29" s="9"/>
      <c r="D29" s="9"/>
      <c r="E29" s="28"/>
      <c r="F29" s="28"/>
      <c r="G29" s="28"/>
      <c r="H29" s="28"/>
      <c r="I29" s="12"/>
      <c r="J29" s="12"/>
      <c r="K29" s="18"/>
      <c r="L29" s="22"/>
      <c r="M29" s="10"/>
      <c r="N29" s="19"/>
      <c r="O29" s="22"/>
      <c r="P29" s="28"/>
      <c r="Q29" s="28"/>
      <c r="R29" s="28"/>
      <c r="S29" s="2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3"/>
      <c r="B30" s="11"/>
      <c r="C30" s="9"/>
      <c r="D30" s="9"/>
      <c r="E30" s="28"/>
      <c r="F30" s="28"/>
      <c r="G30" s="28"/>
      <c r="H30" s="28"/>
      <c r="I30" s="12"/>
      <c r="J30" s="12"/>
      <c r="K30" s="18"/>
      <c r="L30" s="22"/>
      <c r="M30" s="10"/>
      <c r="N30" s="19"/>
      <c r="O30" s="22"/>
      <c r="P30" s="28"/>
      <c r="Q30" s="28"/>
      <c r="R30" s="28"/>
      <c r="S30" s="2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3"/>
      <c r="B31" s="11"/>
      <c r="C31" s="9"/>
      <c r="D31" s="9"/>
      <c r="E31" s="28"/>
      <c r="F31" s="28"/>
      <c r="G31" s="28"/>
      <c r="H31" s="28"/>
      <c r="I31" s="12"/>
      <c r="J31" s="12"/>
      <c r="K31" s="18"/>
      <c r="L31" s="22"/>
      <c r="M31" s="10"/>
      <c r="N31" s="19"/>
      <c r="O31" s="22"/>
      <c r="P31" s="28"/>
      <c r="Q31" s="28"/>
      <c r="R31" s="28"/>
      <c r="S31" s="2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3"/>
      <c r="B32" s="11"/>
      <c r="C32" s="9"/>
      <c r="D32" s="9"/>
      <c r="E32" s="28"/>
      <c r="F32" s="28"/>
      <c r="G32" s="28"/>
      <c r="H32" s="28"/>
      <c r="I32" s="12"/>
      <c r="J32" s="12"/>
      <c r="K32" s="18"/>
      <c r="L32" s="22"/>
      <c r="M32" s="10"/>
      <c r="N32" s="19"/>
      <c r="O32" s="22"/>
      <c r="P32" s="28"/>
      <c r="Q32" s="28"/>
      <c r="R32" s="28"/>
      <c r="S32" s="2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3"/>
      <c r="B33" s="11"/>
      <c r="C33" s="9"/>
      <c r="D33" s="9"/>
      <c r="E33" s="28"/>
      <c r="F33" s="28"/>
      <c r="G33" s="28"/>
      <c r="H33" s="28"/>
      <c r="I33" s="12"/>
      <c r="J33" s="12"/>
      <c r="K33" s="18"/>
      <c r="L33" s="22"/>
      <c r="M33" s="10"/>
      <c r="N33" s="19"/>
      <c r="O33" s="22"/>
      <c r="P33" s="28"/>
      <c r="Q33" s="28"/>
      <c r="R33" s="28"/>
      <c r="S33" s="2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3"/>
      <c r="B34" s="11"/>
      <c r="C34" s="9"/>
      <c r="D34" s="9"/>
      <c r="E34" s="28"/>
      <c r="F34" s="28"/>
      <c r="G34" s="28"/>
      <c r="H34" s="28"/>
      <c r="I34" s="12"/>
      <c r="J34" s="12"/>
      <c r="K34" s="18"/>
      <c r="L34" s="22"/>
      <c r="M34" s="10"/>
      <c r="N34" s="19"/>
      <c r="O34" s="22"/>
      <c r="P34" s="28"/>
      <c r="Q34" s="28"/>
      <c r="R34" s="28"/>
      <c r="S34" s="2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3"/>
      <c r="B35" s="11"/>
      <c r="C35" s="9"/>
      <c r="D35" s="9"/>
      <c r="E35" s="28"/>
      <c r="F35" s="28"/>
      <c r="G35" s="28"/>
      <c r="H35" s="28"/>
      <c r="I35" s="12"/>
      <c r="J35" s="12"/>
      <c r="K35" s="18"/>
      <c r="L35" s="22"/>
      <c r="M35" s="10"/>
      <c r="N35" s="19"/>
      <c r="O35" s="22"/>
      <c r="P35" s="28"/>
      <c r="Q35" s="28"/>
      <c r="R35" s="28"/>
      <c r="S35" s="2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3"/>
      <c r="B36" s="11"/>
      <c r="C36" s="9"/>
      <c r="D36" s="9"/>
      <c r="E36" s="28"/>
      <c r="F36" s="28"/>
      <c r="G36" s="28"/>
      <c r="H36" s="28"/>
      <c r="I36" s="12"/>
      <c r="J36" s="12"/>
      <c r="K36" s="18"/>
      <c r="L36" s="22"/>
      <c r="M36" s="10"/>
      <c r="N36" s="19"/>
      <c r="O36" s="22"/>
      <c r="P36" s="28"/>
      <c r="Q36" s="28"/>
      <c r="R36" s="28"/>
      <c r="S36" s="2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3"/>
      <c r="B37" s="11"/>
      <c r="C37" s="9"/>
      <c r="D37" s="9"/>
      <c r="E37" s="28"/>
      <c r="F37" s="28"/>
      <c r="G37" s="28"/>
      <c r="H37" s="28"/>
      <c r="I37" s="12"/>
      <c r="J37" s="12"/>
      <c r="K37" s="18"/>
      <c r="L37" s="22"/>
      <c r="M37" s="10"/>
      <c r="N37" s="19"/>
      <c r="O37" s="22"/>
      <c r="P37" s="28"/>
      <c r="Q37" s="28"/>
      <c r="R37" s="28"/>
      <c r="S37" s="2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3"/>
      <c r="B38" s="11"/>
      <c r="C38" s="9"/>
      <c r="D38" s="9"/>
      <c r="E38" s="28"/>
      <c r="F38" s="28"/>
      <c r="G38" s="28"/>
      <c r="H38" s="28"/>
      <c r="I38" s="12"/>
      <c r="J38" s="12"/>
      <c r="K38" s="18"/>
      <c r="L38" s="22"/>
      <c r="M38" s="10"/>
      <c r="N38" s="19"/>
      <c r="O38" s="22"/>
      <c r="P38" s="28"/>
      <c r="Q38" s="28"/>
      <c r="R38" s="28"/>
      <c r="S38" s="2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3"/>
      <c r="B39" s="11"/>
      <c r="C39" s="9"/>
      <c r="D39" s="9"/>
      <c r="E39" s="28"/>
      <c r="F39" s="28"/>
      <c r="G39" s="28"/>
      <c r="H39" s="28"/>
      <c r="I39" s="12"/>
      <c r="J39" s="12"/>
      <c r="K39" s="18"/>
      <c r="L39" s="22"/>
      <c r="M39" s="10"/>
      <c r="N39" s="19"/>
      <c r="O39" s="22"/>
      <c r="P39" s="28"/>
      <c r="Q39" s="28"/>
      <c r="R39" s="28"/>
      <c r="S39" s="2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3"/>
      <c r="B40" s="11"/>
      <c r="C40" s="9"/>
      <c r="D40" s="9"/>
      <c r="E40" s="28"/>
      <c r="F40" s="28"/>
      <c r="G40" s="28"/>
      <c r="H40" s="28"/>
      <c r="I40" s="12"/>
      <c r="J40" s="12"/>
      <c r="K40" s="18"/>
      <c r="L40" s="22"/>
      <c r="M40" s="10"/>
      <c r="N40" s="19"/>
      <c r="O40" s="22"/>
      <c r="P40" s="28"/>
      <c r="Q40" s="28"/>
      <c r="R40" s="28"/>
      <c r="S40" s="2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3"/>
      <c r="B41" s="11"/>
      <c r="C41" s="9"/>
      <c r="D41" s="9"/>
      <c r="E41" s="28"/>
      <c r="F41" s="28"/>
      <c r="G41" s="28"/>
      <c r="H41" s="28"/>
      <c r="I41" s="12"/>
      <c r="J41" s="12"/>
      <c r="K41" s="18"/>
      <c r="L41" s="22"/>
      <c r="M41" s="10"/>
      <c r="N41" s="19"/>
      <c r="O41" s="22"/>
      <c r="P41" s="28"/>
      <c r="Q41" s="28"/>
      <c r="R41" s="28"/>
      <c r="S41" s="2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E7" sqref="E7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20" t="s">
        <v>24</v>
      </c>
      <c r="B1" s="20" t="s">
        <v>25</v>
      </c>
    </row>
    <row r="2" spans="1:2" ht="20.25">
      <c r="A2" s="20" t="s">
        <v>26</v>
      </c>
      <c r="B2" s="20" t="s">
        <v>27</v>
      </c>
    </row>
    <row r="3" spans="1:2" ht="20.25">
      <c r="A3" s="20" t="s">
        <v>28</v>
      </c>
      <c r="B3" s="20" t="s">
        <v>29</v>
      </c>
    </row>
    <row r="4" spans="1:2" ht="20.25">
      <c r="A4" s="20" t="s">
        <v>30</v>
      </c>
      <c r="B4" s="20" t="s">
        <v>31</v>
      </c>
    </row>
    <row r="5" spans="1:2" ht="20.25">
      <c r="A5" s="20" t="s">
        <v>32</v>
      </c>
      <c r="B5" s="20" t="s">
        <v>33</v>
      </c>
    </row>
    <row r="6" spans="1:2" ht="20.25">
      <c r="A6" s="20" t="s">
        <v>34</v>
      </c>
      <c r="B6" s="20" t="s">
        <v>35</v>
      </c>
    </row>
    <row r="7" spans="1:2" ht="20.25">
      <c r="A7" s="20" t="s">
        <v>36</v>
      </c>
      <c r="B7" s="20" t="s">
        <v>37</v>
      </c>
    </row>
    <row r="8" spans="1:2" ht="20.25">
      <c r="A8" s="20" t="s">
        <v>38</v>
      </c>
      <c r="B8" s="20" t="s">
        <v>39</v>
      </c>
    </row>
    <row r="9" spans="1:2" ht="20.25">
      <c r="A9" s="20" t="s">
        <v>40</v>
      </c>
      <c r="B9" s="20" t="s">
        <v>41</v>
      </c>
    </row>
    <row r="10" spans="1:2" ht="20.25">
      <c r="A10" s="20" t="s">
        <v>42</v>
      </c>
      <c r="B10" s="20" t="s">
        <v>43</v>
      </c>
    </row>
    <row r="11" spans="1:2" ht="20.25">
      <c r="A11" s="20" t="s">
        <v>44</v>
      </c>
      <c r="B11" s="20" t="s">
        <v>45</v>
      </c>
    </row>
    <row r="12" spans="1:2" ht="20.25">
      <c r="A12" s="20" t="s">
        <v>46</v>
      </c>
      <c r="B12" s="20" t="s">
        <v>47</v>
      </c>
    </row>
    <row r="13" spans="1:2" ht="20.25">
      <c r="A13" s="20" t="s">
        <v>48</v>
      </c>
      <c r="B13" s="20" t="s">
        <v>49</v>
      </c>
    </row>
    <row r="14" spans="1:2" ht="20.25">
      <c r="A14" s="20" t="s">
        <v>50</v>
      </c>
      <c r="B14" s="20" t="s">
        <v>51</v>
      </c>
    </row>
    <row r="15" spans="1:2" ht="20.25">
      <c r="A15" s="20" t="s">
        <v>52</v>
      </c>
      <c r="B15" s="20" t="s">
        <v>53</v>
      </c>
    </row>
    <row r="16" spans="1:2" ht="20.25">
      <c r="A16" s="20" t="s">
        <v>54</v>
      </c>
      <c r="B16" s="20" t="s">
        <v>55</v>
      </c>
    </row>
    <row r="17" spans="1:2" ht="20.25">
      <c r="A17" s="20" t="s">
        <v>56</v>
      </c>
      <c r="B17" s="20" t="s">
        <v>57</v>
      </c>
    </row>
    <row r="18" spans="1:2" ht="20.25">
      <c r="A18" s="20" t="s">
        <v>58</v>
      </c>
      <c r="B18" s="20" t="s">
        <v>59</v>
      </c>
    </row>
    <row r="19" spans="1:2" ht="20.25">
      <c r="A19" s="20" t="s">
        <v>60</v>
      </c>
      <c r="B19" s="20" t="s">
        <v>61</v>
      </c>
    </row>
    <row r="20" spans="1:2" ht="20.25">
      <c r="A20" s="20" t="s">
        <v>62</v>
      </c>
      <c r="B20" s="20" t="s">
        <v>63</v>
      </c>
    </row>
    <row r="21" spans="1:2" ht="20.25">
      <c r="A21" s="20" t="s">
        <v>64</v>
      </c>
      <c r="B21" s="20" t="s">
        <v>65</v>
      </c>
    </row>
    <row r="22" spans="1:2" ht="20.25">
      <c r="A22" s="20" t="s">
        <v>66</v>
      </c>
      <c r="B22" s="20" t="s">
        <v>67</v>
      </c>
    </row>
    <row r="23" spans="1:2" ht="20.25">
      <c r="A23" s="20" t="s">
        <v>22</v>
      </c>
      <c r="B23" s="20" t="s">
        <v>21</v>
      </c>
    </row>
    <row r="24" spans="1:2" ht="20.25">
      <c r="A24" s="20" t="s">
        <v>68</v>
      </c>
      <c r="B24" s="20" t="s">
        <v>69</v>
      </c>
    </row>
    <row r="25" spans="1:2" ht="20.25">
      <c r="A25" s="20" t="s">
        <v>70</v>
      </c>
      <c r="B25" s="20" t="s">
        <v>71</v>
      </c>
    </row>
    <row r="26" spans="1:2" ht="20.25">
      <c r="A26" s="20" t="s">
        <v>72</v>
      </c>
      <c r="B26" s="20" t="s">
        <v>73</v>
      </c>
    </row>
    <row r="27" spans="1:2" ht="20.25">
      <c r="A27" s="20" t="s">
        <v>74</v>
      </c>
      <c r="B27" s="20" t="s">
        <v>75</v>
      </c>
    </row>
    <row r="28" spans="1:2" ht="20.25">
      <c r="A28" s="20" t="s">
        <v>76</v>
      </c>
      <c r="B28" s="20" t="s">
        <v>77</v>
      </c>
    </row>
    <row r="29" spans="1:2" ht="20.25">
      <c r="A29" s="20" t="s">
        <v>78</v>
      </c>
      <c r="B29" s="20" t="s">
        <v>79</v>
      </c>
    </row>
    <row r="30" spans="1:2" ht="20.25">
      <c r="A30" s="20" t="s">
        <v>80</v>
      </c>
      <c r="B30" s="20" t="s">
        <v>81</v>
      </c>
    </row>
    <row r="31" spans="1:2" ht="20.25">
      <c r="A31" s="20" t="s">
        <v>82</v>
      </c>
      <c r="B31" s="20" t="s">
        <v>83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I29"/>
  <sheetViews>
    <sheetView topLeftCell="D1" workbookViewId="0">
      <selection activeCell="H14" sqref="H14"/>
    </sheetView>
  </sheetViews>
  <sheetFormatPr defaultRowHeight="13.5"/>
  <cols>
    <col min="1" max="1" width="11.125" style="21" bestFit="1" customWidth="1"/>
    <col min="2" max="2" width="8.5" style="21" bestFit="1" customWidth="1"/>
    <col min="3" max="4" width="10.75" style="21" bestFit="1" customWidth="1"/>
    <col min="5" max="5" width="15" style="21" bestFit="1" customWidth="1"/>
    <col min="6" max="6" width="30.375" style="21" bestFit="1" customWidth="1"/>
    <col min="7" max="7" width="15" style="21" bestFit="1" customWidth="1"/>
    <col min="8" max="8" width="32.75" style="21" bestFit="1" customWidth="1"/>
    <col min="9" max="9" width="15.25" style="21" bestFit="1" customWidth="1"/>
    <col min="10" max="10" width="18.25" style="21" hidden="1" customWidth="1"/>
    <col min="11" max="11" width="13.25" style="21" hidden="1" customWidth="1"/>
    <col min="12" max="12" width="15" style="21" bestFit="1" customWidth="1"/>
    <col min="13" max="13" width="12.125" style="21" bestFit="1" customWidth="1"/>
    <col min="14" max="15" width="6.25" style="21" bestFit="1" customWidth="1"/>
    <col min="16" max="17" width="18.25" style="21" bestFit="1" customWidth="1"/>
    <col min="18" max="18" width="6.25" style="21" bestFit="1" customWidth="1"/>
    <col min="19" max="19" width="10.25" style="21" bestFit="1" customWidth="1"/>
    <col min="20" max="16384" width="9" style="21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3">
        <v>43196</v>
      </c>
      <c r="B2" s="11" t="s">
        <v>85</v>
      </c>
      <c r="C2" s="9">
        <v>708</v>
      </c>
      <c r="D2" s="9">
        <v>718</v>
      </c>
      <c r="E2" s="28" t="s">
        <v>99</v>
      </c>
      <c r="F2" s="28" t="s">
        <v>143</v>
      </c>
      <c r="G2" s="28" t="s">
        <v>87</v>
      </c>
      <c r="H2" s="28" t="s">
        <v>199</v>
      </c>
      <c r="I2" s="12" t="s">
        <v>146</v>
      </c>
      <c r="J2" s="12"/>
      <c r="K2" s="18"/>
      <c r="L2" s="22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101</v>
      </c>
      <c r="O2" s="22" t="str">
        <f t="shared" ref="O2" si="1">IF(A2&lt;&gt;"","9.6米","---")</f>
        <v>9.6米</v>
      </c>
      <c r="P2" s="28">
        <v>14</v>
      </c>
      <c r="Q2" s="28">
        <v>0</v>
      </c>
      <c r="R2" s="28">
        <f t="shared" ref="R2" si="2">SUM(P2:Q2)</f>
        <v>14</v>
      </c>
      <c r="S2" s="22" t="s">
        <v>198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3">
        <v>43196</v>
      </c>
      <c r="B3" s="11" t="s">
        <v>85</v>
      </c>
      <c r="C3" s="9">
        <v>621</v>
      </c>
      <c r="D3" s="9">
        <v>631</v>
      </c>
      <c r="E3" s="28" t="s">
        <v>99</v>
      </c>
      <c r="F3" s="28" t="s">
        <v>143</v>
      </c>
      <c r="G3" s="28" t="s">
        <v>87</v>
      </c>
      <c r="H3" s="28" t="s">
        <v>199</v>
      </c>
      <c r="I3" s="12" t="s">
        <v>147</v>
      </c>
      <c r="J3" s="12"/>
      <c r="K3" s="18"/>
      <c r="L3" s="22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101</v>
      </c>
      <c r="O3" s="22" t="str">
        <f t="shared" ref="O3" si="4">IF(A3&lt;&gt;"","9.6米","---")</f>
        <v>9.6米</v>
      </c>
      <c r="P3" s="28">
        <v>14</v>
      </c>
      <c r="Q3" s="28">
        <v>0</v>
      </c>
      <c r="R3" s="28">
        <f t="shared" ref="R3" si="5">SUM(P3:Q3)</f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>
        <v>43196</v>
      </c>
      <c r="B4" s="11" t="s">
        <v>85</v>
      </c>
      <c r="C4" s="9">
        <v>535</v>
      </c>
      <c r="D4" s="9">
        <v>545</v>
      </c>
      <c r="E4" s="28" t="s">
        <v>99</v>
      </c>
      <c r="F4" s="28" t="s">
        <v>143</v>
      </c>
      <c r="G4" s="28" t="s">
        <v>87</v>
      </c>
      <c r="H4" s="28" t="s">
        <v>199</v>
      </c>
      <c r="I4" s="12" t="s">
        <v>148</v>
      </c>
      <c r="J4" s="12"/>
      <c r="K4" s="18"/>
      <c r="L4" s="22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101</v>
      </c>
      <c r="O4" s="22" t="str">
        <f t="shared" ref="O4" si="7">IF(A4&lt;&gt;"","9.6米","---")</f>
        <v>9.6米</v>
      </c>
      <c r="P4" s="28">
        <v>14</v>
      </c>
      <c r="Q4" s="28">
        <v>0</v>
      </c>
      <c r="R4" s="28">
        <f t="shared" ref="R4" si="8">SUM(P4:Q4)</f>
        <v>14</v>
      </c>
      <c r="S4" s="22" t="s">
        <v>198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>
        <v>43196</v>
      </c>
      <c r="B5" s="11" t="s">
        <v>85</v>
      </c>
      <c r="C5" s="9">
        <v>458</v>
      </c>
      <c r="D5" s="9">
        <v>508</v>
      </c>
      <c r="E5" s="28" t="s">
        <v>99</v>
      </c>
      <c r="F5" s="28" t="s">
        <v>143</v>
      </c>
      <c r="G5" s="28" t="s">
        <v>87</v>
      </c>
      <c r="H5" s="28" t="s">
        <v>199</v>
      </c>
      <c r="I5" s="12" t="s">
        <v>149</v>
      </c>
      <c r="J5" s="12"/>
      <c r="K5" s="18"/>
      <c r="L5" s="22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101</v>
      </c>
      <c r="O5" s="22" t="str">
        <f t="shared" ref="O5" si="10">IF(A5&lt;&gt;"","9.6米","---")</f>
        <v>9.6米</v>
      </c>
      <c r="P5" s="28">
        <v>14</v>
      </c>
      <c r="Q5" s="28">
        <v>0</v>
      </c>
      <c r="R5" s="28">
        <f t="shared" ref="R5" si="11">SUM(P5:Q5)</f>
        <v>14</v>
      </c>
      <c r="S5" s="22" t="s">
        <v>198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>
        <v>43196</v>
      </c>
      <c r="B6" s="11" t="s">
        <v>85</v>
      </c>
      <c r="C6" s="9">
        <v>415</v>
      </c>
      <c r="D6" s="9">
        <v>425</v>
      </c>
      <c r="E6" s="28" t="s">
        <v>99</v>
      </c>
      <c r="F6" s="28" t="s">
        <v>143</v>
      </c>
      <c r="G6" s="28" t="s">
        <v>87</v>
      </c>
      <c r="H6" s="28" t="s">
        <v>199</v>
      </c>
      <c r="I6" s="12" t="s">
        <v>150</v>
      </c>
      <c r="J6" s="12"/>
      <c r="K6" s="18"/>
      <c r="L6" s="22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101</v>
      </c>
      <c r="O6" s="22" t="str">
        <f t="shared" ref="O6" si="13">IF(A6&lt;&gt;"","9.6米","---")</f>
        <v>9.6米</v>
      </c>
      <c r="P6" s="28">
        <v>14</v>
      </c>
      <c r="Q6" s="28">
        <v>0</v>
      </c>
      <c r="R6" s="28">
        <f t="shared" ref="R6" si="14">SUM(P6:Q6)</f>
        <v>14</v>
      </c>
      <c r="S6" s="22" t="s">
        <v>198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>
        <v>43196</v>
      </c>
      <c r="B7" s="11" t="s">
        <v>85</v>
      </c>
      <c r="C7" s="9">
        <v>336</v>
      </c>
      <c r="D7" s="9">
        <v>346</v>
      </c>
      <c r="E7" s="28" t="s">
        <v>99</v>
      </c>
      <c r="F7" s="28" t="s">
        <v>143</v>
      </c>
      <c r="G7" s="28" t="s">
        <v>87</v>
      </c>
      <c r="H7" s="28" t="s">
        <v>199</v>
      </c>
      <c r="I7" s="12" t="s">
        <v>151</v>
      </c>
      <c r="J7" s="12"/>
      <c r="K7" s="18"/>
      <c r="L7" s="22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101</v>
      </c>
      <c r="O7" s="22" t="str">
        <f t="shared" ref="O7" si="16">IF(A7&lt;&gt;"","9.6米","---")</f>
        <v>9.6米</v>
      </c>
      <c r="P7" s="28">
        <v>14</v>
      </c>
      <c r="Q7" s="28">
        <v>0</v>
      </c>
      <c r="R7" s="28">
        <f t="shared" ref="R7" si="17">SUM(P7:Q7)</f>
        <v>14</v>
      </c>
      <c r="S7" s="22" t="s">
        <v>198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>
        <v>43196</v>
      </c>
      <c r="B8" s="11" t="s">
        <v>85</v>
      </c>
      <c r="C8" s="9">
        <v>255</v>
      </c>
      <c r="D8" s="9">
        <v>305</v>
      </c>
      <c r="E8" s="28" t="s">
        <v>99</v>
      </c>
      <c r="F8" s="28" t="s">
        <v>143</v>
      </c>
      <c r="G8" s="28" t="s">
        <v>87</v>
      </c>
      <c r="H8" s="28" t="s">
        <v>199</v>
      </c>
      <c r="I8" s="12" t="s">
        <v>152</v>
      </c>
      <c r="J8" s="12"/>
      <c r="K8" s="18"/>
      <c r="L8" s="22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101</v>
      </c>
      <c r="O8" s="22" t="str">
        <f t="shared" ref="O8" si="19">IF(A8&lt;&gt;"","9.6米","---")</f>
        <v>9.6米</v>
      </c>
      <c r="P8" s="28">
        <v>14</v>
      </c>
      <c r="Q8" s="28">
        <v>0</v>
      </c>
      <c r="R8" s="28">
        <f t="shared" ref="R8" si="20">SUM(P8:Q8)</f>
        <v>14</v>
      </c>
      <c r="S8" s="22" t="s">
        <v>198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>
        <v>43196</v>
      </c>
      <c r="B9" s="11" t="s">
        <v>85</v>
      </c>
      <c r="C9" s="9">
        <v>212</v>
      </c>
      <c r="D9" s="9">
        <v>222</v>
      </c>
      <c r="E9" s="28" t="s">
        <v>99</v>
      </c>
      <c r="F9" s="28" t="s">
        <v>143</v>
      </c>
      <c r="G9" s="28" t="s">
        <v>87</v>
      </c>
      <c r="H9" s="28" t="s">
        <v>199</v>
      </c>
      <c r="I9" s="12" t="s">
        <v>153</v>
      </c>
      <c r="J9" s="12"/>
      <c r="K9" s="18"/>
      <c r="L9" s="22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101</v>
      </c>
      <c r="O9" s="22" t="str">
        <f t="shared" ref="O9" si="22">IF(A9&lt;&gt;"","9.6米","---")</f>
        <v>9.6米</v>
      </c>
      <c r="P9" s="28">
        <v>14</v>
      </c>
      <c r="Q9" s="28">
        <v>0</v>
      </c>
      <c r="R9" s="28">
        <f t="shared" ref="R9" si="23">SUM(P9:Q9)</f>
        <v>14</v>
      </c>
      <c r="S9" s="22" t="s">
        <v>198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>
        <v>43196</v>
      </c>
      <c r="B10" s="11" t="s">
        <v>85</v>
      </c>
      <c r="C10" s="9">
        <v>1115</v>
      </c>
      <c r="D10" s="9">
        <v>125</v>
      </c>
      <c r="E10" s="28" t="s">
        <v>99</v>
      </c>
      <c r="F10" s="28" t="s">
        <v>143</v>
      </c>
      <c r="G10" s="28" t="s">
        <v>87</v>
      </c>
      <c r="H10" s="28" t="s">
        <v>199</v>
      </c>
      <c r="I10" s="12" t="s">
        <v>154</v>
      </c>
      <c r="J10" s="12"/>
      <c r="K10" s="18"/>
      <c r="L10" s="22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101</v>
      </c>
      <c r="O10" s="22" t="str">
        <f t="shared" ref="O10" si="25">IF(A10&lt;&gt;"","9.6米","---")</f>
        <v>9.6米</v>
      </c>
      <c r="P10" s="28">
        <v>14</v>
      </c>
      <c r="Q10" s="28">
        <v>0</v>
      </c>
      <c r="R10" s="28">
        <f t="shared" ref="R10" si="26">SUM(P10:Q10)</f>
        <v>14</v>
      </c>
      <c r="S10" s="22" t="s">
        <v>198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>
        <v>43196</v>
      </c>
      <c r="B11" s="11" t="s">
        <v>85</v>
      </c>
      <c r="C11" s="9">
        <v>38</v>
      </c>
      <c r="D11" s="9">
        <v>48</v>
      </c>
      <c r="E11" s="28" t="s">
        <v>99</v>
      </c>
      <c r="F11" s="28" t="s">
        <v>143</v>
      </c>
      <c r="G11" s="28" t="s">
        <v>87</v>
      </c>
      <c r="H11" s="28" t="s">
        <v>199</v>
      </c>
      <c r="I11" s="12" t="s">
        <v>155</v>
      </c>
      <c r="J11" s="12"/>
      <c r="K11" s="18"/>
      <c r="L11" s="22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101</v>
      </c>
      <c r="O11" s="22" t="str">
        <f t="shared" ref="O11" si="28">IF(A11&lt;&gt;"","9.6米","---")</f>
        <v>9.6米</v>
      </c>
      <c r="P11" s="28">
        <v>14</v>
      </c>
      <c r="Q11" s="28">
        <v>0</v>
      </c>
      <c r="R11" s="28">
        <f t="shared" ref="R11" si="29">SUM(P11:Q11)</f>
        <v>14</v>
      </c>
      <c r="S11" s="22" t="s">
        <v>198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>
        <v>43196</v>
      </c>
      <c r="B12" s="11" t="s">
        <v>85</v>
      </c>
      <c r="C12" s="9">
        <v>1</v>
      </c>
      <c r="D12" s="9">
        <v>11</v>
      </c>
      <c r="E12" s="28" t="s">
        <v>99</v>
      </c>
      <c r="F12" s="28" t="s">
        <v>143</v>
      </c>
      <c r="G12" s="28" t="s">
        <v>87</v>
      </c>
      <c r="H12" s="28" t="s">
        <v>199</v>
      </c>
      <c r="I12" s="12" t="s">
        <v>156</v>
      </c>
      <c r="J12" s="12"/>
      <c r="K12" s="18"/>
      <c r="L12" s="22" t="str">
        <f t="shared" ref="L12" si="30">IF(A12&lt;&gt;"","武汉威伟机械","-----")</f>
        <v>武汉威伟机械</v>
      </c>
      <c r="M12" s="10" t="str">
        <f>VLOOKUP(N12,ch!A:B,2,FALSE)</f>
        <v>鄂ABY277</v>
      </c>
      <c r="N12" s="19" t="s">
        <v>101</v>
      </c>
      <c r="O12" s="22" t="str">
        <f t="shared" ref="O12" si="31">IF(A12&lt;&gt;"","9.6米","---")</f>
        <v>9.6米</v>
      </c>
      <c r="P12" s="28">
        <v>14</v>
      </c>
      <c r="Q12" s="28">
        <v>0</v>
      </c>
      <c r="R12" s="28">
        <f t="shared" ref="R12" si="32">SUM(P12:Q12)</f>
        <v>14</v>
      </c>
      <c r="S12" s="22" t="s">
        <v>198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/>
      <c r="B13" s="11"/>
      <c r="C13" s="9"/>
      <c r="D13" s="9"/>
      <c r="E13" s="28"/>
      <c r="F13" s="28"/>
      <c r="G13" s="28"/>
      <c r="H13" s="28"/>
      <c r="I13" s="12"/>
      <c r="J13" s="12"/>
      <c r="K13" s="18"/>
      <c r="L13" s="22"/>
      <c r="M13" s="10"/>
      <c r="N13" s="19"/>
      <c r="O13" s="22"/>
      <c r="P13" s="28"/>
      <c r="Q13" s="28"/>
      <c r="R13" s="28"/>
      <c r="S13" s="22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/>
      <c r="B15" s="11"/>
      <c r="C15" s="9"/>
      <c r="D15" s="9"/>
      <c r="E15" s="28"/>
      <c r="F15" s="28"/>
      <c r="G15" s="28"/>
      <c r="H15" s="28"/>
      <c r="I15" s="12"/>
      <c r="J15" s="12"/>
      <c r="K15" s="18"/>
      <c r="L15" s="22"/>
      <c r="M15" s="10"/>
      <c r="N15" s="19"/>
      <c r="O15" s="22"/>
      <c r="P15" s="28"/>
      <c r="Q15" s="28"/>
      <c r="R15" s="28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/>
      <c r="B16" s="11"/>
      <c r="C16" s="9"/>
      <c r="D16" s="9"/>
      <c r="E16" s="28"/>
      <c r="F16" s="28"/>
      <c r="G16" s="28"/>
      <c r="H16" s="28"/>
      <c r="I16" s="12"/>
      <c r="J16" s="12"/>
      <c r="K16" s="18"/>
      <c r="L16" s="22"/>
      <c r="M16" s="10"/>
      <c r="N16" s="19"/>
      <c r="O16" s="22"/>
      <c r="P16" s="28"/>
      <c r="Q16" s="28"/>
      <c r="R16" s="28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/>
      <c r="B17" s="11"/>
      <c r="C17" s="9"/>
      <c r="D17" s="9"/>
      <c r="E17" s="28"/>
      <c r="F17" s="28"/>
      <c r="G17" s="28"/>
      <c r="H17" s="28"/>
      <c r="I17" s="12"/>
      <c r="J17" s="12"/>
      <c r="K17" s="18"/>
      <c r="L17" s="22"/>
      <c r="M17" s="10"/>
      <c r="N17" s="19"/>
      <c r="O17" s="22"/>
      <c r="P17" s="28"/>
      <c r="Q17" s="28"/>
      <c r="R17" s="28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/>
      <c r="B18" s="11"/>
      <c r="C18" s="9"/>
      <c r="D18" s="9"/>
      <c r="E18" s="28"/>
      <c r="F18" s="28"/>
      <c r="G18" s="28"/>
      <c r="H18" s="28"/>
      <c r="I18" s="12"/>
      <c r="J18" s="12"/>
      <c r="K18" s="18"/>
      <c r="L18" s="22"/>
      <c r="M18" s="10"/>
      <c r="N18" s="19"/>
      <c r="O18" s="22"/>
      <c r="P18" s="28"/>
      <c r="Q18" s="28"/>
      <c r="R18" s="28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/>
      <c r="B19" s="11"/>
      <c r="C19" s="9"/>
      <c r="D19" s="9"/>
      <c r="E19" s="28"/>
      <c r="F19" s="28"/>
      <c r="G19" s="28"/>
      <c r="H19" s="28"/>
      <c r="I19" s="12"/>
      <c r="J19" s="12"/>
      <c r="K19" s="18"/>
      <c r="L19" s="22"/>
      <c r="M19" s="10"/>
      <c r="N19" s="19"/>
      <c r="O19" s="22"/>
      <c r="P19" s="28"/>
      <c r="Q19" s="28"/>
      <c r="R19" s="28"/>
      <c r="S19" s="22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/>
      <c r="B20" s="11"/>
      <c r="C20" s="9"/>
      <c r="D20" s="9"/>
      <c r="E20" s="28"/>
      <c r="F20" s="28"/>
      <c r="G20" s="28"/>
      <c r="H20" s="28"/>
      <c r="I20" s="12"/>
      <c r="J20" s="12"/>
      <c r="K20" s="18"/>
      <c r="L20" s="22"/>
      <c r="M20" s="10"/>
      <c r="N20" s="19"/>
      <c r="O20" s="22"/>
      <c r="P20" s="28"/>
      <c r="Q20" s="28"/>
      <c r="R20" s="28"/>
      <c r="S20" s="22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/>
      <c r="B21" s="11"/>
      <c r="C21" s="9"/>
      <c r="D21" s="9"/>
      <c r="E21" s="28"/>
      <c r="F21" s="28"/>
      <c r="G21" s="28"/>
      <c r="H21" s="28"/>
      <c r="I21" s="12"/>
      <c r="J21" s="12"/>
      <c r="K21" s="18"/>
      <c r="L21" s="22"/>
      <c r="M21" s="10"/>
      <c r="N21" s="19"/>
      <c r="O21" s="22"/>
      <c r="P21" s="28"/>
      <c r="Q21" s="28"/>
      <c r="R21" s="28"/>
      <c r="S21" s="22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/>
      <c r="B22" s="11"/>
      <c r="C22" s="9"/>
      <c r="D22" s="9"/>
      <c r="E22" s="28"/>
      <c r="F22" s="28"/>
      <c r="G22" s="28"/>
      <c r="H22" s="28"/>
      <c r="I22" s="12"/>
      <c r="J22" s="12"/>
      <c r="K22" s="18"/>
      <c r="L22" s="22"/>
      <c r="M22" s="10"/>
      <c r="N22" s="19"/>
      <c r="O22" s="22"/>
      <c r="P22" s="28"/>
      <c r="Q22" s="28"/>
      <c r="R22" s="28"/>
      <c r="S22" s="2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/>
      <c r="B23" s="11"/>
      <c r="C23" s="9"/>
      <c r="D23" s="9"/>
      <c r="E23" s="28"/>
      <c r="F23" s="28"/>
      <c r="G23" s="28"/>
      <c r="H23" s="28"/>
      <c r="I23" s="12"/>
      <c r="J23" s="12"/>
      <c r="K23" s="18"/>
      <c r="L23" s="22"/>
      <c r="M23" s="10"/>
      <c r="N23" s="19"/>
      <c r="O23" s="22"/>
      <c r="P23" s="28"/>
      <c r="Q23" s="28"/>
      <c r="R23" s="28"/>
      <c r="S23" s="2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/>
      <c r="B24" s="11"/>
      <c r="C24" s="9"/>
      <c r="D24" s="9"/>
      <c r="E24" s="28"/>
      <c r="F24" s="28"/>
      <c r="G24" s="28"/>
      <c r="H24" s="28"/>
      <c r="I24" s="12"/>
      <c r="J24" s="12"/>
      <c r="K24" s="18"/>
      <c r="L24" s="22"/>
      <c r="M24" s="10"/>
      <c r="N24" s="19"/>
      <c r="O24" s="22"/>
      <c r="P24" s="28"/>
      <c r="Q24" s="28"/>
      <c r="R24" s="28"/>
      <c r="S24" s="2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/>
      <c r="B25" s="11"/>
      <c r="C25" s="9"/>
      <c r="D25" s="9"/>
      <c r="E25" s="28"/>
      <c r="F25" s="28"/>
      <c r="G25" s="28"/>
      <c r="H25" s="28"/>
      <c r="I25" s="12"/>
      <c r="J25" s="12"/>
      <c r="K25" s="18"/>
      <c r="L25" s="22"/>
      <c r="M25" s="10"/>
      <c r="N25" s="19"/>
      <c r="O25" s="22"/>
      <c r="P25" s="28"/>
      <c r="Q25" s="28"/>
      <c r="R25" s="28"/>
      <c r="S25" s="2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3"/>
      <c r="B26" s="11"/>
      <c r="C26" s="9"/>
      <c r="D26" s="9"/>
      <c r="E26" s="28"/>
      <c r="F26" s="28"/>
      <c r="G26" s="28"/>
      <c r="H26" s="28"/>
      <c r="I26" s="12"/>
      <c r="J26" s="12"/>
      <c r="K26" s="18"/>
      <c r="L26" s="22"/>
      <c r="M26" s="10"/>
      <c r="N26" s="19"/>
      <c r="O26" s="22"/>
      <c r="P26" s="28"/>
      <c r="Q26" s="28"/>
      <c r="R26" s="28"/>
      <c r="S26" s="2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3"/>
      <c r="B27" s="11"/>
      <c r="C27" s="9"/>
      <c r="D27" s="9"/>
      <c r="E27" s="28"/>
      <c r="F27" s="28"/>
      <c r="G27" s="28"/>
      <c r="H27" s="28"/>
      <c r="I27" s="12"/>
      <c r="J27" s="12"/>
      <c r="K27" s="18"/>
      <c r="L27" s="22"/>
      <c r="M27" s="10"/>
      <c r="N27" s="19"/>
      <c r="O27" s="22"/>
      <c r="P27" s="28"/>
      <c r="Q27" s="28"/>
      <c r="R27" s="28"/>
      <c r="S27" s="2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3"/>
      <c r="B28" s="11"/>
      <c r="C28" s="9"/>
      <c r="D28" s="9"/>
      <c r="E28" s="28"/>
      <c r="F28" s="28"/>
      <c r="G28" s="28"/>
      <c r="H28" s="28"/>
      <c r="I28" s="12"/>
      <c r="J28" s="12"/>
      <c r="K28" s="18"/>
      <c r="L28" s="22"/>
      <c r="M28" s="10"/>
      <c r="N28" s="19"/>
      <c r="O28" s="22"/>
      <c r="P28" s="28"/>
      <c r="Q28" s="28"/>
      <c r="R28" s="28"/>
      <c r="S28" s="2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3"/>
      <c r="B29" s="11"/>
      <c r="C29" s="9"/>
      <c r="D29" s="9"/>
      <c r="E29" s="28"/>
      <c r="F29" s="28"/>
      <c r="G29" s="28"/>
      <c r="H29" s="28"/>
      <c r="I29" s="12"/>
      <c r="J29" s="12"/>
      <c r="K29" s="18"/>
      <c r="L29" s="22"/>
      <c r="M29" s="10"/>
      <c r="N29" s="19"/>
      <c r="O29" s="22"/>
      <c r="P29" s="28"/>
      <c r="Q29" s="28"/>
      <c r="R29" s="28"/>
      <c r="S29" s="2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I26"/>
  <sheetViews>
    <sheetView workbookViewId="0">
      <selection activeCell="H11" sqref="H11"/>
    </sheetView>
  </sheetViews>
  <sheetFormatPr defaultRowHeight="13.5"/>
  <cols>
    <col min="1" max="1" width="11.125" style="21" bestFit="1" customWidth="1"/>
    <col min="2" max="2" width="8.5" style="21" bestFit="1" customWidth="1"/>
    <col min="3" max="4" width="10.75" style="21" bestFit="1" customWidth="1"/>
    <col min="5" max="5" width="15" style="21" bestFit="1" customWidth="1"/>
    <col min="6" max="6" width="30.375" style="21" bestFit="1" customWidth="1"/>
    <col min="7" max="7" width="15" style="21" bestFit="1" customWidth="1"/>
    <col min="8" max="8" width="32.75" style="21" bestFit="1" customWidth="1"/>
    <col min="9" max="9" width="15.25" style="21" bestFit="1" customWidth="1"/>
    <col min="10" max="10" width="18.25" style="21" hidden="1" customWidth="1"/>
    <col min="11" max="11" width="13.25" style="21" hidden="1" customWidth="1"/>
    <col min="12" max="12" width="15" style="21" bestFit="1" customWidth="1"/>
    <col min="13" max="13" width="12.125" style="21" bestFit="1" customWidth="1"/>
    <col min="14" max="15" width="6.25" style="21" bestFit="1" customWidth="1"/>
    <col min="16" max="17" width="18.25" style="21" bestFit="1" customWidth="1"/>
    <col min="18" max="18" width="6.25" style="21" bestFit="1" customWidth="1"/>
    <col min="19" max="19" width="10.25" style="21" bestFit="1" customWidth="1"/>
    <col min="20" max="16384" width="9" style="21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3">
        <v>43197</v>
      </c>
      <c r="B2" s="11" t="s">
        <v>85</v>
      </c>
      <c r="C2" s="9">
        <v>10</v>
      </c>
      <c r="D2" s="9">
        <v>20</v>
      </c>
      <c r="E2" s="28" t="s">
        <v>99</v>
      </c>
      <c r="F2" s="28" t="s">
        <v>143</v>
      </c>
      <c r="G2" s="28" t="s">
        <v>87</v>
      </c>
      <c r="H2" s="28" t="s">
        <v>199</v>
      </c>
      <c r="I2" s="12" t="s">
        <v>179</v>
      </c>
      <c r="J2" s="12"/>
      <c r="K2" s="18"/>
      <c r="L2" s="22" t="str">
        <f t="shared" ref="L2:L9" si="0">IF(A2&lt;&gt;"","武汉威伟机械","-----")</f>
        <v>武汉威伟机械</v>
      </c>
      <c r="M2" s="10" t="str">
        <f>VLOOKUP(N2,ch!A:B,2,FALSE)</f>
        <v>鄂ABY277</v>
      </c>
      <c r="N2" s="19" t="s">
        <v>180</v>
      </c>
      <c r="O2" s="22" t="str">
        <f t="shared" ref="O2:O9" si="1">IF(A2&lt;&gt;"","9.6米","---")</f>
        <v>9.6米</v>
      </c>
      <c r="P2" s="28">
        <v>14</v>
      </c>
      <c r="Q2" s="28">
        <v>0</v>
      </c>
      <c r="R2" s="28">
        <f t="shared" ref="R2:R9" si="2">SUM(P2:Q2)</f>
        <v>14</v>
      </c>
      <c r="S2" s="22" t="s">
        <v>198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3">
        <v>43197</v>
      </c>
      <c r="B3" s="11" t="s">
        <v>85</v>
      </c>
      <c r="C3" s="9">
        <v>125</v>
      </c>
      <c r="D3" s="9">
        <v>135</v>
      </c>
      <c r="E3" s="28" t="s">
        <v>99</v>
      </c>
      <c r="F3" s="28" t="s">
        <v>143</v>
      </c>
      <c r="G3" s="28" t="s">
        <v>87</v>
      </c>
      <c r="H3" s="28" t="s">
        <v>199</v>
      </c>
      <c r="I3" s="12" t="s">
        <v>181</v>
      </c>
      <c r="J3" s="12"/>
      <c r="K3" s="18"/>
      <c r="L3" s="22" t="str">
        <f t="shared" si="0"/>
        <v>武汉威伟机械</v>
      </c>
      <c r="M3" s="10" t="str">
        <f>VLOOKUP(N3,ch!A:B,2,FALSE)</f>
        <v>鄂ABY277</v>
      </c>
      <c r="N3" s="19" t="s">
        <v>180</v>
      </c>
      <c r="O3" s="22" t="str">
        <f t="shared" si="1"/>
        <v>9.6米</v>
      </c>
      <c r="P3" s="28">
        <v>14</v>
      </c>
      <c r="Q3" s="28">
        <v>0</v>
      </c>
      <c r="R3" s="28">
        <f t="shared" si="2"/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>
        <v>43197</v>
      </c>
      <c r="B4" s="11" t="s">
        <v>85</v>
      </c>
      <c r="C4" s="9">
        <v>305</v>
      </c>
      <c r="D4" s="9">
        <v>315</v>
      </c>
      <c r="E4" s="28" t="s">
        <v>99</v>
      </c>
      <c r="F4" s="28" t="s">
        <v>143</v>
      </c>
      <c r="G4" s="28" t="s">
        <v>87</v>
      </c>
      <c r="H4" s="28" t="s">
        <v>199</v>
      </c>
      <c r="I4" s="12" t="s">
        <v>182</v>
      </c>
      <c r="J4" s="12"/>
      <c r="K4" s="18"/>
      <c r="L4" s="22" t="str">
        <f t="shared" si="0"/>
        <v>武汉威伟机械</v>
      </c>
      <c r="M4" s="10" t="str">
        <f>VLOOKUP(N4,ch!A:B,2,FALSE)</f>
        <v>鄂ABY277</v>
      </c>
      <c r="N4" s="19" t="s">
        <v>180</v>
      </c>
      <c r="O4" s="22" t="str">
        <f t="shared" si="1"/>
        <v>9.6米</v>
      </c>
      <c r="P4" s="28">
        <v>14</v>
      </c>
      <c r="Q4" s="28">
        <v>0</v>
      </c>
      <c r="R4" s="28">
        <f t="shared" si="2"/>
        <v>14</v>
      </c>
      <c r="S4" s="22" t="s">
        <v>198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>
        <v>43197</v>
      </c>
      <c r="B5" s="11" t="s">
        <v>85</v>
      </c>
      <c r="C5" s="9">
        <v>350</v>
      </c>
      <c r="D5" s="9">
        <v>400</v>
      </c>
      <c r="E5" s="28" t="s">
        <v>99</v>
      </c>
      <c r="F5" s="28" t="s">
        <v>143</v>
      </c>
      <c r="G5" s="28" t="s">
        <v>87</v>
      </c>
      <c r="H5" s="28" t="s">
        <v>199</v>
      </c>
      <c r="I5" s="12" t="s">
        <v>183</v>
      </c>
      <c r="J5" s="12"/>
      <c r="K5" s="18"/>
      <c r="L5" s="22" t="str">
        <f t="shared" si="0"/>
        <v>武汉威伟机械</v>
      </c>
      <c r="M5" s="10" t="str">
        <f>VLOOKUP(N5,ch!A:B,2,FALSE)</f>
        <v>鄂ABY277</v>
      </c>
      <c r="N5" s="19" t="s">
        <v>180</v>
      </c>
      <c r="O5" s="22" t="str">
        <f t="shared" si="1"/>
        <v>9.6米</v>
      </c>
      <c r="P5" s="28">
        <v>12</v>
      </c>
      <c r="Q5" s="28">
        <v>0</v>
      </c>
      <c r="R5" s="28">
        <f t="shared" si="2"/>
        <v>12</v>
      </c>
      <c r="S5" s="22" t="s">
        <v>198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>
        <v>43197</v>
      </c>
      <c r="B6" s="11" t="s">
        <v>85</v>
      </c>
      <c r="C6" s="9">
        <v>505</v>
      </c>
      <c r="D6" s="9">
        <v>515</v>
      </c>
      <c r="E6" s="28" t="s">
        <v>99</v>
      </c>
      <c r="F6" s="28" t="s">
        <v>143</v>
      </c>
      <c r="G6" s="28" t="s">
        <v>87</v>
      </c>
      <c r="H6" s="28" t="s">
        <v>199</v>
      </c>
      <c r="I6" s="12" t="s">
        <v>184</v>
      </c>
      <c r="J6" s="12"/>
      <c r="K6" s="18"/>
      <c r="L6" s="22" t="str">
        <f t="shared" si="0"/>
        <v>武汉威伟机械</v>
      </c>
      <c r="M6" s="10" t="str">
        <f>VLOOKUP(N6,ch!A:B,2,FALSE)</f>
        <v>鄂ABY277</v>
      </c>
      <c r="N6" s="19" t="s">
        <v>180</v>
      </c>
      <c r="O6" s="22" t="str">
        <f t="shared" si="1"/>
        <v>9.6米</v>
      </c>
      <c r="P6" s="28">
        <v>14</v>
      </c>
      <c r="Q6" s="28">
        <v>0</v>
      </c>
      <c r="R6" s="28">
        <f t="shared" si="2"/>
        <v>14</v>
      </c>
      <c r="S6" s="22" t="s">
        <v>198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>
        <v>43197</v>
      </c>
      <c r="B7" s="11" t="s">
        <v>85</v>
      </c>
      <c r="C7" s="9">
        <v>555</v>
      </c>
      <c r="D7" s="9">
        <v>603</v>
      </c>
      <c r="E7" s="28" t="s">
        <v>99</v>
      </c>
      <c r="F7" s="28" t="s">
        <v>143</v>
      </c>
      <c r="G7" s="28" t="s">
        <v>87</v>
      </c>
      <c r="H7" s="28" t="s">
        <v>199</v>
      </c>
      <c r="I7" s="12" t="s">
        <v>185</v>
      </c>
      <c r="J7" s="12"/>
      <c r="K7" s="18"/>
      <c r="L7" s="22" t="str">
        <f t="shared" si="0"/>
        <v>武汉威伟机械</v>
      </c>
      <c r="M7" s="10" t="str">
        <f>VLOOKUP(N7,ch!A:B,2,FALSE)</f>
        <v>鄂ABY277</v>
      </c>
      <c r="N7" s="19" t="s">
        <v>180</v>
      </c>
      <c r="O7" s="22" t="str">
        <f t="shared" si="1"/>
        <v>9.6米</v>
      </c>
      <c r="P7" s="28">
        <v>14</v>
      </c>
      <c r="Q7" s="28">
        <v>0</v>
      </c>
      <c r="R7" s="28">
        <f t="shared" si="2"/>
        <v>14</v>
      </c>
      <c r="S7" s="22" t="s">
        <v>198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>
        <v>43197</v>
      </c>
      <c r="B8" s="11" t="s">
        <v>85</v>
      </c>
      <c r="C8" s="9">
        <v>638</v>
      </c>
      <c r="D8" s="9">
        <v>648</v>
      </c>
      <c r="E8" s="28" t="s">
        <v>99</v>
      </c>
      <c r="F8" s="28" t="s">
        <v>143</v>
      </c>
      <c r="G8" s="28" t="s">
        <v>87</v>
      </c>
      <c r="H8" s="28" t="s">
        <v>199</v>
      </c>
      <c r="I8" s="12" t="s">
        <v>186</v>
      </c>
      <c r="J8" s="12"/>
      <c r="K8" s="18"/>
      <c r="L8" s="22" t="str">
        <f t="shared" si="0"/>
        <v>武汉威伟机械</v>
      </c>
      <c r="M8" s="10" t="str">
        <f>VLOOKUP(N8,ch!A:B,2,FALSE)</f>
        <v>鄂ABY277</v>
      </c>
      <c r="N8" s="19" t="s">
        <v>180</v>
      </c>
      <c r="O8" s="22" t="str">
        <f t="shared" si="1"/>
        <v>9.6米</v>
      </c>
      <c r="P8" s="28">
        <v>14</v>
      </c>
      <c r="Q8" s="28">
        <v>0</v>
      </c>
      <c r="R8" s="28">
        <f t="shared" si="2"/>
        <v>14</v>
      </c>
      <c r="S8" s="22" t="s">
        <v>198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>
        <v>43197</v>
      </c>
      <c r="B9" s="11" t="s">
        <v>85</v>
      </c>
      <c r="C9" s="9">
        <v>700</v>
      </c>
      <c r="D9" s="9">
        <v>710</v>
      </c>
      <c r="E9" s="28" t="s">
        <v>99</v>
      </c>
      <c r="F9" s="28" t="s">
        <v>143</v>
      </c>
      <c r="G9" s="28" t="s">
        <v>87</v>
      </c>
      <c r="H9" s="28" t="s">
        <v>199</v>
      </c>
      <c r="I9" s="12" t="s">
        <v>187</v>
      </c>
      <c r="J9" s="12"/>
      <c r="K9" s="18"/>
      <c r="L9" s="22" t="str">
        <f t="shared" si="0"/>
        <v>武汉威伟机械</v>
      </c>
      <c r="M9" s="10" t="str">
        <f>VLOOKUP(N9,ch!A:B,2,FALSE)</f>
        <v>鄂ABY277</v>
      </c>
      <c r="N9" s="19" t="s">
        <v>180</v>
      </c>
      <c r="O9" s="22" t="str">
        <f t="shared" si="1"/>
        <v>9.6米</v>
      </c>
      <c r="P9" s="28">
        <v>3</v>
      </c>
      <c r="Q9" s="28">
        <v>0</v>
      </c>
      <c r="R9" s="28">
        <f t="shared" si="2"/>
        <v>3</v>
      </c>
      <c r="S9" s="22" t="s">
        <v>198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/>
      <c r="B10" s="11"/>
      <c r="C10" s="9"/>
      <c r="D10" s="9"/>
      <c r="E10" s="28"/>
      <c r="F10" s="28"/>
      <c r="G10" s="28"/>
      <c r="H10" s="28"/>
      <c r="I10" s="12"/>
      <c r="J10" s="12"/>
      <c r="K10" s="18"/>
      <c r="L10" s="22"/>
      <c r="M10" s="10"/>
      <c r="N10" s="19"/>
      <c r="O10" s="22"/>
      <c r="P10" s="28"/>
      <c r="Q10" s="28"/>
      <c r="R10" s="28"/>
      <c r="S10" s="22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/>
      <c r="B11" s="11"/>
      <c r="C11" s="9"/>
      <c r="D11" s="9"/>
      <c r="E11" s="28"/>
      <c r="F11" s="28"/>
      <c r="G11" s="28"/>
      <c r="H11" s="28"/>
      <c r="I11" s="12"/>
      <c r="J11" s="12"/>
      <c r="K11" s="18"/>
      <c r="L11" s="22"/>
      <c r="M11" s="10"/>
      <c r="N11" s="19"/>
      <c r="O11" s="22"/>
      <c r="P11" s="28"/>
      <c r="Q11" s="28"/>
      <c r="R11" s="28"/>
      <c r="S11" s="22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/>
      <c r="B12" s="11"/>
      <c r="C12" s="9"/>
      <c r="D12" s="9"/>
      <c r="E12" s="28"/>
      <c r="F12" s="28"/>
      <c r="G12" s="28"/>
      <c r="H12" s="28"/>
      <c r="I12" s="12"/>
      <c r="J12" s="12"/>
      <c r="K12" s="18"/>
      <c r="L12" s="22"/>
      <c r="M12" s="10"/>
      <c r="N12" s="19"/>
      <c r="O12" s="22"/>
      <c r="P12" s="28"/>
      <c r="Q12" s="28"/>
      <c r="R12" s="28"/>
      <c r="S12" s="22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/>
      <c r="B13" s="11"/>
      <c r="C13" s="9"/>
      <c r="D13" s="9"/>
      <c r="E13" s="28"/>
      <c r="F13" s="28"/>
      <c r="G13" s="28"/>
      <c r="H13" s="28"/>
      <c r="I13" s="12"/>
      <c r="J13" s="12"/>
      <c r="K13" s="18"/>
      <c r="L13" s="22"/>
      <c r="M13" s="10"/>
      <c r="N13" s="19"/>
      <c r="O13" s="22"/>
      <c r="P13" s="28"/>
      <c r="Q13" s="28"/>
      <c r="R13" s="28"/>
      <c r="S13" s="22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/>
      <c r="B15" s="11"/>
      <c r="C15" s="9"/>
      <c r="D15" s="9"/>
      <c r="E15" s="28"/>
      <c r="F15" s="28"/>
      <c r="G15" s="28"/>
      <c r="H15" s="28"/>
      <c r="I15" s="12"/>
      <c r="J15" s="12"/>
      <c r="K15" s="18"/>
      <c r="L15" s="22"/>
      <c r="M15" s="10"/>
      <c r="N15" s="19"/>
      <c r="O15" s="22"/>
      <c r="P15" s="28"/>
      <c r="Q15" s="28"/>
      <c r="R15" s="28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/>
      <c r="B16" s="11"/>
      <c r="C16" s="9"/>
      <c r="D16" s="9"/>
      <c r="E16" s="28"/>
      <c r="F16" s="28"/>
      <c r="G16" s="28"/>
      <c r="H16" s="28"/>
      <c r="I16" s="12"/>
      <c r="J16" s="12"/>
      <c r="K16" s="18"/>
      <c r="L16" s="22"/>
      <c r="M16" s="10"/>
      <c r="N16" s="19"/>
      <c r="O16" s="22"/>
      <c r="P16" s="28"/>
      <c r="Q16" s="28"/>
      <c r="R16" s="28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/>
      <c r="B17" s="11"/>
      <c r="C17" s="9"/>
      <c r="D17" s="9"/>
      <c r="E17" s="28"/>
      <c r="F17" s="28"/>
      <c r="G17" s="28"/>
      <c r="H17" s="28"/>
      <c r="I17" s="12"/>
      <c r="J17" s="12"/>
      <c r="K17" s="18"/>
      <c r="L17" s="22"/>
      <c r="M17" s="10"/>
      <c r="N17" s="19"/>
      <c r="O17" s="22"/>
      <c r="P17" s="28"/>
      <c r="Q17" s="28"/>
      <c r="R17" s="28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/>
      <c r="B18" s="11"/>
      <c r="C18" s="9"/>
      <c r="D18" s="9"/>
      <c r="E18" s="28"/>
      <c r="F18" s="28"/>
      <c r="G18" s="28"/>
      <c r="H18" s="28"/>
      <c r="I18" s="12"/>
      <c r="J18" s="12"/>
      <c r="K18" s="18"/>
      <c r="L18" s="22"/>
      <c r="M18" s="10"/>
      <c r="N18" s="19"/>
      <c r="O18" s="22"/>
      <c r="P18" s="28"/>
      <c r="Q18" s="28"/>
      <c r="R18" s="28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/>
      <c r="B19" s="11"/>
      <c r="C19" s="9"/>
      <c r="D19" s="9"/>
      <c r="E19" s="28"/>
      <c r="F19" s="28"/>
      <c r="G19" s="28"/>
      <c r="H19" s="28"/>
      <c r="I19" s="12"/>
      <c r="J19" s="12"/>
      <c r="K19" s="18"/>
      <c r="L19" s="22"/>
      <c r="M19" s="10"/>
      <c r="N19" s="19"/>
      <c r="O19" s="22"/>
      <c r="P19" s="28"/>
      <c r="Q19" s="28"/>
      <c r="R19" s="28"/>
      <c r="S19" s="22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/>
      <c r="B20" s="11"/>
      <c r="C20" s="9"/>
      <c r="D20" s="9"/>
      <c r="E20" s="28"/>
      <c r="F20" s="28"/>
      <c r="G20" s="28"/>
      <c r="H20" s="28"/>
      <c r="I20" s="12"/>
      <c r="J20" s="12"/>
      <c r="K20" s="18"/>
      <c r="L20" s="22"/>
      <c r="M20" s="10"/>
      <c r="N20" s="19"/>
      <c r="O20" s="22"/>
      <c r="P20" s="28"/>
      <c r="Q20" s="28"/>
      <c r="R20" s="28"/>
      <c r="S20" s="22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/>
      <c r="B21" s="11"/>
      <c r="C21" s="9"/>
      <c r="D21" s="9"/>
      <c r="E21" s="28"/>
      <c r="F21" s="28"/>
      <c r="G21" s="28"/>
      <c r="H21" s="28"/>
      <c r="I21" s="12"/>
      <c r="J21" s="12"/>
      <c r="K21" s="18"/>
      <c r="L21" s="22"/>
      <c r="M21" s="10"/>
      <c r="N21" s="19"/>
      <c r="O21" s="22"/>
      <c r="P21" s="28"/>
      <c r="Q21" s="28"/>
      <c r="R21" s="28"/>
      <c r="S21" s="22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/>
      <c r="B22" s="11"/>
      <c r="C22" s="9"/>
      <c r="D22" s="9"/>
      <c r="E22" s="28"/>
      <c r="F22" s="28"/>
      <c r="G22" s="28"/>
      <c r="H22" s="28"/>
      <c r="I22" s="12"/>
      <c r="J22" s="12"/>
      <c r="K22" s="18"/>
      <c r="L22" s="22"/>
      <c r="M22" s="10"/>
      <c r="N22" s="19"/>
      <c r="O22" s="22"/>
      <c r="P22" s="28"/>
      <c r="Q22" s="28"/>
      <c r="R22" s="28"/>
      <c r="S22" s="2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/>
      <c r="B23" s="11"/>
      <c r="C23" s="9"/>
      <c r="D23" s="9"/>
      <c r="E23" s="28"/>
      <c r="F23" s="28"/>
      <c r="G23" s="28"/>
      <c r="H23" s="28"/>
      <c r="I23" s="12"/>
      <c r="J23" s="12"/>
      <c r="K23" s="18"/>
      <c r="L23" s="22"/>
      <c r="M23" s="10"/>
      <c r="N23" s="19"/>
      <c r="O23" s="22"/>
      <c r="P23" s="28"/>
      <c r="Q23" s="28"/>
      <c r="R23" s="28"/>
      <c r="S23" s="2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/>
      <c r="B24" s="11"/>
      <c r="C24" s="9"/>
      <c r="D24" s="9"/>
      <c r="E24" s="28"/>
      <c r="F24" s="28"/>
      <c r="G24" s="28"/>
      <c r="H24" s="28"/>
      <c r="I24" s="12"/>
      <c r="J24" s="12"/>
      <c r="K24" s="18"/>
      <c r="L24" s="22"/>
      <c r="M24" s="10"/>
      <c r="N24" s="19"/>
      <c r="O24" s="22"/>
      <c r="P24" s="28"/>
      <c r="Q24" s="28"/>
      <c r="R24" s="28"/>
      <c r="S24" s="2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/>
      <c r="B25" s="11"/>
      <c r="C25" s="9"/>
      <c r="D25" s="9"/>
      <c r="E25" s="28"/>
      <c r="F25" s="28"/>
      <c r="G25" s="28"/>
      <c r="H25" s="28"/>
      <c r="I25" s="12"/>
      <c r="J25" s="12"/>
      <c r="K25" s="18"/>
      <c r="L25" s="22"/>
      <c r="M25" s="10"/>
      <c r="N25" s="19"/>
      <c r="O25" s="22"/>
      <c r="P25" s="28"/>
      <c r="Q25" s="28"/>
      <c r="R25" s="28"/>
      <c r="S25" s="2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3"/>
      <c r="B26" s="11"/>
      <c r="C26" s="9"/>
      <c r="D26" s="9"/>
      <c r="E26" s="28"/>
      <c r="F26" s="28"/>
      <c r="G26" s="28"/>
      <c r="H26" s="28"/>
      <c r="I26" s="12"/>
      <c r="J26" s="12"/>
      <c r="K26" s="18"/>
      <c r="L26" s="22"/>
      <c r="M26" s="10"/>
      <c r="N26" s="19"/>
      <c r="O26" s="22"/>
      <c r="P26" s="28"/>
      <c r="Q26" s="28"/>
      <c r="R26" s="28"/>
      <c r="S26" s="2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I18"/>
  <sheetViews>
    <sheetView workbookViewId="0">
      <selection sqref="A1:XFD4"/>
    </sheetView>
  </sheetViews>
  <sheetFormatPr defaultRowHeight="13.5"/>
  <cols>
    <col min="1" max="1" width="11.125" style="21" bestFit="1" customWidth="1"/>
    <col min="2" max="2" width="8.5" style="21" bestFit="1" customWidth="1"/>
    <col min="3" max="4" width="10.75" style="21" bestFit="1" customWidth="1"/>
    <col min="5" max="5" width="15" style="21" bestFit="1" customWidth="1"/>
    <col min="6" max="6" width="30.375" style="21" bestFit="1" customWidth="1"/>
    <col min="7" max="7" width="15" style="21" bestFit="1" customWidth="1"/>
    <col min="8" max="8" width="32.75" style="21" bestFit="1" customWidth="1"/>
    <col min="9" max="9" width="15.25" style="21" bestFit="1" customWidth="1"/>
    <col min="10" max="10" width="18.25" style="21" hidden="1" customWidth="1"/>
    <col min="11" max="11" width="13.25" style="21" hidden="1" customWidth="1"/>
    <col min="12" max="12" width="15" style="21" bestFit="1" customWidth="1"/>
    <col min="13" max="13" width="12.125" style="21" bestFit="1" customWidth="1"/>
    <col min="14" max="15" width="6.25" style="21" bestFit="1" customWidth="1"/>
    <col min="16" max="17" width="18.25" style="21" bestFit="1" customWidth="1"/>
    <col min="18" max="18" width="6.25" style="21" bestFit="1" customWidth="1"/>
    <col min="19" max="19" width="10.25" style="21" bestFit="1" customWidth="1"/>
    <col min="20" max="16384" width="9" style="21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3">
        <v>43198</v>
      </c>
      <c r="B2" s="11" t="s">
        <v>85</v>
      </c>
      <c r="C2" s="9">
        <v>553</v>
      </c>
      <c r="D2" s="9">
        <v>603</v>
      </c>
      <c r="E2" s="28" t="s">
        <v>99</v>
      </c>
      <c r="F2" s="28" t="s">
        <v>143</v>
      </c>
      <c r="G2" s="28" t="s">
        <v>87</v>
      </c>
      <c r="H2" s="28" t="s">
        <v>199</v>
      </c>
      <c r="I2" s="12" t="s">
        <v>188</v>
      </c>
      <c r="J2" s="12"/>
      <c r="K2" s="18"/>
      <c r="L2" s="22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180</v>
      </c>
      <c r="O2" s="22" t="str">
        <f t="shared" ref="O2" si="1">IF(A2&lt;&gt;"","9.6米","---")</f>
        <v>9.6米</v>
      </c>
      <c r="P2" s="28">
        <v>14</v>
      </c>
      <c r="Q2" s="28">
        <v>0</v>
      </c>
      <c r="R2" s="28">
        <f t="shared" ref="R2" si="2">SUM(P2:Q2)</f>
        <v>14</v>
      </c>
      <c r="S2" s="22" t="s">
        <v>198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3">
        <v>43198</v>
      </c>
      <c r="B3" s="11" t="s">
        <v>85</v>
      </c>
      <c r="C3" s="9">
        <v>519</v>
      </c>
      <c r="D3" s="9">
        <v>529</v>
      </c>
      <c r="E3" s="28" t="s">
        <v>99</v>
      </c>
      <c r="F3" s="28" t="s">
        <v>143</v>
      </c>
      <c r="G3" s="28" t="s">
        <v>87</v>
      </c>
      <c r="H3" s="28" t="s">
        <v>199</v>
      </c>
      <c r="I3" s="12" t="s">
        <v>189</v>
      </c>
      <c r="J3" s="12"/>
      <c r="K3" s="18"/>
      <c r="L3" s="22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180</v>
      </c>
      <c r="O3" s="22" t="str">
        <f t="shared" ref="O3" si="4">IF(A3&lt;&gt;"","9.6米","---")</f>
        <v>9.6米</v>
      </c>
      <c r="P3" s="28">
        <v>14</v>
      </c>
      <c r="Q3" s="28">
        <v>0</v>
      </c>
      <c r="R3" s="28">
        <f t="shared" ref="R3" si="5">SUM(P3:Q3)</f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>
        <v>43198</v>
      </c>
      <c r="B4" s="11" t="s">
        <v>85</v>
      </c>
      <c r="C4" s="9">
        <v>440</v>
      </c>
      <c r="D4" s="9">
        <v>450</v>
      </c>
      <c r="E4" s="28" t="s">
        <v>99</v>
      </c>
      <c r="F4" s="28" t="s">
        <v>143</v>
      </c>
      <c r="G4" s="28" t="s">
        <v>87</v>
      </c>
      <c r="H4" s="28" t="s">
        <v>199</v>
      </c>
      <c r="I4" s="12" t="s">
        <v>190</v>
      </c>
      <c r="J4" s="12"/>
      <c r="K4" s="18"/>
      <c r="L4" s="22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180</v>
      </c>
      <c r="O4" s="22" t="str">
        <f t="shared" ref="O4" si="7">IF(A4&lt;&gt;"","9.6米","---")</f>
        <v>9.6米</v>
      </c>
      <c r="P4" s="28">
        <v>14</v>
      </c>
      <c r="Q4" s="28">
        <v>0</v>
      </c>
      <c r="R4" s="28">
        <f t="shared" ref="R4" si="8">SUM(P4:Q4)</f>
        <v>14</v>
      </c>
      <c r="S4" s="22" t="s">
        <v>198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>
        <v>43198</v>
      </c>
      <c r="B5" s="11" t="s">
        <v>85</v>
      </c>
      <c r="C5" s="9">
        <v>400</v>
      </c>
      <c r="D5" s="9">
        <v>410</v>
      </c>
      <c r="E5" s="28" t="s">
        <v>99</v>
      </c>
      <c r="F5" s="28" t="s">
        <v>143</v>
      </c>
      <c r="G5" s="28" t="s">
        <v>87</v>
      </c>
      <c r="H5" s="28" t="s">
        <v>199</v>
      </c>
      <c r="I5" s="12" t="s">
        <v>191</v>
      </c>
      <c r="J5" s="12"/>
      <c r="K5" s="18"/>
      <c r="L5" s="22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180</v>
      </c>
      <c r="O5" s="22" t="str">
        <f t="shared" ref="O5" si="10">IF(A5&lt;&gt;"","9.6米","---")</f>
        <v>9.6米</v>
      </c>
      <c r="P5" s="28">
        <v>14</v>
      </c>
      <c r="Q5" s="28">
        <v>0</v>
      </c>
      <c r="R5" s="28">
        <f t="shared" ref="R5" si="11">SUM(P5:Q5)</f>
        <v>14</v>
      </c>
      <c r="S5" s="22" t="s">
        <v>198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>
        <v>43198</v>
      </c>
      <c r="B6" s="11" t="s">
        <v>85</v>
      </c>
      <c r="C6" s="9">
        <v>248</v>
      </c>
      <c r="D6" s="9">
        <v>258</v>
      </c>
      <c r="E6" s="28" t="s">
        <v>99</v>
      </c>
      <c r="F6" s="28" t="s">
        <v>143</v>
      </c>
      <c r="G6" s="28" t="s">
        <v>87</v>
      </c>
      <c r="H6" s="28" t="s">
        <v>199</v>
      </c>
      <c r="I6" s="12" t="s">
        <v>192</v>
      </c>
      <c r="J6" s="12"/>
      <c r="K6" s="18"/>
      <c r="L6" s="22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180</v>
      </c>
      <c r="O6" s="22" t="str">
        <f t="shared" ref="O6" si="13">IF(A6&lt;&gt;"","9.6米","---")</f>
        <v>9.6米</v>
      </c>
      <c r="P6" s="28">
        <v>14</v>
      </c>
      <c r="Q6" s="28">
        <v>0</v>
      </c>
      <c r="R6" s="28">
        <f t="shared" ref="R6" si="14">SUM(P6:Q6)</f>
        <v>14</v>
      </c>
      <c r="S6" s="22" t="s">
        <v>198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>
        <v>43198</v>
      </c>
      <c r="B7" s="11" t="s">
        <v>85</v>
      </c>
      <c r="C7" s="9">
        <v>210</v>
      </c>
      <c r="D7" s="9">
        <v>220</v>
      </c>
      <c r="E7" s="28" t="s">
        <v>99</v>
      </c>
      <c r="F7" s="28" t="s">
        <v>143</v>
      </c>
      <c r="G7" s="28" t="s">
        <v>87</v>
      </c>
      <c r="H7" s="28" t="s">
        <v>199</v>
      </c>
      <c r="I7" s="12" t="s">
        <v>193</v>
      </c>
      <c r="J7" s="12"/>
      <c r="K7" s="18"/>
      <c r="L7" s="22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180</v>
      </c>
      <c r="O7" s="22" t="str">
        <f t="shared" ref="O7" si="16">IF(A7&lt;&gt;"","9.6米","---")</f>
        <v>9.6米</v>
      </c>
      <c r="P7" s="28">
        <v>14</v>
      </c>
      <c r="Q7" s="28">
        <v>0</v>
      </c>
      <c r="R7" s="28">
        <f t="shared" ref="R7" si="17">SUM(P7:Q7)</f>
        <v>14</v>
      </c>
      <c r="S7" s="22" t="s">
        <v>198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>
        <v>43198</v>
      </c>
      <c r="B8" s="11" t="s">
        <v>85</v>
      </c>
      <c r="C8" s="9">
        <v>135</v>
      </c>
      <c r="D8" s="9">
        <v>145</v>
      </c>
      <c r="E8" s="28" t="s">
        <v>99</v>
      </c>
      <c r="F8" s="28" t="s">
        <v>143</v>
      </c>
      <c r="G8" s="28" t="s">
        <v>87</v>
      </c>
      <c r="H8" s="28" t="s">
        <v>199</v>
      </c>
      <c r="I8" s="12" t="s">
        <v>194</v>
      </c>
      <c r="J8" s="12"/>
      <c r="K8" s="18"/>
      <c r="L8" s="22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180</v>
      </c>
      <c r="O8" s="22" t="str">
        <f t="shared" ref="O8" si="19">IF(A8&lt;&gt;"","9.6米","---")</f>
        <v>9.6米</v>
      </c>
      <c r="P8" s="28">
        <v>14</v>
      </c>
      <c r="Q8" s="28">
        <v>0</v>
      </c>
      <c r="R8" s="28">
        <f t="shared" ref="R8" si="20">SUM(P8:Q8)</f>
        <v>14</v>
      </c>
      <c r="S8" s="22" t="s">
        <v>198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>
        <v>43198</v>
      </c>
      <c r="B9" s="11" t="s">
        <v>85</v>
      </c>
      <c r="C9" s="9">
        <v>102</v>
      </c>
      <c r="D9" s="9">
        <v>112</v>
      </c>
      <c r="E9" s="28" t="s">
        <v>99</v>
      </c>
      <c r="F9" s="28" t="s">
        <v>143</v>
      </c>
      <c r="G9" s="28" t="s">
        <v>87</v>
      </c>
      <c r="H9" s="28" t="s">
        <v>199</v>
      </c>
      <c r="I9" s="12" t="s">
        <v>195</v>
      </c>
      <c r="J9" s="12"/>
      <c r="K9" s="18"/>
      <c r="L9" s="22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180</v>
      </c>
      <c r="O9" s="22" t="str">
        <f t="shared" ref="O9" si="22">IF(A9&lt;&gt;"","9.6米","---")</f>
        <v>9.6米</v>
      </c>
      <c r="P9" s="28">
        <v>14</v>
      </c>
      <c r="Q9" s="28">
        <v>0</v>
      </c>
      <c r="R9" s="28">
        <f t="shared" ref="R9" si="23">SUM(P9:Q9)</f>
        <v>14</v>
      </c>
      <c r="S9" s="22" t="s">
        <v>198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>
        <v>43198</v>
      </c>
      <c r="B10" s="11" t="s">
        <v>85</v>
      </c>
      <c r="C10" s="9">
        <v>29</v>
      </c>
      <c r="D10" s="9">
        <v>39</v>
      </c>
      <c r="E10" s="28" t="s">
        <v>99</v>
      </c>
      <c r="F10" s="28" t="s">
        <v>143</v>
      </c>
      <c r="G10" s="28" t="s">
        <v>87</v>
      </c>
      <c r="H10" s="28" t="s">
        <v>199</v>
      </c>
      <c r="I10" s="12" t="s">
        <v>196</v>
      </c>
      <c r="J10" s="12"/>
      <c r="K10" s="18"/>
      <c r="L10" s="22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180</v>
      </c>
      <c r="O10" s="22" t="str">
        <f t="shared" ref="O10" si="25">IF(A10&lt;&gt;"","9.6米","---")</f>
        <v>9.6米</v>
      </c>
      <c r="P10" s="28">
        <v>14</v>
      </c>
      <c r="Q10" s="28">
        <v>0</v>
      </c>
      <c r="R10" s="28">
        <f t="shared" ref="R10" si="26">SUM(P10:Q10)</f>
        <v>14</v>
      </c>
      <c r="S10" s="22" t="s">
        <v>198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>
        <v>43198</v>
      </c>
      <c r="B11" s="11" t="s">
        <v>85</v>
      </c>
      <c r="C11" s="9">
        <v>2</v>
      </c>
      <c r="D11" s="9">
        <v>12</v>
      </c>
      <c r="E11" s="28" t="s">
        <v>99</v>
      </c>
      <c r="F11" s="28" t="s">
        <v>143</v>
      </c>
      <c r="G11" s="28" t="s">
        <v>87</v>
      </c>
      <c r="H11" s="28" t="s">
        <v>199</v>
      </c>
      <c r="I11" s="12" t="s">
        <v>197</v>
      </c>
      <c r="J11" s="12"/>
      <c r="K11" s="18"/>
      <c r="L11" s="22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180</v>
      </c>
      <c r="O11" s="22" t="str">
        <f t="shared" ref="O11" si="28">IF(A11&lt;&gt;"","9.6米","---")</f>
        <v>9.6米</v>
      </c>
      <c r="P11" s="28">
        <v>14</v>
      </c>
      <c r="Q11" s="28">
        <v>0</v>
      </c>
      <c r="R11" s="28">
        <f t="shared" ref="R11" si="29">SUM(P11:Q11)</f>
        <v>14</v>
      </c>
      <c r="S11" s="22" t="s">
        <v>198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/>
      <c r="B12" s="11"/>
      <c r="C12" s="9"/>
      <c r="D12" s="9"/>
      <c r="E12" s="28"/>
      <c r="F12" s="28"/>
      <c r="G12" s="28"/>
      <c r="H12" s="28"/>
      <c r="I12" s="12"/>
      <c r="J12" s="12"/>
      <c r="K12" s="18"/>
      <c r="L12" s="22"/>
      <c r="M12" s="10"/>
      <c r="N12" s="19"/>
      <c r="O12" s="22"/>
      <c r="P12" s="28"/>
      <c r="Q12" s="28"/>
      <c r="R12" s="28"/>
      <c r="S12" s="22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/>
      <c r="B13" s="11"/>
      <c r="C13" s="9"/>
      <c r="D13" s="9"/>
      <c r="E13" s="28"/>
      <c r="F13" s="28"/>
      <c r="G13" s="28"/>
      <c r="H13" s="28"/>
      <c r="I13" s="12"/>
      <c r="J13" s="12"/>
      <c r="K13" s="18"/>
      <c r="L13" s="22"/>
      <c r="M13" s="10"/>
      <c r="N13" s="19"/>
      <c r="O13" s="22"/>
      <c r="P13" s="28"/>
      <c r="Q13" s="28"/>
      <c r="R13" s="28"/>
      <c r="S13" s="22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/>
      <c r="B15" s="11"/>
      <c r="C15" s="9"/>
      <c r="D15" s="9"/>
      <c r="E15" s="28"/>
      <c r="F15" s="28"/>
      <c r="G15" s="28"/>
      <c r="H15" s="28"/>
      <c r="I15" s="12"/>
      <c r="J15" s="12"/>
      <c r="K15" s="18"/>
      <c r="L15" s="22"/>
      <c r="M15" s="10"/>
      <c r="N15" s="19"/>
      <c r="O15" s="22"/>
      <c r="P15" s="28"/>
      <c r="Q15" s="28"/>
      <c r="R15" s="28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/>
      <c r="B16" s="11"/>
      <c r="C16" s="9"/>
      <c r="D16" s="9"/>
      <c r="E16" s="28"/>
      <c r="F16" s="28"/>
      <c r="G16" s="28"/>
      <c r="H16" s="28"/>
      <c r="I16" s="12"/>
      <c r="J16" s="12"/>
      <c r="K16" s="18"/>
      <c r="L16" s="22"/>
      <c r="M16" s="10"/>
      <c r="N16" s="19"/>
      <c r="O16" s="22"/>
      <c r="P16" s="28"/>
      <c r="Q16" s="28"/>
      <c r="R16" s="28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/>
      <c r="B17" s="11"/>
      <c r="C17" s="9"/>
      <c r="D17" s="9"/>
      <c r="E17" s="28"/>
      <c r="F17" s="28"/>
      <c r="G17" s="28"/>
      <c r="H17" s="28"/>
      <c r="I17" s="12"/>
      <c r="J17" s="12"/>
      <c r="K17" s="18"/>
      <c r="L17" s="22"/>
      <c r="M17" s="10"/>
      <c r="N17" s="19"/>
      <c r="O17" s="22"/>
      <c r="P17" s="28"/>
      <c r="Q17" s="28"/>
      <c r="R17" s="28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/>
      <c r="B18" s="11"/>
      <c r="C18" s="9"/>
      <c r="D18" s="9"/>
      <c r="E18" s="28"/>
      <c r="F18" s="28"/>
      <c r="G18" s="28"/>
      <c r="H18" s="28"/>
      <c r="I18" s="12"/>
      <c r="J18" s="12"/>
      <c r="K18" s="18"/>
      <c r="L18" s="22"/>
      <c r="M18" s="10"/>
      <c r="N18" s="19"/>
      <c r="O18" s="22"/>
      <c r="P18" s="28"/>
      <c r="Q18" s="28"/>
      <c r="R18" s="28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I14"/>
  <sheetViews>
    <sheetView topLeftCell="I1" workbookViewId="0">
      <selection activeCell="I1" sqref="A1:XFD1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32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125" bestFit="1" customWidth="1"/>
    <col min="14" max="14" width="8.125" bestFit="1" customWidth="1"/>
    <col min="15" max="15" width="7.25" bestFit="1" customWidth="1"/>
    <col min="16" max="17" width="18.25" bestFit="1" customWidth="1"/>
    <col min="18" max="19" width="6.25" bestFit="1" customWidth="1"/>
  </cols>
  <sheetData>
    <row r="1" spans="1:61" s="21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37" customFormat="1" ht="18.75">
      <c r="A2" s="23">
        <v>43203</v>
      </c>
      <c r="B2" s="11" t="s">
        <v>200</v>
      </c>
      <c r="C2" s="35">
        <v>1355</v>
      </c>
      <c r="D2" s="35">
        <v>1415</v>
      </c>
      <c r="E2" s="28" t="s">
        <v>201</v>
      </c>
      <c r="F2" s="28" t="s">
        <v>202</v>
      </c>
      <c r="G2" s="28" t="s">
        <v>203</v>
      </c>
      <c r="H2" s="28" t="s">
        <v>204</v>
      </c>
      <c r="I2" s="12" t="s">
        <v>205</v>
      </c>
      <c r="J2" s="12"/>
      <c r="K2" s="18"/>
      <c r="L2" s="22" t="s">
        <v>206</v>
      </c>
      <c r="M2" s="10" t="str">
        <f>VLOOKUP(N2,ch!A:B,2,FALSE)</f>
        <v>鄂AF1588</v>
      </c>
      <c r="N2" s="18" t="s">
        <v>207</v>
      </c>
      <c r="O2" s="22" t="str">
        <f t="shared" ref="O2:O3" si="0">IF(A2&lt;&gt;"","9.6米","---")</f>
        <v>9.6米</v>
      </c>
      <c r="P2" s="28">
        <v>14</v>
      </c>
      <c r="Q2" s="28">
        <v>0</v>
      </c>
      <c r="R2" s="28"/>
      <c r="S2" s="22" t="s">
        <v>198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</row>
    <row r="3" spans="1:61" s="13" customFormat="1" ht="18.75">
      <c r="A3" s="23">
        <v>43203</v>
      </c>
      <c r="B3" s="11" t="s">
        <v>208</v>
      </c>
      <c r="C3" s="9">
        <v>1435</v>
      </c>
      <c r="D3" s="9">
        <v>1521</v>
      </c>
      <c r="E3" s="28" t="s">
        <v>209</v>
      </c>
      <c r="F3" s="28" t="s">
        <v>210</v>
      </c>
      <c r="G3" s="28" t="s">
        <v>211</v>
      </c>
      <c r="H3" s="28" t="s">
        <v>212</v>
      </c>
      <c r="I3" s="12" t="s">
        <v>213</v>
      </c>
      <c r="J3" s="12"/>
      <c r="K3" s="18" t="s">
        <v>214</v>
      </c>
      <c r="L3" s="22" t="s">
        <v>206</v>
      </c>
      <c r="M3" s="10" t="str">
        <f>VLOOKUP(N3,ch!A:B,2,FALSE)</f>
        <v>鄂ABY277</v>
      </c>
      <c r="N3" s="19" t="s">
        <v>101</v>
      </c>
      <c r="O3" s="22" t="str">
        <f t="shared" si="0"/>
        <v>9.6米</v>
      </c>
      <c r="P3" s="28">
        <v>14</v>
      </c>
      <c r="Q3" s="28">
        <v>0</v>
      </c>
      <c r="R3" s="28">
        <f>SUM(P3:Q3)</f>
        <v>14</v>
      </c>
      <c r="S3" s="22" t="s">
        <v>198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/>
      <c r="B4" s="11"/>
      <c r="C4" s="9"/>
      <c r="D4" s="9"/>
      <c r="E4" s="28"/>
      <c r="F4" s="28"/>
      <c r="G4" s="28"/>
      <c r="H4" s="28"/>
      <c r="I4" s="12"/>
      <c r="J4" s="12"/>
      <c r="K4" s="18"/>
      <c r="L4" s="22"/>
      <c r="M4" s="10"/>
      <c r="N4" s="19"/>
      <c r="O4" s="22"/>
      <c r="P4" s="28"/>
      <c r="Q4" s="28"/>
      <c r="R4" s="28"/>
      <c r="S4" s="22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/>
      <c r="B5" s="11"/>
      <c r="C5" s="9"/>
      <c r="D5" s="9"/>
      <c r="E5" s="28"/>
      <c r="F5" s="28"/>
      <c r="G5" s="28"/>
      <c r="H5" s="28"/>
      <c r="I5" s="12"/>
      <c r="J5" s="12"/>
      <c r="K5" s="18"/>
      <c r="L5" s="22"/>
      <c r="M5" s="10"/>
      <c r="N5" s="19"/>
      <c r="O5" s="22"/>
      <c r="P5" s="28"/>
      <c r="Q5" s="28"/>
      <c r="R5" s="28"/>
      <c r="S5" s="22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/>
      <c r="B6" s="11"/>
      <c r="C6" s="9"/>
      <c r="D6" s="9"/>
      <c r="E6" s="28"/>
      <c r="F6" s="28"/>
      <c r="G6" s="28"/>
      <c r="H6" s="28"/>
      <c r="I6" s="12"/>
      <c r="J6" s="12"/>
      <c r="K6" s="18"/>
      <c r="L6" s="22"/>
      <c r="M6" s="10"/>
      <c r="N6" s="19"/>
      <c r="O6" s="22"/>
      <c r="P6" s="28"/>
      <c r="Q6" s="28"/>
      <c r="R6" s="28"/>
      <c r="S6" s="22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/>
      <c r="B7" s="11"/>
      <c r="C7" s="9"/>
      <c r="D7" s="9"/>
      <c r="E7" s="28"/>
      <c r="F7" s="28"/>
      <c r="G7" s="28"/>
      <c r="H7" s="28"/>
      <c r="I7" s="12"/>
      <c r="J7" s="12"/>
      <c r="K7" s="18"/>
      <c r="L7" s="22"/>
      <c r="M7" s="10"/>
      <c r="N7" s="19"/>
      <c r="O7" s="22"/>
      <c r="P7" s="28"/>
      <c r="Q7" s="28"/>
      <c r="R7" s="28"/>
      <c r="S7" s="22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/>
      <c r="B8" s="11"/>
      <c r="C8" s="9"/>
      <c r="D8" s="9"/>
      <c r="E8" s="28"/>
      <c r="F8" s="28"/>
      <c r="G8" s="28"/>
      <c r="H8" s="28"/>
      <c r="I8" s="12"/>
      <c r="J8" s="12"/>
      <c r="K8" s="18"/>
      <c r="L8" s="22"/>
      <c r="M8" s="10"/>
      <c r="N8" s="19"/>
      <c r="O8" s="22"/>
      <c r="P8" s="28"/>
      <c r="Q8" s="28"/>
      <c r="R8" s="28"/>
      <c r="S8" s="22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/>
      <c r="B9" s="11"/>
      <c r="C9" s="9"/>
      <c r="D9" s="9"/>
      <c r="E9" s="28"/>
      <c r="F9" s="28"/>
      <c r="G9" s="28"/>
      <c r="H9" s="28"/>
      <c r="I9" s="12"/>
      <c r="J9" s="12"/>
      <c r="K9" s="18"/>
      <c r="L9" s="22"/>
      <c r="M9" s="10"/>
      <c r="N9" s="19"/>
      <c r="O9" s="22"/>
      <c r="P9" s="28"/>
      <c r="Q9" s="28"/>
      <c r="R9" s="28"/>
      <c r="S9" s="22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/>
      <c r="B10" s="11"/>
      <c r="C10" s="9"/>
      <c r="D10" s="9"/>
      <c r="E10" s="28"/>
      <c r="F10" s="28"/>
      <c r="G10" s="28"/>
      <c r="H10" s="28"/>
      <c r="I10" s="12"/>
      <c r="J10" s="12"/>
      <c r="K10" s="18"/>
      <c r="L10" s="22"/>
      <c r="M10" s="10"/>
      <c r="N10" s="19"/>
      <c r="O10" s="22"/>
      <c r="P10" s="28"/>
      <c r="Q10" s="28"/>
      <c r="R10" s="28"/>
      <c r="S10" s="22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/>
      <c r="B11" s="11"/>
      <c r="C11" s="9"/>
      <c r="D11" s="9"/>
      <c r="E11" s="28"/>
      <c r="F11" s="28"/>
      <c r="G11" s="28"/>
      <c r="H11" s="28"/>
      <c r="I11" s="12"/>
      <c r="J11" s="12"/>
      <c r="K11" s="18"/>
      <c r="L11" s="22"/>
      <c r="M11" s="10"/>
      <c r="N11" s="19"/>
      <c r="O11" s="22"/>
      <c r="P11" s="28"/>
      <c r="Q11" s="28"/>
      <c r="R11" s="28"/>
      <c r="S11" s="22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/>
      <c r="B12" s="11"/>
      <c r="C12" s="9"/>
      <c r="D12" s="9"/>
      <c r="E12" s="28"/>
      <c r="F12" s="28"/>
      <c r="G12" s="28"/>
      <c r="H12" s="28"/>
      <c r="I12" s="12"/>
      <c r="J12" s="12"/>
      <c r="K12" s="18"/>
      <c r="L12" s="22"/>
      <c r="M12" s="10"/>
      <c r="N12" s="19"/>
      <c r="O12" s="22"/>
      <c r="P12" s="28"/>
      <c r="Q12" s="28"/>
      <c r="R12" s="28"/>
      <c r="S12" s="22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/>
      <c r="B13" s="11"/>
      <c r="C13" s="9"/>
      <c r="D13" s="9"/>
      <c r="E13" s="28"/>
      <c r="F13" s="28"/>
      <c r="G13" s="28"/>
      <c r="H13" s="28"/>
      <c r="I13" s="12"/>
      <c r="J13" s="12"/>
      <c r="K13" s="18"/>
      <c r="L13" s="22"/>
      <c r="M13" s="10"/>
      <c r="N13" s="19"/>
      <c r="O13" s="22"/>
      <c r="P13" s="28"/>
      <c r="Q13" s="28"/>
      <c r="R13" s="28"/>
      <c r="S13" s="22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K2"/>
  <sheetViews>
    <sheetView tabSelected="1" topLeftCell="G1" workbookViewId="0">
      <selection activeCell="K11" sqref="K11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4" bestFit="1" customWidth="1"/>
    <col min="9" max="9" width="13.25" bestFit="1" customWidth="1"/>
    <col min="10" max="10" width="18.25" hidden="1" customWidth="1"/>
    <col min="11" max="11" width="13.25" bestFit="1" customWidth="1"/>
    <col min="12" max="13" width="15" bestFit="1" customWidth="1"/>
    <col min="14" max="14" width="11.875" bestFit="1" customWidth="1"/>
    <col min="15" max="15" width="6.25" bestFit="1" customWidth="1"/>
    <col min="16" max="17" width="18.25" bestFit="1" customWidth="1"/>
    <col min="18" max="19" width="6.25" bestFit="1" customWidth="1"/>
  </cols>
  <sheetData>
    <row r="1" spans="1:63" s="39" customFormat="1" ht="20.25" customHeight="1">
      <c r="A1" s="48" t="s">
        <v>1</v>
      </c>
      <c r="B1" s="48" t="s">
        <v>2</v>
      </c>
      <c r="C1" s="48" t="s">
        <v>3</v>
      </c>
      <c r="D1" s="48" t="s">
        <v>4</v>
      </c>
      <c r="E1" s="48" t="s">
        <v>5</v>
      </c>
      <c r="F1" s="48" t="s">
        <v>6</v>
      </c>
      <c r="G1" s="48" t="s">
        <v>7</v>
      </c>
      <c r="H1" s="48" t="s">
        <v>8</v>
      </c>
      <c r="I1" s="48" t="s">
        <v>9</v>
      </c>
      <c r="J1" s="48" t="s">
        <v>10</v>
      </c>
      <c r="K1" s="49" t="s">
        <v>11</v>
      </c>
      <c r="L1" s="48" t="s">
        <v>12</v>
      </c>
      <c r="M1" s="50" t="s">
        <v>13</v>
      </c>
      <c r="N1" s="49" t="s">
        <v>14</v>
      </c>
      <c r="O1" s="48" t="s">
        <v>15</v>
      </c>
      <c r="P1" s="48" t="s">
        <v>16</v>
      </c>
      <c r="Q1" s="48" t="s">
        <v>17</v>
      </c>
      <c r="R1" s="48" t="s">
        <v>18</v>
      </c>
      <c r="S1" s="51" t="s">
        <v>19</v>
      </c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</row>
    <row r="2" spans="1:63" ht="18.75">
      <c r="A2" s="43">
        <v>43204</v>
      </c>
      <c r="B2" s="44" t="s">
        <v>215</v>
      </c>
      <c r="C2" s="44">
        <v>1155</v>
      </c>
      <c r="D2" s="44">
        <v>1245</v>
      </c>
      <c r="E2" s="45" t="s">
        <v>216</v>
      </c>
      <c r="F2" s="45" t="s">
        <v>217</v>
      </c>
      <c r="G2" s="45" t="s">
        <v>218</v>
      </c>
      <c r="H2" s="45" t="s">
        <v>219</v>
      </c>
      <c r="I2" s="55" t="s">
        <v>220</v>
      </c>
      <c r="J2" s="38"/>
      <c r="K2" s="47" t="s">
        <v>221</v>
      </c>
      <c r="L2" s="42" t="s">
        <v>20</v>
      </c>
      <c r="M2" s="52" t="s">
        <v>35</v>
      </c>
      <c r="N2" s="53" t="s">
        <v>34</v>
      </c>
      <c r="O2" s="42" t="s">
        <v>23</v>
      </c>
      <c r="P2" s="46">
        <v>6</v>
      </c>
      <c r="Q2" s="46">
        <v>0</v>
      </c>
      <c r="R2" s="46">
        <v>6</v>
      </c>
      <c r="S2" s="42" t="s">
        <v>198</v>
      </c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4月2日</vt:lpstr>
      <vt:lpstr>4月3日</vt:lpstr>
      <vt:lpstr>4月4日</vt:lpstr>
      <vt:lpstr>ch</vt:lpstr>
      <vt:lpstr>4月6日</vt:lpstr>
      <vt:lpstr>4月7日</vt:lpstr>
      <vt:lpstr>4月8日</vt:lpstr>
      <vt:lpstr>4月13日</vt:lpstr>
      <vt:lpstr>4-14</vt:lpstr>
      <vt:lpstr>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2018-04-03T11:14:27Z</dcterms:created>
  <dcterms:modified xsi:type="dcterms:W3CDTF">2018-04-15T00:15:16Z</dcterms:modified>
</cp:coreProperties>
</file>