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5F483444-5FE7-44EC-BA44-2D23E49508FA}" xr6:coauthVersionLast="31" xr6:coauthVersionMax="31" xr10:uidLastSave="{00000000-0000-0000-0000-000000000000}"/>
  <bookViews>
    <workbookView xWindow="0" yWindow="0" windowWidth="15600" windowHeight="6210" firstSheet="3" activeTab="11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Sheet2" sheetId="17" r:id="rId13"/>
    <sheet name="ch" sheetId="3" r:id="rId14"/>
    <sheet name="分析图" sheetId="13" r:id="rId15"/>
    <sheet name="汇总明细" sheetId="9" r:id="rId16"/>
  </sheets>
  <externalReferences>
    <externalReference r:id="rId17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62913"/>
  <pivotCaches>
    <pivotCache cacheId="0" r:id="rId18"/>
  </pivotCaches>
</workbook>
</file>

<file path=xl/calcChain.xml><?xml version="1.0" encoding="utf-8"?>
<calcChain xmlns="http://schemas.openxmlformats.org/spreadsheetml/2006/main">
  <c r="P29" i="16" l="1"/>
  <c r="O29" i="16"/>
  <c r="M29" i="16"/>
  <c r="I29" i="16"/>
  <c r="M24" i="16" l="1"/>
  <c r="I24" i="16"/>
  <c r="O24" i="16"/>
  <c r="P24" i="16"/>
  <c r="M23" i="16" l="1"/>
  <c r="J23" i="16"/>
  <c r="I23" i="16"/>
  <c r="O23" i="16"/>
  <c r="P23" i="16"/>
  <c r="M28" i="16"/>
  <c r="J28" i="16"/>
  <c r="I28" i="16"/>
  <c r="O28" i="16"/>
  <c r="P28" i="16"/>
  <c r="I22" i="16" l="1"/>
  <c r="J22" i="16"/>
  <c r="M22" i="16"/>
  <c r="O22" i="16"/>
  <c r="P22" i="16"/>
  <c r="M21" i="16"/>
  <c r="J21" i="16"/>
  <c r="I21" i="16"/>
  <c r="O21" i="16"/>
  <c r="P21" i="16"/>
  <c r="M20" i="16"/>
  <c r="J20" i="16"/>
  <c r="I20" i="16"/>
  <c r="O20" i="16"/>
  <c r="P20" i="16"/>
  <c r="M19" i="16"/>
  <c r="J19" i="16"/>
  <c r="I19" i="16"/>
  <c r="O19" i="16"/>
  <c r="P19" i="16"/>
  <c r="P18" i="16"/>
  <c r="O18" i="16"/>
  <c r="M18" i="16"/>
  <c r="J18" i="16"/>
  <c r="I18" i="16"/>
  <c r="P27" i="16"/>
  <c r="O27" i="16"/>
  <c r="M27" i="16"/>
  <c r="J27" i="16"/>
  <c r="I27" i="16"/>
  <c r="P26" i="16"/>
  <c r="O26" i="16"/>
  <c r="M26" i="16"/>
  <c r="J26" i="16"/>
  <c r="I26" i="16"/>
  <c r="P25" i="16"/>
  <c r="O25" i="16"/>
  <c r="M25" i="16"/>
  <c r="J25" i="16"/>
  <c r="I25" i="16"/>
  <c r="P16" i="16"/>
  <c r="P17" i="16"/>
  <c r="O16" i="16"/>
  <c r="O17" i="16"/>
  <c r="M16" i="16"/>
  <c r="M17" i="16"/>
  <c r="J16" i="16"/>
  <c r="J17" i="16"/>
  <c r="I16" i="16"/>
  <c r="I17" i="16"/>
  <c r="P15" i="16"/>
  <c r="O15" i="16"/>
  <c r="M15" i="16"/>
  <c r="J15" i="16"/>
  <c r="I15" i="16"/>
  <c r="I14" i="16" l="1"/>
  <c r="J14" i="16"/>
  <c r="M14" i="16"/>
  <c r="O14" i="16"/>
  <c r="P14" i="16"/>
  <c r="I13" i="16"/>
  <c r="J13" i="16"/>
  <c r="M13" i="16"/>
  <c r="O13" i="16"/>
  <c r="P13" i="16"/>
  <c r="I12" i="16"/>
  <c r="J12" i="16"/>
  <c r="M12" i="16"/>
  <c r="O12" i="16"/>
  <c r="P12" i="16"/>
  <c r="I11" i="16"/>
  <c r="J11" i="16"/>
  <c r="M11" i="16"/>
  <c r="O11" i="16"/>
  <c r="P11" i="16"/>
  <c r="I10" i="16"/>
  <c r="J10" i="16"/>
  <c r="M10" i="16"/>
  <c r="O10" i="16"/>
  <c r="P10" i="16"/>
  <c r="I9" i="16"/>
  <c r="J9" i="16"/>
  <c r="M9" i="16"/>
  <c r="O9" i="16"/>
  <c r="P9" i="16"/>
  <c r="I8" i="16"/>
  <c r="J8" i="16"/>
  <c r="M8" i="16"/>
  <c r="O8" i="16"/>
  <c r="P8" i="16"/>
  <c r="I7" i="16"/>
  <c r="J7" i="16"/>
  <c r="M7" i="16"/>
  <c r="O7" i="16"/>
  <c r="P7" i="16"/>
  <c r="I6" i="16"/>
  <c r="J6" i="16"/>
  <c r="M6" i="16"/>
  <c r="O6" i="16"/>
  <c r="P6" i="16"/>
  <c r="I5" i="16"/>
  <c r="J5" i="16"/>
  <c r="M5" i="16"/>
  <c r="O5" i="16"/>
  <c r="P5" i="16"/>
  <c r="I4" i="16"/>
  <c r="J4" i="16"/>
  <c r="M4" i="16"/>
  <c r="O4" i="16"/>
  <c r="P4" i="16"/>
  <c r="I3" i="16"/>
  <c r="J3" i="16"/>
  <c r="M3" i="16"/>
  <c r="O3" i="16"/>
  <c r="P3" i="16"/>
  <c r="J2" i="16"/>
  <c r="O2" i="16"/>
  <c r="P2" i="16"/>
  <c r="I2" i="16"/>
  <c r="M2" i="16"/>
  <c r="P1" i="17"/>
  <c r="O1" i="17"/>
  <c r="M1" i="17"/>
  <c r="J1" i="17"/>
  <c r="I1" i="17"/>
  <c r="I34" i="15" l="1"/>
  <c r="J34" i="15"/>
  <c r="M34" i="15"/>
  <c r="O34" i="15"/>
  <c r="P34" i="15"/>
  <c r="I32" i="15"/>
  <c r="J32" i="15"/>
  <c r="M32" i="15"/>
  <c r="O32" i="15"/>
  <c r="P32" i="15"/>
  <c r="I33" i="15"/>
  <c r="J33" i="15"/>
  <c r="M33" i="15"/>
  <c r="O33" i="15"/>
  <c r="P33" i="15"/>
  <c r="I31" i="15"/>
  <c r="J31" i="15"/>
  <c r="M31" i="15"/>
  <c r="O31" i="15"/>
  <c r="P31" i="15"/>
  <c r="P29" i="15"/>
  <c r="P30" i="15"/>
  <c r="O30" i="15"/>
  <c r="M30" i="15"/>
  <c r="J30" i="15"/>
  <c r="I30" i="15"/>
  <c r="O29" i="15"/>
  <c r="M29" i="15"/>
  <c r="J29" i="15"/>
  <c r="I29" i="15"/>
  <c r="P28" i="15"/>
  <c r="O28" i="15"/>
  <c r="M28" i="15"/>
  <c r="J28" i="15"/>
  <c r="I28" i="15"/>
  <c r="I27" i="15"/>
  <c r="J27" i="15"/>
  <c r="M27" i="15"/>
  <c r="O27" i="15"/>
  <c r="P27" i="15"/>
  <c r="I26" i="15"/>
  <c r="J26" i="15"/>
  <c r="M26" i="15"/>
  <c r="O26" i="15"/>
  <c r="P26" i="15"/>
  <c r="M25" i="15"/>
  <c r="J25" i="15"/>
  <c r="I25" i="15"/>
  <c r="O25" i="15"/>
  <c r="P25" i="15"/>
  <c r="M2" i="15"/>
  <c r="J2" i="15"/>
  <c r="I2" i="15"/>
  <c r="O2" i="15"/>
  <c r="P2" i="15"/>
  <c r="I21" i="15"/>
  <c r="J21" i="15"/>
  <c r="M21" i="15"/>
  <c r="O21" i="15"/>
  <c r="P21" i="15"/>
  <c r="I22" i="15"/>
  <c r="J22" i="15"/>
  <c r="M22" i="15"/>
  <c r="O22" i="15"/>
  <c r="P22" i="15"/>
  <c r="I20" i="15"/>
  <c r="J20" i="15"/>
  <c r="M20" i="15"/>
  <c r="O20" i="15"/>
  <c r="P20" i="15"/>
  <c r="I23" i="15"/>
  <c r="J23" i="15"/>
  <c r="M23" i="15"/>
  <c r="O23" i="15"/>
  <c r="P23" i="15"/>
  <c r="I19" i="15"/>
  <c r="J19" i="15"/>
  <c r="M19" i="15"/>
  <c r="O19" i="15"/>
  <c r="P19" i="15"/>
  <c r="I18" i="15"/>
  <c r="J18" i="15"/>
  <c r="M18" i="15"/>
  <c r="O18" i="15"/>
  <c r="P18" i="15"/>
  <c r="I17" i="15"/>
  <c r="J17" i="15"/>
  <c r="M17" i="15"/>
  <c r="O17" i="15"/>
  <c r="P17" i="15"/>
  <c r="I16" i="15"/>
  <c r="J16" i="15"/>
  <c r="M16" i="15"/>
  <c r="O16" i="15"/>
  <c r="P16" i="15"/>
  <c r="I15" i="15"/>
  <c r="J15" i="15"/>
  <c r="M15" i="15"/>
  <c r="O15" i="15"/>
  <c r="P15" i="15"/>
  <c r="I14" i="15"/>
  <c r="J14" i="15"/>
  <c r="M14" i="15"/>
  <c r="O14" i="15"/>
  <c r="P14" i="15"/>
  <c r="I13" i="15"/>
  <c r="J13" i="15"/>
  <c r="M13" i="15"/>
  <c r="O13" i="15"/>
  <c r="P13" i="15"/>
  <c r="I12" i="15"/>
  <c r="J12" i="15"/>
  <c r="M12" i="15"/>
  <c r="O12" i="15"/>
  <c r="P12" i="15"/>
  <c r="I11" i="15"/>
  <c r="J11" i="15"/>
  <c r="M11" i="15"/>
  <c r="O11" i="15"/>
  <c r="P11" i="15"/>
  <c r="I10" i="15"/>
  <c r="J10" i="15"/>
  <c r="M10" i="15"/>
  <c r="O10" i="15"/>
  <c r="P10" i="15"/>
  <c r="I9" i="15"/>
  <c r="J9" i="15"/>
  <c r="M9" i="15"/>
  <c r="O9" i="15"/>
  <c r="P9" i="15"/>
  <c r="I8" i="15"/>
  <c r="J8" i="15"/>
  <c r="M8" i="15"/>
  <c r="O8" i="15"/>
  <c r="P8" i="15"/>
  <c r="I7" i="15"/>
  <c r="J7" i="15"/>
  <c r="M7" i="15"/>
  <c r="O7" i="15"/>
  <c r="P7" i="15"/>
  <c r="I6" i="15"/>
  <c r="J6" i="15"/>
  <c r="M6" i="15"/>
  <c r="O6" i="15"/>
  <c r="P6" i="15"/>
  <c r="I5" i="15"/>
  <c r="J5" i="15"/>
  <c r="M5" i="15"/>
  <c r="O5" i="15"/>
  <c r="P5" i="15"/>
  <c r="I4" i="15"/>
  <c r="J4" i="15"/>
  <c r="M4" i="15"/>
  <c r="O4" i="15"/>
  <c r="P4" i="15"/>
  <c r="M3" i="15"/>
  <c r="J3" i="15"/>
  <c r="I3" i="15"/>
  <c r="O3" i="15"/>
  <c r="P3" i="15"/>
  <c r="J24" i="15"/>
  <c r="O24" i="15"/>
  <c r="P24" i="15"/>
  <c r="I24" i="15"/>
  <c r="M24" i="15"/>
  <c r="M21" i="12"/>
  <c r="J21" i="12"/>
  <c r="I21" i="12"/>
  <c r="O21" i="12"/>
  <c r="P21" i="12"/>
  <c r="P20" i="12"/>
  <c r="O20" i="12"/>
  <c r="M2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I20" i="12"/>
  <c r="J2" i="12"/>
  <c r="M19" i="12"/>
  <c r="I19" i="12"/>
  <c r="O19" i="12"/>
  <c r="P19" i="12"/>
  <c r="P16" i="12"/>
  <c r="O16" i="12"/>
  <c r="M16" i="12"/>
  <c r="I16" i="12"/>
  <c r="M15" i="12"/>
  <c r="I15" i="12"/>
  <c r="O15" i="12"/>
  <c r="P15" i="12"/>
  <c r="I14" i="12"/>
  <c r="M14" i="12"/>
  <c r="O14" i="12"/>
  <c r="P14" i="12"/>
  <c r="I13" i="12"/>
  <c r="M13" i="12"/>
  <c r="O13" i="12"/>
  <c r="P13" i="12"/>
  <c r="I12" i="12"/>
  <c r="M12" i="12"/>
  <c r="O12" i="12"/>
  <c r="P12" i="12"/>
  <c r="I11" i="12"/>
  <c r="M11" i="12"/>
  <c r="O11" i="12"/>
  <c r="P11" i="12"/>
  <c r="I10" i="12"/>
  <c r="M10" i="12"/>
  <c r="O10" i="12"/>
  <c r="P10" i="12"/>
  <c r="I9" i="12"/>
  <c r="M9" i="12"/>
  <c r="O9" i="12"/>
  <c r="P9" i="12"/>
  <c r="I8" i="12"/>
  <c r="M8" i="12"/>
  <c r="O8" i="12"/>
  <c r="P8" i="12"/>
  <c r="I18" i="12"/>
  <c r="M18" i="12"/>
  <c r="O18" i="12"/>
  <c r="P18" i="12"/>
  <c r="I17" i="12"/>
  <c r="M17" i="12"/>
  <c r="O17" i="12"/>
  <c r="P17" i="12"/>
  <c r="I7" i="12"/>
  <c r="M7" i="12"/>
  <c r="O7" i="12"/>
  <c r="P7" i="12"/>
  <c r="I6" i="12"/>
  <c r="M6" i="12"/>
  <c r="O6" i="12"/>
  <c r="P6" i="12"/>
  <c r="I5" i="12"/>
  <c r="M5" i="12"/>
  <c r="O5" i="12"/>
  <c r="P5" i="12"/>
  <c r="I4" i="12"/>
  <c r="M4" i="12"/>
  <c r="O4" i="12"/>
  <c r="P4" i="12"/>
  <c r="I3" i="12"/>
  <c r="M3" i="12"/>
  <c r="O3" i="12"/>
  <c r="P3" i="12"/>
  <c r="O2" i="12"/>
  <c r="P2" i="12"/>
  <c r="I2" i="12"/>
  <c r="M2" i="12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2" i="14"/>
  <c r="O17" i="14"/>
  <c r="M17" i="14"/>
  <c r="I17" i="14"/>
  <c r="J17" i="14"/>
  <c r="M16" i="14" l="1"/>
  <c r="J16" i="14"/>
  <c r="I16" i="14"/>
  <c r="O16" i="14"/>
  <c r="M15" i="14"/>
  <c r="J15" i="14"/>
  <c r="I15" i="14"/>
  <c r="O15" i="14"/>
  <c r="I14" i="14" l="1"/>
  <c r="J14" i="14"/>
  <c r="M14" i="14"/>
  <c r="O14" i="14"/>
  <c r="I13" i="14"/>
  <c r="J13" i="14"/>
  <c r="M13" i="14"/>
  <c r="O13" i="14"/>
  <c r="O12" i="14"/>
  <c r="M12" i="14"/>
  <c r="J12" i="14"/>
  <c r="I12" i="14"/>
  <c r="M11" i="14"/>
  <c r="J11" i="14"/>
  <c r="I11" i="14"/>
  <c r="O11" i="14"/>
  <c r="I10" i="14"/>
  <c r="J10" i="14"/>
  <c r="M10" i="14"/>
  <c r="O10" i="14"/>
  <c r="I9" i="14"/>
  <c r="J9" i="14"/>
  <c r="M9" i="14"/>
  <c r="O9" i="14"/>
  <c r="I8" i="14"/>
  <c r="J8" i="14"/>
  <c r="M8" i="14"/>
  <c r="O8" i="14"/>
  <c r="I7" i="14"/>
  <c r="J7" i="14"/>
  <c r="M7" i="14"/>
  <c r="O7" i="14"/>
  <c r="I6" i="14"/>
  <c r="J6" i="14"/>
  <c r="M6" i="14"/>
  <c r="O6" i="14"/>
  <c r="I5" i="14"/>
  <c r="J5" i="14"/>
  <c r="M5" i="14"/>
  <c r="O5" i="14"/>
  <c r="I4" i="14"/>
  <c r="J4" i="14"/>
  <c r="M4" i="14"/>
  <c r="O4" i="14"/>
  <c r="I3" i="14"/>
  <c r="J3" i="14"/>
  <c r="M3" i="14"/>
  <c r="O3" i="14"/>
  <c r="J2" i="14"/>
  <c r="O2" i="14"/>
  <c r="I2" i="14"/>
  <c r="M2" i="14"/>
  <c r="P22" i="11" l="1"/>
  <c r="O22" i="11"/>
  <c r="M22" i="11"/>
  <c r="J22" i="11"/>
  <c r="I22" i="11"/>
  <c r="O21" i="11"/>
  <c r="O20" i="11"/>
  <c r="O19" i="11"/>
  <c r="O18" i="11"/>
  <c r="I4" i="11"/>
  <c r="J4" i="11"/>
  <c r="M4" i="11"/>
  <c r="O4" i="11"/>
  <c r="P4" i="11"/>
  <c r="P3" i="11" l="1"/>
  <c r="P5" i="11"/>
  <c r="P6" i="11"/>
  <c r="P7" i="11"/>
  <c r="P8" i="11"/>
  <c r="P9" i="11"/>
  <c r="P10" i="11"/>
  <c r="P2" i="11"/>
  <c r="P3" i="10"/>
  <c r="P4" i="10"/>
  <c r="P5" i="10"/>
  <c r="P6" i="10"/>
  <c r="P7" i="10"/>
  <c r="P8" i="10"/>
  <c r="P9" i="10"/>
  <c r="P2" i="10"/>
  <c r="I17" i="11"/>
  <c r="J17" i="11"/>
  <c r="M17" i="11"/>
  <c r="O17" i="11"/>
  <c r="P17" i="11"/>
  <c r="I16" i="11"/>
  <c r="J16" i="11"/>
  <c r="M16" i="11"/>
  <c r="O16" i="11"/>
  <c r="P16" i="11"/>
  <c r="I15" i="11"/>
  <c r="J15" i="11"/>
  <c r="M15" i="11"/>
  <c r="O15" i="11"/>
  <c r="P15" i="11"/>
  <c r="I14" i="11"/>
  <c r="J14" i="11"/>
  <c r="M14" i="11"/>
  <c r="O14" i="11"/>
  <c r="P14" i="11"/>
  <c r="I13" i="11"/>
  <c r="J13" i="11"/>
  <c r="M13" i="11"/>
  <c r="O13" i="11"/>
  <c r="P13" i="11"/>
  <c r="I12" i="11"/>
  <c r="J12" i="11"/>
  <c r="M12" i="11"/>
  <c r="O12" i="11"/>
  <c r="P12" i="11"/>
  <c r="I11" i="11"/>
  <c r="J11" i="11"/>
  <c r="M11" i="11"/>
  <c r="O11" i="11"/>
  <c r="P11" i="11"/>
  <c r="I10" i="11"/>
  <c r="J10" i="11"/>
  <c r="M10" i="11"/>
  <c r="O10" i="11"/>
  <c r="I9" i="11"/>
  <c r="J9" i="11"/>
  <c r="M9" i="11"/>
  <c r="O9" i="11"/>
  <c r="I8" i="11"/>
  <c r="J8" i="11"/>
  <c r="M8" i="11"/>
  <c r="O8" i="11"/>
  <c r="I7" i="11"/>
  <c r="J7" i="11"/>
  <c r="M7" i="11"/>
  <c r="O7" i="11"/>
  <c r="I6" i="11"/>
  <c r="J6" i="11"/>
  <c r="M6" i="11"/>
  <c r="O6" i="11"/>
  <c r="O5" i="11"/>
  <c r="O3" i="11" l="1"/>
  <c r="O2" i="11"/>
  <c r="P21" i="11"/>
  <c r="M21" i="11"/>
  <c r="J21" i="11"/>
  <c r="I21" i="11"/>
  <c r="P20" i="11"/>
  <c r="M20" i="11"/>
  <c r="J20" i="11"/>
  <c r="I20" i="11"/>
  <c r="P19" i="11"/>
  <c r="M19" i="11"/>
  <c r="J19" i="11"/>
  <c r="I19" i="11"/>
  <c r="P18" i="11"/>
  <c r="M18" i="11"/>
  <c r="J18" i="11"/>
  <c r="I18" i="11"/>
  <c r="M5" i="11"/>
  <c r="J5" i="11"/>
  <c r="I5" i="11"/>
  <c r="M3" i="11"/>
  <c r="J3" i="11"/>
  <c r="I3" i="11"/>
  <c r="M2" i="11"/>
  <c r="J2" i="11"/>
  <c r="I2" i="11"/>
  <c r="J23" i="10"/>
  <c r="I23" i="10"/>
  <c r="M23" i="10"/>
  <c r="O23" i="10"/>
  <c r="P23" i="10"/>
  <c r="I22" i="10"/>
  <c r="J22" i="10"/>
  <c r="M22" i="10"/>
  <c r="O22" i="10"/>
  <c r="P22" i="10"/>
  <c r="I21" i="10"/>
  <c r="J21" i="10"/>
  <c r="M21" i="10"/>
  <c r="O21" i="10"/>
  <c r="P21" i="10"/>
  <c r="O20" i="10"/>
  <c r="I19" i="10"/>
  <c r="J19" i="10"/>
  <c r="M19" i="10"/>
  <c r="O19" i="10"/>
  <c r="P19" i="10"/>
  <c r="I18" i="10"/>
  <c r="J18" i="10"/>
  <c r="M18" i="10"/>
  <c r="O18" i="10"/>
  <c r="P18" i="10"/>
  <c r="I17" i="10"/>
  <c r="J17" i="10"/>
  <c r="M17" i="10"/>
  <c r="O17" i="10"/>
  <c r="P17" i="10"/>
  <c r="I16" i="10"/>
  <c r="J16" i="10"/>
  <c r="M16" i="10"/>
  <c r="O16" i="10"/>
  <c r="P16" i="10"/>
  <c r="I15" i="10"/>
  <c r="J15" i="10"/>
  <c r="M15" i="10"/>
  <c r="O15" i="10"/>
  <c r="P15" i="10"/>
  <c r="I14" i="10"/>
  <c r="J14" i="10"/>
  <c r="M14" i="10"/>
  <c r="O14" i="10"/>
  <c r="P14" i="10"/>
  <c r="I13" i="10"/>
  <c r="J13" i="10"/>
  <c r="M13" i="10"/>
  <c r="O13" i="10"/>
  <c r="P13" i="10"/>
  <c r="I12" i="10"/>
  <c r="J12" i="10"/>
  <c r="M12" i="10"/>
  <c r="O12" i="10"/>
  <c r="P12" i="10"/>
  <c r="I11" i="10"/>
  <c r="J11" i="10"/>
  <c r="M11" i="10"/>
  <c r="O11" i="10"/>
  <c r="P11" i="10"/>
  <c r="I10" i="10"/>
  <c r="J10" i="10"/>
  <c r="M10" i="10"/>
  <c r="O10" i="10"/>
  <c r="P10" i="10"/>
  <c r="I9" i="10"/>
  <c r="J9" i="10"/>
  <c r="M9" i="10"/>
  <c r="O9" i="10"/>
  <c r="I8" i="10"/>
  <c r="J8" i="10"/>
  <c r="M8" i="10"/>
  <c r="O8" i="10"/>
  <c r="I7" i="10"/>
  <c r="J7" i="10"/>
  <c r="M7" i="10"/>
  <c r="O7" i="10"/>
  <c r="I6" i="10"/>
  <c r="J6" i="10"/>
  <c r="M6" i="10"/>
  <c r="O6" i="10"/>
  <c r="I5" i="10"/>
  <c r="J5" i="10"/>
  <c r="M5" i="10"/>
  <c r="O5" i="10"/>
  <c r="I4" i="10"/>
  <c r="J4" i="10"/>
  <c r="M4" i="10"/>
  <c r="O4" i="10"/>
  <c r="I3" i="10"/>
  <c r="J3" i="10"/>
  <c r="M3" i="10"/>
  <c r="O3" i="10"/>
  <c r="I20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P20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M20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J20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2" i="10"/>
  <c r="O2" i="10"/>
  <c r="I2" i="10"/>
  <c r="M2" i="10"/>
  <c r="P147" i="9" l="1"/>
  <c r="O147" i="9"/>
  <c r="M147" i="9"/>
  <c r="I147" i="9"/>
  <c r="P146" i="9"/>
  <c r="O146" i="9"/>
  <c r="M146" i="9"/>
  <c r="J146" i="9"/>
  <c r="I146" i="9"/>
  <c r="P145" i="9"/>
  <c r="O145" i="9"/>
  <c r="M145" i="9"/>
  <c r="J145" i="9"/>
  <c r="I145" i="9"/>
  <c r="P144" i="9"/>
  <c r="O144" i="9"/>
  <c r="M144" i="9"/>
  <c r="J144" i="9"/>
  <c r="I144" i="9"/>
  <c r="P143" i="9"/>
  <c r="O143" i="9"/>
  <c r="M143" i="9"/>
  <c r="J143" i="9"/>
  <c r="I143" i="9"/>
  <c r="P142" i="9"/>
  <c r="O142" i="9"/>
  <c r="M142" i="9"/>
  <c r="J142" i="9"/>
  <c r="I142" i="9"/>
  <c r="P141" i="9"/>
  <c r="O141" i="9"/>
  <c r="M141" i="9"/>
  <c r="J141" i="9"/>
  <c r="I141" i="9"/>
  <c r="P140" i="9"/>
  <c r="O140" i="9"/>
  <c r="M140" i="9"/>
  <c r="J140" i="9"/>
  <c r="I140" i="9"/>
  <c r="P139" i="9"/>
  <c r="O139" i="9"/>
  <c r="M139" i="9"/>
  <c r="J139" i="9"/>
  <c r="I139" i="9"/>
  <c r="P138" i="9"/>
  <c r="O138" i="9"/>
  <c r="M138" i="9"/>
  <c r="J138" i="9"/>
  <c r="I138" i="9"/>
  <c r="P137" i="9"/>
  <c r="O137" i="9"/>
  <c r="M137" i="9"/>
  <c r="J137" i="9"/>
  <c r="I137" i="9"/>
  <c r="P136" i="9"/>
  <c r="O136" i="9"/>
  <c r="M136" i="9"/>
  <c r="J136" i="9"/>
  <c r="I136" i="9"/>
  <c r="P135" i="9"/>
  <c r="O135" i="9"/>
  <c r="M135" i="9"/>
  <c r="J135" i="9"/>
  <c r="I135" i="9"/>
  <c r="P134" i="9"/>
  <c r="O134" i="9"/>
  <c r="M134" i="9"/>
  <c r="J134" i="9"/>
  <c r="I134" i="9"/>
  <c r="P133" i="9"/>
  <c r="O133" i="9"/>
  <c r="M133" i="9"/>
  <c r="J133" i="9"/>
  <c r="I133" i="9"/>
  <c r="P132" i="9"/>
  <c r="O132" i="9"/>
  <c r="M132" i="9"/>
  <c r="J132" i="9"/>
  <c r="I132" i="9"/>
  <c r="P131" i="9"/>
  <c r="O131" i="9"/>
  <c r="M131" i="9"/>
  <c r="J131" i="9"/>
  <c r="I131" i="9"/>
  <c r="P130" i="9"/>
  <c r="O130" i="9"/>
  <c r="M130" i="9"/>
  <c r="J130" i="9"/>
  <c r="I130" i="9"/>
  <c r="P129" i="9"/>
  <c r="O129" i="9"/>
  <c r="M129" i="9"/>
  <c r="J129" i="9"/>
  <c r="I129" i="9"/>
  <c r="P128" i="9"/>
  <c r="O128" i="9"/>
  <c r="M128" i="9"/>
  <c r="J128" i="9"/>
  <c r="I128" i="9"/>
  <c r="P127" i="9"/>
  <c r="O127" i="9"/>
  <c r="M127" i="9"/>
  <c r="J127" i="9"/>
  <c r="I127" i="9"/>
  <c r="P126" i="9"/>
  <c r="O126" i="9"/>
  <c r="M126" i="9"/>
  <c r="J126" i="9"/>
  <c r="I126" i="9"/>
  <c r="P125" i="9"/>
  <c r="O125" i="9"/>
  <c r="M125" i="9"/>
  <c r="J125" i="9"/>
  <c r="I125" i="9"/>
  <c r="P124" i="9"/>
  <c r="O124" i="9"/>
  <c r="M124" i="9"/>
  <c r="J124" i="9"/>
  <c r="I124" i="9"/>
  <c r="P123" i="9"/>
  <c r="O123" i="9"/>
  <c r="M123" i="9"/>
  <c r="J123" i="9"/>
  <c r="I123" i="9"/>
  <c r="P122" i="9"/>
  <c r="O122" i="9"/>
  <c r="M122" i="9"/>
  <c r="J122" i="9"/>
  <c r="I122" i="9"/>
  <c r="P121" i="9"/>
  <c r="O121" i="9"/>
  <c r="M121" i="9"/>
  <c r="J121" i="9"/>
  <c r="I121" i="9"/>
  <c r="P120" i="9"/>
  <c r="O120" i="9"/>
  <c r="M120" i="9"/>
  <c r="J120" i="9"/>
  <c r="I120" i="9"/>
  <c r="P119" i="9"/>
  <c r="O119" i="9"/>
  <c r="M119" i="9"/>
  <c r="J119" i="9"/>
  <c r="I119" i="9"/>
  <c r="P118" i="9"/>
  <c r="O118" i="9"/>
  <c r="M118" i="9"/>
  <c r="J118" i="9"/>
  <c r="I118" i="9"/>
  <c r="P117" i="9"/>
  <c r="O117" i="9"/>
  <c r="M117" i="9"/>
  <c r="J117" i="9"/>
  <c r="I117" i="9"/>
  <c r="P116" i="9"/>
  <c r="O116" i="9"/>
  <c r="M116" i="9"/>
  <c r="J116" i="9"/>
  <c r="I116" i="9"/>
  <c r="P115" i="9"/>
  <c r="O115" i="9"/>
  <c r="M115" i="9"/>
  <c r="J115" i="9"/>
  <c r="I115" i="9"/>
  <c r="P114" i="9"/>
  <c r="O114" i="9"/>
  <c r="M114" i="9"/>
  <c r="J114" i="9"/>
  <c r="I114" i="9"/>
  <c r="P113" i="9"/>
  <c r="O113" i="9"/>
  <c r="M113" i="9"/>
  <c r="J113" i="9"/>
  <c r="I113" i="9"/>
  <c r="P112" i="9"/>
  <c r="O112" i="9"/>
  <c r="M112" i="9"/>
  <c r="J112" i="9"/>
  <c r="I112" i="9"/>
  <c r="P111" i="9"/>
  <c r="O111" i="9"/>
  <c r="M111" i="9"/>
  <c r="J111" i="9"/>
  <c r="I111" i="9"/>
  <c r="P110" i="9"/>
  <c r="O110" i="9"/>
  <c r="M110" i="9"/>
  <c r="J110" i="9"/>
  <c r="I110" i="9"/>
  <c r="P109" i="9"/>
  <c r="O109" i="9"/>
  <c r="M109" i="9"/>
  <c r="J109" i="9"/>
  <c r="I109" i="9"/>
  <c r="P108" i="9"/>
  <c r="O108" i="9"/>
  <c r="M108" i="9"/>
  <c r="J108" i="9"/>
  <c r="I108" i="9"/>
  <c r="P107" i="9"/>
  <c r="O107" i="9"/>
  <c r="M107" i="9"/>
  <c r="J107" i="9"/>
  <c r="I107" i="9"/>
  <c r="P106" i="9"/>
  <c r="O106" i="9"/>
  <c r="M106" i="9"/>
  <c r="J106" i="9"/>
  <c r="I106" i="9"/>
  <c r="P105" i="9"/>
  <c r="O105" i="9"/>
  <c r="M105" i="9"/>
  <c r="J105" i="9"/>
  <c r="I105" i="9"/>
  <c r="P104" i="9"/>
  <c r="O104" i="9"/>
  <c r="M104" i="9"/>
  <c r="J104" i="9"/>
  <c r="I104" i="9"/>
  <c r="P103" i="9"/>
  <c r="O103" i="9"/>
  <c r="M103" i="9"/>
  <c r="J103" i="9"/>
  <c r="I103" i="9"/>
  <c r="P102" i="9"/>
  <c r="O102" i="9"/>
  <c r="M102" i="9"/>
  <c r="J102" i="9"/>
  <c r="I102" i="9"/>
  <c r="P101" i="9"/>
  <c r="O101" i="9"/>
  <c r="M101" i="9"/>
  <c r="J101" i="9"/>
  <c r="I101" i="9"/>
  <c r="P100" i="9"/>
  <c r="O100" i="9"/>
  <c r="M100" i="9"/>
  <c r="J100" i="9"/>
  <c r="I100" i="9"/>
  <c r="P99" i="9"/>
  <c r="O99" i="9"/>
  <c r="M99" i="9"/>
  <c r="J99" i="9"/>
  <c r="I99" i="9"/>
  <c r="P98" i="9"/>
  <c r="O98" i="9"/>
  <c r="M98" i="9"/>
  <c r="J98" i="9"/>
  <c r="I98" i="9"/>
  <c r="P97" i="9"/>
  <c r="O97" i="9"/>
  <c r="M97" i="9"/>
  <c r="J97" i="9"/>
  <c r="I97" i="9"/>
  <c r="P96" i="9"/>
  <c r="O96" i="9"/>
  <c r="M96" i="9"/>
  <c r="J96" i="9"/>
  <c r="I96" i="9"/>
  <c r="P95" i="9"/>
  <c r="O95" i="9"/>
  <c r="M95" i="9"/>
  <c r="J95" i="9"/>
  <c r="I95" i="9"/>
  <c r="Q94" i="9"/>
  <c r="P94" i="9"/>
  <c r="N94" i="9"/>
  <c r="K94" i="9"/>
  <c r="J94" i="9"/>
  <c r="Q93" i="9"/>
  <c r="P93" i="9"/>
  <c r="N93" i="9"/>
  <c r="K93" i="9"/>
  <c r="J93" i="9"/>
  <c r="Q92" i="9"/>
  <c r="P92" i="9"/>
  <c r="N92" i="9"/>
  <c r="K92" i="9"/>
  <c r="J92" i="9"/>
  <c r="Q91" i="9"/>
  <c r="P91" i="9"/>
  <c r="N91" i="9"/>
  <c r="K91" i="9"/>
  <c r="J91" i="9"/>
  <c r="Q90" i="9"/>
  <c r="P90" i="9"/>
  <c r="N90" i="9"/>
  <c r="K90" i="9"/>
  <c r="J90" i="9"/>
  <c r="Q89" i="9"/>
  <c r="P89" i="9"/>
  <c r="N89" i="9"/>
  <c r="K89" i="9"/>
  <c r="J89" i="9"/>
  <c r="Q88" i="9"/>
  <c r="P88" i="9"/>
  <c r="N88" i="9"/>
  <c r="K88" i="9"/>
  <c r="J88" i="9"/>
  <c r="Q87" i="9"/>
  <c r="P87" i="9"/>
  <c r="N87" i="9"/>
  <c r="K87" i="9"/>
  <c r="J87" i="9"/>
  <c r="Q86" i="9"/>
  <c r="P86" i="9"/>
  <c r="N86" i="9"/>
  <c r="K86" i="9"/>
  <c r="J86" i="9"/>
  <c r="Q85" i="9"/>
  <c r="P85" i="9"/>
  <c r="N85" i="9"/>
  <c r="K85" i="9"/>
  <c r="J85" i="9"/>
  <c r="Q84" i="9"/>
  <c r="P84" i="9"/>
  <c r="N84" i="9"/>
  <c r="K84" i="9"/>
  <c r="J84" i="9"/>
  <c r="Q83" i="9"/>
  <c r="P83" i="9"/>
  <c r="N83" i="9"/>
  <c r="K83" i="9"/>
  <c r="J83" i="9"/>
  <c r="Q82" i="9"/>
  <c r="P82" i="9"/>
  <c r="N82" i="9"/>
  <c r="K82" i="9"/>
  <c r="J82" i="9"/>
  <c r="Q81" i="9"/>
  <c r="P81" i="9"/>
  <c r="N81" i="9"/>
  <c r="K81" i="9"/>
  <c r="J81" i="9"/>
  <c r="Q80" i="9"/>
  <c r="P80" i="9"/>
  <c r="N80" i="9"/>
  <c r="K80" i="9"/>
  <c r="J80" i="9"/>
  <c r="Q79" i="9"/>
  <c r="P79" i="9"/>
  <c r="N79" i="9"/>
  <c r="K79" i="9"/>
  <c r="J79" i="9"/>
  <c r="Q78" i="9"/>
  <c r="P78" i="9"/>
  <c r="N78" i="9"/>
  <c r="K78" i="9"/>
  <c r="J78" i="9"/>
  <c r="P77" i="9"/>
  <c r="O77" i="9"/>
  <c r="M77" i="9"/>
  <c r="J77" i="9"/>
  <c r="I77" i="9"/>
  <c r="P76" i="9"/>
  <c r="O76" i="9"/>
  <c r="M76" i="9"/>
  <c r="J76" i="9"/>
  <c r="I76" i="9"/>
  <c r="P75" i="9"/>
  <c r="O75" i="9"/>
  <c r="M75" i="9"/>
  <c r="J75" i="9"/>
  <c r="I75" i="9"/>
  <c r="P74" i="9"/>
  <c r="O74" i="9"/>
  <c r="M74" i="9"/>
  <c r="J74" i="9"/>
  <c r="I74" i="9"/>
  <c r="P73" i="9"/>
  <c r="O73" i="9"/>
  <c r="M73" i="9"/>
  <c r="J73" i="9"/>
  <c r="I73" i="9"/>
  <c r="P72" i="9"/>
  <c r="O72" i="9"/>
  <c r="M72" i="9"/>
  <c r="J72" i="9"/>
  <c r="I72" i="9"/>
  <c r="P71" i="9"/>
  <c r="O71" i="9"/>
  <c r="M71" i="9"/>
  <c r="J71" i="9"/>
  <c r="I71" i="9"/>
  <c r="P70" i="9"/>
  <c r="O70" i="9"/>
  <c r="M70" i="9"/>
  <c r="J70" i="9"/>
  <c r="I70" i="9"/>
  <c r="P69" i="9"/>
  <c r="O69" i="9"/>
  <c r="M69" i="9"/>
  <c r="J69" i="9"/>
  <c r="I69" i="9"/>
  <c r="P68" i="9"/>
  <c r="O68" i="9"/>
  <c r="M68" i="9"/>
  <c r="J68" i="9"/>
  <c r="I68" i="9"/>
  <c r="P67" i="9"/>
  <c r="O67" i="9"/>
  <c r="M67" i="9"/>
  <c r="J67" i="9"/>
  <c r="I67" i="9"/>
  <c r="P66" i="9"/>
  <c r="O66" i="9"/>
  <c r="M66" i="9"/>
  <c r="J66" i="9"/>
  <c r="I66" i="9"/>
  <c r="P65" i="9"/>
  <c r="O65" i="9"/>
  <c r="M65" i="9"/>
  <c r="J65" i="9"/>
  <c r="I65" i="9"/>
  <c r="P64" i="9"/>
  <c r="O64" i="9"/>
  <c r="M64" i="9"/>
  <c r="J64" i="9"/>
  <c r="I64" i="9"/>
  <c r="P63" i="9"/>
  <c r="O63" i="9"/>
  <c r="M63" i="9"/>
  <c r="J63" i="9"/>
  <c r="I63" i="9"/>
  <c r="P62" i="9"/>
  <c r="O62" i="9"/>
  <c r="M62" i="9"/>
  <c r="J62" i="9"/>
  <c r="I62" i="9"/>
  <c r="P61" i="9"/>
  <c r="O61" i="9"/>
  <c r="M61" i="9"/>
  <c r="J61" i="9"/>
  <c r="I61" i="9"/>
  <c r="P60" i="9"/>
  <c r="O60" i="9"/>
  <c r="M60" i="9"/>
  <c r="J60" i="9"/>
  <c r="I60" i="9"/>
  <c r="P59" i="9"/>
  <c r="O59" i="9"/>
  <c r="M59" i="9"/>
  <c r="J59" i="9"/>
  <c r="I59" i="9"/>
  <c r="P58" i="9"/>
  <c r="O58" i="9"/>
  <c r="M58" i="9"/>
  <c r="J58" i="9"/>
  <c r="I58" i="9"/>
  <c r="P57" i="9"/>
  <c r="O57" i="9"/>
  <c r="M57" i="9"/>
  <c r="J57" i="9"/>
  <c r="I57" i="9"/>
  <c r="P56" i="9"/>
  <c r="O56" i="9"/>
  <c r="M56" i="9"/>
  <c r="J56" i="9"/>
  <c r="I56" i="9"/>
  <c r="P55" i="9"/>
  <c r="O55" i="9"/>
  <c r="M55" i="9"/>
  <c r="J55" i="9"/>
  <c r="I55" i="9"/>
  <c r="P54" i="9"/>
  <c r="O54" i="9"/>
  <c r="M54" i="9"/>
  <c r="J54" i="9"/>
  <c r="I54" i="9"/>
  <c r="P53" i="9"/>
  <c r="O53" i="9"/>
  <c r="M53" i="9"/>
  <c r="J53" i="9"/>
  <c r="I53" i="9"/>
  <c r="P52" i="9"/>
  <c r="O52" i="9"/>
  <c r="M52" i="9"/>
  <c r="J52" i="9"/>
  <c r="I52" i="9"/>
  <c r="P51" i="9"/>
  <c r="O51" i="9"/>
  <c r="M51" i="9"/>
  <c r="J51" i="9"/>
  <c r="I51" i="9"/>
  <c r="P50" i="9"/>
  <c r="O50" i="9"/>
  <c r="M50" i="9"/>
  <c r="J50" i="9"/>
  <c r="I50" i="9"/>
  <c r="P49" i="9"/>
  <c r="O49" i="9"/>
  <c r="M49" i="9"/>
  <c r="J49" i="9"/>
  <c r="I49" i="9"/>
  <c r="P48" i="9"/>
  <c r="O48" i="9"/>
  <c r="M48" i="9"/>
  <c r="J48" i="9"/>
  <c r="I48" i="9"/>
  <c r="P47" i="9"/>
  <c r="O47" i="9"/>
  <c r="M47" i="9"/>
  <c r="J47" i="9"/>
  <c r="I47" i="9"/>
  <c r="P46" i="9"/>
  <c r="O46" i="9"/>
  <c r="M46" i="9"/>
  <c r="J46" i="9"/>
  <c r="I46" i="9"/>
  <c r="P45" i="9"/>
  <c r="O45" i="9"/>
  <c r="M45" i="9"/>
  <c r="J45" i="9"/>
  <c r="I45" i="9"/>
  <c r="P44" i="9"/>
  <c r="O44" i="9"/>
  <c r="M44" i="9"/>
  <c r="J44" i="9"/>
  <c r="I44" i="9"/>
  <c r="P43" i="9"/>
  <c r="O43" i="9"/>
  <c r="M43" i="9"/>
  <c r="J43" i="9"/>
  <c r="I43" i="9"/>
  <c r="P42" i="9"/>
  <c r="O42" i="9"/>
  <c r="M42" i="9"/>
  <c r="J42" i="9"/>
  <c r="I42" i="9"/>
  <c r="P41" i="9"/>
  <c r="O41" i="9"/>
  <c r="M41" i="9"/>
  <c r="J41" i="9"/>
  <c r="I41" i="9"/>
  <c r="P40" i="9"/>
  <c r="O40" i="9"/>
  <c r="M40" i="9"/>
  <c r="J40" i="9"/>
  <c r="I40" i="9"/>
  <c r="P39" i="9"/>
  <c r="O39" i="9"/>
  <c r="M39" i="9"/>
  <c r="J39" i="9"/>
  <c r="I39" i="9"/>
  <c r="P38" i="9"/>
  <c r="O38" i="9"/>
  <c r="M38" i="9"/>
  <c r="J38" i="9"/>
  <c r="I38" i="9"/>
  <c r="P37" i="9"/>
  <c r="O37" i="9"/>
  <c r="M37" i="9"/>
  <c r="J37" i="9"/>
  <c r="I37" i="9"/>
  <c r="P36" i="9"/>
  <c r="O36" i="9"/>
  <c r="M36" i="9"/>
  <c r="J36" i="9"/>
  <c r="I36" i="9"/>
  <c r="P35" i="9"/>
  <c r="O35" i="9"/>
  <c r="M35" i="9"/>
  <c r="J35" i="9"/>
  <c r="I35" i="9"/>
  <c r="P34" i="9"/>
  <c r="O34" i="9"/>
  <c r="M34" i="9"/>
  <c r="J34" i="9"/>
  <c r="I34" i="9"/>
  <c r="P33" i="9"/>
  <c r="O33" i="9"/>
  <c r="M33" i="9"/>
  <c r="J33" i="9"/>
  <c r="I33" i="9"/>
  <c r="P32" i="9"/>
  <c r="O32" i="9"/>
  <c r="M32" i="9"/>
  <c r="J32" i="9"/>
  <c r="I32" i="9"/>
  <c r="P31" i="9"/>
  <c r="O31" i="9"/>
  <c r="M31" i="9"/>
  <c r="J31" i="9"/>
  <c r="I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P31" i="8"/>
  <c r="O31" i="8"/>
  <c r="M31" i="8"/>
  <c r="J31" i="8"/>
  <c r="I31" i="8"/>
  <c r="P30" i="8"/>
  <c r="O30" i="8"/>
  <c r="M30" i="8"/>
  <c r="J30" i="8"/>
  <c r="I30" i="8"/>
  <c r="P29" i="8"/>
  <c r="O29" i="8"/>
  <c r="M29" i="8"/>
  <c r="J29" i="8"/>
  <c r="I29" i="8"/>
  <c r="P28" i="8"/>
  <c r="O28" i="8"/>
  <c r="M28" i="8"/>
  <c r="J28" i="8"/>
  <c r="I28" i="8"/>
  <c r="P27" i="8"/>
  <c r="O27" i="8"/>
  <c r="M27" i="8"/>
  <c r="J27" i="8"/>
  <c r="I27" i="8"/>
  <c r="P26" i="8"/>
  <c r="O26" i="8"/>
  <c r="M26" i="8"/>
  <c r="J26" i="8"/>
  <c r="I26" i="8"/>
  <c r="P25" i="8"/>
  <c r="O25" i="8"/>
  <c r="M25" i="8"/>
  <c r="J25" i="8"/>
  <c r="I25" i="8"/>
  <c r="P24" i="8"/>
  <c r="O24" i="8"/>
  <c r="M24" i="8"/>
  <c r="J24" i="8"/>
  <c r="I24" i="8"/>
  <c r="P23" i="8"/>
  <c r="O23" i="8"/>
  <c r="M23" i="8"/>
  <c r="J23" i="8"/>
  <c r="I23" i="8"/>
  <c r="P22" i="8"/>
  <c r="O22" i="8"/>
  <c r="M22" i="8"/>
  <c r="J22" i="8"/>
  <c r="I22" i="8"/>
  <c r="P21" i="8"/>
  <c r="O21" i="8"/>
  <c r="M21" i="8"/>
  <c r="J21" i="8"/>
  <c r="I21" i="8"/>
  <c r="P20" i="8"/>
  <c r="O20" i="8"/>
  <c r="M20" i="8"/>
  <c r="J20" i="8"/>
  <c r="I20" i="8"/>
  <c r="P19" i="8"/>
  <c r="O19" i="8"/>
  <c r="M19" i="8"/>
  <c r="J19" i="8"/>
  <c r="I19" i="8"/>
  <c r="P18" i="8"/>
  <c r="O18" i="8"/>
  <c r="M18" i="8"/>
  <c r="J18" i="8"/>
  <c r="I18" i="8"/>
  <c r="P17" i="8"/>
  <c r="O17" i="8"/>
  <c r="M17" i="8"/>
  <c r="J17" i="8"/>
  <c r="I17" i="8"/>
  <c r="P16" i="8"/>
  <c r="O16" i="8"/>
  <c r="M16" i="8"/>
  <c r="J16" i="8"/>
  <c r="I16" i="8"/>
  <c r="P15" i="8"/>
  <c r="O15" i="8"/>
  <c r="M15" i="8"/>
  <c r="J15" i="8"/>
  <c r="I15" i="8"/>
  <c r="P14" i="8"/>
  <c r="O14" i="8"/>
  <c r="M14" i="8"/>
  <c r="J14" i="8"/>
  <c r="I14" i="8"/>
  <c r="P13" i="8"/>
  <c r="O13" i="8"/>
  <c r="M13" i="8"/>
  <c r="J13" i="8"/>
  <c r="I13" i="8"/>
  <c r="P12" i="8"/>
  <c r="O12" i="8"/>
  <c r="M12" i="8"/>
  <c r="J12" i="8"/>
  <c r="I12" i="8"/>
  <c r="P11" i="8"/>
  <c r="O11" i="8"/>
  <c r="M11" i="8"/>
  <c r="J11" i="8"/>
  <c r="I11" i="8"/>
  <c r="P10" i="8"/>
  <c r="O10" i="8"/>
  <c r="M10" i="8"/>
  <c r="J10" i="8"/>
  <c r="I10" i="8"/>
  <c r="P9" i="8"/>
  <c r="O9" i="8"/>
  <c r="M9" i="8"/>
  <c r="J9" i="8"/>
  <c r="I9" i="8"/>
  <c r="P8" i="8"/>
  <c r="O8" i="8"/>
  <c r="M8" i="8"/>
  <c r="J8" i="8"/>
  <c r="I8" i="8"/>
  <c r="P7" i="8"/>
  <c r="O7" i="8"/>
  <c r="M7" i="8"/>
  <c r="J7" i="8"/>
  <c r="I7" i="8"/>
  <c r="P6" i="8"/>
  <c r="O6" i="8"/>
  <c r="M6" i="8"/>
  <c r="J6" i="8"/>
  <c r="I6" i="8"/>
  <c r="P5" i="8"/>
  <c r="O5" i="8"/>
  <c r="M5" i="8"/>
  <c r="J5" i="8"/>
  <c r="I5" i="8"/>
  <c r="P4" i="8"/>
  <c r="O4" i="8"/>
  <c r="M4" i="8"/>
  <c r="J4" i="8"/>
  <c r="I4" i="8"/>
  <c r="P3" i="8"/>
  <c r="O3" i="8"/>
  <c r="M3" i="8"/>
  <c r="J3" i="8"/>
  <c r="I3" i="8"/>
  <c r="P2" i="8"/>
  <c r="O2" i="8"/>
  <c r="M2" i="8"/>
  <c r="J2" i="8"/>
  <c r="I2" i="8"/>
  <c r="P24" i="7" l="1"/>
  <c r="M24" i="7"/>
  <c r="O24" i="7"/>
  <c r="I24" i="7"/>
  <c r="P3" i="7" l="1"/>
  <c r="P4" i="7"/>
  <c r="P5" i="7"/>
  <c r="P6" i="7"/>
  <c r="P7" i="7"/>
  <c r="P8" i="7"/>
  <c r="P9" i="7"/>
  <c r="P10" i="7"/>
  <c r="P2" i="7"/>
  <c r="I23" i="7"/>
  <c r="J23" i="7"/>
  <c r="M23" i="7"/>
  <c r="O23" i="7"/>
  <c r="P23" i="7"/>
  <c r="P21" i="7"/>
  <c r="P22" i="7"/>
  <c r="I22" i="7"/>
  <c r="J22" i="7"/>
  <c r="M22" i="7"/>
  <c r="O22" i="7"/>
  <c r="O21" i="7"/>
  <c r="P20" i="7" l="1"/>
  <c r="O20" i="7"/>
  <c r="M20" i="7"/>
  <c r="J20" i="7"/>
  <c r="I20" i="7"/>
  <c r="I19" i="7"/>
  <c r="J19" i="7"/>
  <c r="M19" i="7"/>
  <c r="O19" i="7"/>
  <c r="P19" i="7"/>
  <c r="I18" i="7"/>
  <c r="J18" i="7"/>
  <c r="M18" i="7"/>
  <c r="O18" i="7"/>
  <c r="P18" i="7"/>
  <c r="I17" i="7"/>
  <c r="J17" i="7"/>
  <c r="M17" i="7"/>
  <c r="O17" i="7"/>
  <c r="P17" i="7"/>
  <c r="I16" i="7"/>
  <c r="J16" i="7"/>
  <c r="M16" i="7"/>
  <c r="O16" i="7"/>
  <c r="P16" i="7"/>
  <c r="I15" i="7"/>
  <c r="J15" i="7"/>
  <c r="M15" i="7"/>
  <c r="O15" i="7"/>
  <c r="P15" i="7"/>
  <c r="I14" i="7"/>
  <c r="J14" i="7"/>
  <c r="M14" i="7"/>
  <c r="O14" i="7"/>
  <c r="P14" i="7"/>
  <c r="I13" i="7"/>
  <c r="J13" i="7"/>
  <c r="M13" i="7"/>
  <c r="O13" i="7"/>
  <c r="P13" i="7"/>
  <c r="I12" i="7"/>
  <c r="J12" i="7"/>
  <c r="M12" i="7"/>
  <c r="O12" i="7"/>
  <c r="P12" i="7"/>
  <c r="O10" i="7"/>
  <c r="O11" i="7"/>
  <c r="I11" i="7"/>
  <c r="J11" i="7"/>
  <c r="M11" i="7"/>
  <c r="P11" i="7"/>
  <c r="I10" i="7"/>
  <c r="J10" i="7"/>
  <c r="M10" i="7"/>
  <c r="I9" i="7"/>
  <c r="J9" i="7"/>
  <c r="M9" i="7"/>
  <c r="O9" i="7"/>
  <c r="I8" i="7"/>
  <c r="J8" i="7"/>
  <c r="M8" i="7"/>
  <c r="O8" i="7"/>
  <c r="I7" i="7"/>
  <c r="J7" i="7"/>
  <c r="M7" i="7"/>
  <c r="O7" i="7"/>
  <c r="I6" i="7"/>
  <c r="J6" i="7"/>
  <c r="M6" i="7"/>
  <c r="O6" i="7"/>
  <c r="I5" i="7"/>
  <c r="J5" i="7"/>
  <c r="M5" i="7"/>
  <c r="O5" i="7"/>
  <c r="I4" i="7"/>
  <c r="J4" i="7"/>
  <c r="M4" i="7"/>
  <c r="O4" i="7"/>
  <c r="I3" i="7"/>
  <c r="J3" i="7"/>
  <c r="M3" i="7"/>
  <c r="O3" i="7"/>
  <c r="J21" i="7"/>
  <c r="J2" i="7"/>
  <c r="O2" i="7"/>
  <c r="I2" i="7"/>
  <c r="M2" i="7"/>
  <c r="M21" i="7" l="1"/>
  <c r="I21" i="7"/>
  <c r="Q3" i="6"/>
  <c r="Q4" i="6"/>
  <c r="Q5" i="6"/>
  <c r="Q6" i="6"/>
  <c r="Q7" i="6"/>
  <c r="Q8" i="6"/>
  <c r="Q9" i="6"/>
  <c r="Q2" i="6"/>
  <c r="J18" i="6"/>
  <c r="K18" i="6"/>
  <c r="N18" i="6"/>
  <c r="P18" i="6"/>
  <c r="Q18" i="6"/>
  <c r="N7" i="6"/>
  <c r="N6" i="6"/>
  <c r="N5" i="6"/>
  <c r="N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N3" i="6"/>
  <c r="J4" i="6"/>
  <c r="J5" i="6"/>
  <c r="J6" i="6"/>
  <c r="J7" i="6"/>
  <c r="J8" i="6"/>
  <c r="J3" i="6"/>
  <c r="K3" i="6"/>
  <c r="K4" i="6"/>
  <c r="K5" i="6"/>
  <c r="K6" i="6"/>
  <c r="K7" i="6"/>
  <c r="K8" i="6"/>
  <c r="K9" i="6"/>
  <c r="K2" i="6"/>
  <c r="P2" i="6"/>
  <c r="J2" i="6"/>
  <c r="N2" i="6"/>
  <c r="Q17" i="6"/>
  <c r="N17" i="6"/>
  <c r="K17" i="6"/>
  <c r="J17" i="6"/>
  <c r="Q16" i="6"/>
  <c r="N16" i="6"/>
  <c r="K16" i="6"/>
  <c r="J16" i="6"/>
  <c r="Q15" i="6"/>
  <c r="N15" i="6"/>
  <c r="K15" i="6"/>
  <c r="J15" i="6"/>
  <c r="Q14" i="6"/>
  <c r="N14" i="6"/>
  <c r="K14" i="6"/>
  <c r="J14" i="6"/>
  <c r="Q13" i="6"/>
  <c r="N13" i="6"/>
  <c r="K13" i="6"/>
  <c r="J13" i="6"/>
  <c r="Q12" i="6"/>
  <c r="N12" i="6"/>
  <c r="K12" i="6"/>
  <c r="J12" i="6"/>
  <c r="Q11" i="6"/>
  <c r="N11" i="6"/>
  <c r="K11" i="6"/>
  <c r="J11" i="6"/>
  <c r="Q10" i="6"/>
  <c r="N10" i="6"/>
  <c r="K10" i="6"/>
  <c r="J10" i="6"/>
  <c r="N9" i="6"/>
  <c r="J9" i="6"/>
  <c r="N8" i="6"/>
  <c r="P3" i="5"/>
  <c r="P4" i="5"/>
  <c r="P5" i="5"/>
  <c r="P6" i="5"/>
  <c r="P7" i="5"/>
  <c r="P8" i="5"/>
  <c r="P2" i="5"/>
  <c r="O24" i="5"/>
  <c r="O23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O22" i="5"/>
  <c r="O21" i="5"/>
  <c r="O20" i="5"/>
  <c r="O19" i="5"/>
  <c r="O18" i="5"/>
  <c r="O17" i="5"/>
  <c r="O16" i="5"/>
  <c r="O15" i="5"/>
  <c r="M15" i="5"/>
  <c r="M16" i="5"/>
  <c r="M17" i="5"/>
  <c r="M18" i="5"/>
  <c r="M19" i="5"/>
  <c r="M20" i="5"/>
  <c r="M21" i="5"/>
  <c r="M22" i="5"/>
  <c r="M23" i="5"/>
  <c r="M24" i="5"/>
  <c r="I15" i="5"/>
  <c r="I16" i="5"/>
  <c r="I17" i="5"/>
  <c r="I18" i="5"/>
  <c r="I19" i="5"/>
  <c r="I20" i="5"/>
  <c r="I21" i="5"/>
  <c r="I22" i="5"/>
  <c r="I23" i="5"/>
  <c r="I24" i="5"/>
  <c r="M14" i="5"/>
  <c r="I14" i="5"/>
  <c r="O14" i="5"/>
  <c r="M13" i="5"/>
  <c r="I13" i="5"/>
  <c r="O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O12" i="5"/>
  <c r="M12" i="5"/>
  <c r="I12" i="5"/>
  <c r="O11" i="5"/>
  <c r="M11" i="5"/>
  <c r="I11" i="5"/>
  <c r="O10" i="5"/>
  <c r="M10" i="5"/>
  <c r="I10" i="5"/>
  <c r="O9" i="5"/>
  <c r="M9" i="5"/>
  <c r="I9" i="5"/>
  <c r="O8" i="5"/>
  <c r="M8" i="5"/>
  <c r="I8" i="5"/>
  <c r="O7" i="5"/>
  <c r="M7" i="5"/>
  <c r="I7" i="5"/>
  <c r="O6" i="5"/>
  <c r="M6" i="5"/>
  <c r="I6" i="5"/>
  <c r="O5" i="5"/>
  <c r="M5" i="5"/>
  <c r="I5" i="5"/>
  <c r="O4" i="5"/>
  <c r="M4" i="5"/>
  <c r="I4" i="5"/>
  <c r="O3" i="5"/>
  <c r="M3" i="5"/>
  <c r="I3" i="5"/>
  <c r="O2" i="5"/>
  <c r="M2" i="5"/>
  <c r="I2" i="5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2"/>
  <c r="P3" i="2"/>
  <c r="P4" i="2"/>
  <c r="P5" i="2"/>
  <c r="P6" i="2"/>
  <c r="P7" i="2"/>
  <c r="P8" i="2"/>
  <c r="P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11" i="2"/>
  <c r="O10" i="2"/>
  <c r="O9" i="2"/>
  <c r="O8" i="2"/>
  <c r="O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J2" i="2"/>
  <c r="O6" i="2"/>
  <c r="O5" i="2"/>
  <c r="O4" i="2"/>
  <c r="O3" i="2"/>
  <c r="O2" i="2"/>
  <c r="N27" i="1"/>
  <c r="N28" i="1"/>
  <c r="N29" i="1"/>
  <c r="N30" i="1"/>
  <c r="N26" i="1"/>
  <c r="N25" i="1"/>
  <c r="N24" i="1"/>
  <c r="N14" i="1"/>
  <c r="N15" i="1"/>
  <c r="N16" i="1"/>
  <c r="N17" i="1"/>
  <c r="N18" i="1"/>
  <c r="N19" i="1"/>
  <c r="N20" i="1"/>
  <c r="N21" i="1"/>
  <c r="N22" i="1"/>
  <c r="N23" i="1"/>
  <c r="N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sharedStrings.xml><?xml version="1.0" encoding="utf-8"?>
<sst xmlns="http://schemas.openxmlformats.org/spreadsheetml/2006/main" count="4051" uniqueCount="823">
  <si>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</si>
  <si>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</si>
  <si>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</si>
  <si>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</si>
  <si>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</si>
  <si>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</si>
  <si>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</si>
  <si>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</si>
  <si>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</si>
  <si>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</si>
  <si>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</si>
  <si>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</si>
  <si>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</si>
  <si>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</si>
  <si>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</si>
  <si>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</si>
  <si>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</si>
  <si>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</si>
  <si>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</si>
  <si>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</si>
  <si>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</si>
  <si>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</si>
  <si>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</si>
  <si>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</si>
  <si>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</si>
  <si>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</si>
  <si>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</si>
  <si>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</si>
  <si>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</si>
  <si>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</si>
  <si>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</si>
  <si>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</si>
  <si>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</si>
  <si>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</si>
  <si>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</si>
  <si>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</si>
  <si>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</si>
  <si>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</si>
  <si>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</si>
  <si>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</si>
  <si>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</si>
  <si>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</si>
  <si>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</si>
  <si>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</si>
  <si>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</si>
  <si>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</si>
  <si>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</si>
  <si>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</si>
  <si>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</si>
  <si>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</si>
  <si>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</si>
  <si>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</si>
  <si>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</si>
  <si>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</si>
  <si>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</si>
  <si>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</si>
  <si>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</si>
  <si>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</si>
  <si>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</si>
  <si>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</si>
  <si>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</si>
  <si>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</si>
  <si>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</si>
  <si>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</si>
  <si>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</si>
  <si>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</si>
  <si>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</si>
  <si>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</si>
  <si>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</si>
  <si>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</si>
  <si>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</si>
  <si>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</si>
  <si>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</si>
  <si>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</si>
  <si>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</si>
  <si>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</si>
  <si>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</si>
  <si>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</si>
  <si>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</si>
  <si>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</si>
  <si>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</si>
  <si>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</si>
  <si>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</si>
  <si>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</si>
  <si>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</si>
  <si>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</si>
  <si>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</si>
  <si>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</si>
  <si>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</si>
  <si>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</si>
  <si>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</si>
  <si>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</si>
  <si>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</si>
  <si>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</si>
  <si>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</si>
  <si>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</si>
  <si>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</si>
  <si>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</si>
  <si>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</si>
  <si>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</si>
  <si>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</si>
  <si>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</si>
  <si>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</si>
  <si>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</si>
  <si>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</si>
  <si>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</si>
  <si>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</si>
  <si>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</si>
  <si>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</si>
  <si>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</si>
  <si>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</si>
  <si>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</si>
  <si>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</si>
  <si>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</si>
  <si>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</si>
  <si>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</si>
  <si>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</si>
  <si>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</si>
  <si>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</si>
  <si>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</si>
  <si>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</si>
  <si>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</si>
  <si>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</si>
  <si>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</si>
  <si>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</si>
  <si>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</si>
  <si>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</si>
  <si>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</si>
  <si>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欧文科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</si>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</sst>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鄂A&quot;@"/>
    <numFmt numFmtId="177" formatCode="&quot;WW00&quot;@"/>
    <numFmt numFmtId="178" formatCode="00&quot;：&quot;00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9">
    <cellStyle name="常规" xfId="0" builtinId="0"/>
    <cellStyle name="常规 2" xfId="2" xr:uid="{00000000-0005-0000-0000-000001000000}"/>
    <cellStyle name="常规 2 2" xfId="5" xr:uid="{00000000-0005-0000-0000-000002000000}"/>
    <cellStyle name="常规 2 3" xfId="7" xr:uid="{00000000-0005-0000-0000-000003000000}"/>
    <cellStyle name="常规 2 3 2" xfId="17" xr:uid="{00000000-0005-0000-0000-000004000000}"/>
    <cellStyle name="常规 2 4" xfId="14" xr:uid="{00000000-0005-0000-0000-000005000000}"/>
    <cellStyle name="常规 3" xfId="3" xr:uid="{00000000-0005-0000-0000-000006000000}"/>
    <cellStyle name="常规 3 2" xfId="8" xr:uid="{00000000-0005-0000-0000-000007000000}"/>
    <cellStyle name="常规 3 2 2" xfId="18" xr:uid="{00000000-0005-0000-0000-000008000000}"/>
    <cellStyle name="常规 3 3" xfId="15" xr:uid="{00000000-0005-0000-0000-000009000000}"/>
    <cellStyle name="常规 4" xfId="4" xr:uid="{00000000-0005-0000-0000-00000A000000}"/>
    <cellStyle name="常规 4 2" xfId="16" xr:uid="{00000000-0005-0000-0000-00000B000000}"/>
    <cellStyle name="常规 5" xfId="6" xr:uid="{00000000-0005-0000-0000-00000C000000}"/>
    <cellStyle name="常规 5 2" xfId="11" xr:uid="{00000000-0005-0000-0000-00000D000000}"/>
    <cellStyle name="常规 6" xfId="1" xr:uid="{00000000-0005-0000-0000-00000E000000}"/>
    <cellStyle name="常规 7" xfId="9" xr:uid="{00000000-0005-0000-0000-00000F000000}"/>
    <cellStyle name="常规 8" xfId="10" xr:uid="{00000000-0005-0000-0000-000010000000}"/>
    <cellStyle name="常规 8 2" xfId="13" xr:uid="{00000000-0005-0000-0000-000011000000}"/>
    <cellStyle name="常规 9" xfId="12" xr:uid="{00000000-0005-0000-0000-000012000000}"/>
  </cellStyles>
  <dxfs count="145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[4月TC报表.xlsx]分析图!数据透视表1</c:name>
    <c:fmtId val="0"/>
  </c:pivotSource>
  <c:chart>
    <c:autoTitleDeleted val="0"/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029312"/>
        <c:axId val="52030848"/>
      </c:barChart>
      <c:catAx>
        <c:axId val="5202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0848"/>
        <c:crosses val="autoZero"/>
        <c:auto val="1"/>
        <c:lblAlgn val="ctr"/>
        <c:lblOffset val="100"/>
        <c:noMultiLvlLbl val="0"/>
      </c:catAx>
      <c:valAx>
        <c:axId val="520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88957870367" createdVersion="6" refreshedVersion="6" minRefreshableVersion="3" recordCount="146" xr:uid="{00000000-000A-0000-FFFF-FFFF00000000}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144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607</v>
      </c>
      <c r="C2" s="2" t="s">
        <v>162</v>
      </c>
      <c r="D2" s="2" t="s">
        <v>19</v>
      </c>
      <c r="E2" s="4" t="s">
        <v>66</v>
      </c>
      <c r="F2" s="4" t="s">
        <v>608</v>
      </c>
      <c r="G2" s="7" t="s">
        <v>659</v>
      </c>
      <c r="H2" s="5" t="s">
        <v>641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252</v>
      </c>
      <c r="C3" s="2" t="s">
        <v>162</v>
      </c>
      <c r="D3" s="2" t="s">
        <v>19</v>
      </c>
      <c r="E3" s="4" t="s">
        <v>66</v>
      </c>
      <c r="F3" s="4" t="s">
        <v>608</v>
      </c>
      <c r="G3" s="7" t="s">
        <v>660</v>
      </c>
      <c r="H3" s="5" t="s">
        <v>642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165</v>
      </c>
      <c r="C4" s="2" t="s">
        <v>162</v>
      </c>
      <c r="D4" s="2" t="s">
        <v>19</v>
      </c>
      <c r="E4" s="4" t="s">
        <v>66</v>
      </c>
      <c r="F4" s="4" t="s">
        <v>608</v>
      </c>
      <c r="G4" s="7" t="s">
        <v>661</v>
      </c>
      <c r="H4" s="5" t="s">
        <v>643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370</v>
      </c>
      <c r="C5" s="2" t="s">
        <v>162</v>
      </c>
      <c r="D5" s="2" t="s">
        <v>253</v>
      </c>
      <c r="E5" s="4" t="s">
        <v>66</v>
      </c>
      <c r="F5" s="4" t="s">
        <v>371</v>
      </c>
      <c r="G5" s="7" t="s">
        <v>662</v>
      </c>
      <c r="H5" s="5" t="s">
        <v>644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185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252</v>
      </c>
      <c r="C6" s="2" t="s">
        <v>162</v>
      </c>
      <c r="D6" s="2" t="s">
        <v>20</v>
      </c>
      <c r="E6" s="4" t="s">
        <v>66</v>
      </c>
      <c r="F6" s="4" t="s">
        <v>610</v>
      </c>
      <c r="G6" s="7" t="s">
        <v>663</v>
      </c>
      <c r="H6" s="5" t="s">
        <v>645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223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611</v>
      </c>
      <c r="C7" s="2" t="s">
        <v>162</v>
      </c>
      <c r="D7" s="2" t="s">
        <v>19</v>
      </c>
      <c r="E7" s="4" t="s">
        <v>66</v>
      </c>
      <c r="F7" s="4" t="s">
        <v>608</v>
      </c>
      <c r="G7" s="7" t="s">
        <v>664</v>
      </c>
      <c r="H7" s="5" t="s">
        <v>646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223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614</v>
      </c>
      <c r="C8" s="2" t="s">
        <v>162</v>
      </c>
      <c r="D8" s="2" t="s">
        <v>253</v>
      </c>
      <c r="E8" s="4" t="s">
        <v>66</v>
      </c>
      <c r="F8" s="4" t="s">
        <v>610</v>
      </c>
      <c r="G8" s="7" t="s">
        <v>665</v>
      </c>
      <c r="H8" s="5" t="s">
        <v>647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615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252</v>
      </c>
      <c r="C9" s="2" t="s">
        <v>162</v>
      </c>
      <c r="D9" s="2" t="s">
        <v>253</v>
      </c>
      <c r="E9" s="4" t="s">
        <v>66</v>
      </c>
      <c r="F9" s="4" t="s">
        <v>610</v>
      </c>
      <c r="G9" s="7" t="s">
        <v>666</v>
      </c>
      <c r="H9" s="5" t="s">
        <v>648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615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614</v>
      </c>
      <c r="C10" s="2" t="s">
        <v>162</v>
      </c>
      <c r="D10" s="2" t="s">
        <v>19</v>
      </c>
      <c r="E10" s="4" t="s">
        <v>66</v>
      </c>
      <c r="F10" s="4" t="s">
        <v>608</v>
      </c>
      <c r="G10" s="7" t="s">
        <v>667</v>
      </c>
      <c r="H10" s="5" t="s">
        <v>649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鄂AZR876</v>
      </c>
      <c r="K10" s="17" t="s">
        <v>129</v>
      </c>
      <c r="L10" s="4" t="s">
        <v>616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252</v>
      </c>
      <c r="C11" s="2" t="s">
        <v>162</v>
      </c>
      <c r="D11" s="2" t="s">
        <v>253</v>
      </c>
      <c r="E11" s="4" t="s">
        <v>66</v>
      </c>
      <c r="F11" s="4" t="s">
        <v>610</v>
      </c>
      <c r="G11" s="7" t="s">
        <v>668</v>
      </c>
      <c r="H11" s="5" t="s">
        <v>650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129</v>
      </c>
      <c r="L11" s="4" t="s">
        <v>616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610</v>
      </c>
      <c r="G12" s="7" t="s">
        <v>669</v>
      </c>
      <c r="H12" s="5" t="s">
        <v>651</v>
      </c>
      <c r="I12" s="2" t="str">
        <f t="shared" ref="I12" si="40">IF(A12&lt;&gt;"","武汉威伟机械","------")</f>
        <v>武汉威伟机械</v>
      </c>
      <c r="J12" s="17" t="str">
        <f>VLOOKUP(L12,ch!$A$1:$B$33,2,0)</f>
        <v>鄂AMT870</v>
      </c>
      <c r="K12" s="17" t="s">
        <v>109</v>
      </c>
      <c r="L12" s="4" t="s">
        <v>617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581</v>
      </c>
      <c r="C13" s="2" t="s">
        <v>61</v>
      </c>
      <c r="D13" s="2" t="s">
        <v>369</v>
      </c>
      <c r="E13" s="4" t="s">
        <v>162</v>
      </c>
      <c r="F13" s="4" t="s">
        <v>618</v>
      </c>
      <c r="G13" s="7" t="s">
        <v>670</v>
      </c>
      <c r="H13" s="5" t="s">
        <v>637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178</v>
      </c>
      <c r="C14" s="2" t="s">
        <v>59</v>
      </c>
      <c r="D14" s="2" t="s">
        <v>619</v>
      </c>
      <c r="E14" s="4" t="s">
        <v>162</v>
      </c>
      <c r="F14" s="4" t="s">
        <v>618</v>
      </c>
      <c r="G14" s="7" t="s">
        <v>671</v>
      </c>
      <c r="H14" s="5" t="s">
        <v>652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620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614</v>
      </c>
      <c r="C15" s="2" t="s">
        <v>621</v>
      </c>
      <c r="D15" s="2" t="s">
        <v>622</v>
      </c>
      <c r="E15" s="4" t="s">
        <v>162</v>
      </c>
      <c r="F15" s="4" t="s">
        <v>623</v>
      </c>
      <c r="G15" s="7" t="s">
        <v>672</v>
      </c>
      <c r="H15" s="5" t="s">
        <v>653</v>
      </c>
      <c r="I15" s="2" t="str">
        <f t="shared" si="48"/>
        <v>武汉威伟机械</v>
      </c>
      <c r="J15" s="17" t="str">
        <f>VLOOKUP(L15,ch!$A$1:$B$33,2,0)</f>
        <v>鄂AZR876</v>
      </c>
      <c r="K15" s="17" t="s">
        <v>129</v>
      </c>
      <c r="L15" s="4" t="s">
        <v>181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624</v>
      </c>
      <c r="C16" s="2" t="s">
        <v>621</v>
      </c>
      <c r="D16" s="2" t="s">
        <v>625</v>
      </c>
      <c r="E16" s="4" t="s">
        <v>162</v>
      </c>
      <c r="F16" s="4" t="s">
        <v>626</v>
      </c>
      <c r="G16" s="7" t="s">
        <v>673</v>
      </c>
      <c r="H16" s="5" t="s">
        <v>654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612</v>
      </c>
      <c r="C17" s="2" t="s">
        <v>162</v>
      </c>
      <c r="D17" s="2" t="s">
        <v>21</v>
      </c>
      <c r="E17" s="4" t="s">
        <v>61</v>
      </c>
      <c r="F17" s="4" t="s">
        <v>372</v>
      </c>
      <c r="G17" s="7" t="s">
        <v>674</v>
      </c>
      <c r="H17" s="5" t="s">
        <v>655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158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613</v>
      </c>
      <c r="C18" s="2" t="s">
        <v>162</v>
      </c>
      <c r="D18" s="2" t="s">
        <v>21</v>
      </c>
      <c r="E18" s="4" t="s">
        <v>61</v>
      </c>
      <c r="F18" s="4" t="s">
        <v>372</v>
      </c>
      <c r="G18" s="7" t="s">
        <v>675</v>
      </c>
      <c r="H18" s="5" t="s">
        <v>656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609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627</v>
      </c>
      <c r="C19" s="2" t="s">
        <v>162</v>
      </c>
      <c r="D19" s="2" t="s">
        <v>628</v>
      </c>
      <c r="E19" s="4" t="s">
        <v>629</v>
      </c>
      <c r="F19" s="4" t="s">
        <v>630</v>
      </c>
      <c r="G19" s="7" t="s">
        <v>676</v>
      </c>
      <c r="H19" s="5" t="s">
        <v>657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631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627</v>
      </c>
      <c r="C20" s="2" t="s">
        <v>162</v>
      </c>
      <c r="D20" s="2" t="s">
        <v>18</v>
      </c>
      <c r="E20" s="4" t="s">
        <v>629</v>
      </c>
      <c r="F20" s="4" t="s">
        <v>630</v>
      </c>
      <c r="G20" s="7" t="s">
        <v>677</v>
      </c>
      <c r="H20" s="5" t="s">
        <v>658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679</v>
      </c>
      <c r="L20" s="4" t="s">
        <v>632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581</v>
      </c>
      <c r="C21" s="2" t="s">
        <v>61</v>
      </c>
      <c r="D21" s="2" t="s">
        <v>639</v>
      </c>
      <c r="E21" s="4" t="s">
        <v>162</v>
      </c>
      <c r="F21" s="4" t="s">
        <v>640</v>
      </c>
      <c r="G21" s="7" t="s">
        <v>678</v>
      </c>
      <c r="H21" s="5" t="s">
        <v>638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70" priority="23"/>
  </conditionalFormatting>
  <conditionalFormatting sqref="G132:H1048576 G1:H1">
    <cfRule type="duplicateValues" dxfId="69" priority="21"/>
    <cfRule type="duplicateValues" dxfId="68" priority="22"/>
  </conditionalFormatting>
  <conditionalFormatting sqref="G132:H1048576 G1:H1">
    <cfRule type="duplicateValues" dxfId="67" priority="19"/>
    <cfRule type="duplicateValues" dxfId="66" priority="20"/>
  </conditionalFormatting>
  <conditionalFormatting sqref="G1:G1048576">
    <cfRule type="duplicateValues" dxfId="65" priority="1"/>
    <cfRule type="duplicateValues" dxfId="64" priority="18"/>
  </conditionalFormatting>
  <conditionalFormatting sqref="G2:H131">
    <cfRule type="duplicateValues" dxfId="63" priority="16"/>
  </conditionalFormatting>
  <conditionalFormatting sqref="G2:H131">
    <cfRule type="duplicateValues" dxfId="62" priority="14"/>
    <cfRule type="duplicateValues" dxfId="61" priority="15"/>
  </conditionalFormatting>
  <conditionalFormatting sqref="G2:H131">
    <cfRule type="duplicateValues" dxfId="60" priority="12"/>
    <cfRule type="duplicateValues" dxfId="59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627</v>
      </c>
      <c r="C2" s="2" t="s">
        <v>254</v>
      </c>
      <c r="D2" s="2" t="s">
        <v>18</v>
      </c>
      <c r="E2" s="4" t="s">
        <v>214</v>
      </c>
      <c r="F2" s="4" t="s">
        <v>710</v>
      </c>
      <c r="G2" s="7" t="s">
        <v>729</v>
      </c>
      <c r="H2" s="5" t="s">
        <v>711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712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213</v>
      </c>
      <c r="C3" s="2" t="s">
        <v>162</v>
      </c>
      <c r="D3" s="2" t="s">
        <v>18</v>
      </c>
      <c r="E3" s="4" t="s">
        <v>214</v>
      </c>
      <c r="F3" s="4" t="s">
        <v>280</v>
      </c>
      <c r="G3" s="7" t="s">
        <v>730</v>
      </c>
      <c r="H3" s="5" t="s">
        <v>683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260</v>
      </c>
      <c r="M3" s="2" t="str">
        <f t="shared" si="1"/>
        <v>9.6米</v>
      </c>
      <c r="N3" s="4" t="s">
        <v>684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171</v>
      </c>
      <c r="C4" s="2" t="s">
        <v>162</v>
      </c>
      <c r="D4" s="2" t="s">
        <v>20</v>
      </c>
      <c r="E4" s="4" t="s">
        <v>61</v>
      </c>
      <c r="F4" s="4" t="s">
        <v>369</v>
      </c>
      <c r="G4" s="7" t="s">
        <v>731</v>
      </c>
      <c r="H4" s="5" t="s">
        <v>685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185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162</v>
      </c>
      <c r="D5" s="2" t="s">
        <v>19</v>
      </c>
      <c r="E5" s="4" t="s">
        <v>66</v>
      </c>
      <c r="F5" s="4" t="s">
        <v>446</v>
      </c>
      <c r="G5" s="7" t="s">
        <v>732</v>
      </c>
      <c r="H5" s="5" t="s">
        <v>686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223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165</v>
      </c>
      <c r="C6" s="2" t="s">
        <v>162</v>
      </c>
      <c r="D6" s="2" t="s">
        <v>253</v>
      </c>
      <c r="E6" s="4" t="s">
        <v>66</v>
      </c>
      <c r="F6" s="4" t="s">
        <v>371</v>
      </c>
      <c r="G6" s="7" t="s">
        <v>733</v>
      </c>
      <c r="H6" s="5" t="s">
        <v>687</v>
      </c>
      <c r="I6" s="2" t="str">
        <f t="shared" si="0"/>
        <v>武汉威伟机械</v>
      </c>
      <c r="J6" s="17" t="str">
        <f>VLOOKUP(L6,ch!$A$1:$B$33,2,0)</f>
        <v>鄂AMT870</v>
      </c>
      <c r="K6" s="17" t="s">
        <v>109</v>
      </c>
      <c r="L6" s="4" t="s">
        <v>282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252</v>
      </c>
      <c r="C7" s="2" t="s">
        <v>162</v>
      </c>
      <c r="D7" s="2" t="s">
        <v>253</v>
      </c>
      <c r="E7" s="4" t="s">
        <v>66</v>
      </c>
      <c r="F7" s="4" t="s">
        <v>373</v>
      </c>
      <c r="G7" s="7" t="s">
        <v>734</v>
      </c>
      <c r="H7" s="5" t="s">
        <v>688</v>
      </c>
      <c r="I7" s="2" t="str">
        <f t="shared" si="0"/>
        <v>武汉威伟机械</v>
      </c>
      <c r="J7" s="17" t="str">
        <f>VLOOKUP(L7,ch!$A$1:$B$33,2,0)</f>
        <v>鄂AMT870</v>
      </c>
      <c r="K7" s="17" t="s">
        <v>109</v>
      </c>
      <c r="L7" s="4" t="s">
        <v>282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389</v>
      </c>
      <c r="G8" s="7" t="s">
        <v>735</v>
      </c>
      <c r="H8" s="5" t="s">
        <v>689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158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162</v>
      </c>
      <c r="D9" s="2" t="s">
        <v>20</v>
      </c>
      <c r="E9" s="4" t="s">
        <v>162</v>
      </c>
      <c r="F9" s="4" t="s">
        <v>436</v>
      </c>
      <c r="G9" s="7" t="s">
        <v>736</v>
      </c>
      <c r="H9" s="5" t="s">
        <v>690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168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204</v>
      </c>
      <c r="C10" s="2" t="s">
        <v>162</v>
      </c>
      <c r="D10" s="2" t="s">
        <v>20</v>
      </c>
      <c r="E10" s="4" t="s">
        <v>61</v>
      </c>
      <c r="F10" s="4" t="s">
        <v>372</v>
      </c>
      <c r="G10" s="7" t="s">
        <v>737</v>
      </c>
      <c r="H10" s="5" t="s">
        <v>691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168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252</v>
      </c>
      <c r="C11" s="2" t="s">
        <v>162</v>
      </c>
      <c r="D11" s="2" t="s">
        <v>19</v>
      </c>
      <c r="E11" s="4" t="s">
        <v>66</v>
      </c>
      <c r="F11" s="4" t="s">
        <v>373</v>
      </c>
      <c r="G11" s="7" t="s">
        <v>738</v>
      </c>
      <c r="H11" s="5" t="s">
        <v>692</v>
      </c>
      <c r="I11" s="2" t="str">
        <f t="shared" si="0"/>
        <v>武汉威伟机械</v>
      </c>
      <c r="J11" s="17" t="str">
        <f>VLOOKUP(L11,ch!$A$1:$B$33,2,0)</f>
        <v>鄂AZR876</v>
      </c>
      <c r="K11" s="17" t="s">
        <v>129</v>
      </c>
      <c r="L11" s="4" t="s">
        <v>181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371</v>
      </c>
      <c r="G12" s="7" t="s">
        <v>739</v>
      </c>
      <c r="H12" s="5" t="s">
        <v>693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679</v>
      </c>
      <c r="L12" s="4" t="s">
        <v>632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694</v>
      </c>
      <c r="C13" s="2" t="s">
        <v>162</v>
      </c>
      <c r="D13" s="2" t="s">
        <v>20</v>
      </c>
      <c r="E13" s="4" t="s">
        <v>162</v>
      </c>
      <c r="F13" s="4" t="s">
        <v>436</v>
      </c>
      <c r="G13" s="7" t="s">
        <v>740</v>
      </c>
      <c r="H13" s="5" t="s">
        <v>695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202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252</v>
      </c>
      <c r="C14" s="2" t="s">
        <v>162</v>
      </c>
      <c r="D14" s="2" t="s">
        <v>19</v>
      </c>
      <c r="E14" s="4" t="s">
        <v>66</v>
      </c>
      <c r="F14" s="4" t="s">
        <v>469</v>
      </c>
      <c r="G14" s="7" t="s">
        <v>741</v>
      </c>
      <c r="H14" s="5" t="s">
        <v>696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697</v>
      </c>
      <c r="C15" s="2" t="s">
        <v>162</v>
      </c>
      <c r="D15" s="2" t="s">
        <v>19</v>
      </c>
      <c r="E15" s="4" t="s">
        <v>66</v>
      </c>
      <c r="F15" s="4" t="s">
        <v>457</v>
      </c>
      <c r="G15" s="7" t="s">
        <v>742</v>
      </c>
      <c r="H15" s="5" t="s">
        <v>698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202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162</v>
      </c>
      <c r="D16" s="2" t="s">
        <v>20</v>
      </c>
      <c r="E16" s="4" t="s">
        <v>162</v>
      </c>
      <c r="F16" s="4" t="s">
        <v>398</v>
      </c>
      <c r="G16" s="7" t="s">
        <v>743</v>
      </c>
      <c r="H16" s="5" t="s">
        <v>699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370</v>
      </c>
      <c r="C17" s="2" t="s">
        <v>162</v>
      </c>
      <c r="D17" s="2" t="s">
        <v>253</v>
      </c>
      <c r="E17" s="4" t="s">
        <v>66</v>
      </c>
      <c r="F17" s="4" t="s">
        <v>371</v>
      </c>
      <c r="G17" s="7" t="s">
        <v>744</v>
      </c>
      <c r="H17" s="5" t="s">
        <v>700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165</v>
      </c>
      <c r="C18" s="2" t="s">
        <v>162</v>
      </c>
      <c r="D18" s="2" t="s">
        <v>19</v>
      </c>
      <c r="E18" s="4" t="s">
        <v>66</v>
      </c>
      <c r="F18" s="4" t="s">
        <v>469</v>
      </c>
      <c r="G18" s="7" t="s">
        <v>745</v>
      </c>
      <c r="H18" s="5" t="s">
        <v>701</v>
      </c>
      <c r="I18" s="2" t="str">
        <f t="shared" si="0"/>
        <v>武汉威伟机械</v>
      </c>
      <c r="J18" s="17" t="str">
        <f>VLOOKUP(L18,ch!$A$1:$B$33,2,0)</f>
        <v>鄂AZR876</v>
      </c>
      <c r="K18" s="17" t="s">
        <v>129</v>
      </c>
      <c r="L18" s="4" t="s">
        <v>181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702</v>
      </c>
      <c r="C19" s="2" t="s">
        <v>66</v>
      </c>
      <c r="D19" s="2" t="s">
        <v>469</v>
      </c>
      <c r="E19" s="4" t="s">
        <v>162</v>
      </c>
      <c r="F19" s="4" t="s">
        <v>268</v>
      </c>
      <c r="G19" s="7" t="s">
        <v>746</v>
      </c>
      <c r="H19" s="5" t="s">
        <v>703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159</v>
      </c>
      <c r="C20" s="2" t="s">
        <v>66</v>
      </c>
      <c r="D20" s="2" t="s">
        <v>373</v>
      </c>
      <c r="E20" s="4" t="s">
        <v>162</v>
      </c>
      <c r="F20" s="4" t="s">
        <v>20</v>
      </c>
      <c r="G20" s="7" t="s">
        <v>747</v>
      </c>
      <c r="H20" s="5" t="s">
        <v>706</v>
      </c>
      <c r="I20" s="2" t="str">
        <f t="shared" si="0"/>
        <v>武汉威伟机械</v>
      </c>
      <c r="J20" s="17" t="str">
        <f>VLOOKUP(L20,ch!$A$1:$B$33,2,0)</f>
        <v>鄂AZR876</v>
      </c>
      <c r="K20" s="17" t="s">
        <v>129</v>
      </c>
      <c r="L20" s="4" t="s">
        <v>181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331</v>
      </c>
      <c r="C21" s="2" t="s">
        <v>66</v>
      </c>
      <c r="D21" s="2" t="s">
        <v>371</v>
      </c>
      <c r="E21" s="4" t="s">
        <v>162</v>
      </c>
      <c r="F21" s="4" t="s">
        <v>268</v>
      </c>
      <c r="G21" s="7" t="s">
        <v>748</v>
      </c>
      <c r="H21" s="5" t="s">
        <v>709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560</v>
      </c>
      <c r="E22" s="4" t="s">
        <v>162</v>
      </c>
      <c r="F22" s="4" t="s">
        <v>707</v>
      </c>
      <c r="G22" s="7" t="s">
        <v>749</v>
      </c>
      <c r="H22" s="5" t="s">
        <v>708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261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345</v>
      </c>
      <c r="C23" s="2" t="s">
        <v>59</v>
      </c>
      <c r="D23" s="2" t="s">
        <v>704</v>
      </c>
      <c r="E23" s="4" t="s">
        <v>162</v>
      </c>
      <c r="F23" s="4" t="s">
        <v>274</v>
      </c>
      <c r="G23" s="7" t="s">
        <v>750</v>
      </c>
      <c r="H23" s="5" t="s">
        <v>705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261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325</v>
      </c>
      <c r="C24" s="2" t="s">
        <v>61</v>
      </c>
      <c r="D24" s="2" t="s">
        <v>372</v>
      </c>
      <c r="E24" s="4" t="s">
        <v>162</v>
      </c>
      <c r="F24" s="4" t="s">
        <v>681</v>
      </c>
      <c r="G24" s="7" t="s">
        <v>751</v>
      </c>
      <c r="H24" s="5" t="s">
        <v>682</v>
      </c>
      <c r="I24" s="2" t="str">
        <f>IF(A24&lt;&gt;"","武汉威伟机械","------")</f>
        <v>武汉威伟机械</v>
      </c>
      <c r="J24" s="17" t="str">
        <f>VLOOKUP(L24,ch!$A$1:$B$33,2,0)</f>
        <v>鄂AZR876</v>
      </c>
      <c r="K24" s="17" t="s">
        <v>129</v>
      </c>
      <c r="L24" s="4" t="s">
        <v>181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713</v>
      </c>
      <c r="C25" s="2" t="s">
        <v>162</v>
      </c>
      <c r="D25" s="2" t="s">
        <v>714</v>
      </c>
      <c r="E25" s="4" t="s">
        <v>162</v>
      </c>
      <c r="F25" s="4" t="s">
        <v>436</v>
      </c>
      <c r="G25" s="7" t="s">
        <v>752</v>
      </c>
      <c r="H25" s="5" t="s">
        <v>715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185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713</v>
      </c>
      <c r="C26" s="2" t="s">
        <v>162</v>
      </c>
      <c r="D26" s="2" t="s">
        <v>714</v>
      </c>
      <c r="E26" s="4" t="s">
        <v>162</v>
      </c>
      <c r="F26" s="4" t="s">
        <v>436</v>
      </c>
      <c r="G26" s="7" t="s">
        <v>753</v>
      </c>
      <c r="H26" s="5" t="s">
        <v>716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185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717</v>
      </c>
      <c r="C27" s="2" t="s">
        <v>162</v>
      </c>
      <c r="D27" s="2" t="s">
        <v>19</v>
      </c>
      <c r="E27" s="4" t="s">
        <v>162</v>
      </c>
      <c r="F27" s="4" t="s">
        <v>436</v>
      </c>
      <c r="G27" s="7" t="s">
        <v>754</v>
      </c>
      <c r="H27" s="5" t="s">
        <v>718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185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717</v>
      </c>
      <c r="C28" s="2" t="s">
        <v>162</v>
      </c>
      <c r="D28" s="2" t="s">
        <v>19</v>
      </c>
      <c r="E28" s="4" t="s">
        <v>162</v>
      </c>
      <c r="F28" s="4" t="s">
        <v>436</v>
      </c>
      <c r="G28" s="7" t="s">
        <v>755</v>
      </c>
      <c r="H28" s="5" t="s">
        <v>719</v>
      </c>
      <c r="I28" s="2" t="str">
        <f t="shared" si="20"/>
        <v>武汉威伟机械</v>
      </c>
      <c r="J28" s="17" t="str">
        <f>VLOOKUP(L28,ch!$A$1:$B$33,2,0)</f>
        <v>鄂AZR876</v>
      </c>
      <c r="K28" s="17" t="s">
        <v>129</v>
      </c>
      <c r="L28" s="4" t="s">
        <v>181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717</v>
      </c>
      <c r="C29" s="2" t="s">
        <v>162</v>
      </c>
      <c r="D29" s="2" t="s">
        <v>714</v>
      </c>
      <c r="E29" s="4" t="s">
        <v>162</v>
      </c>
      <c r="F29" s="4" t="s">
        <v>436</v>
      </c>
      <c r="G29" s="7" t="s">
        <v>756</v>
      </c>
      <c r="H29" s="5" t="s">
        <v>720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717</v>
      </c>
      <c r="C30" s="2" t="s">
        <v>162</v>
      </c>
      <c r="D30" s="2" t="s">
        <v>714</v>
      </c>
      <c r="E30" s="4" t="s">
        <v>162</v>
      </c>
      <c r="F30" s="4" t="s">
        <v>436</v>
      </c>
      <c r="G30" s="7" t="s">
        <v>757</v>
      </c>
      <c r="H30" s="5" t="s">
        <v>721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717</v>
      </c>
      <c r="C31" s="2" t="s">
        <v>162</v>
      </c>
      <c r="D31" s="2" t="s">
        <v>714</v>
      </c>
      <c r="E31" s="4" t="s">
        <v>162</v>
      </c>
      <c r="F31" s="4" t="s">
        <v>436</v>
      </c>
      <c r="G31" s="7" t="s">
        <v>758</v>
      </c>
      <c r="H31" s="5" t="s">
        <v>722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158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717</v>
      </c>
      <c r="C32" s="2" t="s">
        <v>162</v>
      </c>
      <c r="D32" s="2" t="s">
        <v>714</v>
      </c>
      <c r="E32" s="4" t="s">
        <v>162</v>
      </c>
      <c r="F32" s="4" t="s">
        <v>436</v>
      </c>
      <c r="G32" s="7" t="s">
        <v>759</v>
      </c>
      <c r="H32" s="5" t="s">
        <v>725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270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717</v>
      </c>
      <c r="C33" s="2" t="s">
        <v>162</v>
      </c>
      <c r="D33" s="2" t="s">
        <v>714</v>
      </c>
      <c r="E33" s="4" t="s">
        <v>162</v>
      </c>
      <c r="F33" s="4" t="s">
        <v>436</v>
      </c>
      <c r="G33" s="7" t="s">
        <v>760</v>
      </c>
      <c r="H33" s="5" t="s">
        <v>726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270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713</v>
      </c>
      <c r="C34" s="2" t="s">
        <v>162</v>
      </c>
      <c r="D34" s="2" t="s">
        <v>714</v>
      </c>
      <c r="E34" s="4" t="s">
        <v>162</v>
      </c>
      <c r="F34" s="4" t="s">
        <v>436</v>
      </c>
      <c r="G34" s="7" t="s">
        <v>761</v>
      </c>
      <c r="H34" s="5" t="s">
        <v>727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267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58" priority="12"/>
  </conditionalFormatting>
  <conditionalFormatting sqref="G113:H1048576 G1:H1">
    <cfRule type="duplicateValues" dxfId="57" priority="10"/>
    <cfRule type="duplicateValues" dxfId="56" priority="11"/>
  </conditionalFormatting>
  <conditionalFormatting sqref="G113:H1048576 G1:H1">
    <cfRule type="duplicateValues" dxfId="55" priority="8"/>
    <cfRule type="duplicateValues" dxfId="54" priority="9"/>
  </conditionalFormatting>
  <conditionalFormatting sqref="G1:G1048576">
    <cfRule type="duplicateValues" dxfId="53" priority="6"/>
    <cfRule type="duplicateValues" dxfId="52" priority="7"/>
  </conditionalFormatting>
  <conditionalFormatting sqref="G2:H112">
    <cfRule type="duplicateValues" dxfId="51" priority="113"/>
  </conditionalFormatting>
  <conditionalFormatting sqref="G2:H112">
    <cfRule type="duplicateValues" dxfId="50" priority="115"/>
    <cfRule type="duplicateValues" dxfId="49" priority="116"/>
  </conditionalFormatting>
  <conditionalFormatting sqref="G2:H112">
    <cfRule type="duplicateValues" dxfId="48" priority="119"/>
    <cfRule type="duplicateValues" dxfId="47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A506-9764-4795-A8D3-B85187EA355D}">
  <dimension ref="A1:CY79"/>
  <sheetViews>
    <sheetView tabSelected="1" topLeftCell="F23" workbookViewId="0">
      <selection activeCell="L29" sqref="L2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482</v>
      </c>
      <c r="G2" s="7" t="s">
        <v>792</v>
      </c>
      <c r="H2" s="5" t="s">
        <v>762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253</v>
      </c>
      <c r="E3" s="4" t="s">
        <v>66</v>
      </c>
      <c r="F3" s="4" t="s">
        <v>469</v>
      </c>
      <c r="G3" s="7" t="s">
        <v>793</v>
      </c>
      <c r="H3" s="5" t="s">
        <v>763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252</v>
      </c>
      <c r="C4" s="2" t="s">
        <v>55</v>
      </c>
      <c r="D4" s="2" t="s">
        <v>253</v>
      </c>
      <c r="E4" s="4" t="s">
        <v>66</v>
      </c>
      <c r="F4" s="4" t="s">
        <v>469</v>
      </c>
      <c r="G4" s="7" t="s">
        <v>794</v>
      </c>
      <c r="H4" s="5" t="s">
        <v>764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370</v>
      </c>
      <c r="C5" s="2" t="s">
        <v>55</v>
      </c>
      <c r="D5" s="2" t="s">
        <v>253</v>
      </c>
      <c r="E5" s="4" t="s">
        <v>66</v>
      </c>
      <c r="F5" s="4" t="s">
        <v>371</v>
      </c>
      <c r="G5" s="7" t="s">
        <v>795</v>
      </c>
      <c r="H5" s="5" t="s">
        <v>765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253</v>
      </c>
      <c r="E6" s="4" t="s">
        <v>66</v>
      </c>
      <c r="F6" s="4" t="s">
        <v>469</v>
      </c>
      <c r="G6" s="7" t="s">
        <v>796</v>
      </c>
      <c r="H6" s="5" t="s">
        <v>766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370</v>
      </c>
      <c r="C7" s="2" t="s">
        <v>55</v>
      </c>
      <c r="D7" s="2" t="s">
        <v>253</v>
      </c>
      <c r="E7" s="4" t="s">
        <v>66</v>
      </c>
      <c r="F7" s="4" t="s">
        <v>371</v>
      </c>
      <c r="G7" s="7" t="s">
        <v>797</v>
      </c>
      <c r="H7" s="5" t="s">
        <v>767</v>
      </c>
      <c r="I7" s="2" t="str">
        <f t="shared" ref="I7" si="20">IF(A7&lt;&gt;"","武汉威伟机械","------")</f>
        <v>武汉威伟机械</v>
      </c>
      <c r="J7" s="17" t="str">
        <f>VLOOKUP(L7,ch!$A$1:$B$33,2,0)</f>
        <v>鄂AMT870</v>
      </c>
      <c r="K7" s="17" t="s">
        <v>109</v>
      </c>
      <c r="L7" s="4" t="s">
        <v>282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768</v>
      </c>
      <c r="G8" s="7" t="s">
        <v>798</v>
      </c>
      <c r="H8" s="5" t="s">
        <v>769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252</v>
      </c>
      <c r="C9" s="2" t="s">
        <v>55</v>
      </c>
      <c r="D9" s="2" t="s">
        <v>21</v>
      </c>
      <c r="E9" s="4" t="s">
        <v>66</v>
      </c>
      <c r="F9" s="4" t="s">
        <v>457</v>
      </c>
      <c r="G9" s="7" t="s">
        <v>799</v>
      </c>
      <c r="H9" s="5" t="s">
        <v>770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523</v>
      </c>
      <c r="G10" s="7" t="s">
        <v>800</v>
      </c>
      <c r="H10" s="5" t="s">
        <v>771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457</v>
      </c>
      <c r="G11" s="7" t="s">
        <v>801</v>
      </c>
      <c r="H11" s="5" t="s">
        <v>772</v>
      </c>
      <c r="I11" s="2" t="str">
        <f t="shared" ref="I11" si="36">IF(A11&lt;&gt;"","武汉威伟机械","------")</f>
        <v>武汉威伟机械</v>
      </c>
      <c r="J11" s="17" t="str">
        <f>VLOOKUP(L11,ch!$A$1:$B$33,2,0)</f>
        <v>鄂AMT870</v>
      </c>
      <c r="K11" s="17" t="s">
        <v>109</v>
      </c>
      <c r="L11" s="4" t="s">
        <v>282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469</v>
      </c>
      <c r="G12" s="7" t="s">
        <v>802</v>
      </c>
      <c r="H12" s="5" t="s">
        <v>773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129</v>
      </c>
      <c r="L12" s="4" t="s">
        <v>181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457</v>
      </c>
      <c r="G13" s="7" t="s">
        <v>803</v>
      </c>
      <c r="H13" s="5" t="s">
        <v>774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鄂AZR876</v>
      </c>
      <c r="K13" s="17" t="s">
        <v>129</v>
      </c>
      <c r="L13" s="4" t="s">
        <v>181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469</v>
      </c>
      <c r="G14" s="7" t="s">
        <v>804</v>
      </c>
      <c r="H14" s="5" t="s">
        <v>775</v>
      </c>
      <c r="I14" s="2" t="str">
        <f t="shared" ref="I14:I21" si="48">IF(A14&lt;&gt;"","武汉威伟机械","------")</f>
        <v>武汉威伟机械</v>
      </c>
      <c r="J14" s="17" t="str">
        <f>VLOOKUP(L14,ch!$A$1:$B$33,2,0)</f>
        <v>鄂AZR876</v>
      </c>
      <c r="K14" s="17" t="s">
        <v>129</v>
      </c>
      <c r="L14" s="4" t="s">
        <v>181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252</v>
      </c>
      <c r="C15" s="2" t="s">
        <v>55</v>
      </c>
      <c r="D15" s="2" t="s">
        <v>19</v>
      </c>
      <c r="E15" s="4" t="s">
        <v>66</v>
      </c>
      <c r="F15" s="4" t="s">
        <v>446</v>
      </c>
      <c r="G15" s="7" t="s">
        <v>805</v>
      </c>
      <c r="H15" s="5" t="s">
        <v>776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269</v>
      </c>
      <c r="C16" s="2" t="s">
        <v>55</v>
      </c>
      <c r="D16" s="2" t="s">
        <v>46</v>
      </c>
      <c r="E16" s="4" t="s">
        <v>55</v>
      </c>
      <c r="F16" s="4" t="s">
        <v>436</v>
      </c>
      <c r="G16" s="7" t="s">
        <v>806</v>
      </c>
      <c r="H16" s="5" t="s">
        <v>777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269</v>
      </c>
      <c r="C17" s="2" t="s">
        <v>55</v>
      </c>
      <c r="D17" s="2" t="s">
        <v>46</v>
      </c>
      <c r="E17" s="4" t="s">
        <v>55</v>
      </c>
      <c r="F17" s="4" t="s">
        <v>436</v>
      </c>
      <c r="G17" s="7" t="s">
        <v>807</v>
      </c>
      <c r="H17" s="5" t="s">
        <v>778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331</v>
      </c>
      <c r="C18" s="2" t="s">
        <v>66</v>
      </c>
      <c r="D18" s="2" t="s">
        <v>783</v>
      </c>
      <c r="E18" s="4" t="s">
        <v>55</v>
      </c>
      <c r="F18" s="4" t="s">
        <v>46</v>
      </c>
      <c r="G18" s="7" t="s">
        <v>811</v>
      </c>
      <c r="H18" s="5" t="s">
        <v>782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560</v>
      </c>
      <c r="E19" s="4" t="s">
        <v>55</v>
      </c>
      <c r="F19" s="4" t="s">
        <v>784</v>
      </c>
      <c r="G19" s="7" t="s">
        <v>812</v>
      </c>
      <c r="H19" s="5" t="s">
        <v>785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581</v>
      </c>
      <c r="C20" s="2" t="s">
        <v>61</v>
      </c>
      <c r="D20" s="2" t="s">
        <v>369</v>
      </c>
      <c r="E20" s="4" t="s">
        <v>55</v>
      </c>
      <c r="F20" s="4" t="s">
        <v>46</v>
      </c>
      <c r="G20" s="7" t="s">
        <v>813</v>
      </c>
      <c r="H20" s="5" t="s">
        <v>786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269</v>
      </c>
      <c r="C21" s="2" t="s">
        <v>55</v>
      </c>
      <c r="D21" s="2" t="s">
        <v>46</v>
      </c>
      <c r="E21" s="4" t="s">
        <v>55</v>
      </c>
      <c r="F21" s="4" t="s">
        <v>436</v>
      </c>
      <c r="G21" s="7" t="s">
        <v>814</v>
      </c>
      <c r="H21" s="5" t="s">
        <v>787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436</v>
      </c>
      <c r="G22" s="7" t="s">
        <v>815</v>
      </c>
      <c r="H22" s="5" t="s">
        <v>788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269</v>
      </c>
      <c r="C23" s="2" t="s">
        <v>55</v>
      </c>
      <c r="D23" s="2" t="s">
        <v>20</v>
      </c>
      <c r="E23" s="4" t="s">
        <v>55</v>
      </c>
      <c r="F23" s="4" t="s">
        <v>436</v>
      </c>
      <c r="G23" s="7" t="s">
        <v>817</v>
      </c>
      <c r="H23" s="5" t="s">
        <v>791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790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818</v>
      </c>
      <c r="G24" s="5" t="s">
        <v>819</v>
      </c>
      <c r="H24" s="5"/>
      <c r="I24" s="2" t="str">
        <f t="shared" si="52"/>
        <v>武汉威伟机械</v>
      </c>
      <c r="J24" s="17"/>
      <c r="K24" s="17" t="s">
        <v>98</v>
      </c>
      <c r="L24" s="4" t="s">
        <v>820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280</v>
      </c>
      <c r="G25" s="7" t="s">
        <v>808</v>
      </c>
      <c r="H25" s="5" t="s">
        <v>779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280</v>
      </c>
      <c r="G26" s="7" t="s">
        <v>809</v>
      </c>
      <c r="H26" s="5" t="s">
        <v>780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679</v>
      </c>
      <c r="L26" s="4" t="s">
        <v>632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280</v>
      </c>
      <c r="G27" s="7" t="s">
        <v>810</v>
      </c>
      <c r="H27" s="5" t="s">
        <v>781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280</v>
      </c>
      <c r="G28" s="7" t="s">
        <v>816</v>
      </c>
      <c r="H28" s="5" t="s">
        <v>789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790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253</v>
      </c>
      <c r="E29" s="4" t="s">
        <v>48</v>
      </c>
      <c r="F29" s="4" t="s">
        <v>280</v>
      </c>
      <c r="G29" s="5" t="s">
        <v>821</v>
      </c>
      <c r="H29" s="5"/>
      <c r="I29" s="2" t="str">
        <f>IF(A29&lt;&gt;"","武汉威伟机械","------")</f>
        <v>武汉威伟机械</v>
      </c>
      <c r="J29" s="17"/>
      <c r="K29" s="17" t="s">
        <v>822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46" priority="11"/>
  </conditionalFormatting>
  <conditionalFormatting sqref="G80:H1048576 G1:H1">
    <cfRule type="duplicateValues" dxfId="45" priority="9"/>
    <cfRule type="duplicateValues" dxfId="44" priority="10"/>
  </conditionalFormatting>
  <conditionalFormatting sqref="G80:H1048576 G1:H1">
    <cfRule type="duplicateValues" dxfId="43" priority="7"/>
    <cfRule type="duplicateValues" dxfId="42" priority="8"/>
  </conditionalFormatting>
  <conditionalFormatting sqref="G1:G1048576">
    <cfRule type="duplicateValues" dxfId="41" priority="4"/>
    <cfRule type="duplicateValues" dxfId="40" priority="5"/>
    <cfRule type="duplicateValues" dxfId="39" priority="6"/>
  </conditionalFormatting>
  <conditionalFormatting sqref="G2:H79">
    <cfRule type="duplicateValues" dxfId="38" priority="138"/>
  </conditionalFormatting>
  <conditionalFormatting sqref="G2:H79">
    <cfRule type="duplicateValues" dxfId="37" priority="139"/>
    <cfRule type="duplicateValues" dxfId="36" priority="140"/>
  </conditionalFormatting>
  <conditionalFormatting sqref="G2:H79">
    <cfRule type="duplicateValues" dxfId="35" priority="141"/>
    <cfRule type="duplicateValues" dxfId="34" priority="142"/>
  </conditionalFormatting>
  <conditionalFormatting sqref="H2:H23 H25:H28">
    <cfRule type="duplicateValues" dxfId="33" priority="1"/>
    <cfRule type="duplicateValues" dxfId="32" priority="2"/>
    <cfRule type="duplicateValues" dxfId="31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D29D-0065-4244-8393-AE7167574F42}">
  <dimension ref="A1:P1"/>
  <sheetViews>
    <sheetView workbookViewId="0">
      <selection sqref="A1:XFD1"/>
    </sheetView>
  </sheetViews>
  <sheetFormatPr defaultRowHeight="13.5"/>
  <sheetData>
    <row r="1" spans="1:16" s="18" customFormat="1" ht="18.75">
      <c r="A1" s="9">
        <v>43201</v>
      </c>
      <c r="B1" s="8" t="s">
        <v>624</v>
      </c>
      <c r="C1" s="2" t="s">
        <v>66</v>
      </c>
      <c r="D1" s="2" t="s">
        <v>728</v>
      </c>
      <c r="E1" s="4" t="s">
        <v>162</v>
      </c>
      <c r="F1" s="4" t="s">
        <v>723</v>
      </c>
      <c r="G1" s="7" t="s">
        <v>673</v>
      </c>
      <c r="H1" s="5" t="s">
        <v>724</v>
      </c>
      <c r="I1" s="2" t="str">
        <f>IF(A1&lt;&gt;"","武汉威伟机械","------")</f>
        <v>武汉威伟机械</v>
      </c>
      <c r="J1" s="17" t="str">
        <f>VLOOKUP(L1,ch!$A$1:$B$33,2,0)</f>
        <v>鄂AHB101</v>
      </c>
      <c r="K1" s="17" t="s">
        <v>103</v>
      </c>
      <c r="L1" s="4" t="s">
        <v>158</v>
      </c>
      <c r="M1" s="2" t="str">
        <f>IF(A1&lt;&gt;"","9.6米","---")</f>
        <v>9.6米</v>
      </c>
      <c r="N1" s="4">
        <v>14</v>
      </c>
      <c r="O1" s="2" t="str">
        <f>C1&amp;"--"&amp;E1</f>
        <v>亚洲一号园区--新地园区</v>
      </c>
      <c r="P1" s="4">
        <f>IF(OR(C1="常福园区",C1="欣程园区",E1="常福园区",E1="欣程园区"),1250,165)</f>
        <v>165</v>
      </c>
    </row>
  </sheetData>
  <phoneticPr fontId="7" type="noConversion"/>
  <conditionalFormatting sqref="G1">
    <cfRule type="duplicateValues" dxfId="30" priority="1"/>
    <cfRule type="duplicateValues" dxfId="29" priority="2"/>
  </conditionalFormatting>
  <conditionalFormatting sqref="G1:H1">
    <cfRule type="duplicateValues" dxfId="28" priority="3"/>
  </conditionalFormatting>
  <conditionalFormatting sqref="G1:H1">
    <cfRule type="duplicateValues" dxfId="27" priority="4"/>
    <cfRule type="duplicateValues" dxfId="26" priority="5"/>
  </conditionalFormatting>
  <conditionalFormatting sqref="G1:H1">
    <cfRule type="duplicateValues" dxfId="25" priority="6"/>
    <cfRule type="duplicateValues" dxfId="24" priority="7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4"/>
  <sheetViews>
    <sheetView topLeftCell="A10" workbookViewId="0">
      <selection activeCell="B16" sqref="B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282</v>
      </c>
      <c r="B2" s="19" t="s">
        <v>109</v>
      </c>
    </row>
    <row r="3" spans="1:2" ht="20.25">
      <c r="A3" s="19" t="s">
        <v>634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128</v>
      </c>
      <c r="B15" s="19" t="s">
        <v>129</v>
      </c>
    </row>
    <row r="16" spans="1:2" ht="20.25">
      <c r="A16" s="19" t="s">
        <v>130</v>
      </c>
      <c r="B16" s="19" t="s">
        <v>98</v>
      </c>
    </row>
    <row r="17" spans="1:2" ht="20.25">
      <c r="A17" s="19" t="s">
        <v>131</v>
      </c>
      <c r="B17" s="19" t="s">
        <v>102</v>
      </c>
    </row>
    <row r="18" spans="1:2" ht="20.25">
      <c r="A18" s="19" t="s">
        <v>132</v>
      </c>
      <c r="B18" s="19" t="s">
        <v>133</v>
      </c>
    </row>
    <row r="19" spans="1:2" ht="20.25">
      <c r="A19" s="19" t="s">
        <v>134</v>
      </c>
      <c r="B19" s="19" t="s">
        <v>135</v>
      </c>
    </row>
    <row r="20" spans="1:2" ht="20.25">
      <c r="A20" s="19" t="s">
        <v>136</v>
      </c>
      <c r="B20" s="19" t="s">
        <v>137</v>
      </c>
    </row>
    <row r="21" spans="1:2" ht="20.25">
      <c r="A21" s="19" t="s">
        <v>138</v>
      </c>
      <c r="B21" s="19" t="s">
        <v>139</v>
      </c>
    </row>
    <row r="22" spans="1:2" ht="20.25">
      <c r="A22" s="19" t="s">
        <v>140</v>
      </c>
      <c r="B22" s="19" t="s">
        <v>100</v>
      </c>
    </row>
    <row r="23" spans="1:2" ht="20.25">
      <c r="A23" s="19" t="s">
        <v>141</v>
      </c>
      <c r="B23" s="19" t="s">
        <v>17</v>
      </c>
    </row>
    <row r="24" spans="1:2" ht="20.25">
      <c r="A24" s="19" t="s">
        <v>142</v>
      </c>
      <c r="B24" s="19" t="s">
        <v>143</v>
      </c>
    </row>
    <row r="25" spans="1:2" ht="20.25">
      <c r="A25" s="19" t="s">
        <v>144</v>
      </c>
      <c r="B25" s="19" t="s">
        <v>145</v>
      </c>
    </row>
    <row r="26" spans="1:2" ht="20.25">
      <c r="A26" s="19" t="s">
        <v>146</v>
      </c>
      <c r="B26" s="19" t="s">
        <v>147</v>
      </c>
    </row>
    <row r="27" spans="1:2" ht="20.25">
      <c r="A27" s="19" t="s">
        <v>148</v>
      </c>
      <c r="B27" s="19" t="s">
        <v>149</v>
      </c>
    </row>
    <row r="28" spans="1:2" ht="20.25">
      <c r="A28" s="19" t="s">
        <v>150</v>
      </c>
      <c r="B28" s="19" t="s">
        <v>151</v>
      </c>
    </row>
    <row r="29" spans="1:2" ht="20.25">
      <c r="A29" s="19" t="s">
        <v>152</v>
      </c>
      <c r="B29" s="19" t="s">
        <v>153</v>
      </c>
    </row>
    <row r="30" spans="1:2" ht="20.25">
      <c r="A30" s="19" t="s">
        <v>154</v>
      </c>
      <c r="B30" s="19" t="s">
        <v>155</v>
      </c>
    </row>
    <row r="31" spans="1:2" ht="20.25">
      <c r="A31" s="19" t="s">
        <v>156</v>
      </c>
      <c r="B31" s="19" t="s">
        <v>157</v>
      </c>
    </row>
    <row r="32" spans="1:2" ht="20.25">
      <c r="A32" s="29" t="s">
        <v>532</v>
      </c>
      <c r="B32" s="29" t="s">
        <v>533</v>
      </c>
    </row>
    <row r="33" spans="1:2" ht="20.25">
      <c r="A33" s="29" t="s">
        <v>632</v>
      </c>
      <c r="B33" s="29" t="s">
        <v>633</v>
      </c>
    </row>
    <row r="34" spans="1:2" ht="20.25">
      <c r="A34" s="29" t="s">
        <v>635</v>
      </c>
      <c r="B34" s="29" t="s">
        <v>636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H9"/>
  <sheetViews>
    <sheetView topLeftCell="B1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566</v>
      </c>
      <c r="B3" s="32" t="s">
        <v>567</v>
      </c>
    </row>
    <row r="4" spans="1:8">
      <c r="A4" s="32" t="s">
        <v>569</v>
      </c>
      <c r="B4" s="18" t="s">
        <v>570</v>
      </c>
      <c r="C4" s="18" t="s">
        <v>538</v>
      </c>
      <c r="D4" s="18" t="s">
        <v>541</v>
      </c>
      <c r="E4" s="18" t="s">
        <v>559</v>
      </c>
      <c r="F4" s="18" t="s">
        <v>557</v>
      </c>
      <c r="G4" s="18" t="s">
        <v>536</v>
      </c>
      <c r="H4" s="18" t="s">
        <v>568</v>
      </c>
    </row>
    <row r="5" spans="1:8">
      <c r="A5" s="33" t="s">
        <v>538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559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557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536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568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159</v>
      </c>
      <c r="C31" s="2" t="s">
        <v>66</v>
      </c>
      <c r="D31" s="2" t="s">
        <v>161</v>
      </c>
      <c r="E31" s="4" t="s">
        <v>55</v>
      </c>
      <c r="F31" s="4" t="s">
        <v>46</v>
      </c>
      <c r="G31" s="5" t="s">
        <v>164</v>
      </c>
      <c r="H31" s="7" t="s">
        <v>228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166</v>
      </c>
      <c r="E32" s="4" t="s">
        <v>66</v>
      </c>
      <c r="F32" s="4" t="s">
        <v>42</v>
      </c>
      <c r="G32" s="5" t="s">
        <v>167</v>
      </c>
      <c r="H32" s="7" t="s">
        <v>229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170</v>
      </c>
      <c r="H33" s="7" t="s">
        <v>230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173</v>
      </c>
      <c r="H34" s="7" t="s">
        <v>231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174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176</v>
      </c>
      <c r="H35" s="7" t="s">
        <v>232</v>
      </c>
      <c r="I35" s="2" t="str">
        <f t="shared" si="4"/>
        <v>武汉威伟机械</v>
      </c>
      <c r="J35" s="17" t="str">
        <f>VLOOKUP(L35,ch!$A$1:$B$31,2,0)</f>
        <v>鄂AZR876</v>
      </c>
      <c r="K35" s="17" t="s">
        <v>129</v>
      </c>
      <c r="L35" s="4" t="s">
        <v>181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178</v>
      </c>
      <c r="C36" s="2" t="s">
        <v>55</v>
      </c>
      <c r="D36" s="2" t="s">
        <v>16</v>
      </c>
      <c r="E36" s="4" t="s">
        <v>59</v>
      </c>
      <c r="F36" s="4" t="s">
        <v>179</v>
      </c>
      <c r="G36" s="5" t="s">
        <v>180</v>
      </c>
      <c r="H36" s="7" t="s">
        <v>233</v>
      </c>
      <c r="I36" s="2" t="str">
        <f t="shared" si="4"/>
        <v>武汉威伟机械</v>
      </c>
      <c r="J36" s="17" t="str">
        <f>VLOOKUP(L36,ch!$A$1:$B$31,2,0)</f>
        <v>鄂AZR876</v>
      </c>
      <c r="K36" s="17" t="s">
        <v>129</v>
      </c>
      <c r="L36" s="4" t="s">
        <v>181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183</v>
      </c>
      <c r="H37" s="7" t="s">
        <v>234</v>
      </c>
      <c r="I37" s="2" t="str">
        <f t="shared" si="4"/>
        <v>武汉威伟机械</v>
      </c>
      <c r="J37" s="17" t="str">
        <f>VLOOKUP(L37,ch!$A$1:$B$31,2,0)</f>
        <v>鄂AZR876</v>
      </c>
      <c r="K37" s="17" t="s">
        <v>129</v>
      </c>
      <c r="L37" s="4" t="s">
        <v>181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184</v>
      </c>
      <c r="H38" s="7" t="s">
        <v>251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186</v>
      </c>
      <c r="G39" s="5" t="s">
        <v>187</v>
      </c>
      <c r="H39" s="7" t="s">
        <v>235</v>
      </c>
      <c r="I39" s="2" t="str">
        <f t="shared" si="4"/>
        <v>武汉威伟机械</v>
      </c>
      <c r="J39" s="17" t="e">
        <f>VLOOKUP(L39,ch!$A$1:$B$31,2,0)</f>
        <v>#N/A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188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190</v>
      </c>
      <c r="H40" s="7" t="s">
        <v>236</v>
      </c>
      <c r="I40" s="2" t="str">
        <f t="shared" si="4"/>
        <v>武汉威伟机械</v>
      </c>
      <c r="J40" s="17" t="e">
        <f>VLOOKUP(L40,ch!$A$1:$B$31,2,0)</f>
        <v>#N/A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191</v>
      </c>
      <c r="H41" s="7" t="s">
        <v>237</v>
      </c>
      <c r="I41" s="2" t="str">
        <f t="shared" si="4"/>
        <v>武汉威伟机械</v>
      </c>
      <c r="J41" s="17" t="e">
        <f>VLOOKUP(L41,ch!$A$1:$B$31,2,0)</f>
        <v>#N/A</v>
      </c>
      <c r="K41" s="17" t="s">
        <v>110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178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193</v>
      </c>
      <c r="H42" s="7" t="s">
        <v>238</v>
      </c>
      <c r="I42" s="2" t="str">
        <f t="shared" si="4"/>
        <v>武汉威伟机械</v>
      </c>
      <c r="J42" s="17" t="e">
        <f>VLOOKUP(L42,ch!$A$1:$B$31,2,0)</f>
        <v>#N/A</v>
      </c>
      <c r="K42" s="17" t="s">
        <v>110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194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197</v>
      </c>
      <c r="H43" s="7" t="s">
        <v>239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199</v>
      </c>
      <c r="H44" s="7" t="s">
        <v>240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201</v>
      </c>
      <c r="H45" s="7" t="s">
        <v>241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203</v>
      </c>
      <c r="H46" s="7" t="s">
        <v>242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204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205</v>
      </c>
      <c r="H47" s="7" t="s">
        <v>243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178</v>
      </c>
      <c r="C48" s="2" t="s">
        <v>55</v>
      </c>
      <c r="D48" s="2" t="s">
        <v>16</v>
      </c>
      <c r="E48" s="4" t="s">
        <v>59</v>
      </c>
      <c r="F48" s="4" t="s">
        <v>206</v>
      </c>
      <c r="G48" s="5" t="s">
        <v>209</v>
      </c>
      <c r="H48" s="7" t="s">
        <v>244</v>
      </c>
      <c r="I48" s="2" t="str">
        <f t="shared" si="4"/>
        <v>武汉威伟机械</v>
      </c>
      <c r="J48" s="17" t="e">
        <f>VLOOKUP(L48,ch!$A$1:$B$31,2,0)</f>
        <v>#N/A</v>
      </c>
      <c r="K48" s="17" t="s">
        <v>110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207</v>
      </c>
      <c r="H49" s="7" t="s">
        <v>245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211</v>
      </c>
      <c r="C50" s="2" t="s">
        <v>59</v>
      </c>
      <c r="D50" s="2" t="s">
        <v>212</v>
      </c>
      <c r="E50" s="4" t="s">
        <v>55</v>
      </c>
      <c r="F50" s="4" t="s">
        <v>46</v>
      </c>
      <c r="G50" s="5" t="s">
        <v>210</v>
      </c>
      <c r="H50" s="7" t="s">
        <v>246</v>
      </c>
      <c r="I50" s="2" t="str">
        <f t="shared" si="4"/>
        <v>武汉威伟机械</v>
      </c>
      <c r="J50" s="17" t="e">
        <f>VLOOKUP(L50,ch!$A$1:$B$31,2,0)</f>
        <v>#N/A</v>
      </c>
      <c r="K50" s="17" t="s">
        <v>110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217</v>
      </c>
      <c r="G51" s="5" t="s">
        <v>215</v>
      </c>
      <c r="H51" s="7" t="s">
        <v>247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217</v>
      </c>
      <c r="G52" s="5" t="s">
        <v>218</v>
      </c>
      <c r="H52" s="7" t="s">
        <v>248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135</v>
      </c>
      <c r="L52" s="4" t="s">
        <v>219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217</v>
      </c>
      <c r="G53" s="5" t="s">
        <v>220</v>
      </c>
      <c r="H53" s="7" t="s">
        <v>249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217</v>
      </c>
      <c r="G54" s="5" t="s">
        <v>222</v>
      </c>
      <c r="H54" s="7" t="s">
        <v>250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252</v>
      </c>
      <c r="C55" s="2" t="s">
        <v>55</v>
      </c>
      <c r="D55" s="2" t="s">
        <v>253</v>
      </c>
      <c r="E55" s="4" t="s">
        <v>66</v>
      </c>
      <c r="F55" s="4" t="s">
        <v>161</v>
      </c>
      <c r="G55" s="5"/>
      <c r="H55" s="5" t="s">
        <v>283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257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284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259</v>
      </c>
      <c r="G57" s="5"/>
      <c r="H57" s="5" t="s">
        <v>285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126</v>
      </c>
      <c r="L57" s="4" t="s">
        <v>260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253</v>
      </c>
      <c r="E58" s="4" t="s">
        <v>66</v>
      </c>
      <c r="F58" s="4" t="s">
        <v>42</v>
      </c>
      <c r="G58" s="5"/>
      <c r="H58" s="5" t="s">
        <v>286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204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287</v>
      </c>
      <c r="I59" s="2" t="str">
        <f t="shared" si="4"/>
        <v>武汉威伟机械</v>
      </c>
      <c r="J59" s="17" t="e">
        <f>VLOOKUP(L59,ch!$A$1:$B$31,2,0)</f>
        <v>#N/A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204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288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253</v>
      </c>
      <c r="E61" s="4" t="s">
        <v>66</v>
      </c>
      <c r="F61" s="4" t="s">
        <v>263</v>
      </c>
      <c r="G61" s="5"/>
      <c r="H61" s="5" t="s">
        <v>289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178</v>
      </c>
      <c r="C62" s="2" t="s">
        <v>55</v>
      </c>
      <c r="D62" s="2" t="s">
        <v>16</v>
      </c>
      <c r="E62" s="4" t="s">
        <v>66</v>
      </c>
      <c r="F62" s="4" t="s">
        <v>179</v>
      </c>
      <c r="G62" s="5"/>
      <c r="H62" s="5" t="s">
        <v>290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257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291</v>
      </c>
      <c r="I63" s="2" t="str">
        <f t="shared" si="4"/>
        <v>武汉威伟机械</v>
      </c>
      <c r="J63" s="17" t="str">
        <f>VLOOKUP(L63,ch!$A$1:$B$31,2,0)</f>
        <v>鄂AZR876</v>
      </c>
      <c r="K63" s="17" t="s">
        <v>129</v>
      </c>
      <c r="L63" s="4" t="s">
        <v>181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253</v>
      </c>
      <c r="E64" s="4" t="s">
        <v>66</v>
      </c>
      <c r="F64" s="4" t="s">
        <v>266</v>
      </c>
      <c r="G64" s="5"/>
      <c r="H64" s="5" t="s">
        <v>292</v>
      </c>
      <c r="I64" s="2" t="str">
        <f t="shared" si="4"/>
        <v>武汉威伟机械</v>
      </c>
      <c r="J64" s="17" t="str">
        <f>VLOOKUP(L64,ch!$A$1:$B$31,2,0)</f>
        <v>鄂AZR876</v>
      </c>
      <c r="K64" s="17" t="s">
        <v>129</v>
      </c>
      <c r="L64" s="4" t="s">
        <v>181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293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204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294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204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295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269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296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297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253</v>
      </c>
      <c r="E70" s="4" t="s">
        <v>66</v>
      </c>
      <c r="F70" s="4" t="s">
        <v>37</v>
      </c>
      <c r="G70" s="5"/>
      <c r="H70" s="5" t="s">
        <v>298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204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299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204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300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274</v>
      </c>
      <c r="E73" s="4" t="s">
        <v>66</v>
      </c>
      <c r="F73" s="4" t="s">
        <v>161</v>
      </c>
      <c r="G73" s="5"/>
      <c r="H73" s="5" t="s">
        <v>301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275</v>
      </c>
      <c r="C74" s="2" t="s">
        <v>66</v>
      </c>
      <c r="D74" s="2" t="s">
        <v>161</v>
      </c>
      <c r="E74" s="4" t="s">
        <v>55</v>
      </c>
      <c r="F74" s="4" t="s">
        <v>46</v>
      </c>
      <c r="G74" s="5"/>
      <c r="H74" s="5" t="s">
        <v>302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276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303</v>
      </c>
      <c r="I75" s="2" t="str">
        <f t="shared" si="4"/>
        <v>武汉威伟机械</v>
      </c>
      <c r="J75" s="17" t="e">
        <f>VLOOKUP(L75,ch!$A$1:$B$31,2,0)</f>
        <v>#N/A</v>
      </c>
      <c r="K75" s="17" t="s">
        <v>110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279</v>
      </c>
      <c r="E76" s="4" t="s">
        <v>48</v>
      </c>
      <c r="F76" s="4" t="s">
        <v>280</v>
      </c>
      <c r="G76" s="5"/>
      <c r="H76" s="5" t="s">
        <v>304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137</v>
      </c>
      <c r="L76" s="4" t="s">
        <v>281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279</v>
      </c>
      <c r="E77" s="4" t="s">
        <v>48</v>
      </c>
      <c r="F77" s="4" t="s">
        <v>280</v>
      </c>
      <c r="G77" s="5"/>
      <c r="H77" s="5" t="s">
        <v>305</v>
      </c>
      <c r="I77" s="2" t="str">
        <f t="shared" si="4"/>
        <v>武汉威伟机械</v>
      </c>
      <c r="J77" s="17" t="e">
        <f>VLOOKUP(L77,ch!$A$1:$B$31,2,0)</f>
        <v>#N/A</v>
      </c>
      <c r="K77" s="17" t="s">
        <v>110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308</v>
      </c>
      <c r="I78" s="7" t="s">
        <v>352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126</v>
      </c>
      <c r="M78" s="4" t="s">
        <v>260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253</v>
      </c>
      <c r="E79" s="4" t="s">
        <v>66</v>
      </c>
      <c r="F79" s="4" t="s">
        <v>161</v>
      </c>
      <c r="G79" s="5"/>
      <c r="H79" s="5" t="s">
        <v>309</v>
      </c>
      <c r="I79" s="7" t="s">
        <v>353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253</v>
      </c>
      <c r="E80" s="4" t="s">
        <v>66</v>
      </c>
      <c r="F80" s="4" t="s">
        <v>34</v>
      </c>
      <c r="G80" s="5"/>
      <c r="H80" s="5" t="s">
        <v>310</v>
      </c>
      <c r="I80" s="7" t="s">
        <v>354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312</v>
      </c>
      <c r="I81" s="7" t="s">
        <v>355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257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314</v>
      </c>
      <c r="I82" s="7" t="s">
        <v>356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178</v>
      </c>
      <c r="C83" s="2" t="s">
        <v>55</v>
      </c>
      <c r="D83" s="2" t="s">
        <v>16</v>
      </c>
      <c r="E83" s="4" t="s">
        <v>59</v>
      </c>
      <c r="F83" s="4" t="s">
        <v>206</v>
      </c>
      <c r="G83" s="5"/>
      <c r="H83" s="5" t="s">
        <v>315</v>
      </c>
      <c r="I83" s="7" t="s">
        <v>357</v>
      </c>
      <c r="J83" s="2" t="str">
        <f t="shared" si="10"/>
        <v>武汉威伟机械</v>
      </c>
      <c r="K83" s="17" t="e">
        <f>VLOOKUP(M83,ch!$A$1:$B$31,2,0)</f>
        <v>#N/A</v>
      </c>
      <c r="L83" s="17" t="s">
        <v>110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204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317</v>
      </c>
      <c r="I84" s="7" t="s">
        <v>358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319</v>
      </c>
      <c r="I85" s="7" t="s">
        <v>359</v>
      </c>
      <c r="J85" s="2" t="str">
        <f t="shared" si="10"/>
        <v>武汉威伟机械</v>
      </c>
      <c r="K85" s="17" t="str">
        <f>VLOOKUP(M85,ch!$A$1:$B$31,2,0)</f>
        <v>鄂AMT870</v>
      </c>
      <c r="L85" s="17" t="s">
        <v>109</v>
      </c>
      <c r="M85" s="4" t="s">
        <v>282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204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322</v>
      </c>
      <c r="I86" s="7" t="s">
        <v>360</v>
      </c>
      <c r="J86" s="2" t="str">
        <f t="shared" si="10"/>
        <v>武汉威伟机械</v>
      </c>
      <c r="K86" s="17" t="str">
        <f>VLOOKUP(M86,ch!$A$1:$B$31,2,0)</f>
        <v>鄂AMT870</v>
      </c>
      <c r="L86" s="17" t="s">
        <v>109</v>
      </c>
      <c r="M86" s="4" t="s">
        <v>282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204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323</v>
      </c>
      <c r="I87" s="7" t="s">
        <v>361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325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330</v>
      </c>
      <c r="I88" s="7" t="s">
        <v>362</v>
      </c>
      <c r="J88" s="2" t="str">
        <f t="shared" si="10"/>
        <v>武汉威伟机械</v>
      </c>
      <c r="K88" s="17" t="str">
        <f>VLOOKUP(M88,ch!$A$1:$B$31,2,0)</f>
        <v>鄂AMT870</v>
      </c>
      <c r="L88" s="17" t="s">
        <v>109</v>
      </c>
      <c r="M88" s="4" t="s">
        <v>282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331</v>
      </c>
      <c r="C89" s="2" t="s">
        <v>66</v>
      </c>
      <c r="D89" s="2" t="s">
        <v>263</v>
      </c>
      <c r="E89" s="4" t="s">
        <v>55</v>
      </c>
      <c r="F89" s="4" t="s">
        <v>30</v>
      </c>
      <c r="G89" s="5"/>
      <c r="H89" s="5" t="s">
        <v>334</v>
      </c>
      <c r="I89" s="7" t="s">
        <v>363</v>
      </c>
      <c r="J89" s="2" t="str">
        <f t="shared" si="10"/>
        <v>武汉威伟机械</v>
      </c>
      <c r="K89" s="17" t="e">
        <f>VLOOKUP(M89,ch!$A$1:$B$31,2,0)</f>
        <v>#N/A</v>
      </c>
      <c r="L89" s="17" t="s">
        <v>110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159</v>
      </c>
      <c r="C90" s="2" t="s">
        <v>66</v>
      </c>
      <c r="D90" s="2" t="s">
        <v>259</v>
      </c>
      <c r="E90" s="4" t="s">
        <v>55</v>
      </c>
      <c r="F90" s="4" t="s">
        <v>336</v>
      </c>
      <c r="G90" s="5"/>
      <c r="H90" s="5" t="s">
        <v>337</v>
      </c>
      <c r="I90" s="7" t="s">
        <v>364</v>
      </c>
      <c r="J90" s="2" t="str">
        <f t="shared" si="10"/>
        <v>武汉威伟机械</v>
      </c>
      <c r="K90" s="17" t="str">
        <f>VLOOKUP(M90,ch!$A$1:$B$31,2,0)</f>
        <v>鄂AZR876</v>
      </c>
      <c r="L90" s="17" t="s">
        <v>129</v>
      </c>
      <c r="M90" s="4" t="s">
        <v>181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339</v>
      </c>
      <c r="C91" s="2" t="s">
        <v>59</v>
      </c>
      <c r="D91" s="2" t="s">
        <v>341</v>
      </c>
      <c r="E91" s="4" t="s">
        <v>55</v>
      </c>
      <c r="F91" s="4" t="s">
        <v>46</v>
      </c>
      <c r="G91" s="5"/>
      <c r="H91" s="5" t="s">
        <v>343</v>
      </c>
      <c r="I91" s="7" t="s">
        <v>365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345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347</v>
      </c>
      <c r="I92" s="7" t="s">
        <v>366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348</v>
      </c>
      <c r="C93" s="2" t="s">
        <v>55</v>
      </c>
      <c r="D93" s="2" t="s">
        <v>279</v>
      </c>
      <c r="E93" s="4" t="s">
        <v>48</v>
      </c>
      <c r="F93" s="4" t="s">
        <v>280</v>
      </c>
      <c r="G93" s="5"/>
      <c r="H93" s="5" t="s">
        <v>349</v>
      </c>
      <c r="I93" s="7" t="s">
        <v>367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348</v>
      </c>
      <c r="C94" s="2" t="s">
        <v>55</v>
      </c>
      <c r="D94" s="2" t="s">
        <v>16</v>
      </c>
      <c r="E94" s="4" t="s">
        <v>48</v>
      </c>
      <c r="F94" s="4" t="s">
        <v>280</v>
      </c>
      <c r="G94" s="5"/>
      <c r="H94" s="5" t="s">
        <v>350</v>
      </c>
      <c r="I94" s="7" t="s">
        <v>368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435</v>
      </c>
      <c r="C95" s="2" t="s">
        <v>55</v>
      </c>
      <c r="D95" s="2" t="s">
        <v>253</v>
      </c>
      <c r="E95" s="4" t="s">
        <v>55</v>
      </c>
      <c r="F95" s="4" t="s">
        <v>436</v>
      </c>
      <c r="G95" s="5" t="s">
        <v>437</v>
      </c>
      <c r="H95" s="7" t="s">
        <v>438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369</v>
      </c>
      <c r="G96" s="5" t="s">
        <v>439</v>
      </c>
      <c r="H96" s="7" t="s">
        <v>440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370</v>
      </c>
      <c r="C97" s="2" t="s">
        <v>55</v>
      </c>
      <c r="D97" s="2" t="s">
        <v>253</v>
      </c>
      <c r="E97" s="4" t="s">
        <v>66</v>
      </c>
      <c r="F97" s="4" t="s">
        <v>371</v>
      </c>
      <c r="G97" s="5" t="s">
        <v>441</v>
      </c>
      <c r="H97" s="7" t="s">
        <v>442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443</v>
      </c>
      <c r="G98" s="5" t="s">
        <v>444</v>
      </c>
      <c r="H98" s="7" t="s">
        <v>445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253</v>
      </c>
      <c r="E99" s="4" t="s">
        <v>66</v>
      </c>
      <c r="F99" s="4" t="s">
        <v>446</v>
      </c>
      <c r="G99" s="5" t="s">
        <v>447</v>
      </c>
      <c r="H99" s="7" t="s">
        <v>448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372</v>
      </c>
      <c r="G100" s="5" t="s">
        <v>449</v>
      </c>
      <c r="H100" s="7" t="s">
        <v>450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373</v>
      </c>
      <c r="G101" s="5" t="s">
        <v>451</v>
      </c>
      <c r="H101" s="7" t="s">
        <v>452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369</v>
      </c>
      <c r="G102" s="5" t="s">
        <v>453</v>
      </c>
      <c r="H102" s="7" t="s">
        <v>454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372</v>
      </c>
      <c r="G103" s="5" t="s">
        <v>455</v>
      </c>
      <c r="H103" s="7" t="s">
        <v>456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257</v>
      </c>
      <c r="C104" s="2" t="s">
        <v>55</v>
      </c>
      <c r="D104" s="2" t="s">
        <v>19</v>
      </c>
      <c r="E104" s="4" t="s">
        <v>66</v>
      </c>
      <c r="F104" s="4" t="s">
        <v>457</v>
      </c>
      <c r="G104" s="5" t="s">
        <v>458</v>
      </c>
      <c r="H104" s="7" t="s">
        <v>459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282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253</v>
      </c>
      <c r="E105" s="4" t="s">
        <v>66</v>
      </c>
      <c r="F105" s="4" t="s">
        <v>446</v>
      </c>
      <c r="G105" s="5" t="s">
        <v>460</v>
      </c>
      <c r="H105" s="7" t="s">
        <v>461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282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462</v>
      </c>
      <c r="C106" s="2" t="s">
        <v>55</v>
      </c>
      <c r="D106" s="2" t="s">
        <v>253</v>
      </c>
      <c r="E106" s="4" t="s">
        <v>66</v>
      </c>
      <c r="F106" s="4" t="s">
        <v>371</v>
      </c>
      <c r="G106" s="5" t="s">
        <v>463</v>
      </c>
      <c r="H106" s="7" t="s">
        <v>464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282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253</v>
      </c>
      <c r="E107" s="4" t="s">
        <v>66</v>
      </c>
      <c r="F107" s="4" t="s">
        <v>446</v>
      </c>
      <c r="G107" s="5" t="s">
        <v>465</v>
      </c>
      <c r="H107" s="7" t="s">
        <v>466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435</v>
      </c>
      <c r="C108" s="2" t="s">
        <v>55</v>
      </c>
      <c r="D108" s="2" t="s">
        <v>19</v>
      </c>
      <c r="E108" s="4" t="s">
        <v>66</v>
      </c>
      <c r="F108" s="4" t="s">
        <v>457</v>
      </c>
      <c r="G108" s="5" t="s">
        <v>467</v>
      </c>
      <c r="H108" s="7" t="s">
        <v>468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469</v>
      </c>
      <c r="G109" s="5" t="s">
        <v>470</v>
      </c>
      <c r="H109" s="7" t="s">
        <v>471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374</v>
      </c>
      <c r="G110" s="5" t="s">
        <v>472</v>
      </c>
      <c r="H110" s="7" t="s">
        <v>473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178</v>
      </c>
      <c r="C111" s="2" t="s">
        <v>55</v>
      </c>
      <c r="D111" s="2" t="s">
        <v>19</v>
      </c>
      <c r="E111" s="4" t="s">
        <v>55</v>
      </c>
      <c r="F111" s="4" t="s">
        <v>436</v>
      </c>
      <c r="G111" s="5" t="s">
        <v>474</v>
      </c>
      <c r="H111" s="7" t="s">
        <v>475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336</v>
      </c>
      <c r="E112" s="4" t="s">
        <v>59</v>
      </c>
      <c r="F112" s="4" t="s">
        <v>375</v>
      </c>
      <c r="G112" s="5" t="s">
        <v>476</v>
      </c>
      <c r="H112" s="7" t="s">
        <v>477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348</v>
      </c>
      <c r="C113" s="2" t="s">
        <v>55</v>
      </c>
      <c r="D113" s="2" t="s">
        <v>19</v>
      </c>
      <c r="E113" s="4" t="s">
        <v>66</v>
      </c>
      <c r="F113" s="4" t="s">
        <v>373</v>
      </c>
      <c r="G113" s="5" t="s">
        <v>478</v>
      </c>
      <c r="H113" s="7" t="s">
        <v>479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331</v>
      </c>
      <c r="C114" s="2" t="s">
        <v>66</v>
      </c>
      <c r="D114" s="2" t="s">
        <v>371</v>
      </c>
      <c r="E114" s="4" t="s">
        <v>55</v>
      </c>
      <c r="F114" s="4" t="s">
        <v>30</v>
      </c>
      <c r="G114" s="5" t="s">
        <v>480</v>
      </c>
      <c r="H114" s="7" t="s">
        <v>481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194</v>
      </c>
      <c r="C115" s="2" t="s">
        <v>55</v>
      </c>
      <c r="D115" s="2" t="s">
        <v>253</v>
      </c>
      <c r="E115" s="4" t="s">
        <v>59</v>
      </c>
      <c r="F115" s="4" t="s">
        <v>482</v>
      </c>
      <c r="G115" s="5" t="s">
        <v>483</v>
      </c>
      <c r="H115" s="7" t="s">
        <v>484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485</v>
      </c>
      <c r="C116" s="2" t="s">
        <v>61</v>
      </c>
      <c r="D116" s="2" t="s">
        <v>369</v>
      </c>
      <c r="E116" s="4" t="s">
        <v>55</v>
      </c>
      <c r="F116" s="4" t="s">
        <v>486</v>
      </c>
      <c r="G116" s="5" t="s">
        <v>487</v>
      </c>
      <c r="H116" s="7" t="s">
        <v>488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257</v>
      </c>
      <c r="C117" s="2" t="s">
        <v>66</v>
      </c>
      <c r="D117" s="2" t="s">
        <v>373</v>
      </c>
      <c r="E117" s="4" t="s">
        <v>55</v>
      </c>
      <c r="F117" s="4" t="s">
        <v>336</v>
      </c>
      <c r="G117" s="5" t="s">
        <v>489</v>
      </c>
      <c r="H117" s="7" t="s">
        <v>490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491</v>
      </c>
      <c r="E118" s="4" t="s">
        <v>48</v>
      </c>
      <c r="F118" s="4" t="s">
        <v>280</v>
      </c>
      <c r="G118" s="5" t="s">
        <v>492</v>
      </c>
      <c r="H118" s="7" t="s">
        <v>493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494</v>
      </c>
      <c r="E119" s="4" t="s">
        <v>48</v>
      </c>
      <c r="F119" s="4" t="s">
        <v>280</v>
      </c>
      <c r="G119" s="5" t="s">
        <v>495</v>
      </c>
      <c r="H119" s="7" t="s">
        <v>496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129</v>
      </c>
      <c r="L119" s="4" t="s">
        <v>181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491</v>
      </c>
      <c r="E120" s="4" t="s">
        <v>48</v>
      </c>
      <c r="F120" s="4" t="s">
        <v>280</v>
      </c>
      <c r="G120" s="5" t="s">
        <v>497</v>
      </c>
      <c r="H120" s="7" t="s">
        <v>498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137</v>
      </c>
      <c r="L120" s="4" t="s">
        <v>281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275</v>
      </c>
      <c r="C121" s="2" t="s">
        <v>66</v>
      </c>
      <c r="D121" s="2" t="s">
        <v>469</v>
      </c>
      <c r="E121" s="4" t="s">
        <v>55</v>
      </c>
      <c r="F121" s="4" t="s">
        <v>30</v>
      </c>
      <c r="G121" s="5" t="s">
        <v>499</v>
      </c>
      <c r="H121" s="7" t="s">
        <v>500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376</v>
      </c>
      <c r="E122" s="4" t="s">
        <v>48</v>
      </c>
      <c r="F122" s="4" t="s">
        <v>280</v>
      </c>
      <c r="G122" s="5" t="s">
        <v>501</v>
      </c>
      <c r="H122" s="7" t="s">
        <v>502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110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348</v>
      </c>
      <c r="C123" s="2" t="s">
        <v>55</v>
      </c>
      <c r="D123" s="2" t="s">
        <v>253</v>
      </c>
      <c r="E123" s="4" t="s">
        <v>59</v>
      </c>
      <c r="F123" s="4" t="s">
        <v>375</v>
      </c>
      <c r="G123" s="5" t="s">
        <v>503</v>
      </c>
      <c r="H123" s="7" t="s">
        <v>504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110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375</v>
      </c>
      <c r="E124" s="4" t="s">
        <v>55</v>
      </c>
      <c r="F124" s="4" t="s">
        <v>30</v>
      </c>
      <c r="G124" s="5" t="s">
        <v>505</v>
      </c>
      <c r="H124" s="7" t="s">
        <v>506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110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178</v>
      </c>
      <c r="C125" s="2" t="s">
        <v>55</v>
      </c>
      <c r="D125" s="2" t="s">
        <v>376</v>
      </c>
      <c r="E125" s="4" t="s">
        <v>378</v>
      </c>
      <c r="F125" s="4" t="s">
        <v>375</v>
      </c>
      <c r="G125" s="7" t="s">
        <v>410</v>
      </c>
      <c r="H125" s="5" t="s">
        <v>379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380</v>
      </c>
      <c r="E126" s="4" t="s">
        <v>378</v>
      </c>
      <c r="F126" s="4" t="s">
        <v>375</v>
      </c>
      <c r="G126" s="7" t="s">
        <v>411</v>
      </c>
      <c r="H126" s="5" t="s">
        <v>381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372</v>
      </c>
      <c r="G127" s="7" t="s">
        <v>412</v>
      </c>
      <c r="H127" s="5" t="s">
        <v>382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384</v>
      </c>
      <c r="E128" s="4" t="s">
        <v>61</v>
      </c>
      <c r="F128" s="4" t="s">
        <v>369</v>
      </c>
      <c r="G128" s="7" t="s">
        <v>413</v>
      </c>
      <c r="H128" s="5" t="s">
        <v>383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386</v>
      </c>
      <c r="G129" s="7" t="s">
        <v>414</v>
      </c>
      <c r="H129" s="5" t="s">
        <v>385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253</v>
      </c>
      <c r="E130" s="4" t="s">
        <v>66</v>
      </c>
      <c r="F130" s="4" t="s">
        <v>374</v>
      </c>
      <c r="G130" s="7" t="s">
        <v>415</v>
      </c>
      <c r="H130" s="5" t="s">
        <v>387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370</v>
      </c>
      <c r="C131" s="2" t="s">
        <v>55</v>
      </c>
      <c r="D131" s="2" t="s">
        <v>253</v>
      </c>
      <c r="E131" s="4" t="s">
        <v>66</v>
      </c>
      <c r="F131" s="4" t="s">
        <v>371</v>
      </c>
      <c r="G131" s="7" t="s">
        <v>416</v>
      </c>
      <c r="H131" s="5" t="s">
        <v>388</v>
      </c>
      <c r="I131" s="2" t="str">
        <f t="shared" si="20"/>
        <v>武汉威伟机械</v>
      </c>
      <c r="J131" s="17" t="str">
        <f>VLOOKUP(L131,ch!$A$1:$B$31,2,0)</f>
        <v>鄂AMT870</v>
      </c>
      <c r="K131" s="17" t="s">
        <v>109</v>
      </c>
      <c r="L131" s="4" t="s">
        <v>282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204</v>
      </c>
      <c r="C132" s="2" t="s">
        <v>55</v>
      </c>
      <c r="D132" s="2" t="s">
        <v>21</v>
      </c>
      <c r="E132" s="4" t="s">
        <v>61</v>
      </c>
      <c r="F132" s="4" t="s">
        <v>389</v>
      </c>
      <c r="G132" s="7" t="s">
        <v>417</v>
      </c>
      <c r="H132" s="5" t="s">
        <v>390</v>
      </c>
      <c r="I132" s="2" t="str">
        <f t="shared" si="20"/>
        <v>武汉威伟机械</v>
      </c>
      <c r="J132" s="17" t="str">
        <f>VLOOKUP(L132,ch!$A$1:$B$31,2,0)</f>
        <v>鄂AMT870</v>
      </c>
      <c r="K132" s="17" t="s">
        <v>109</v>
      </c>
      <c r="L132" s="4" t="s">
        <v>282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252</v>
      </c>
      <c r="C133" s="2" t="s">
        <v>55</v>
      </c>
      <c r="D133" s="2" t="s">
        <v>253</v>
      </c>
      <c r="E133" s="4" t="s">
        <v>61</v>
      </c>
      <c r="F133" s="4" t="s">
        <v>391</v>
      </c>
      <c r="G133" s="7" t="s">
        <v>418</v>
      </c>
      <c r="H133" s="5" t="s">
        <v>392</v>
      </c>
      <c r="I133" s="2" t="str">
        <f t="shared" si="20"/>
        <v>武汉威伟机械</v>
      </c>
      <c r="J133" s="17" t="str">
        <f>VLOOKUP(L133,ch!$A$1:$B$31,2,0)</f>
        <v>鄂AMT870</v>
      </c>
      <c r="K133" s="17" t="s">
        <v>109</v>
      </c>
      <c r="L133" s="4" t="s">
        <v>282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252</v>
      </c>
      <c r="C134" s="2" t="s">
        <v>55</v>
      </c>
      <c r="D134" s="2" t="s">
        <v>253</v>
      </c>
      <c r="E134" s="4" t="s">
        <v>66</v>
      </c>
      <c r="F134" s="4" t="s">
        <v>373</v>
      </c>
      <c r="G134" s="7" t="s">
        <v>419</v>
      </c>
      <c r="H134" s="5" t="s">
        <v>393</v>
      </c>
      <c r="I134" s="2" t="str">
        <f t="shared" si="20"/>
        <v>武汉威伟机械</v>
      </c>
      <c r="J134" s="17" t="str">
        <f>VLOOKUP(L134,ch!$A$1:$B$31,2,0)</f>
        <v>鄂AMT870</v>
      </c>
      <c r="K134" s="17" t="s">
        <v>109</v>
      </c>
      <c r="L134" s="4" t="s">
        <v>282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394</v>
      </c>
      <c r="G135" s="7" t="s">
        <v>420</v>
      </c>
      <c r="H135" s="5" t="s">
        <v>395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372</v>
      </c>
      <c r="G136" s="7" t="s">
        <v>421</v>
      </c>
      <c r="H136" s="5" t="s">
        <v>396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369</v>
      </c>
      <c r="G137" s="7" t="s">
        <v>422</v>
      </c>
      <c r="H137" s="5" t="s">
        <v>397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398</v>
      </c>
      <c r="G138" s="7" t="s">
        <v>423</v>
      </c>
      <c r="H138" s="5" t="s">
        <v>399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204</v>
      </c>
      <c r="C139" s="2" t="s">
        <v>55</v>
      </c>
      <c r="D139" s="2" t="s">
        <v>20</v>
      </c>
      <c r="E139" s="4" t="s">
        <v>61</v>
      </c>
      <c r="F139" s="4" t="s">
        <v>369</v>
      </c>
      <c r="G139" s="7" t="s">
        <v>424</v>
      </c>
      <c r="H139" s="5" t="s">
        <v>400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257</v>
      </c>
      <c r="C140" s="2" t="s">
        <v>55</v>
      </c>
      <c r="D140" s="2" t="s">
        <v>253</v>
      </c>
      <c r="E140" s="4" t="s">
        <v>66</v>
      </c>
      <c r="F140" s="4" t="s">
        <v>373</v>
      </c>
      <c r="G140" s="7" t="s">
        <v>425</v>
      </c>
      <c r="H140" s="5" t="s">
        <v>401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204</v>
      </c>
      <c r="C141" s="2" t="s">
        <v>55</v>
      </c>
      <c r="D141" s="2" t="s">
        <v>20</v>
      </c>
      <c r="E141" s="4" t="s">
        <v>61</v>
      </c>
      <c r="F141" s="4" t="s">
        <v>372</v>
      </c>
      <c r="G141" s="7" t="s">
        <v>426</v>
      </c>
      <c r="H141" s="5" t="s">
        <v>402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403</v>
      </c>
      <c r="E142" s="4" t="s">
        <v>48</v>
      </c>
      <c r="F142" s="4" t="s">
        <v>280</v>
      </c>
      <c r="G142" s="7" t="s">
        <v>427</v>
      </c>
      <c r="H142" s="5" t="s">
        <v>404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403</v>
      </c>
      <c r="E143" s="4" t="s">
        <v>48</v>
      </c>
      <c r="F143" s="4" t="s">
        <v>280</v>
      </c>
      <c r="G143" s="7" t="s">
        <v>428</v>
      </c>
      <c r="H143" s="5" t="s">
        <v>405</v>
      </c>
      <c r="I143" s="2" t="str">
        <f t="shared" si="20"/>
        <v>武汉威伟机械</v>
      </c>
      <c r="J143" s="17" t="e">
        <f>VLOOKUP(L143,ch!$A$1:$B$31,2,0)</f>
        <v>#N/A</v>
      </c>
      <c r="K143" s="17" t="s">
        <v>110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403</v>
      </c>
      <c r="E144" s="4" t="s">
        <v>48</v>
      </c>
      <c r="F144" s="4" t="s">
        <v>280</v>
      </c>
      <c r="G144" s="7" t="s">
        <v>429</v>
      </c>
      <c r="H144" s="5" t="s">
        <v>407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376</v>
      </c>
      <c r="E145" s="4" t="s">
        <v>48</v>
      </c>
      <c r="F145" s="4" t="s">
        <v>280</v>
      </c>
      <c r="G145" s="7" t="s">
        <v>430</v>
      </c>
      <c r="H145" s="5" t="s">
        <v>408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376</v>
      </c>
      <c r="E146" s="4" t="s">
        <v>48</v>
      </c>
      <c r="F146" s="4" t="s">
        <v>280</v>
      </c>
      <c r="G146" s="7" t="s">
        <v>431</v>
      </c>
      <c r="H146" s="5" t="s">
        <v>409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370</v>
      </c>
      <c r="C147" s="2" t="s">
        <v>55</v>
      </c>
      <c r="D147" s="2" t="s">
        <v>19</v>
      </c>
      <c r="E147" s="4" t="s">
        <v>66</v>
      </c>
      <c r="F147" s="4" t="s">
        <v>373</v>
      </c>
      <c r="G147" s="5" t="s">
        <v>432</v>
      </c>
      <c r="H147" s="5"/>
      <c r="I147" s="2" t="str">
        <f t="shared" si="20"/>
        <v>武汉威伟机械</v>
      </c>
      <c r="J147" s="17"/>
      <c r="K147" s="17" t="s">
        <v>433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23" priority="24"/>
  </conditionalFormatting>
  <conditionalFormatting sqref="G31:H54">
    <cfRule type="duplicateValues" dxfId="22" priority="22"/>
    <cfRule type="duplicateValues" dxfId="21" priority="23"/>
  </conditionalFormatting>
  <conditionalFormatting sqref="G55:H77">
    <cfRule type="duplicateValues" dxfId="20" priority="19"/>
    <cfRule type="duplicateValues" dxfId="19" priority="20"/>
  </conditionalFormatting>
  <conditionalFormatting sqref="H55:H77">
    <cfRule type="duplicateValues" dxfId="18" priority="21"/>
  </conditionalFormatting>
  <conditionalFormatting sqref="G78:I94">
    <cfRule type="duplicateValues" dxfId="17" priority="17"/>
    <cfRule type="duplicateValues" dxfId="16" priority="18"/>
  </conditionalFormatting>
  <conditionalFormatting sqref="H78:I94">
    <cfRule type="duplicateValues" dxfId="15" priority="15"/>
    <cfRule type="duplicateValues" dxfId="14" priority="16"/>
  </conditionalFormatting>
  <conditionalFormatting sqref="G95:H124">
    <cfRule type="duplicateValues" dxfId="13" priority="6"/>
  </conditionalFormatting>
  <conditionalFormatting sqref="G95:H107">
    <cfRule type="duplicateValues" dxfId="12" priority="7"/>
    <cfRule type="duplicateValues" dxfId="11" priority="8"/>
  </conditionalFormatting>
  <conditionalFormatting sqref="G108:H124">
    <cfRule type="duplicateValues" dxfId="10" priority="9"/>
    <cfRule type="duplicateValues" dxfId="9" priority="10"/>
  </conditionalFormatting>
  <conditionalFormatting sqref="G95:H107">
    <cfRule type="duplicateValues" dxfId="8" priority="11"/>
    <cfRule type="duplicateValues" dxfId="7" priority="12"/>
  </conditionalFormatting>
  <conditionalFormatting sqref="G108:H124">
    <cfRule type="duplicateValues" dxfId="6" priority="13"/>
    <cfRule type="duplicateValues" dxfId="5" priority="14"/>
  </conditionalFormatting>
  <conditionalFormatting sqref="G125:H147">
    <cfRule type="duplicateValues" dxfId="4" priority="1"/>
  </conditionalFormatting>
  <conditionalFormatting sqref="G125:H147">
    <cfRule type="duplicateValues" dxfId="3" priority="2"/>
    <cfRule type="duplicateValues" dxfId="2" priority="3"/>
  </conditionalFormatting>
  <conditionalFormatting sqref="G125:H147"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159</v>
      </c>
      <c r="C2" s="2" t="s">
        <v>160</v>
      </c>
      <c r="D2" s="2" t="s">
        <v>161</v>
      </c>
      <c r="E2" s="4" t="s">
        <v>162</v>
      </c>
      <c r="F2" s="4" t="s">
        <v>163</v>
      </c>
      <c r="G2" s="5" t="s">
        <v>164</v>
      </c>
      <c r="H2" s="7" t="s">
        <v>228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158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165</v>
      </c>
      <c r="C3" s="2" t="s">
        <v>162</v>
      </c>
      <c r="D3" s="2" t="s">
        <v>166</v>
      </c>
      <c r="E3" s="4" t="s">
        <v>66</v>
      </c>
      <c r="F3" s="4" t="s">
        <v>42</v>
      </c>
      <c r="G3" s="5" t="s">
        <v>167</v>
      </c>
      <c r="H3" s="7" t="s">
        <v>229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168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162</v>
      </c>
      <c r="D4" s="2" t="s">
        <v>21</v>
      </c>
      <c r="E4" s="4" t="s">
        <v>61</v>
      </c>
      <c r="F4" s="4" t="s">
        <v>169</v>
      </c>
      <c r="G4" s="5" t="s">
        <v>170</v>
      </c>
      <c r="H4" s="7" t="s">
        <v>230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168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171</v>
      </c>
      <c r="C5" s="2" t="s">
        <v>162</v>
      </c>
      <c r="D5" s="2" t="s">
        <v>21</v>
      </c>
      <c r="E5" s="4" t="s">
        <v>61</v>
      </c>
      <c r="F5" s="4" t="s">
        <v>172</v>
      </c>
      <c r="G5" s="5" t="s">
        <v>173</v>
      </c>
      <c r="H5" s="7" t="s">
        <v>231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168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174</v>
      </c>
      <c r="C6" s="2" t="s">
        <v>162</v>
      </c>
      <c r="D6" s="2" t="s">
        <v>16</v>
      </c>
      <c r="E6" s="4" t="s">
        <v>59</v>
      </c>
      <c r="F6" s="4" t="s">
        <v>175</v>
      </c>
      <c r="G6" s="5" t="s">
        <v>176</v>
      </c>
      <c r="H6" s="7" t="s">
        <v>232</v>
      </c>
      <c r="I6" s="2" t="str">
        <f t="shared" si="1"/>
        <v>武汉威伟机械</v>
      </c>
      <c r="J6" s="17" t="str">
        <f>VLOOKUP(L6,ch!$A$1:$B$31,2,0)</f>
        <v>鄂AZR876</v>
      </c>
      <c r="K6" s="17" t="s">
        <v>129</v>
      </c>
      <c r="L6" s="4" t="s">
        <v>181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179</v>
      </c>
      <c r="G7" s="5" t="s">
        <v>180</v>
      </c>
      <c r="H7" s="7" t="s">
        <v>233</v>
      </c>
      <c r="I7" s="2" t="str">
        <f t="shared" si="1"/>
        <v>武汉威伟机械</v>
      </c>
      <c r="J7" s="17" t="str">
        <f>VLOOKUP(L7,ch!$A$1:$B$31,2,0)</f>
        <v>鄂AZR876</v>
      </c>
      <c r="K7" s="17" t="s">
        <v>129</v>
      </c>
      <c r="L7" s="4" t="s">
        <v>181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182</v>
      </c>
      <c r="C8" s="2" t="s">
        <v>162</v>
      </c>
      <c r="D8" s="2" t="s">
        <v>16</v>
      </c>
      <c r="E8" s="4" t="s">
        <v>59</v>
      </c>
      <c r="F8" s="4" t="s">
        <v>175</v>
      </c>
      <c r="G8" s="5" t="s">
        <v>183</v>
      </c>
      <c r="H8" s="7" t="s">
        <v>234</v>
      </c>
      <c r="I8" s="2" t="str">
        <f t="shared" si="1"/>
        <v>武汉威伟机械</v>
      </c>
      <c r="J8" s="17" t="str">
        <f>VLOOKUP(L8,ch!$A$1:$B$31,2,0)</f>
        <v>鄂AZR876</v>
      </c>
      <c r="K8" s="17" t="s">
        <v>129</v>
      </c>
      <c r="L8" s="4" t="s">
        <v>181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171</v>
      </c>
      <c r="C9" s="2" t="s">
        <v>162</v>
      </c>
      <c r="D9" s="2" t="s">
        <v>20</v>
      </c>
      <c r="E9" s="4" t="s">
        <v>61</v>
      </c>
      <c r="F9" s="4" t="s">
        <v>172</v>
      </c>
      <c r="G9" s="5" t="s">
        <v>184</v>
      </c>
      <c r="H9" s="7" t="s">
        <v>251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185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162</v>
      </c>
      <c r="D10" s="2" t="s">
        <v>19</v>
      </c>
      <c r="E10" s="4" t="s">
        <v>66</v>
      </c>
      <c r="F10" s="4" t="s">
        <v>186</v>
      </c>
      <c r="G10" s="5" t="s">
        <v>187</v>
      </c>
      <c r="H10" s="7" t="s">
        <v>235</v>
      </c>
      <c r="I10" s="2" t="str">
        <f t="shared" si="1"/>
        <v>武汉威伟机械</v>
      </c>
      <c r="J10" s="17" t="e">
        <f>VLOOKUP(L10,ch!$A$1:$B$31,2,0)</f>
        <v>#N/A</v>
      </c>
      <c r="K10" s="17" t="s">
        <v>109</v>
      </c>
      <c r="L10" s="4" t="s">
        <v>177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188</v>
      </c>
      <c r="C11" s="2" t="s">
        <v>162</v>
      </c>
      <c r="D11" s="2" t="s">
        <v>19</v>
      </c>
      <c r="E11" s="4" t="s">
        <v>66</v>
      </c>
      <c r="F11" s="4" t="s">
        <v>189</v>
      </c>
      <c r="G11" s="5" t="s">
        <v>190</v>
      </c>
      <c r="H11" s="7" t="s">
        <v>236</v>
      </c>
      <c r="I11" s="2" t="str">
        <f t="shared" si="1"/>
        <v>武汉威伟机械</v>
      </c>
      <c r="J11" s="17" t="e">
        <f>VLOOKUP(L11,ch!$A$1:$B$31,2,0)</f>
        <v>#N/A</v>
      </c>
      <c r="K11" s="17" t="s">
        <v>109</v>
      </c>
      <c r="L11" s="4" t="s">
        <v>177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182</v>
      </c>
      <c r="C12" s="2" t="s">
        <v>162</v>
      </c>
      <c r="D12" s="2" t="s">
        <v>16</v>
      </c>
      <c r="E12" s="4" t="s">
        <v>59</v>
      </c>
      <c r="F12" s="4" t="s">
        <v>31</v>
      </c>
      <c r="G12" s="5" t="s">
        <v>191</v>
      </c>
      <c r="H12" s="7" t="s">
        <v>237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192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178</v>
      </c>
      <c r="C13" s="2" t="s">
        <v>162</v>
      </c>
      <c r="D13" s="2" t="s">
        <v>16</v>
      </c>
      <c r="E13" s="4" t="s">
        <v>59</v>
      </c>
      <c r="F13" s="4" t="s">
        <v>175</v>
      </c>
      <c r="G13" s="5" t="s">
        <v>193</v>
      </c>
      <c r="H13" s="7" t="s">
        <v>238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192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194</v>
      </c>
      <c r="C14" s="2" t="s">
        <v>162</v>
      </c>
      <c r="D14" s="2" t="s">
        <v>195</v>
      </c>
      <c r="E14" s="4" t="s">
        <v>162</v>
      </c>
      <c r="F14" s="4" t="s">
        <v>196</v>
      </c>
      <c r="G14" s="5" t="s">
        <v>197</v>
      </c>
      <c r="H14" s="7" t="s">
        <v>239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158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162</v>
      </c>
      <c r="D15" s="2" t="s">
        <v>195</v>
      </c>
      <c r="E15" s="4" t="s">
        <v>61</v>
      </c>
      <c r="F15" s="4" t="s">
        <v>198</v>
      </c>
      <c r="G15" s="5" t="s">
        <v>199</v>
      </c>
      <c r="H15" s="7" t="s">
        <v>240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158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162</v>
      </c>
      <c r="D16" s="2" t="s">
        <v>19</v>
      </c>
      <c r="E16" s="4" t="s">
        <v>66</v>
      </c>
      <c r="F16" s="4" t="s">
        <v>200</v>
      </c>
      <c r="G16" s="5" t="s">
        <v>201</v>
      </c>
      <c r="H16" s="7" t="s">
        <v>241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202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162</v>
      </c>
      <c r="D17" s="2" t="s">
        <v>21</v>
      </c>
      <c r="E17" s="4" t="s">
        <v>162</v>
      </c>
      <c r="F17" s="4" t="s">
        <v>175</v>
      </c>
      <c r="G17" s="5" t="s">
        <v>203</v>
      </c>
      <c r="H17" s="7" t="s">
        <v>242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202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204</v>
      </c>
      <c r="C18" s="2" t="s">
        <v>162</v>
      </c>
      <c r="D18" s="2" t="s">
        <v>20</v>
      </c>
      <c r="E18" s="4" t="s">
        <v>61</v>
      </c>
      <c r="F18" s="4" t="s">
        <v>198</v>
      </c>
      <c r="G18" s="5" t="s">
        <v>205</v>
      </c>
      <c r="H18" s="7" t="s">
        <v>243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202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178</v>
      </c>
      <c r="C19" s="2" t="s">
        <v>162</v>
      </c>
      <c r="D19" s="2" t="s">
        <v>16</v>
      </c>
      <c r="E19" s="4" t="s">
        <v>59</v>
      </c>
      <c r="F19" s="4" t="s">
        <v>206</v>
      </c>
      <c r="G19" s="5" t="s">
        <v>209</v>
      </c>
      <c r="H19" s="7" t="s">
        <v>244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192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162</v>
      </c>
      <c r="D20" s="2" t="s">
        <v>21</v>
      </c>
      <c r="E20" s="4" t="s">
        <v>162</v>
      </c>
      <c r="F20" s="4" t="s">
        <v>196</v>
      </c>
      <c r="G20" s="5" t="s">
        <v>207</v>
      </c>
      <c r="H20" s="7" t="s">
        <v>245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208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211</v>
      </c>
      <c r="C21" s="2" t="s">
        <v>59</v>
      </c>
      <c r="D21" s="2" t="s">
        <v>212</v>
      </c>
      <c r="E21" s="4" t="s">
        <v>162</v>
      </c>
      <c r="F21" s="4" t="s">
        <v>195</v>
      </c>
      <c r="G21" s="5" t="s">
        <v>210</v>
      </c>
      <c r="H21" s="7" t="s">
        <v>246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192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213</v>
      </c>
      <c r="C22" s="2" t="s">
        <v>162</v>
      </c>
      <c r="D22" s="2" t="s">
        <v>16</v>
      </c>
      <c r="E22" s="4" t="s">
        <v>214</v>
      </c>
      <c r="F22" s="4" t="s">
        <v>217</v>
      </c>
      <c r="G22" s="5" t="s">
        <v>215</v>
      </c>
      <c r="H22" s="7" t="s">
        <v>247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216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213</v>
      </c>
      <c r="C23" s="2" t="s">
        <v>162</v>
      </c>
      <c r="D23" s="2" t="s">
        <v>16</v>
      </c>
      <c r="E23" s="4" t="s">
        <v>214</v>
      </c>
      <c r="F23" s="4" t="s">
        <v>217</v>
      </c>
      <c r="G23" s="5" t="s">
        <v>218</v>
      </c>
      <c r="H23" s="7" t="s">
        <v>248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135</v>
      </c>
      <c r="L23" s="4" t="s">
        <v>219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213</v>
      </c>
      <c r="C24" s="2" t="s">
        <v>162</v>
      </c>
      <c r="D24" s="2" t="s">
        <v>21</v>
      </c>
      <c r="E24" s="4" t="s">
        <v>214</v>
      </c>
      <c r="F24" s="4" t="s">
        <v>217</v>
      </c>
      <c r="G24" s="5" t="s">
        <v>220</v>
      </c>
      <c r="H24" s="7" t="s">
        <v>249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221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213</v>
      </c>
      <c r="C25" s="2" t="s">
        <v>162</v>
      </c>
      <c r="D25" s="2" t="s">
        <v>16</v>
      </c>
      <c r="E25" s="4" t="s">
        <v>214</v>
      </c>
      <c r="F25" s="4" t="s">
        <v>217</v>
      </c>
      <c r="G25" s="5" t="s">
        <v>222</v>
      </c>
      <c r="H25" s="7" t="s">
        <v>250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223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143" priority="1"/>
    <cfRule type="duplicateValues" dxfId="14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252</v>
      </c>
      <c r="C2" s="2" t="s">
        <v>254</v>
      </c>
      <c r="D2" s="2" t="s">
        <v>253</v>
      </c>
      <c r="E2" s="4" t="s">
        <v>255</v>
      </c>
      <c r="F2" s="4" t="s">
        <v>256</v>
      </c>
      <c r="G2" s="5"/>
      <c r="H2" s="5" t="s">
        <v>283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257</v>
      </c>
      <c r="C3" s="2" t="s">
        <v>162</v>
      </c>
      <c r="D3" s="2" t="s">
        <v>19</v>
      </c>
      <c r="E3" s="4" t="s">
        <v>255</v>
      </c>
      <c r="F3" s="4" t="s">
        <v>189</v>
      </c>
      <c r="G3" s="5"/>
      <c r="H3" s="5" t="s">
        <v>284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258</v>
      </c>
      <c r="C4" s="2" t="s">
        <v>162</v>
      </c>
      <c r="D4" s="2" t="s">
        <v>19</v>
      </c>
      <c r="E4" s="4" t="s">
        <v>255</v>
      </c>
      <c r="F4" s="4" t="s">
        <v>259</v>
      </c>
      <c r="G4" s="5"/>
      <c r="H4" s="5" t="s">
        <v>285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260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165</v>
      </c>
      <c r="C5" s="2" t="s">
        <v>162</v>
      </c>
      <c r="D5" s="2" t="s">
        <v>253</v>
      </c>
      <c r="E5" s="4" t="s">
        <v>66</v>
      </c>
      <c r="F5" s="4" t="s">
        <v>42</v>
      </c>
      <c r="G5" s="5"/>
      <c r="H5" s="5" t="s">
        <v>286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204</v>
      </c>
      <c r="C6" s="2" t="s">
        <v>162</v>
      </c>
      <c r="D6" s="2" t="s">
        <v>20</v>
      </c>
      <c r="E6" s="4" t="s">
        <v>61</v>
      </c>
      <c r="F6" s="4" t="s">
        <v>172</v>
      </c>
      <c r="G6" s="5"/>
      <c r="H6" s="5" t="s">
        <v>287</v>
      </c>
      <c r="I6" s="2" t="str">
        <f t="shared" si="0"/>
        <v>武汉威伟机械</v>
      </c>
      <c r="J6" s="17" t="e">
        <f>VLOOKUP(L6,ch!$A$1:$B$31,2,0)</f>
        <v>#N/A</v>
      </c>
      <c r="K6" s="17" t="s">
        <v>109</v>
      </c>
      <c r="L6" s="4" t="s">
        <v>177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204</v>
      </c>
      <c r="C7" s="2" t="s">
        <v>162</v>
      </c>
      <c r="D7" s="2" t="s">
        <v>20</v>
      </c>
      <c r="E7" s="4" t="s">
        <v>61</v>
      </c>
      <c r="F7" s="4" t="s">
        <v>198</v>
      </c>
      <c r="G7" s="5"/>
      <c r="H7" s="5" t="s">
        <v>288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262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165</v>
      </c>
      <c r="C8" s="2" t="s">
        <v>162</v>
      </c>
      <c r="D8" s="2" t="s">
        <v>253</v>
      </c>
      <c r="E8" s="4" t="s">
        <v>66</v>
      </c>
      <c r="F8" s="4" t="s">
        <v>263</v>
      </c>
      <c r="G8" s="5"/>
      <c r="H8" s="5" t="s">
        <v>289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262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178</v>
      </c>
      <c r="C9" s="2" t="s">
        <v>162</v>
      </c>
      <c r="D9" s="2" t="s">
        <v>16</v>
      </c>
      <c r="E9" s="4" t="s">
        <v>66</v>
      </c>
      <c r="F9" s="4" t="s">
        <v>264</v>
      </c>
      <c r="G9" s="5"/>
      <c r="H9" s="5" t="s">
        <v>290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265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257</v>
      </c>
      <c r="C10" s="2" t="s">
        <v>162</v>
      </c>
      <c r="D10" s="2" t="s">
        <v>19</v>
      </c>
      <c r="E10" s="4" t="s">
        <v>66</v>
      </c>
      <c r="F10" s="4" t="s">
        <v>189</v>
      </c>
      <c r="G10" s="5"/>
      <c r="H10" s="5" t="s">
        <v>291</v>
      </c>
      <c r="I10" s="2" t="str">
        <f t="shared" si="0"/>
        <v>武汉威伟机械</v>
      </c>
      <c r="J10" s="17" t="str">
        <f>VLOOKUP(L10,ch!$A$1:$B$31,2,0)</f>
        <v>鄂AZR876</v>
      </c>
      <c r="K10" s="17" t="s">
        <v>129</v>
      </c>
      <c r="L10" s="4" t="s">
        <v>181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165</v>
      </c>
      <c r="C11" s="2" t="s">
        <v>162</v>
      </c>
      <c r="D11" s="2" t="s">
        <v>253</v>
      </c>
      <c r="E11" s="4" t="s">
        <v>66</v>
      </c>
      <c r="F11" s="4" t="s">
        <v>266</v>
      </c>
      <c r="G11" s="5"/>
      <c r="H11" s="5" t="s">
        <v>292</v>
      </c>
      <c r="I11" s="2" t="str">
        <f t="shared" si="0"/>
        <v>武汉威伟机械</v>
      </c>
      <c r="J11" s="17" t="str">
        <f>VLOOKUP(L11,ch!$A$1:$B$31,2,0)</f>
        <v>鄂AZR876</v>
      </c>
      <c r="K11" s="17" t="s">
        <v>129</v>
      </c>
      <c r="L11" s="4" t="s">
        <v>181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162</v>
      </c>
      <c r="D12" s="2" t="s">
        <v>20</v>
      </c>
      <c r="E12" s="4" t="s">
        <v>61</v>
      </c>
      <c r="F12" s="4" t="s">
        <v>198</v>
      </c>
      <c r="G12" s="5"/>
      <c r="H12" s="5" t="s">
        <v>293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204</v>
      </c>
      <c r="C13" s="2" t="s">
        <v>162</v>
      </c>
      <c r="D13" s="2" t="s">
        <v>268</v>
      </c>
      <c r="E13" s="4" t="s">
        <v>162</v>
      </c>
      <c r="F13" s="4" t="s">
        <v>196</v>
      </c>
      <c r="G13" s="5"/>
      <c r="H13" s="5" t="s">
        <v>294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267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204</v>
      </c>
      <c r="C14" s="2" t="s">
        <v>162</v>
      </c>
      <c r="D14" s="2" t="s">
        <v>21</v>
      </c>
      <c r="E14" s="4" t="s">
        <v>61</v>
      </c>
      <c r="F14" s="4" t="s">
        <v>169</v>
      </c>
      <c r="G14" s="5"/>
      <c r="H14" s="5" t="s">
        <v>295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267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269</v>
      </c>
      <c r="C15" s="2" t="s">
        <v>162</v>
      </c>
      <c r="D15" s="2" t="s">
        <v>20</v>
      </c>
      <c r="E15" s="4" t="s">
        <v>61</v>
      </c>
      <c r="F15" s="4" t="s">
        <v>172</v>
      </c>
      <c r="G15" s="5"/>
      <c r="H15" s="5" t="s">
        <v>296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270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162</v>
      </c>
      <c r="D16" s="2" t="s">
        <v>20</v>
      </c>
      <c r="E16" s="4" t="s">
        <v>61</v>
      </c>
      <c r="F16" s="4" t="s">
        <v>198</v>
      </c>
      <c r="G16" s="5"/>
      <c r="H16" s="5" t="s">
        <v>297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271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162</v>
      </c>
      <c r="D17" s="2" t="s">
        <v>253</v>
      </c>
      <c r="E17" s="4" t="s">
        <v>66</v>
      </c>
      <c r="F17" s="4" t="s">
        <v>200</v>
      </c>
      <c r="G17" s="5"/>
      <c r="H17" s="5" t="s">
        <v>298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271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204</v>
      </c>
      <c r="C18" s="2" t="s">
        <v>162</v>
      </c>
      <c r="D18" s="2" t="s">
        <v>163</v>
      </c>
      <c r="E18" s="4" t="s">
        <v>272</v>
      </c>
      <c r="F18" s="4" t="s">
        <v>172</v>
      </c>
      <c r="G18" s="5"/>
      <c r="H18" s="5" t="s">
        <v>299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273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204</v>
      </c>
      <c r="C19" s="2" t="s">
        <v>162</v>
      </c>
      <c r="D19" s="2" t="s">
        <v>163</v>
      </c>
      <c r="E19" s="4" t="s">
        <v>59</v>
      </c>
      <c r="F19" s="4" t="s">
        <v>31</v>
      </c>
      <c r="G19" s="5"/>
      <c r="H19" s="5" t="s">
        <v>300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273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165</v>
      </c>
      <c r="C20" s="2" t="s">
        <v>162</v>
      </c>
      <c r="D20" s="2" t="s">
        <v>274</v>
      </c>
      <c r="E20" s="4" t="s">
        <v>66</v>
      </c>
      <c r="F20" s="4" t="s">
        <v>161</v>
      </c>
      <c r="G20" s="5"/>
      <c r="H20" s="5" t="s">
        <v>301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273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275</v>
      </c>
      <c r="C21" s="2" t="s">
        <v>66</v>
      </c>
      <c r="D21" s="2" t="s">
        <v>161</v>
      </c>
      <c r="E21" s="4" t="s">
        <v>162</v>
      </c>
      <c r="F21" s="4" t="s">
        <v>163</v>
      </c>
      <c r="G21" s="5"/>
      <c r="H21" s="5" t="s">
        <v>302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273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276</v>
      </c>
      <c r="C22" s="2" t="s">
        <v>66</v>
      </c>
      <c r="D22" s="2" t="s">
        <v>277</v>
      </c>
      <c r="E22" s="4" t="s">
        <v>254</v>
      </c>
      <c r="F22" s="4" t="s">
        <v>163</v>
      </c>
      <c r="G22" s="5"/>
      <c r="H22" s="28" t="s">
        <v>303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192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213</v>
      </c>
      <c r="C23" s="2" t="s">
        <v>278</v>
      </c>
      <c r="D23" s="2" t="s">
        <v>279</v>
      </c>
      <c r="E23" s="4" t="s">
        <v>214</v>
      </c>
      <c r="F23" s="4" t="s">
        <v>280</v>
      </c>
      <c r="G23" s="5"/>
      <c r="H23" s="5" t="s">
        <v>304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137</v>
      </c>
      <c r="L23" s="4" t="s">
        <v>281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213</v>
      </c>
      <c r="C24" s="2" t="s">
        <v>278</v>
      </c>
      <c r="D24" s="2" t="s">
        <v>279</v>
      </c>
      <c r="E24" s="4" t="s">
        <v>214</v>
      </c>
      <c r="F24" s="4" t="s">
        <v>280</v>
      </c>
      <c r="G24" s="5"/>
      <c r="H24" s="5" t="s">
        <v>305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192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141" priority="4"/>
    <cfRule type="duplicateValues" dxfId="140" priority="5"/>
  </conditionalFormatting>
  <conditionalFormatting sqref="H1:H1048576">
    <cfRule type="duplicateValues" dxfId="139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351</v>
      </c>
      <c r="I1" s="10" t="s">
        <v>226</v>
      </c>
      <c r="J1" s="10" t="s">
        <v>7</v>
      </c>
      <c r="K1" s="10" t="s">
        <v>225</v>
      </c>
      <c r="L1" s="10" t="s">
        <v>224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165</v>
      </c>
      <c r="C2" s="2" t="s">
        <v>162</v>
      </c>
      <c r="D2" s="2" t="s">
        <v>19</v>
      </c>
      <c r="E2" s="4" t="s">
        <v>306</v>
      </c>
      <c r="F2" s="4" t="s">
        <v>307</v>
      </c>
      <c r="G2" s="5"/>
      <c r="H2" s="5" t="s">
        <v>308</v>
      </c>
      <c r="I2" s="7" t="s">
        <v>352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260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165</v>
      </c>
      <c r="C3" s="2" t="s">
        <v>162</v>
      </c>
      <c r="D3" s="2" t="s">
        <v>253</v>
      </c>
      <c r="E3" s="4" t="s">
        <v>306</v>
      </c>
      <c r="F3" s="4" t="s">
        <v>161</v>
      </c>
      <c r="G3" s="5"/>
      <c r="H3" s="5" t="s">
        <v>309</v>
      </c>
      <c r="I3" s="7" t="s">
        <v>353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165</v>
      </c>
      <c r="C4" s="21" t="s">
        <v>162</v>
      </c>
      <c r="D4" s="21" t="s">
        <v>253</v>
      </c>
      <c r="E4" s="23" t="s">
        <v>306</v>
      </c>
      <c r="F4" s="23" t="s">
        <v>42</v>
      </c>
      <c r="G4" s="26"/>
      <c r="H4" s="26" t="s">
        <v>310</v>
      </c>
      <c r="I4" s="27" t="s">
        <v>507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162</v>
      </c>
      <c r="D5" s="2" t="s">
        <v>20</v>
      </c>
      <c r="E5" s="4" t="s">
        <v>311</v>
      </c>
      <c r="F5" s="4" t="s">
        <v>198</v>
      </c>
      <c r="G5" s="5"/>
      <c r="H5" s="5" t="s">
        <v>312</v>
      </c>
      <c r="I5" s="7" t="s">
        <v>355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313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257</v>
      </c>
      <c r="C6" s="2" t="s">
        <v>162</v>
      </c>
      <c r="D6" s="2" t="s">
        <v>19</v>
      </c>
      <c r="E6" s="4" t="s">
        <v>66</v>
      </c>
      <c r="F6" s="4" t="s">
        <v>189</v>
      </c>
      <c r="G6" s="5"/>
      <c r="H6" s="5" t="s">
        <v>314</v>
      </c>
      <c r="I6" s="7" t="s">
        <v>356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313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206</v>
      </c>
      <c r="G7" s="5"/>
      <c r="H7" s="5" t="s">
        <v>315</v>
      </c>
      <c r="I7" s="7" t="s">
        <v>357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316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172</v>
      </c>
      <c r="G8" s="5"/>
      <c r="H8" s="5" t="s">
        <v>317</v>
      </c>
      <c r="I8" s="7" t="s">
        <v>358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318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165</v>
      </c>
      <c r="C9" s="2" t="s">
        <v>162</v>
      </c>
      <c r="D9" s="2" t="s">
        <v>19</v>
      </c>
      <c r="E9" s="4" t="s">
        <v>66</v>
      </c>
      <c r="F9" s="4" t="s">
        <v>200</v>
      </c>
      <c r="G9" s="5"/>
      <c r="H9" s="5" t="s">
        <v>319</v>
      </c>
      <c r="I9" s="7" t="s">
        <v>359</v>
      </c>
      <c r="J9" s="2" t="str">
        <f t="shared" si="0"/>
        <v>武汉威伟机械</v>
      </c>
      <c r="K9" s="17" t="str">
        <f>VLOOKUP(M9,ch!$A$1:$B$31,2,0)</f>
        <v>鄂AMT870</v>
      </c>
      <c r="L9" s="17" t="s">
        <v>109</v>
      </c>
      <c r="M9" s="4" t="s">
        <v>320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204</v>
      </c>
      <c r="C10" s="2" t="s">
        <v>162</v>
      </c>
      <c r="D10" s="2" t="s">
        <v>21</v>
      </c>
      <c r="E10" s="4" t="s">
        <v>162</v>
      </c>
      <c r="F10" s="4" t="s">
        <v>321</v>
      </c>
      <c r="G10" s="5"/>
      <c r="H10" s="5" t="s">
        <v>322</v>
      </c>
      <c r="I10" s="7" t="s">
        <v>360</v>
      </c>
      <c r="J10" s="2" t="str">
        <f t="shared" si="0"/>
        <v>武汉威伟机械</v>
      </c>
      <c r="K10" s="17" t="str">
        <f>VLOOKUP(M10,ch!$A$1:$B$31,2,0)</f>
        <v>鄂AMT870</v>
      </c>
      <c r="L10" s="17" t="s">
        <v>109</v>
      </c>
      <c r="M10" s="4" t="s">
        <v>320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204</v>
      </c>
      <c r="C11" s="2" t="s">
        <v>162</v>
      </c>
      <c r="D11" s="2" t="s">
        <v>21</v>
      </c>
      <c r="E11" s="4" t="s">
        <v>61</v>
      </c>
      <c r="F11" s="4" t="s">
        <v>172</v>
      </c>
      <c r="G11" s="5"/>
      <c r="H11" s="5" t="s">
        <v>323</v>
      </c>
      <c r="I11" s="7" t="s">
        <v>361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324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325</v>
      </c>
      <c r="C12" s="2" t="s">
        <v>326</v>
      </c>
      <c r="D12" s="2" t="s">
        <v>327</v>
      </c>
      <c r="E12" s="4" t="s">
        <v>328</v>
      </c>
      <c r="F12" s="4" t="s">
        <v>329</v>
      </c>
      <c r="G12" s="5"/>
      <c r="H12" s="5" t="s">
        <v>330</v>
      </c>
      <c r="I12" s="7" t="s">
        <v>362</v>
      </c>
      <c r="J12" s="2" t="str">
        <f t="shared" si="0"/>
        <v>武汉威伟机械</v>
      </c>
      <c r="K12" s="17" t="str">
        <f>VLOOKUP(M12,ch!$A$1:$B$31,2,0)</f>
        <v>鄂AMT870</v>
      </c>
      <c r="L12" s="17" t="s">
        <v>109</v>
      </c>
      <c r="M12" s="4" t="s">
        <v>282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331</v>
      </c>
      <c r="C13" s="2" t="s">
        <v>332</v>
      </c>
      <c r="D13" s="2" t="s">
        <v>333</v>
      </c>
      <c r="E13" s="4" t="s">
        <v>328</v>
      </c>
      <c r="F13" s="4" t="s">
        <v>329</v>
      </c>
      <c r="G13" s="5"/>
      <c r="H13" s="5" t="s">
        <v>334</v>
      </c>
      <c r="I13" s="7" t="s">
        <v>363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316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159</v>
      </c>
      <c r="C14" s="2" t="s">
        <v>332</v>
      </c>
      <c r="D14" s="2" t="s">
        <v>335</v>
      </c>
      <c r="E14" s="4" t="s">
        <v>162</v>
      </c>
      <c r="F14" s="4" t="s">
        <v>336</v>
      </c>
      <c r="G14" s="5"/>
      <c r="H14" s="5" t="s">
        <v>337</v>
      </c>
      <c r="I14" s="7" t="s">
        <v>364</v>
      </c>
      <c r="J14" s="2" t="str">
        <f t="shared" si="0"/>
        <v>武汉威伟机械</v>
      </c>
      <c r="K14" s="17" t="str">
        <f>VLOOKUP(M14,ch!$A$1:$B$31,2,0)</f>
        <v>鄂AZR876</v>
      </c>
      <c r="L14" s="17" t="s">
        <v>129</v>
      </c>
      <c r="M14" s="4" t="s">
        <v>338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339</v>
      </c>
      <c r="C15" s="2" t="s">
        <v>340</v>
      </c>
      <c r="D15" s="2" t="s">
        <v>341</v>
      </c>
      <c r="E15" s="4" t="s">
        <v>328</v>
      </c>
      <c r="F15" s="4" t="s">
        <v>342</v>
      </c>
      <c r="G15" s="5"/>
      <c r="H15" s="5" t="s">
        <v>343</v>
      </c>
      <c r="I15" s="7" t="s">
        <v>365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344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345</v>
      </c>
      <c r="C16" s="2" t="s">
        <v>340</v>
      </c>
      <c r="D16" s="2" t="s">
        <v>346</v>
      </c>
      <c r="E16" s="4" t="s">
        <v>162</v>
      </c>
      <c r="F16" s="4" t="s">
        <v>163</v>
      </c>
      <c r="G16" s="5"/>
      <c r="H16" s="5" t="s">
        <v>347</v>
      </c>
      <c r="I16" s="7" t="s">
        <v>366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344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348</v>
      </c>
      <c r="C17" s="2" t="s">
        <v>162</v>
      </c>
      <c r="D17" s="2" t="s">
        <v>279</v>
      </c>
      <c r="E17" s="4" t="s">
        <v>214</v>
      </c>
      <c r="F17" s="4" t="s">
        <v>280</v>
      </c>
      <c r="G17" s="5"/>
      <c r="H17" s="5" t="s">
        <v>349</v>
      </c>
      <c r="I17" s="7" t="s">
        <v>367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158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348</v>
      </c>
      <c r="C18" s="2" t="s">
        <v>162</v>
      </c>
      <c r="D18" s="2" t="s">
        <v>16</v>
      </c>
      <c r="E18" s="4" t="s">
        <v>214</v>
      </c>
      <c r="F18" s="4" t="s">
        <v>280</v>
      </c>
      <c r="G18" s="5"/>
      <c r="H18" s="5" t="s">
        <v>350</v>
      </c>
      <c r="I18" s="7" t="s">
        <v>368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168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508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138" priority="3"/>
    <cfRule type="duplicateValues" dxfId="137" priority="4"/>
  </conditionalFormatting>
  <conditionalFormatting sqref="H1:I1048576">
    <cfRule type="duplicateValues" dxfId="136" priority="1"/>
    <cfRule type="duplicateValues" dxfId="135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435</v>
      </c>
      <c r="C2" s="2" t="s">
        <v>55</v>
      </c>
      <c r="D2" s="2" t="s">
        <v>253</v>
      </c>
      <c r="E2" s="4" t="s">
        <v>55</v>
      </c>
      <c r="F2" s="4" t="s">
        <v>436</v>
      </c>
      <c r="G2" s="5" t="s">
        <v>437</v>
      </c>
      <c r="H2" s="7" t="s">
        <v>438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369</v>
      </c>
      <c r="G3" s="5" t="s">
        <v>439</v>
      </c>
      <c r="H3" s="7" t="s">
        <v>440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370</v>
      </c>
      <c r="C4" s="2" t="s">
        <v>55</v>
      </c>
      <c r="D4" s="2" t="s">
        <v>253</v>
      </c>
      <c r="E4" s="4" t="s">
        <v>66</v>
      </c>
      <c r="F4" s="4" t="s">
        <v>371</v>
      </c>
      <c r="G4" s="5" t="s">
        <v>441</v>
      </c>
      <c r="H4" s="7" t="s">
        <v>442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443</v>
      </c>
      <c r="G5" s="5" t="s">
        <v>444</v>
      </c>
      <c r="H5" s="7" t="s">
        <v>445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253</v>
      </c>
      <c r="E6" s="4" t="s">
        <v>66</v>
      </c>
      <c r="F6" s="4" t="s">
        <v>446</v>
      </c>
      <c r="G6" s="5" t="s">
        <v>447</v>
      </c>
      <c r="H6" s="7" t="s">
        <v>448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372</v>
      </c>
      <c r="G7" s="5" t="s">
        <v>449</v>
      </c>
      <c r="H7" s="7" t="s">
        <v>450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373</v>
      </c>
      <c r="G8" s="5" t="s">
        <v>451</v>
      </c>
      <c r="H8" s="7" t="s">
        <v>452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369</v>
      </c>
      <c r="G9" s="5" t="s">
        <v>453</v>
      </c>
      <c r="H9" s="7" t="s">
        <v>454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372</v>
      </c>
      <c r="G10" s="5" t="s">
        <v>455</v>
      </c>
      <c r="H10" s="7" t="s">
        <v>456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257</v>
      </c>
      <c r="C11" s="2" t="s">
        <v>55</v>
      </c>
      <c r="D11" s="2" t="s">
        <v>19</v>
      </c>
      <c r="E11" s="4" t="s">
        <v>66</v>
      </c>
      <c r="F11" s="4" t="s">
        <v>457</v>
      </c>
      <c r="G11" s="5" t="s">
        <v>458</v>
      </c>
      <c r="H11" s="7" t="s">
        <v>459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282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253</v>
      </c>
      <c r="E12" s="4" t="s">
        <v>66</v>
      </c>
      <c r="F12" s="4" t="s">
        <v>446</v>
      </c>
      <c r="G12" s="5" t="s">
        <v>460</v>
      </c>
      <c r="H12" s="7" t="s">
        <v>461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282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462</v>
      </c>
      <c r="C13" s="2" t="s">
        <v>55</v>
      </c>
      <c r="D13" s="2" t="s">
        <v>253</v>
      </c>
      <c r="E13" s="4" t="s">
        <v>66</v>
      </c>
      <c r="F13" s="4" t="s">
        <v>371</v>
      </c>
      <c r="G13" s="5" t="s">
        <v>463</v>
      </c>
      <c r="H13" s="7" t="s">
        <v>464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282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253</v>
      </c>
      <c r="E14" s="4" t="s">
        <v>66</v>
      </c>
      <c r="F14" s="4" t="s">
        <v>446</v>
      </c>
      <c r="G14" s="5" t="s">
        <v>465</v>
      </c>
      <c r="H14" s="7" t="s">
        <v>466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435</v>
      </c>
      <c r="C15" s="2" t="s">
        <v>55</v>
      </c>
      <c r="D15" s="2" t="s">
        <v>19</v>
      </c>
      <c r="E15" s="4" t="s">
        <v>66</v>
      </c>
      <c r="F15" s="4" t="s">
        <v>457</v>
      </c>
      <c r="G15" s="5" t="s">
        <v>467</v>
      </c>
      <c r="H15" s="7" t="s">
        <v>468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469</v>
      </c>
      <c r="G16" s="5" t="s">
        <v>470</v>
      </c>
      <c r="H16" s="7" t="s">
        <v>471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374</v>
      </c>
      <c r="G17" s="5" t="s">
        <v>472</v>
      </c>
      <c r="H17" s="7" t="s">
        <v>473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178</v>
      </c>
      <c r="C18" s="2" t="s">
        <v>55</v>
      </c>
      <c r="D18" s="2" t="s">
        <v>19</v>
      </c>
      <c r="E18" s="4" t="s">
        <v>55</v>
      </c>
      <c r="F18" s="4" t="s">
        <v>436</v>
      </c>
      <c r="G18" s="5" t="s">
        <v>474</v>
      </c>
      <c r="H18" s="7" t="s">
        <v>475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336</v>
      </c>
      <c r="E19" s="4" t="s">
        <v>59</v>
      </c>
      <c r="F19" s="4" t="s">
        <v>375</v>
      </c>
      <c r="G19" s="5" t="s">
        <v>476</v>
      </c>
      <c r="H19" s="7" t="s">
        <v>477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348</v>
      </c>
      <c r="C20" s="2" t="s">
        <v>55</v>
      </c>
      <c r="D20" s="2" t="s">
        <v>19</v>
      </c>
      <c r="E20" s="4" t="s">
        <v>66</v>
      </c>
      <c r="F20" s="4" t="s">
        <v>373</v>
      </c>
      <c r="G20" s="5" t="s">
        <v>478</v>
      </c>
      <c r="H20" s="7" t="s">
        <v>479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331</v>
      </c>
      <c r="C21" s="2" t="s">
        <v>66</v>
      </c>
      <c r="D21" s="2" t="s">
        <v>371</v>
      </c>
      <c r="E21" s="4" t="s">
        <v>55</v>
      </c>
      <c r="F21" s="4" t="s">
        <v>30</v>
      </c>
      <c r="G21" s="5" t="s">
        <v>480</v>
      </c>
      <c r="H21" s="7" t="s">
        <v>481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194</v>
      </c>
      <c r="C22" s="2" t="s">
        <v>55</v>
      </c>
      <c r="D22" s="2" t="s">
        <v>253</v>
      </c>
      <c r="E22" s="4" t="s">
        <v>59</v>
      </c>
      <c r="F22" s="4" t="s">
        <v>482</v>
      </c>
      <c r="G22" s="5" t="s">
        <v>483</v>
      </c>
      <c r="H22" s="7" t="s">
        <v>484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485</v>
      </c>
      <c r="C23" s="2" t="s">
        <v>61</v>
      </c>
      <c r="D23" s="2" t="s">
        <v>369</v>
      </c>
      <c r="E23" s="4" t="s">
        <v>55</v>
      </c>
      <c r="F23" s="4" t="s">
        <v>486</v>
      </c>
      <c r="G23" s="5" t="s">
        <v>487</v>
      </c>
      <c r="H23" s="7" t="s">
        <v>488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257</v>
      </c>
      <c r="C24" s="2" t="s">
        <v>66</v>
      </c>
      <c r="D24" s="2" t="s">
        <v>373</v>
      </c>
      <c r="E24" s="4" t="s">
        <v>55</v>
      </c>
      <c r="F24" s="4" t="s">
        <v>336</v>
      </c>
      <c r="G24" s="5" t="s">
        <v>489</v>
      </c>
      <c r="H24" s="7" t="s">
        <v>490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491</v>
      </c>
      <c r="E25" s="4" t="s">
        <v>48</v>
      </c>
      <c r="F25" s="4" t="s">
        <v>280</v>
      </c>
      <c r="G25" s="5" t="s">
        <v>492</v>
      </c>
      <c r="H25" s="7" t="s">
        <v>493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494</v>
      </c>
      <c r="E26" s="4" t="s">
        <v>48</v>
      </c>
      <c r="F26" s="4" t="s">
        <v>280</v>
      </c>
      <c r="G26" s="5" t="s">
        <v>495</v>
      </c>
      <c r="H26" s="7" t="s">
        <v>496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129</v>
      </c>
      <c r="L26" s="4" t="s">
        <v>181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491</v>
      </c>
      <c r="E27" s="4" t="s">
        <v>48</v>
      </c>
      <c r="F27" s="4" t="s">
        <v>280</v>
      </c>
      <c r="G27" s="5" t="s">
        <v>497</v>
      </c>
      <c r="H27" s="20" t="s">
        <v>498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137</v>
      </c>
      <c r="L27" s="4" t="s">
        <v>281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275</v>
      </c>
      <c r="C28" s="2" t="s">
        <v>66</v>
      </c>
      <c r="D28" s="2" t="s">
        <v>469</v>
      </c>
      <c r="E28" s="4" t="s">
        <v>55</v>
      </c>
      <c r="F28" s="4" t="s">
        <v>30</v>
      </c>
      <c r="G28" s="5" t="s">
        <v>499</v>
      </c>
      <c r="H28" s="7" t="s">
        <v>500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376</v>
      </c>
      <c r="E29" s="4" t="s">
        <v>48</v>
      </c>
      <c r="F29" s="4" t="s">
        <v>280</v>
      </c>
      <c r="G29" s="5" t="s">
        <v>501</v>
      </c>
      <c r="H29" s="7" t="s">
        <v>502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348</v>
      </c>
      <c r="C30" s="2" t="s">
        <v>55</v>
      </c>
      <c r="D30" s="2" t="s">
        <v>253</v>
      </c>
      <c r="E30" s="4" t="s">
        <v>59</v>
      </c>
      <c r="F30" s="4" t="s">
        <v>375</v>
      </c>
      <c r="G30" s="5" t="s">
        <v>503</v>
      </c>
      <c r="H30" s="7" t="s">
        <v>504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375</v>
      </c>
      <c r="E31" s="4" t="s">
        <v>55</v>
      </c>
      <c r="F31" s="4" t="s">
        <v>30</v>
      </c>
      <c r="G31" s="5" t="s">
        <v>505</v>
      </c>
      <c r="H31" s="7" t="s">
        <v>506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134" priority="1"/>
  </conditionalFormatting>
  <conditionalFormatting sqref="G1:H14">
    <cfRule type="duplicateValues" dxfId="133" priority="2"/>
    <cfRule type="duplicateValues" dxfId="132" priority="3"/>
  </conditionalFormatting>
  <conditionalFormatting sqref="G15:H31">
    <cfRule type="duplicateValues" dxfId="131" priority="4"/>
    <cfRule type="duplicateValues" dxfId="130" priority="5"/>
  </conditionalFormatting>
  <conditionalFormatting sqref="G1:H14">
    <cfRule type="duplicateValues" dxfId="129" priority="6"/>
    <cfRule type="duplicateValues" dxfId="128" priority="7"/>
  </conditionalFormatting>
  <conditionalFormatting sqref="G15:H31">
    <cfRule type="duplicateValues" dxfId="127" priority="8"/>
    <cfRule type="duplicateValues" dxfId="126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178</v>
      </c>
      <c r="C2" s="2" t="s">
        <v>55</v>
      </c>
      <c r="D2" s="2" t="s">
        <v>376</v>
      </c>
      <c r="E2" s="4" t="s">
        <v>378</v>
      </c>
      <c r="F2" s="4" t="s">
        <v>375</v>
      </c>
      <c r="G2" s="7" t="s">
        <v>410</v>
      </c>
      <c r="H2" s="5" t="s">
        <v>379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380</v>
      </c>
      <c r="E3" s="4" t="s">
        <v>378</v>
      </c>
      <c r="F3" s="4" t="s">
        <v>375</v>
      </c>
      <c r="G3" s="7" t="s">
        <v>411</v>
      </c>
      <c r="H3" s="5" t="s">
        <v>381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372</v>
      </c>
      <c r="G4" s="7" t="s">
        <v>412</v>
      </c>
      <c r="H4" s="5" t="s">
        <v>382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384</v>
      </c>
      <c r="E5" s="4" t="s">
        <v>61</v>
      </c>
      <c r="F5" s="4" t="s">
        <v>369</v>
      </c>
      <c r="G5" s="7" t="s">
        <v>413</v>
      </c>
      <c r="H5" s="5" t="s">
        <v>383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386</v>
      </c>
      <c r="G6" s="7" t="s">
        <v>414</v>
      </c>
      <c r="H6" s="5" t="s">
        <v>385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253</v>
      </c>
      <c r="E7" s="4" t="s">
        <v>66</v>
      </c>
      <c r="F7" s="4" t="s">
        <v>374</v>
      </c>
      <c r="G7" s="7" t="s">
        <v>415</v>
      </c>
      <c r="H7" s="5" t="s">
        <v>387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370</v>
      </c>
      <c r="C8" s="2" t="s">
        <v>55</v>
      </c>
      <c r="D8" s="2" t="s">
        <v>253</v>
      </c>
      <c r="E8" s="4" t="s">
        <v>66</v>
      </c>
      <c r="F8" s="4" t="s">
        <v>371</v>
      </c>
      <c r="G8" s="7" t="s">
        <v>416</v>
      </c>
      <c r="H8" s="5" t="s">
        <v>388</v>
      </c>
      <c r="I8" s="2" t="str">
        <f t="shared" ref="I8" si="19">IF(A8&lt;&gt;"","武汉威伟机械","------")</f>
        <v>武汉威伟机械</v>
      </c>
      <c r="J8" s="17" t="str">
        <f>VLOOKUP(L8,ch!$A$1:$B$31,2,0)</f>
        <v>鄂AMT870</v>
      </c>
      <c r="K8" s="17" t="s">
        <v>109</v>
      </c>
      <c r="L8" s="4" t="s">
        <v>282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204</v>
      </c>
      <c r="C9" s="2" t="s">
        <v>55</v>
      </c>
      <c r="D9" s="2" t="s">
        <v>21</v>
      </c>
      <c r="E9" s="4" t="s">
        <v>61</v>
      </c>
      <c r="F9" s="4" t="s">
        <v>389</v>
      </c>
      <c r="G9" s="7" t="s">
        <v>417</v>
      </c>
      <c r="H9" s="5" t="s">
        <v>390</v>
      </c>
      <c r="I9" s="2" t="str">
        <f t="shared" ref="I9" si="22">IF(A9&lt;&gt;"","武汉威伟机械","------")</f>
        <v>武汉威伟机械</v>
      </c>
      <c r="J9" s="17" t="str">
        <f>VLOOKUP(L9,ch!$A$1:$B$31,2,0)</f>
        <v>鄂AMT870</v>
      </c>
      <c r="K9" s="17" t="s">
        <v>109</v>
      </c>
      <c r="L9" s="4" t="s">
        <v>282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252</v>
      </c>
      <c r="C10" s="2" t="s">
        <v>55</v>
      </c>
      <c r="D10" s="2" t="s">
        <v>253</v>
      </c>
      <c r="E10" s="4" t="s">
        <v>61</v>
      </c>
      <c r="F10" s="4" t="s">
        <v>391</v>
      </c>
      <c r="G10" s="7" t="s">
        <v>418</v>
      </c>
      <c r="H10" s="5" t="s">
        <v>392</v>
      </c>
      <c r="I10" s="2" t="str">
        <f t="shared" ref="I10" si="25">IF(A10&lt;&gt;"","武汉威伟机械","------")</f>
        <v>武汉威伟机械</v>
      </c>
      <c r="J10" s="17" t="str">
        <f>VLOOKUP(L10,ch!$A$1:$B$31,2,0)</f>
        <v>鄂AMT870</v>
      </c>
      <c r="K10" s="17" t="s">
        <v>109</v>
      </c>
      <c r="L10" s="4" t="s">
        <v>282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252</v>
      </c>
      <c r="C11" s="2" t="s">
        <v>55</v>
      </c>
      <c r="D11" s="2" t="s">
        <v>253</v>
      </c>
      <c r="E11" s="4" t="s">
        <v>66</v>
      </c>
      <c r="F11" s="4" t="s">
        <v>373</v>
      </c>
      <c r="G11" s="7" t="s">
        <v>419</v>
      </c>
      <c r="H11" s="5" t="s">
        <v>393</v>
      </c>
      <c r="I11" s="2" t="str">
        <f t="shared" ref="I11" si="28">IF(A11&lt;&gt;"","武汉威伟机械","------")</f>
        <v>武汉威伟机械</v>
      </c>
      <c r="J11" s="17" t="str">
        <f>VLOOKUP(L11,ch!$A$1:$B$31,2,0)</f>
        <v>鄂AMT870</v>
      </c>
      <c r="K11" s="17" t="s">
        <v>109</v>
      </c>
      <c r="L11" s="4" t="s">
        <v>282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394</v>
      </c>
      <c r="G12" s="7" t="s">
        <v>420</v>
      </c>
      <c r="H12" s="5" t="s">
        <v>395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372</v>
      </c>
      <c r="G13" s="7" t="s">
        <v>421</v>
      </c>
      <c r="H13" s="5" t="s">
        <v>396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369</v>
      </c>
      <c r="G14" s="7" t="s">
        <v>422</v>
      </c>
      <c r="H14" s="5" t="s">
        <v>397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398</v>
      </c>
      <c r="G15" s="7" t="s">
        <v>423</v>
      </c>
      <c r="H15" s="5" t="s">
        <v>399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204</v>
      </c>
      <c r="C16" s="2" t="s">
        <v>55</v>
      </c>
      <c r="D16" s="2" t="s">
        <v>20</v>
      </c>
      <c r="E16" s="4" t="s">
        <v>61</v>
      </c>
      <c r="F16" s="4" t="s">
        <v>369</v>
      </c>
      <c r="G16" s="7" t="s">
        <v>424</v>
      </c>
      <c r="H16" s="5" t="s">
        <v>400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257</v>
      </c>
      <c r="C17" s="2" t="s">
        <v>55</v>
      </c>
      <c r="D17" s="2" t="s">
        <v>253</v>
      </c>
      <c r="E17" s="4" t="s">
        <v>66</v>
      </c>
      <c r="F17" s="4" t="s">
        <v>373</v>
      </c>
      <c r="G17" s="7" t="s">
        <v>425</v>
      </c>
      <c r="H17" s="5" t="s">
        <v>401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204</v>
      </c>
      <c r="C18" s="2" t="s">
        <v>55</v>
      </c>
      <c r="D18" s="2" t="s">
        <v>20</v>
      </c>
      <c r="E18" s="4" t="s">
        <v>61</v>
      </c>
      <c r="F18" s="4" t="s">
        <v>372</v>
      </c>
      <c r="G18" s="7" t="s">
        <v>426</v>
      </c>
      <c r="H18" s="5" t="s">
        <v>402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403</v>
      </c>
      <c r="E19" s="4" t="s">
        <v>48</v>
      </c>
      <c r="F19" s="4" t="s">
        <v>280</v>
      </c>
      <c r="G19" s="7" t="s">
        <v>427</v>
      </c>
      <c r="H19" s="5" t="s">
        <v>404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403</v>
      </c>
      <c r="E20" s="4" t="s">
        <v>48</v>
      </c>
      <c r="F20" s="4" t="s">
        <v>280</v>
      </c>
      <c r="G20" s="7" t="s">
        <v>428</v>
      </c>
      <c r="H20" s="5" t="s">
        <v>405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406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403</v>
      </c>
      <c r="E21" s="4" t="s">
        <v>48</v>
      </c>
      <c r="F21" s="4" t="s">
        <v>280</v>
      </c>
      <c r="G21" s="7" t="s">
        <v>429</v>
      </c>
      <c r="H21" s="5" t="s">
        <v>407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7" t="s">
        <v>430</v>
      </c>
      <c r="H22" s="5" t="s">
        <v>408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7" t="s">
        <v>431</v>
      </c>
      <c r="H23" s="5" t="s">
        <v>409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370</v>
      </c>
      <c r="C24" s="2" t="s">
        <v>55</v>
      </c>
      <c r="D24" s="2" t="s">
        <v>19</v>
      </c>
      <c r="E24" s="4" t="s">
        <v>66</v>
      </c>
      <c r="F24" s="4" t="s">
        <v>373</v>
      </c>
      <c r="G24" s="5" t="s">
        <v>432</v>
      </c>
      <c r="H24" s="5"/>
      <c r="I24" s="2" t="str">
        <f t="shared" si="68"/>
        <v>武汉威伟机械</v>
      </c>
      <c r="J24" s="17"/>
      <c r="K24" s="17" t="s">
        <v>433</v>
      </c>
      <c r="L24" s="4" t="s">
        <v>434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25" priority="1"/>
  </conditionalFormatting>
  <conditionalFormatting sqref="G50:H1048576 G1:H1">
    <cfRule type="duplicateValues" dxfId="124" priority="18"/>
    <cfRule type="duplicateValues" dxfId="123" priority="19"/>
  </conditionalFormatting>
  <conditionalFormatting sqref="G50:H1048576 G1:H1">
    <cfRule type="duplicateValues" dxfId="122" priority="24"/>
    <cfRule type="duplicateValues" dxfId="121" priority="25"/>
  </conditionalFormatting>
  <conditionalFormatting sqref="G2:H49">
    <cfRule type="duplicateValues" dxfId="120" priority="35"/>
    <cfRule type="duplicateValues" dxfId="119" priority="36"/>
  </conditionalFormatting>
  <conditionalFormatting sqref="G2:H49">
    <cfRule type="duplicateValues" dxfId="118" priority="39"/>
    <cfRule type="duplicateValues" dxfId="117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42"/>
  <sheetViews>
    <sheetView topLeftCell="F10" workbookViewId="0">
      <selection activeCell="I22" sqref="I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204</v>
      </c>
      <c r="C2" s="2" t="s">
        <v>55</v>
      </c>
      <c r="D2" s="2" t="s">
        <v>19</v>
      </c>
      <c r="E2" s="4" t="s">
        <v>61</v>
      </c>
      <c r="F2" s="4" t="s">
        <v>389</v>
      </c>
      <c r="G2" s="5" t="s">
        <v>509</v>
      </c>
      <c r="H2" s="5"/>
      <c r="I2" s="2" t="str">
        <f t="shared" ref="I2:I42" si="0">IF(A2&lt;&gt;"","武汉威伟机械","------")</f>
        <v>武汉威伟机械</v>
      </c>
      <c r="J2" s="17" t="str">
        <f>VLOOKUP(L2,ch!$A$1:$B$31,2,0)</f>
        <v>鄂AZR876</v>
      </c>
      <c r="K2" s="17"/>
      <c r="L2" s="4" t="s">
        <v>181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204</v>
      </c>
      <c r="C3" s="2" t="s">
        <v>55</v>
      </c>
      <c r="D3" s="2" t="s">
        <v>20</v>
      </c>
      <c r="E3" s="4" t="s">
        <v>55</v>
      </c>
      <c r="F3" s="4" t="s">
        <v>375</v>
      </c>
      <c r="G3" s="5" t="s">
        <v>510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446</v>
      </c>
      <c r="G4" s="5" t="s">
        <v>511</v>
      </c>
      <c r="H4" s="5"/>
      <c r="I4" s="2" t="str">
        <f t="shared" ref="I4" si="7">IF(A4&lt;&gt;"","武汉威伟机械","------")</f>
        <v>武汉威伟机械</v>
      </c>
      <c r="J4" s="17" t="str">
        <f>VLOOKUP(L4,ch!$A$1:$B$31,2,0)</f>
        <v>鄂AZR876</v>
      </c>
      <c r="K4" s="17"/>
      <c r="L4" s="4" t="s">
        <v>181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446</v>
      </c>
      <c r="G5" s="5" t="s">
        <v>512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鄂AMT870</v>
      </c>
      <c r="K5" s="17"/>
      <c r="L5" s="4" t="s">
        <v>282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204</v>
      </c>
      <c r="C6" s="2" t="s">
        <v>55</v>
      </c>
      <c r="D6" s="2" t="s">
        <v>21</v>
      </c>
      <c r="E6" s="4" t="s">
        <v>61</v>
      </c>
      <c r="F6" s="4" t="s">
        <v>389</v>
      </c>
      <c r="G6" s="5" t="s">
        <v>513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204</v>
      </c>
      <c r="C7" s="2" t="s">
        <v>55</v>
      </c>
      <c r="D7" s="2" t="s">
        <v>21</v>
      </c>
      <c r="E7" s="4" t="s">
        <v>61</v>
      </c>
      <c r="F7" s="4" t="s">
        <v>389</v>
      </c>
      <c r="G7" s="5" t="s">
        <v>514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204</v>
      </c>
      <c r="C8" s="2" t="s">
        <v>55</v>
      </c>
      <c r="D8" s="2" t="s">
        <v>21</v>
      </c>
      <c r="E8" s="4" t="s">
        <v>61</v>
      </c>
      <c r="F8" s="4" t="s">
        <v>372</v>
      </c>
      <c r="G8" s="5" t="s">
        <v>515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257</v>
      </c>
      <c r="C9" s="2" t="s">
        <v>55</v>
      </c>
      <c r="D9" s="2" t="s">
        <v>19</v>
      </c>
      <c r="E9" s="4" t="s">
        <v>66</v>
      </c>
      <c r="F9" s="4" t="s">
        <v>457</v>
      </c>
      <c r="G9" s="5" t="s">
        <v>516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253</v>
      </c>
      <c r="E10" s="4" t="s">
        <v>66</v>
      </c>
      <c r="F10" s="4" t="s">
        <v>374</v>
      </c>
      <c r="G10" s="5" t="s">
        <v>517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370</v>
      </c>
      <c r="C11" s="2" t="s">
        <v>55</v>
      </c>
      <c r="D11" s="2" t="s">
        <v>253</v>
      </c>
      <c r="E11" s="4" t="s">
        <v>66</v>
      </c>
      <c r="F11" s="4" t="s">
        <v>371</v>
      </c>
      <c r="G11" s="5" t="s">
        <v>518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252</v>
      </c>
      <c r="C12" s="2" t="s">
        <v>55</v>
      </c>
      <c r="D12" s="2" t="s">
        <v>253</v>
      </c>
      <c r="E12" s="4" t="s">
        <v>66</v>
      </c>
      <c r="F12" s="4" t="s">
        <v>373</v>
      </c>
      <c r="G12" s="5" t="s">
        <v>519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178</v>
      </c>
      <c r="C13" s="2" t="s">
        <v>55</v>
      </c>
      <c r="D13" s="2" t="s">
        <v>20</v>
      </c>
      <c r="E13" s="4" t="s">
        <v>66</v>
      </c>
      <c r="F13" s="4" t="s">
        <v>520</v>
      </c>
      <c r="G13" s="5" t="s">
        <v>521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370</v>
      </c>
      <c r="C14" s="2" t="s">
        <v>55</v>
      </c>
      <c r="D14" s="2" t="s">
        <v>253</v>
      </c>
      <c r="E14" s="4" t="s">
        <v>66</v>
      </c>
      <c r="F14" s="4" t="s">
        <v>371</v>
      </c>
      <c r="G14" s="5" t="s">
        <v>522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鄂AMT870</v>
      </c>
      <c r="K14" s="17"/>
      <c r="L14" s="4" t="s">
        <v>282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376</v>
      </c>
      <c r="E15" s="4" t="s">
        <v>378</v>
      </c>
      <c r="F15" s="4" t="s">
        <v>523</v>
      </c>
      <c r="G15" s="5" t="s">
        <v>524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178</v>
      </c>
      <c r="C16" s="2" t="s">
        <v>55</v>
      </c>
      <c r="D16" s="2" t="s">
        <v>16</v>
      </c>
      <c r="E16" s="4" t="s">
        <v>378</v>
      </c>
      <c r="F16" s="4" t="s">
        <v>375</v>
      </c>
      <c r="G16" s="5" t="s">
        <v>525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194</v>
      </c>
      <c r="C17" s="2" t="s">
        <v>55</v>
      </c>
      <c r="D17" s="2" t="s">
        <v>21</v>
      </c>
      <c r="E17" s="4" t="s">
        <v>55</v>
      </c>
      <c r="F17" s="4" t="s">
        <v>398</v>
      </c>
      <c r="G17" s="5" t="s">
        <v>526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252</v>
      </c>
      <c r="C18" s="2" t="s">
        <v>55</v>
      </c>
      <c r="D18" s="2" t="s">
        <v>253</v>
      </c>
      <c r="E18" s="4" t="s">
        <v>66</v>
      </c>
      <c r="F18" s="4" t="s">
        <v>373</v>
      </c>
      <c r="G18" s="5" t="s">
        <v>527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369</v>
      </c>
      <c r="G19" s="5" t="s">
        <v>528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280</v>
      </c>
      <c r="G20" s="5" t="s">
        <v>529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260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376</v>
      </c>
      <c r="E21" s="4" t="s">
        <v>48</v>
      </c>
      <c r="F21" s="4" t="s">
        <v>280</v>
      </c>
      <c r="G21" s="5" t="s">
        <v>530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5" t="s">
        <v>531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5" t="s">
        <v>680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16" priority="1"/>
  </conditionalFormatting>
  <conditionalFormatting sqref="G27:H1048576 G1:H1">
    <cfRule type="duplicateValues" dxfId="115" priority="2"/>
    <cfRule type="duplicateValues" dxfId="114" priority="3"/>
  </conditionalFormatting>
  <conditionalFormatting sqref="G27:H1048576 G1:H1">
    <cfRule type="duplicateValues" dxfId="113" priority="4"/>
    <cfRule type="duplicateValues" dxfId="112" priority="5"/>
  </conditionalFormatting>
  <conditionalFormatting sqref="G2:H26">
    <cfRule type="duplicateValues" dxfId="111" priority="58"/>
    <cfRule type="duplicateValues" dxfId="110" priority="59"/>
  </conditionalFormatting>
  <conditionalFormatting sqref="G2:H26">
    <cfRule type="duplicateValues" dxfId="109" priority="60"/>
    <cfRule type="duplicateValues" dxfId="108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280</v>
      </c>
      <c r="G2" s="5" t="s">
        <v>534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280</v>
      </c>
      <c r="G3" s="5" t="s">
        <v>535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376</v>
      </c>
      <c r="E4" s="4" t="s">
        <v>48</v>
      </c>
      <c r="F4" s="4" t="s">
        <v>280</v>
      </c>
      <c r="G4" s="5" t="s">
        <v>554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219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252</v>
      </c>
      <c r="C5" s="2" t="s">
        <v>55</v>
      </c>
      <c r="D5" s="2" t="s">
        <v>253</v>
      </c>
      <c r="E5" s="4" t="s">
        <v>66</v>
      </c>
      <c r="F5" s="4" t="s">
        <v>373</v>
      </c>
      <c r="G5" s="5" t="s">
        <v>537</v>
      </c>
      <c r="H5" s="5"/>
      <c r="I5" s="2" t="str">
        <f t="shared" si="0"/>
        <v>武汉威伟机械</v>
      </c>
      <c r="J5" s="17" t="str">
        <f>VLOOKUP(L5,ch!$A$1:$B$31,2,0)</f>
        <v>鄂AZR876</v>
      </c>
      <c r="K5" s="17"/>
      <c r="L5" s="4" t="s">
        <v>181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369</v>
      </c>
      <c r="G6" s="5" t="s">
        <v>539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370</v>
      </c>
      <c r="C7" s="2" t="s">
        <v>55</v>
      </c>
      <c r="D7" s="2" t="s">
        <v>19</v>
      </c>
      <c r="E7" s="4" t="s">
        <v>66</v>
      </c>
      <c r="F7" s="4" t="s">
        <v>457</v>
      </c>
      <c r="G7" s="5" t="s">
        <v>540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178</v>
      </c>
      <c r="C8" s="2" t="s">
        <v>55</v>
      </c>
      <c r="D8" s="2" t="s">
        <v>16</v>
      </c>
      <c r="E8" s="4" t="s">
        <v>378</v>
      </c>
      <c r="F8" s="4" t="s">
        <v>523</v>
      </c>
      <c r="G8" s="5" t="s">
        <v>542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370</v>
      </c>
      <c r="C9" s="2" t="s">
        <v>55</v>
      </c>
      <c r="D9" s="2" t="s">
        <v>253</v>
      </c>
      <c r="E9" s="4" t="s">
        <v>66</v>
      </c>
      <c r="F9" s="4" t="s">
        <v>469</v>
      </c>
      <c r="G9" s="5" t="s">
        <v>543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鄂AMT870</v>
      </c>
      <c r="K9" s="17"/>
      <c r="L9" s="4" t="s">
        <v>282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389</v>
      </c>
      <c r="G10" s="5" t="s">
        <v>544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545</v>
      </c>
      <c r="C11" s="2" t="s">
        <v>55</v>
      </c>
      <c r="D11" s="2" t="s">
        <v>376</v>
      </c>
      <c r="E11" s="4" t="s">
        <v>61</v>
      </c>
      <c r="F11" s="4" t="s">
        <v>555</v>
      </c>
      <c r="G11" s="5" t="s">
        <v>546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5" t="s">
        <v>547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178</v>
      </c>
      <c r="C13" s="2" t="s">
        <v>55</v>
      </c>
      <c r="D13" s="2" t="s">
        <v>16</v>
      </c>
      <c r="E13" s="4" t="s">
        <v>378</v>
      </c>
      <c r="F13" s="4" t="s">
        <v>548</v>
      </c>
      <c r="G13" s="5" t="s">
        <v>549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389</v>
      </c>
      <c r="G14" s="5" t="s">
        <v>550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435</v>
      </c>
      <c r="C15" s="2" t="s">
        <v>55</v>
      </c>
      <c r="D15" s="2" t="s">
        <v>21</v>
      </c>
      <c r="E15" s="4" t="s">
        <v>61</v>
      </c>
      <c r="F15" s="4" t="s">
        <v>369</v>
      </c>
      <c r="G15" s="5" t="s">
        <v>551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372</v>
      </c>
      <c r="G16" s="5" t="s">
        <v>552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446</v>
      </c>
      <c r="G17" s="5" t="s">
        <v>553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159</v>
      </c>
      <c r="C18" s="2" t="s">
        <v>66</v>
      </c>
      <c r="D18" s="2" t="s">
        <v>373</v>
      </c>
      <c r="E18" s="4" t="s">
        <v>55</v>
      </c>
      <c r="F18" s="4" t="s">
        <v>30</v>
      </c>
      <c r="G18" s="5" t="s">
        <v>556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178</v>
      </c>
      <c r="C19" s="2" t="s">
        <v>59</v>
      </c>
      <c r="D19" s="2" t="s">
        <v>560</v>
      </c>
      <c r="E19" s="4" t="s">
        <v>55</v>
      </c>
      <c r="F19" s="4" t="s">
        <v>30</v>
      </c>
      <c r="G19" s="5" t="s">
        <v>558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325</v>
      </c>
      <c r="C20" s="2" t="s">
        <v>61</v>
      </c>
      <c r="D20" s="2" t="s">
        <v>372</v>
      </c>
      <c r="E20" s="4" t="s">
        <v>55</v>
      </c>
      <c r="F20" s="4" t="s">
        <v>30</v>
      </c>
      <c r="G20" s="5" t="s">
        <v>561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563</v>
      </c>
      <c r="C21" s="2" t="s">
        <v>55</v>
      </c>
      <c r="D21" s="2" t="s">
        <v>436</v>
      </c>
      <c r="E21" s="4" t="s">
        <v>55</v>
      </c>
      <c r="F21" s="4" t="s">
        <v>30</v>
      </c>
      <c r="G21" s="5" t="s">
        <v>562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469</v>
      </c>
      <c r="E22" s="4" t="s">
        <v>55</v>
      </c>
      <c r="F22" s="4" t="s">
        <v>564</v>
      </c>
      <c r="G22" s="5" t="s">
        <v>565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07" priority="7"/>
  </conditionalFormatting>
  <conditionalFormatting sqref="G169:H1048576 G1:H1">
    <cfRule type="duplicateValues" dxfId="106" priority="8"/>
    <cfRule type="duplicateValues" dxfId="105" priority="9"/>
  </conditionalFormatting>
  <conditionalFormatting sqref="G169:H1048576 G1:H1">
    <cfRule type="duplicateValues" dxfId="104" priority="10"/>
    <cfRule type="duplicateValues" dxfId="103" priority="11"/>
  </conditionalFormatting>
  <conditionalFormatting sqref="G5:H168">
    <cfRule type="duplicateValues" dxfId="102" priority="2"/>
  </conditionalFormatting>
  <conditionalFormatting sqref="G5:H168">
    <cfRule type="duplicateValues" dxfId="101" priority="3"/>
    <cfRule type="duplicateValues" dxfId="100" priority="4"/>
  </conditionalFormatting>
  <conditionalFormatting sqref="G5:H168">
    <cfRule type="duplicateValues" dxfId="99" priority="5"/>
    <cfRule type="duplicateValues" dxfId="98" priority="6"/>
  </conditionalFormatting>
  <conditionalFormatting sqref="G2:H4">
    <cfRule type="duplicateValues" dxfId="97" priority="48"/>
    <cfRule type="duplicateValues" dxfId="96" priority="49"/>
  </conditionalFormatting>
  <conditionalFormatting sqref="G2:H4">
    <cfRule type="duplicateValues" dxfId="95" priority="50"/>
    <cfRule type="duplicateValues" dxfId="94" priority="51"/>
  </conditionalFormatting>
  <conditionalFormatting sqref="G1:G1048576">
    <cfRule type="duplicateValues" dxfId="93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370</v>
      </c>
      <c r="C2" s="2" t="s">
        <v>55</v>
      </c>
      <c r="D2" s="2" t="s">
        <v>19</v>
      </c>
      <c r="E2" s="4" t="s">
        <v>66</v>
      </c>
      <c r="F2" s="4" t="s">
        <v>457</v>
      </c>
      <c r="G2" s="7" t="s">
        <v>591</v>
      </c>
      <c r="H2" s="5" t="s">
        <v>571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252</v>
      </c>
      <c r="C3" s="2" t="s">
        <v>55</v>
      </c>
      <c r="D3" s="2" t="s">
        <v>253</v>
      </c>
      <c r="E3" s="4" t="s">
        <v>66</v>
      </c>
      <c r="F3" s="4" t="s">
        <v>373</v>
      </c>
      <c r="G3" s="7" t="s">
        <v>592</v>
      </c>
      <c r="H3" s="5" t="s">
        <v>572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252</v>
      </c>
      <c r="C4" s="2" t="s">
        <v>55</v>
      </c>
      <c r="D4" s="2" t="s">
        <v>253</v>
      </c>
      <c r="E4" s="4" t="s">
        <v>66</v>
      </c>
      <c r="F4" s="4" t="s">
        <v>373</v>
      </c>
      <c r="G4" s="7" t="s">
        <v>593</v>
      </c>
      <c r="H4" s="5" t="s">
        <v>573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372</v>
      </c>
      <c r="G5" s="7" t="s">
        <v>594</v>
      </c>
      <c r="H5" s="5" t="s">
        <v>574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469</v>
      </c>
      <c r="G6" s="7" t="s">
        <v>595</v>
      </c>
      <c r="H6" s="5" t="s">
        <v>575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376</v>
      </c>
      <c r="E7" s="4" t="s">
        <v>66</v>
      </c>
      <c r="F7" s="4" t="s">
        <v>576</v>
      </c>
      <c r="G7" s="7" t="s">
        <v>596</v>
      </c>
      <c r="H7" s="5" t="s">
        <v>577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378</v>
      </c>
      <c r="F8" s="4" t="s">
        <v>482</v>
      </c>
      <c r="G8" s="7" t="s">
        <v>597</v>
      </c>
      <c r="H8" s="5" t="s">
        <v>578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369</v>
      </c>
      <c r="G9" s="7" t="s">
        <v>598</v>
      </c>
      <c r="H9" s="5" t="s">
        <v>579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469</v>
      </c>
      <c r="G10" s="7" t="s">
        <v>599</v>
      </c>
      <c r="H10" s="5" t="s">
        <v>580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581</v>
      </c>
      <c r="C11" s="2" t="s">
        <v>61</v>
      </c>
      <c r="D11" s="2" t="s">
        <v>369</v>
      </c>
      <c r="E11" s="4" t="s">
        <v>55</v>
      </c>
      <c r="F11" s="4" t="s">
        <v>403</v>
      </c>
      <c r="G11" s="7" t="s">
        <v>600</v>
      </c>
      <c r="H11" s="5" t="s">
        <v>582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7" t="s">
        <v>601</v>
      </c>
      <c r="H12" s="5" t="s">
        <v>583</v>
      </c>
      <c r="I12" s="2" t="str">
        <f t="shared" ref="I12" si="28">IF(A12&lt;&gt;"","武汉威伟机械","------")</f>
        <v>武汉威伟机械</v>
      </c>
      <c r="J12" s="17" t="str">
        <f>VLOOKUP(L12,ch!$A$1:$B$31,2,0)</f>
        <v>鄂AMT870</v>
      </c>
      <c r="K12" s="17" t="s">
        <v>109</v>
      </c>
      <c r="L12" s="4" t="s">
        <v>282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389</v>
      </c>
      <c r="G13" s="7" t="s">
        <v>602</v>
      </c>
      <c r="H13" s="5" t="s">
        <v>584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369</v>
      </c>
      <c r="G14" s="7" t="s">
        <v>603</v>
      </c>
      <c r="H14" s="5" t="s">
        <v>585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586</v>
      </c>
      <c r="C15" s="2" t="s">
        <v>59</v>
      </c>
      <c r="D15" s="2" t="s">
        <v>560</v>
      </c>
      <c r="E15" s="4" t="s">
        <v>55</v>
      </c>
      <c r="F15" s="4" t="s">
        <v>16</v>
      </c>
      <c r="G15" s="7" t="s">
        <v>604</v>
      </c>
      <c r="H15" s="5" t="s">
        <v>587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348</v>
      </c>
      <c r="C16" s="2" t="s">
        <v>55</v>
      </c>
      <c r="D16" s="2" t="s">
        <v>376</v>
      </c>
      <c r="E16" s="4" t="s">
        <v>48</v>
      </c>
      <c r="F16" s="4" t="s">
        <v>280</v>
      </c>
      <c r="G16" s="7" t="s">
        <v>605</v>
      </c>
      <c r="H16" s="5" t="s">
        <v>588</v>
      </c>
      <c r="I16" s="2" t="str">
        <f t="shared" si="34"/>
        <v>武汉威伟机械</v>
      </c>
      <c r="J16" s="17" t="str">
        <f>VLOOKUP(L16,ch!$A$1:$B$31,2,0)</f>
        <v>鄂AZR876</v>
      </c>
      <c r="K16" s="17" t="s">
        <v>129</v>
      </c>
      <c r="L16" s="4" t="s">
        <v>181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348</v>
      </c>
      <c r="C17" s="2" t="s">
        <v>55</v>
      </c>
      <c r="D17" s="2" t="s">
        <v>376</v>
      </c>
      <c r="E17" s="4" t="s">
        <v>48</v>
      </c>
      <c r="F17" s="4" t="s">
        <v>280</v>
      </c>
      <c r="G17" s="7" t="s">
        <v>606</v>
      </c>
      <c r="H17" s="5" t="s">
        <v>589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137</v>
      </c>
      <c r="L17" s="4" t="s">
        <v>590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92" priority="19"/>
  </conditionalFormatting>
  <conditionalFormatting sqref="G148:H1048576 G1:H1">
    <cfRule type="duplicateValues" dxfId="91" priority="20"/>
    <cfRule type="duplicateValues" dxfId="90" priority="21"/>
  </conditionalFormatting>
  <conditionalFormatting sqref="G148:H1048576 G1:H1">
    <cfRule type="duplicateValues" dxfId="89" priority="22"/>
    <cfRule type="duplicateValues" dxfId="88" priority="23"/>
  </conditionalFormatting>
  <conditionalFormatting sqref="G18:G1048576 H15:H17 G1 H2:H11">
    <cfRule type="duplicateValues" dxfId="87" priority="13"/>
  </conditionalFormatting>
  <conditionalFormatting sqref="H12:H14">
    <cfRule type="duplicateValues" dxfId="86" priority="7"/>
  </conditionalFormatting>
  <conditionalFormatting sqref="G18:H147 H15:H17 H2:H11">
    <cfRule type="duplicateValues" dxfId="85" priority="78"/>
  </conditionalFormatting>
  <conditionalFormatting sqref="G18:H147 H15:H17 H2:H11">
    <cfRule type="duplicateValues" dxfId="84" priority="81"/>
    <cfRule type="duplicateValues" dxfId="83" priority="82"/>
  </conditionalFormatting>
  <conditionalFormatting sqref="G18:H147 H15:H17 H2:H11">
    <cfRule type="duplicateValues" dxfId="82" priority="87"/>
    <cfRule type="duplicateValues" dxfId="81" priority="88"/>
  </conditionalFormatting>
  <conditionalFormatting sqref="H12:H14">
    <cfRule type="duplicateValues" dxfId="80" priority="98"/>
    <cfRule type="duplicateValues" dxfId="79" priority="99"/>
  </conditionalFormatting>
  <conditionalFormatting sqref="H12:H14">
    <cfRule type="duplicateValues" dxfId="78" priority="100"/>
    <cfRule type="duplicateValues" dxfId="77" priority="101"/>
  </conditionalFormatting>
  <conditionalFormatting sqref="G2:G17">
    <cfRule type="duplicateValues" dxfId="76" priority="1"/>
  </conditionalFormatting>
  <conditionalFormatting sqref="G2:G17">
    <cfRule type="duplicateValues" dxfId="75" priority="2"/>
  </conditionalFormatting>
  <conditionalFormatting sqref="G2:G17">
    <cfRule type="duplicateValues" dxfId="74" priority="3"/>
    <cfRule type="duplicateValues" dxfId="73" priority="4"/>
  </conditionalFormatting>
  <conditionalFormatting sqref="G2:G17">
    <cfRule type="duplicateValues" dxfId="72" priority="5"/>
    <cfRule type="duplicateValues" dxfId="71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Sheet2</vt:lpstr>
      <vt:lpstr>ch</vt:lpstr>
      <vt:lpstr>分析图</vt:lpstr>
      <vt:lpstr>汇总明细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2018-04-01T11:33:42Z</dcterms:created>
  <dcterms:modified xsi:type="dcterms:W3CDTF">2018-04-13T08:09:11Z</dcterms:modified>
</cp:coreProperties>
</file>