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6" activeTab="14"/>
  </bookViews>
  <sheets>
    <sheet name="4月2日" sheetId="3" r:id="rId1"/>
    <sheet name="4月3日" sheetId="1" r:id="rId2"/>
    <sheet name="4月4日" sheetId="4" r:id="rId3"/>
    <sheet name="4月6日" sheetId="5" r:id="rId4"/>
    <sheet name="4月7日" sheetId="6" r:id="rId5"/>
    <sheet name="4月8日" sheetId="7" r:id="rId6"/>
    <sheet name="4月13日" sheetId="9" r:id="rId7"/>
    <sheet name="4-14" sheetId="10" r:id="rId8"/>
    <sheet name="4月19日" sheetId="11" r:id="rId9"/>
    <sheet name="4-20" sheetId="12" r:id="rId10"/>
    <sheet name="ch" sheetId="2" r:id="rId11"/>
    <sheet name="汇总" sheetId="8" r:id="rId12"/>
    <sheet name="4-21" sheetId="13" r:id="rId13"/>
    <sheet name="4-22" sheetId="14" r:id="rId14"/>
    <sheet name="4-23" sheetId="15" r:id="rId15"/>
  </sheets>
  <definedNames>
    <definedName name="_xlnm._FilterDatabase" localSheetId="13" hidden="1">'4-22'!$A$1:$S$16</definedName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L14" i="13"/>
  <c r="L13"/>
  <c r="L102" i="8"/>
  <c r="L101"/>
  <c r="R100"/>
  <c r="O100"/>
  <c r="L100"/>
  <c r="R99"/>
  <c r="O99"/>
  <c r="L99"/>
  <c r="R98"/>
  <c r="O98"/>
  <c r="L98"/>
  <c r="R97"/>
  <c r="O97"/>
  <c r="M97"/>
  <c r="L97"/>
  <c r="R96"/>
  <c r="O96"/>
  <c r="M96"/>
  <c r="L96"/>
  <c r="R95"/>
  <c r="O95"/>
  <c r="M95"/>
  <c r="L95"/>
  <c r="R94"/>
  <c r="O94"/>
  <c r="M94"/>
  <c r="L94"/>
  <c r="R93"/>
  <c r="O93"/>
  <c r="M93"/>
  <c r="L93"/>
  <c r="R92"/>
  <c r="O92"/>
  <c r="M92"/>
  <c r="L92"/>
  <c r="R89"/>
  <c r="R90"/>
  <c r="O90"/>
  <c r="M90"/>
  <c r="O89"/>
  <c r="M89"/>
  <c r="R88"/>
  <c r="O88"/>
  <c r="M88"/>
  <c r="L88"/>
  <c r="R87"/>
  <c r="O87"/>
  <c r="M87"/>
  <c r="L87"/>
  <c r="R86"/>
  <c r="O86"/>
  <c r="M86"/>
  <c r="L86"/>
  <c r="R85"/>
  <c r="O85"/>
  <c r="M85"/>
  <c r="L85"/>
  <c r="R84"/>
  <c r="O84"/>
  <c r="M84"/>
  <c r="L84"/>
  <c r="R83"/>
  <c r="O83"/>
  <c r="M83"/>
  <c r="L83"/>
  <c r="R82"/>
  <c r="O82"/>
  <c r="M82"/>
  <c r="L82"/>
  <c r="R81"/>
  <c r="O81"/>
  <c r="M81"/>
  <c r="L81"/>
  <c r="R80"/>
  <c r="O80"/>
  <c r="M80"/>
  <c r="L80"/>
  <c r="R79"/>
  <c r="O79"/>
  <c r="M79"/>
  <c r="L79"/>
  <c r="R78"/>
  <c r="O78"/>
  <c r="M78"/>
  <c r="L78"/>
  <c r="R77"/>
  <c r="O77"/>
  <c r="M77"/>
  <c r="L77"/>
  <c r="R76"/>
  <c r="O76"/>
  <c r="M76"/>
  <c r="L76"/>
  <c r="R75"/>
  <c r="O75"/>
  <c r="M75"/>
  <c r="L75"/>
  <c r="R74"/>
  <c r="O74"/>
  <c r="M74"/>
  <c r="L74"/>
  <c r="R73"/>
  <c r="O73"/>
  <c r="M73"/>
  <c r="L73"/>
  <c r="R72"/>
  <c r="O72"/>
  <c r="M72"/>
  <c r="L72"/>
  <c r="R71"/>
  <c r="O71"/>
  <c r="M71"/>
  <c r="L71"/>
  <c r="R70"/>
  <c r="O70"/>
  <c r="M70"/>
  <c r="L70"/>
  <c r="R69"/>
  <c r="O69"/>
  <c r="M69"/>
  <c r="L69"/>
  <c r="R68"/>
  <c r="O68"/>
  <c r="M68"/>
  <c r="L68"/>
  <c r="R67"/>
  <c r="O67"/>
  <c r="M67"/>
  <c r="L67"/>
  <c r="R66"/>
  <c r="O66"/>
  <c r="M66"/>
  <c r="L66"/>
  <c r="R65"/>
  <c r="O65"/>
  <c r="M65"/>
  <c r="L65"/>
  <c r="R64"/>
  <c r="O64"/>
  <c r="M64"/>
  <c r="L64"/>
  <c r="R63"/>
  <c r="O63"/>
  <c r="M63"/>
  <c r="L63"/>
  <c r="R62"/>
  <c r="O62"/>
  <c r="M62"/>
  <c r="L62"/>
  <c r="R61"/>
  <c r="O61"/>
  <c r="M61"/>
  <c r="L61"/>
  <c r="R60"/>
  <c r="O60"/>
  <c r="M60"/>
  <c r="L60"/>
  <c r="R59"/>
  <c r="O59"/>
  <c r="M59"/>
  <c r="L59"/>
  <c r="R58"/>
  <c r="O58"/>
  <c r="M58"/>
  <c r="L58"/>
  <c r="R57"/>
  <c r="O57"/>
  <c r="M57"/>
  <c r="L57"/>
  <c r="R56"/>
  <c r="O56"/>
  <c r="M56"/>
  <c r="L56"/>
  <c r="R55"/>
  <c r="O55"/>
  <c r="M55"/>
  <c r="L55"/>
  <c r="R54"/>
  <c r="O54"/>
  <c r="M54"/>
  <c r="L54"/>
  <c r="R53"/>
  <c r="O53"/>
  <c r="M53"/>
  <c r="L53"/>
  <c r="R52"/>
  <c r="O52"/>
  <c r="M52"/>
  <c r="L52"/>
  <c r="R51"/>
  <c r="O51"/>
  <c r="M51"/>
  <c r="L51"/>
  <c r="R50"/>
  <c r="O50"/>
  <c r="M50"/>
  <c r="L50"/>
  <c r="R49"/>
  <c r="O49"/>
  <c r="M49"/>
  <c r="L49"/>
  <c r="R48"/>
  <c r="O48"/>
  <c r="M48"/>
  <c r="L48"/>
  <c r="R47"/>
  <c r="O47"/>
  <c r="M47"/>
  <c r="L47"/>
  <c r="R46"/>
  <c r="O46"/>
  <c r="M46"/>
  <c r="L46"/>
  <c r="R45"/>
  <c r="O45"/>
  <c r="M45"/>
  <c r="L45"/>
  <c r="R44"/>
  <c r="O44"/>
  <c r="M44"/>
  <c r="L44"/>
  <c r="R43"/>
  <c r="O43"/>
  <c r="M43"/>
  <c r="L43"/>
  <c r="R42"/>
  <c r="O42"/>
  <c r="M42"/>
  <c r="L42"/>
  <c r="R41"/>
  <c r="O41"/>
  <c r="M41"/>
  <c r="L41"/>
  <c r="R40"/>
  <c r="O40"/>
  <c r="M40"/>
  <c r="L40"/>
  <c r="R39"/>
  <c r="O39"/>
  <c r="M39"/>
  <c r="L39"/>
  <c r="R38"/>
  <c r="O38"/>
  <c r="M38"/>
  <c r="L38"/>
  <c r="R37"/>
  <c r="O37"/>
  <c r="M37"/>
  <c r="L37"/>
  <c r="R36"/>
  <c r="O36"/>
  <c r="M36"/>
  <c r="L36"/>
  <c r="R35"/>
  <c r="O35"/>
  <c r="M35"/>
  <c r="L35"/>
  <c r="R34"/>
  <c r="O34"/>
  <c r="M34"/>
  <c r="L34"/>
  <c r="R33"/>
  <c r="O33"/>
  <c r="M33"/>
  <c r="L33"/>
  <c r="R32"/>
  <c r="O32"/>
  <c r="M32"/>
  <c r="L32"/>
  <c r="R31"/>
  <c r="O31"/>
  <c r="M31"/>
  <c r="L31"/>
  <c r="R30"/>
  <c r="O30"/>
  <c r="M30"/>
  <c r="L30"/>
  <c r="R29"/>
  <c r="O29"/>
  <c r="M29"/>
  <c r="L29"/>
  <c r="R28"/>
  <c r="O28"/>
  <c r="M28"/>
  <c r="L28"/>
  <c r="R27"/>
  <c r="O27"/>
  <c r="M27"/>
  <c r="L27"/>
  <c r="R26"/>
  <c r="O26"/>
  <c r="M26"/>
  <c r="L26"/>
  <c r="L12" i="13"/>
  <c r="L11"/>
  <c r="L10"/>
  <c r="L9"/>
  <c r="L8"/>
  <c r="L7"/>
  <c r="L6"/>
  <c r="L5"/>
  <c r="L4"/>
  <c r="L3"/>
  <c r="L2"/>
  <c r="L3" i="12"/>
  <c r="L2"/>
  <c r="M7" i="11"/>
  <c r="L8"/>
  <c r="O8"/>
  <c r="R8"/>
  <c r="L9"/>
  <c r="O9"/>
  <c r="R9"/>
  <c r="L10"/>
  <c r="O10"/>
  <c r="R10"/>
  <c r="L7"/>
  <c r="O7"/>
  <c r="R7"/>
  <c r="L6"/>
  <c r="M6"/>
  <c r="O6"/>
  <c r="R6"/>
  <c r="L5"/>
  <c r="M5"/>
  <c r="O5"/>
  <c r="R5"/>
  <c r="L4"/>
  <c r="M4"/>
  <c r="O4"/>
  <c r="R4"/>
  <c r="L3"/>
  <c r="M3"/>
  <c r="O3"/>
  <c r="R3"/>
  <c r="R2"/>
  <c r="M2"/>
  <c r="L2"/>
  <c r="O2"/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<sst xmlns="http://schemas.openxmlformats.org/spreadsheetml/2006/main" count="2524" uniqueCount="320">
  <si>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</si>
  <si>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</si>
  <si>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</si>
  <si>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</si>
  <si>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</si>
  <si>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</si>
  <si>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</si>
  <si>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</si>
  <si>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</si>
  <si>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</si>
  <si>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</si>
  <si>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</si>
  <si>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</si>
  <si>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</si>
  <si>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</si>
  <si>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</si>
  <si>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</si>
  <si>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</si>
  <si>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</si>
  <si>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</si>
  <si>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</si>
  <si>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</si>
  <si>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</si>
  <si>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</si>
  <si>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</si>
  <si>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</si>
  <si>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</si>
  <si>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</si>
  <si>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</si>
  <si>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</si>
  <si>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</si>
  <si>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</si>
  <si>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</si>
  <si>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</si>
  <si>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</si>
  <si>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</si>
  <si>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</si>
  <si>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</si>
  <si>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</si>
  <si>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</si>
  <si>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</si>
  <si>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</si>
  <si>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</si>
  <si>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</si>
  <si>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</si>
  <si>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</si>
  <si>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</si>
  <si>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</si>
  <si>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</si>
  <si>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</si>
  <si>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</si>
  <si>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</si>
  <si>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</si>
  <si>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</si>
  <si>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</si>
  <si>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</si>
  <si>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</si>
  <si>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</si>
  <si>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</si>
  <si>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</si>
  <si>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</si>
  <si>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</si>
  <si>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</si>
  <si>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</si>
  <si>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</si>
  <si>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</si>
  <si>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</si>
  <si>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</si>
  <si>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</si>
  <si>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</si>
  <si>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</si>
  <si>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</si>
  <si>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</si>
  <si>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</si>
  <si>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</si>
  <si>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</si>
  <si>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</si>
  <si>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</si>
  <si>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</si>
  <si>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</si>
  <si>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</si>
  <si>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</si>
  <si>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</si>
  <si>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</si>
  <si>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</si>
  <si>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</si>
  <si>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</si>
  <si>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</si>
  <si>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</si>
  <si>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</si>
  <si>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</si>
  <si>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</si>
  <si>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</si>
  <si>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</si>
  <si>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</si>
  <si>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</si>
  <si>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</si>
  <si>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</si>
  <si>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</si>
  <si>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</si>
  <si>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</si>
  <si>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</si>
  <si>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</si>
  <si>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</si>
  <si>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</si>
  <si>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</si>
  <si>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</si>
  <si>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</si>
  <si>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</si>
  <si>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</si>
  <si>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</si>
  <si>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</si>
  <si>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</si>
  <si>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</si>
  <si>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</si>
  <si>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</si>
  <si>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</si>
  <si>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</si>
  <si>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</si>
  <si>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</si>
  <si>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</si>
  <si>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</si>
  <si>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</si>
  <si>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</si>
  <si>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</si>
  <si>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</si>
  <si>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</si>
  <si>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</si>
  <si>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</si>
  <si>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</si>
  <si>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</si>
  <si>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</si>
  <si>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</si>
  <si>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</si>
  <si>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</si>
  <si>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</si>
  <si>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</si>
  <si>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</si>
  <si>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</si>
  <si>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</si>
  <si>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</si>
  <si>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</si>
  <si>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</si>
  <si>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</si>
  <si>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</si>
  <si>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</si>
  <si>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</si>
  <si>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</si>
  <si>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</si>
  <si>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</si>
  <si>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</si>
  <si>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</si>
  <si>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</si>
  <si>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</si>
  <si>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</si>
  <si>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</si>
  <si>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</si>
  <si>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</si>
  <si>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</si>
  <si>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</si>
  <si>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</si>
  <si>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</si>
  <si>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</si>
  <si>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</si>
  <si>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</si>
  <si>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</si>
  <si>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</si>
  <si>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</si>
  <si>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</si>
  <si>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</si>
  <si>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</si>
  <si>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</si>
  <si>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</si>
  <si>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</si>
  <si>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</si>
  <si>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</si>
  <si>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</si>
  <si>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</si>
  <si>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</si>
  <si>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</si>
  <si>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</si>
  <si>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</si>
  <si>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</si>
  <si>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</si>
  <si>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</si>
  <si>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</si>
  <si>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</si>
  <si>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</si>
  <si>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</si>
  <si>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</si>
  <si>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</si>
  <si>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</si>
  <si>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</si>
  <si>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</si>
  <si>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</si>
  <si>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</si>
  <si>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</si>
  <si>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</si>
  <si>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</si>
  <si>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</si>
  <si>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</si>
  <si>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</si>
  <si>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</si>
  <si>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</si>
  <si>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</si>
  <si>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</si>
  <si>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</si>
  <si>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</si>
  <si>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</si>
  <si>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</si>
  <si>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</si>
  <si>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</si>
  <si>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</si>
  <si>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</si>
  <si>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</si>
  <si>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</si>
  <si>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</si>
  <si>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</si>
  <si>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</si>
  <si>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</si>
  <si>
    <t>凌思鹏</t>
    <phoneticPr fontId="3" type="noConversion"/>
  </si>
  <si>
    <t>招商物流园区</t>
    <phoneticPr fontId="3" type="noConversion"/>
  </si>
  <si>
    <t>武汉分拣配送中心安利KA仓1号库</t>
    <phoneticPr fontId="3" type="noConversion"/>
  </si>
  <si>
    <t>17292</t>
    <phoneticPr fontId="3" type="noConversion"/>
  </si>
  <si>
    <t>周华安</t>
  </si>
  <si>
    <t>周华安</t>
    <phoneticPr fontId="3" type="noConversion"/>
  </si>
  <si>
    <t>危志坤</t>
  </si>
  <si>
    <t>方浩勇</t>
  </si>
  <si>
    <t>粤BGR032</t>
  </si>
  <si>
    <t>毛向飞</t>
  </si>
  <si>
    <t>粤BES791</t>
  </si>
  <si>
    <t>喻海涛</t>
  </si>
  <si>
    <t>鄂AMR731</t>
  </si>
  <si>
    <t>程斌</t>
  </si>
  <si>
    <t>鄂ADU616</t>
  </si>
  <si>
    <t>陶锴</t>
    <phoneticPr fontId="3" type="noConversion"/>
  </si>
  <si>
    <t>17290</t>
    <phoneticPr fontId="3" type="noConversion"/>
  </si>
  <si>
    <t>刘俊</t>
    <phoneticPr fontId="3" type="noConversion"/>
  </si>
  <si>
    <t>17291</t>
    <phoneticPr fontId="3" type="noConversion"/>
  </si>
  <si>
    <t>15899</t>
    <phoneticPr fontId="3" type="noConversion"/>
  </si>
  <si>
    <t>15898</t>
    <phoneticPr fontId="3" type="noConversion"/>
  </si>
  <si>
    <t>15894</t>
    <phoneticPr fontId="3" type="noConversion"/>
  </si>
  <si>
    <t>18226</t>
    <phoneticPr fontId="3" type="noConversion"/>
  </si>
  <si>
    <t>18227</t>
    <phoneticPr fontId="3" type="noConversion"/>
  </si>
  <si>
    <t>18228</t>
    <phoneticPr fontId="3" type="noConversion"/>
  </si>
  <si>
    <t>王加先</t>
    <phoneticPr fontId="3" type="noConversion"/>
  </si>
  <si>
    <t>鄂ANH299</t>
    <phoneticPr fontId="3" type="noConversion"/>
  </si>
  <si>
    <t>杜露露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</si>
  <si>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</si>
  <si>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</si>
  <si>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</si>
  <si>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</t>
    <phoneticPr fontId="3" type="noConversion"/>
  </si>
  <si>
    <t>WW0017053</t>
    <phoneticPr fontId="3" type="noConversion"/>
  </si>
  <si>
    <t>鄂AZR992</t>
    <phoneticPr fontId="3" type="noConversion"/>
  </si>
  <si>
    <t>潘涛</t>
    <phoneticPr fontId="3" type="noConversion"/>
  </si>
  <si>
    <t>9.6米</t>
    <phoneticPr fontId="3" type="noConversion"/>
  </si>
  <si>
    <t>白板14件</t>
    <phoneticPr fontId="3" type="noConversion"/>
  </si>
  <si>
    <t>WW0017179</t>
    <phoneticPr fontId="3" type="noConversion"/>
  </si>
  <si>
    <t>鄂ABY277</t>
    <phoneticPr fontId="3" type="noConversion"/>
  </si>
  <si>
    <t>邓军</t>
    <phoneticPr fontId="3" type="noConversion"/>
  </si>
  <si>
    <t>WW0017059</t>
    <phoneticPr fontId="3" type="noConversion"/>
  </si>
  <si>
    <t>WW0017057</t>
    <phoneticPr fontId="3" type="noConversion"/>
  </si>
  <si>
    <t>白板14板</t>
    <phoneticPr fontId="3" type="noConversion"/>
  </si>
  <si>
    <t>白板12板蓝板2板</t>
    <phoneticPr fontId="3" type="noConversion"/>
  </si>
  <si>
    <t>WW0017056</t>
    <phoneticPr fontId="3" type="noConversion"/>
  </si>
  <si>
    <t>WW0017055</t>
    <phoneticPr fontId="3" type="noConversion"/>
  </si>
  <si>
    <t>WW0017054</t>
    <phoneticPr fontId="3" type="noConversion"/>
  </si>
  <si>
    <t>白板13板蓝板1板</t>
    <phoneticPr fontId="3" type="noConversion"/>
  </si>
  <si>
    <t>WW0017182</t>
    <phoneticPr fontId="3" type="noConversion"/>
  </si>
  <si>
    <t>WW0017184</t>
    <phoneticPr fontId="3" type="noConversion"/>
  </si>
  <si>
    <t>WW0017185</t>
    <phoneticPr fontId="3" type="noConversion"/>
  </si>
  <si>
    <t>WW0017186</t>
    <phoneticPr fontId="3" type="noConversion"/>
  </si>
  <si>
    <t>WW0017187</t>
    <phoneticPr fontId="3" type="noConversion"/>
  </si>
  <si>
    <t>WW0017181</t>
    <phoneticPr fontId="3" type="noConversion"/>
  </si>
  <si>
    <t>杜霜霜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</si>
  <si>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</si>
  <si>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</si>
  <si>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</si>
  <si>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武汉公共平台仓2号库</t>
    <phoneticPr fontId="3" type="noConversion"/>
  </si>
  <si>
    <t>WW0017446</t>
    <phoneticPr fontId="3" type="noConversion"/>
  </si>
  <si>
    <t>武汉威伟机械</t>
    <phoneticPr fontId="3" type="noConversion"/>
  </si>
  <si>
    <t>鄂AZV373</t>
    <phoneticPr fontId="3" type="noConversion"/>
  </si>
  <si>
    <t>宋辉</t>
    <phoneticPr fontId="3" type="noConversion"/>
  </si>
  <si>
    <t>9.6米</t>
    <phoneticPr fontId="3" type="noConversion"/>
  </si>
  <si>
    <t>白板14</t>
    <phoneticPr fontId="3" type="noConversion"/>
  </si>
  <si>
    <t>WW0017445</t>
    <phoneticPr fontId="3" type="noConversion"/>
  </si>
  <si>
    <t>白板12篮板2板</t>
    <phoneticPr fontId="3" type="noConversion"/>
  </si>
  <si>
    <t>WW0017444</t>
    <phoneticPr fontId="3" type="noConversion"/>
  </si>
  <si>
    <t>白板13板篮板1板</t>
    <phoneticPr fontId="3" type="noConversion"/>
  </si>
  <si>
    <t>WW0017443</t>
    <phoneticPr fontId="3" type="noConversion"/>
  </si>
  <si>
    <t>白板12板篮板2板</t>
    <phoneticPr fontId="3" type="noConversion"/>
  </si>
  <si>
    <t>WW0017442</t>
    <phoneticPr fontId="3" type="noConversion"/>
  </si>
  <si>
    <t>WW0017441</t>
    <phoneticPr fontId="3" type="noConversion"/>
  </si>
  <si>
    <t>WW0017438</t>
    <phoneticPr fontId="3" type="noConversion"/>
  </si>
  <si>
    <t>WW0015914</t>
    <phoneticPr fontId="3" type="noConversion"/>
  </si>
  <si>
    <t>鄂AMT870</t>
    <phoneticPr fontId="3" type="noConversion"/>
  </si>
  <si>
    <t>欧文艺</t>
    <phoneticPr fontId="3" type="noConversion"/>
  </si>
  <si>
    <t>WW0017435</t>
    <phoneticPr fontId="3" type="noConversion"/>
  </si>
  <si>
    <t>鄂AZV373</t>
    <phoneticPr fontId="3" type="noConversion"/>
  </si>
  <si>
    <t>宋辉</t>
    <phoneticPr fontId="3" type="noConversion"/>
  </si>
  <si>
    <t>WW0017997</t>
    <phoneticPr fontId="3" type="noConversion"/>
  </si>
  <si>
    <t>鄂ABY256</t>
    <phoneticPr fontId="3" type="noConversion"/>
  </si>
  <si>
    <t>洪家国</t>
    <phoneticPr fontId="3" type="noConversion"/>
  </si>
  <si>
    <t>白板9板篮板1板</t>
    <phoneticPr fontId="3" type="noConversion"/>
  </si>
  <si>
    <t>WW0017995</t>
    <phoneticPr fontId="3" type="noConversion"/>
  </si>
  <si>
    <t>WW0017994</t>
    <phoneticPr fontId="3" type="noConversion"/>
  </si>
  <si>
    <t>WW0017993</t>
    <phoneticPr fontId="3" type="noConversion"/>
  </si>
  <si>
    <t>WW0017992</t>
    <phoneticPr fontId="3" type="noConversion"/>
  </si>
  <si>
    <t>WW0017991</t>
    <phoneticPr fontId="3" type="noConversion"/>
  </si>
  <si>
    <t>WW0017990</t>
    <phoneticPr fontId="3" type="noConversion"/>
  </si>
  <si>
    <t>WW0016951</t>
    <phoneticPr fontId="3" type="noConversion"/>
  </si>
  <si>
    <t>鄂AZV377</t>
    <phoneticPr fontId="3" type="noConversion"/>
  </si>
  <si>
    <t>代永华</t>
    <phoneticPr fontId="3" type="noConversion"/>
  </si>
  <si>
    <t>WW0016958</t>
    <phoneticPr fontId="3" type="noConversion"/>
  </si>
  <si>
    <t>WW0016957</t>
    <phoneticPr fontId="3" type="noConversion"/>
  </si>
  <si>
    <t>WW0016956</t>
    <phoneticPr fontId="3" type="noConversion"/>
  </si>
  <si>
    <t>WW0016955</t>
    <phoneticPr fontId="3" type="noConversion"/>
  </si>
  <si>
    <t>WW0016954</t>
    <phoneticPr fontId="3" type="noConversion"/>
  </si>
  <si>
    <t>WW0016953</t>
    <phoneticPr fontId="3" type="noConversion"/>
  </si>
  <si>
    <t>WW0016952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</si>
</sst>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b/>
      <sz val="14"/>
      <color theme="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Fill="1" applyAlignment="1">
      <alignment horizontal="center" vertical="center"/>
    </xf>
    <xf numFmtId="49" fontId="10" fillId="2" borderId="1" xfId="18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49" fontId="14" fillId="4" borderId="1" xfId="1" applyNumberFormat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0" fontId="17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9"/>
    <cellStyle name="常规 9" xfId="1"/>
    <cellStyle name="常规 9 2" xfId="18"/>
    <cellStyle name="常规 9 2 2" xfId="23"/>
    <cellStyle name="常规 9 2 3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A8" workbookViewId="0">
      <selection sqref="A1:XFD25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19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19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19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19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19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19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19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19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19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24"/>
  <sheetViews>
    <sheetView workbookViewId="0">
      <selection activeCell="A2" sqref="A2:XFD3"/>
    </sheetView>
  </sheetViews>
  <sheetFormatPr defaultRowHeight="13.5"/>
  <cols>
    <col min="1" max="1" width="12.125" customWidth="1"/>
    <col min="2" max="2" width="8.5" bestFit="1" customWidth="1"/>
    <col min="3" max="4" width="10.75" bestFit="1" customWidth="1"/>
    <col min="5" max="5" width="17" customWidth="1"/>
    <col min="6" max="6" width="23.375" bestFit="1" customWidth="1"/>
    <col min="7" max="8" width="16.25" customWidth="1"/>
    <col min="9" max="9" width="15.875" customWidth="1"/>
    <col min="10" max="10" width="18.25" hidden="1" customWidth="1"/>
    <col min="11" max="11" width="9.625" customWidth="1"/>
    <col min="12" max="12" width="14.625" customWidth="1"/>
    <col min="13" max="13" width="12.125" bestFit="1" customWidth="1"/>
    <col min="14" max="14" width="8.75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43210</v>
      </c>
      <c r="B2" s="11" t="s">
        <v>247</v>
      </c>
      <c r="C2" s="9">
        <v>2345</v>
      </c>
      <c r="D2" s="9">
        <v>2355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252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256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43210</v>
      </c>
      <c r="B3" s="11" t="s">
        <v>247</v>
      </c>
      <c r="C3" s="9">
        <v>2345</v>
      </c>
      <c r="D3" s="9">
        <v>2355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257</v>
      </c>
      <c r="J3" s="12"/>
      <c r="K3" s="18"/>
      <c r="L3" s="21" t="str">
        <f t="shared" ref="L3" si="1">IF(A3&lt;&gt;"","武汉威伟机械","-----")</f>
        <v>武汉威伟机械</v>
      </c>
      <c r="M3" s="10" t="s">
        <v>258</v>
      </c>
      <c r="N3" s="19" t="s">
        <v>259</v>
      </c>
      <c r="O3" s="21" t="s">
        <v>255</v>
      </c>
      <c r="P3" s="27" t="s">
        <v>256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5"/>
  <sheetViews>
    <sheetView topLeftCell="A19" workbookViewId="0">
      <selection activeCell="E26" sqref="E2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55" t="s">
        <v>24</v>
      </c>
      <c r="B1" s="55" t="s">
        <v>25</v>
      </c>
    </row>
    <row r="2" spans="1:2" ht="20.25">
      <c r="A2" s="55" t="s">
        <v>26</v>
      </c>
      <c r="B2" s="55" t="s">
        <v>27</v>
      </c>
    </row>
    <row r="3" spans="1:2" ht="20.25">
      <c r="A3" s="55" t="s">
        <v>226</v>
      </c>
      <c r="B3" s="55" t="s">
        <v>28</v>
      </c>
    </row>
    <row r="4" spans="1:2" ht="20.25">
      <c r="A4" s="55" t="s">
        <v>29</v>
      </c>
      <c r="B4" s="55" t="s">
        <v>30</v>
      </c>
    </row>
    <row r="5" spans="1:2" ht="20.25">
      <c r="A5" s="55" t="s">
        <v>31</v>
      </c>
      <c r="B5" s="55" t="s">
        <v>32</v>
      </c>
    </row>
    <row r="6" spans="1:2" ht="20.25">
      <c r="A6" s="55" t="s">
        <v>33</v>
      </c>
      <c r="B6" s="55" t="s">
        <v>34</v>
      </c>
    </row>
    <row r="7" spans="1:2" ht="20.25">
      <c r="A7" s="55" t="s">
        <v>35</v>
      </c>
      <c r="B7" s="55" t="s">
        <v>36</v>
      </c>
    </row>
    <row r="8" spans="1:2" ht="20.25">
      <c r="A8" s="55" t="s">
        <v>37</v>
      </c>
      <c r="B8" s="55" t="s">
        <v>38</v>
      </c>
    </row>
    <row r="9" spans="1:2" ht="20.25">
      <c r="A9" s="55" t="s">
        <v>39</v>
      </c>
      <c r="B9" s="55" t="s">
        <v>40</v>
      </c>
    </row>
    <row r="10" spans="1:2" ht="20.25">
      <c r="A10" s="55" t="s">
        <v>41</v>
      </c>
      <c r="B10" s="55" t="s">
        <v>42</v>
      </c>
    </row>
    <row r="11" spans="1:2" ht="20.25">
      <c r="A11" s="55" t="s">
        <v>43</v>
      </c>
      <c r="B11" s="55" t="s">
        <v>44</v>
      </c>
    </row>
    <row r="12" spans="1:2" ht="20.25">
      <c r="A12" s="55" t="s">
        <v>45</v>
      </c>
      <c r="B12" s="55" t="s">
        <v>46</v>
      </c>
    </row>
    <row r="13" spans="1:2" ht="20.25">
      <c r="A13" s="55" t="s">
        <v>47</v>
      </c>
      <c r="B13" s="55" t="s">
        <v>48</v>
      </c>
    </row>
    <row r="14" spans="1:2" ht="20.25">
      <c r="A14" s="55" t="s">
        <v>49</v>
      </c>
      <c r="B14" s="55" t="s">
        <v>50</v>
      </c>
    </row>
    <row r="15" spans="1:2" ht="20.25">
      <c r="A15" s="55" t="s">
        <v>224</v>
      </c>
      <c r="B15" s="55" t="s">
        <v>51</v>
      </c>
    </row>
    <row r="16" spans="1:2" ht="20.25">
      <c r="A16" s="55" t="s">
        <v>52</v>
      </c>
      <c r="B16" s="55" t="s">
        <v>53</v>
      </c>
    </row>
    <row r="17" spans="1:2" ht="20.25">
      <c r="A17" s="55" t="s">
        <v>54</v>
      </c>
      <c r="B17" s="55" t="s">
        <v>55</v>
      </c>
    </row>
    <row r="18" spans="1:2" ht="20.25">
      <c r="A18" s="55" t="s">
        <v>56</v>
      </c>
      <c r="B18" s="55" t="s">
        <v>57</v>
      </c>
    </row>
    <row r="19" spans="1:2" ht="20.25">
      <c r="A19" s="55" t="s">
        <v>58</v>
      </c>
      <c r="B19" s="55" t="s">
        <v>59</v>
      </c>
    </row>
    <row r="20" spans="1:2" ht="20.25">
      <c r="A20" s="55" t="s">
        <v>60</v>
      </c>
      <c r="B20" s="55" t="s">
        <v>61</v>
      </c>
    </row>
    <row r="21" spans="1:2" ht="20.25">
      <c r="A21" s="55" t="s">
        <v>62</v>
      </c>
      <c r="B21" s="55" t="s">
        <v>63</v>
      </c>
    </row>
    <row r="22" spans="1:2" ht="20.25">
      <c r="A22" s="55" t="s">
        <v>64</v>
      </c>
      <c r="B22" s="55" t="s">
        <v>65</v>
      </c>
    </row>
    <row r="23" spans="1:2" ht="20.25">
      <c r="A23" s="55" t="s">
        <v>22</v>
      </c>
      <c r="B23" s="55" t="s">
        <v>21</v>
      </c>
    </row>
    <row r="24" spans="1:2" ht="20.25">
      <c r="A24" s="55" t="s">
        <v>66</v>
      </c>
      <c r="B24" s="55" t="s">
        <v>67</v>
      </c>
    </row>
    <row r="25" spans="1:2" ht="20.25">
      <c r="A25" s="55" t="s">
        <v>68</v>
      </c>
      <c r="B25" s="55" t="s">
        <v>69</v>
      </c>
    </row>
    <row r="26" spans="1:2" ht="20.25">
      <c r="A26" s="55" t="s">
        <v>70</v>
      </c>
      <c r="B26" s="55" t="s">
        <v>71</v>
      </c>
    </row>
    <row r="27" spans="1:2" ht="20.25">
      <c r="A27" s="55" t="s">
        <v>72</v>
      </c>
      <c r="B27" s="55" t="s">
        <v>73</v>
      </c>
    </row>
    <row r="28" spans="1:2" ht="20.25">
      <c r="A28" s="55" t="s">
        <v>74</v>
      </c>
      <c r="B28" s="55" t="s">
        <v>75</v>
      </c>
    </row>
    <row r="29" spans="1:2" ht="20.25">
      <c r="A29" s="55" t="s">
        <v>76</v>
      </c>
      <c r="B29" s="55" t="s">
        <v>77</v>
      </c>
    </row>
    <row r="30" spans="1:2" ht="20.25">
      <c r="A30" s="55" t="s">
        <v>78</v>
      </c>
      <c r="B30" s="55" t="s">
        <v>79</v>
      </c>
    </row>
    <row r="31" spans="1:2" ht="20.25">
      <c r="A31" s="55" t="s">
        <v>80</v>
      </c>
      <c r="B31" s="55" t="s">
        <v>81</v>
      </c>
    </row>
    <row r="32" spans="1:2" ht="20.25">
      <c r="A32" s="56" t="s">
        <v>227</v>
      </c>
      <c r="B32" s="56" t="s">
        <v>228</v>
      </c>
    </row>
    <row r="33" spans="1:2" ht="20.25">
      <c r="A33" s="56" t="s">
        <v>229</v>
      </c>
      <c r="B33" s="56" t="s">
        <v>230</v>
      </c>
    </row>
    <row r="34" spans="1:2" ht="20.25">
      <c r="A34" s="56" t="s">
        <v>231</v>
      </c>
      <c r="B34" s="56" t="s">
        <v>232</v>
      </c>
    </row>
    <row r="35" spans="1:2" ht="20.25">
      <c r="A35" s="56" t="s">
        <v>233</v>
      </c>
      <c r="B35" s="56" t="s">
        <v>234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102"/>
  <sheetViews>
    <sheetView topLeftCell="A88" workbookViewId="0">
      <selection activeCell="A101" sqref="A101:XFD102"/>
    </sheetView>
  </sheetViews>
  <sheetFormatPr defaultRowHeight="13.5"/>
  <cols>
    <col min="1" max="1" width="12.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2.125" bestFit="1" customWidth="1"/>
    <col min="14" max="14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38" customFormat="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38" customFormat="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s="38" customFormat="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s="38" customFormat="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s="38" customFormat="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s="38" customFormat="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s="38" customFormat="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s="38" customFormat="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s="38" customFormat="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s="38" customFormat="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s="38" customFormat="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s="38" customFormat="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s="38" customFormat="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s="38" customFormat="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s="38" customFormat="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61" s="38" customFormat="1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61" s="38" customFormat="1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61" s="38" customFormat="1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61" s="38" customFormat="1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61" s="38" customFormat="1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61" s="38" customFormat="1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61" s="38" customFormat="1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61" s="38" customFormat="1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61" s="38" customFormat="1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  <row r="26" spans="1:61" s="13" customFormat="1" ht="18.75">
      <c r="A26" s="22">
        <v>43193</v>
      </c>
      <c r="B26" s="11" t="s">
        <v>83</v>
      </c>
      <c r="C26" s="9">
        <v>210</v>
      </c>
      <c r="D26" s="9">
        <v>220</v>
      </c>
      <c r="E26" s="27" t="s">
        <v>97</v>
      </c>
      <c r="F26" s="27" t="s">
        <v>141</v>
      </c>
      <c r="G26" s="27" t="s">
        <v>85</v>
      </c>
      <c r="H26" s="27" t="s">
        <v>87</v>
      </c>
      <c r="I26" s="12" t="s">
        <v>155</v>
      </c>
      <c r="J26" s="12" t="s">
        <v>88</v>
      </c>
      <c r="K26" s="18"/>
      <c r="L26" s="21" t="str">
        <f t="shared" ref="L26:L88" si="0">IF(A26&lt;&gt;"","武汉威伟机械","-----")</f>
        <v>武汉威伟机械</v>
      </c>
      <c r="M26" s="10" t="str">
        <f>VLOOKUP(N26,ch!A:B,2,FALSE)</f>
        <v>鄂AZR992</v>
      </c>
      <c r="N26" s="19" t="s">
        <v>89</v>
      </c>
      <c r="O26" s="21" t="str">
        <f t="shared" ref="O26:O89" si="1">IF(A26&lt;&gt;"","9.6米","---")</f>
        <v>9.6米</v>
      </c>
      <c r="P26" s="27">
        <v>14</v>
      </c>
      <c r="Q26" s="27">
        <v>0</v>
      </c>
      <c r="R26" s="27">
        <f t="shared" ref="R26:R89" si="2">SUM(P26:Q26)</f>
        <v>14</v>
      </c>
      <c r="S26" s="21" t="s">
        <v>196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>
        <v>43193</v>
      </c>
      <c r="B27" s="11" t="s">
        <v>83</v>
      </c>
      <c r="C27" s="9">
        <v>300</v>
      </c>
      <c r="D27" s="9">
        <v>310</v>
      </c>
      <c r="E27" s="27" t="s">
        <v>97</v>
      </c>
      <c r="F27" s="27" t="s">
        <v>141</v>
      </c>
      <c r="G27" s="27" t="s">
        <v>85</v>
      </c>
      <c r="H27" s="27" t="s">
        <v>87</v>
      </c>
      <c r="I27" s="12" t="s">
        <v>156</v>
      </c>
      <c r="J27" s="12" t="s">
        <v>90</v>
      </c>
      <c r="K27" s="18"/>
      <c r="L27" s="21" t="str">
        <f t="shared" si="0"/>
        <v>武汉威伟机械</v>
      </c>
      <c r="M27" s="10" t="str">
        <f>VLOOKUP(N27,ch!A:B,2,FALSE)</f>
        <v>鄂AZR992</v>
      </c>
      <c r="N27" s="19" t="s">
        <v>89</v>
      </c>
      <c r="O27" s="21" t="str">
        <f t="shared" si="1"/>
        <v>9.6米</v>
      </c>
      <c r="P27" s="27">
        <v>14</v>
      </c>
      <c r="Q27" s="27">
        <v>0</v>
      </c>
      <c r="R27" s="27">
        <f t="shared" si="2"/>
        <v>14</v>
      </c>
      <c r="S27" s="21" t="s">
        <v>196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>
        <v>43193</v>
      </c>
      <c r="B28" s="11" t="s">
        <v>83</v>
      </c>
      <c r="C28" s="9">
        <v>353</v>
      </c>
      <c r="D28" s="9">
        <v>359</v>
      </c>
      <c r="E28" s="27" t="s">
        <v>97</v>
      </c>
      <c r="F28" s="27" t="s">
        <v>141</v>
      </c>
      <c r="G28" s="27" t="s">
        <v>85</v>
      </c>
      <c r="H28" s="27" t="s">
        <v>87</v>
      </c>
      <c r="I28" s="12" t="s">
        <v>91</v>
      </c>
      <c r="J28" s="12"/>
      <c r="K28" s="18"/>
      <c r="L28" s="21" t="str">
        <f t="shared" si="0"/>
        <v>武汉威伟机械</v>
      </c>
      <c r="M28" s="10" t="str">
        <f>VLOOKUP(N28,ch!A:B,2,FALSE)</f>
        <v>鄂AZR992</v>
      </c>
      <c r="N28" s="19" t="s">
        <v>89</v>
      </c>
      <c r="O28" s="21" t="str">
        <f t="shared" si="1"/>
        <v>9.6米</v>
      </c>
      <c r="P28" s="27">
        <v>14</v>
      </c>
      <c r="Q28" s="27">
        <v>0</v>
      </c>
      <c r="R28" s="27">
        <f t="shared" si="2"/>
        <v>14</v>
      </c>
      <c r="S28" s="21" t="s">
        <v>196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>
        <v>43193</v>
      </c>
      <c r="B29" s="11" t="s">
        <v>83</v>
      </c>
      <c r="C29" s="9">
        <v>448</v>
      </c>
      <c r="D29" s="9">
        <v>458</v>
      </c>
      <c r="E29" s="27" t="s">
        <v>97</v>
      </c>
      <c r="F29" s="27" t="s">
        <v>141</v>
      </c>
      <c r="G29" s="27" t="s">
        <v>85</v>
      </c>
      <c r="H29" s="27" t="s">
        <v>87</v>
      </c>
      <c r="I29" s="12" t="s">
        <v>92</v>
      </c>
      <c r="J29" s="12"/>
      <c r="K29" s="18"/>
      <c r="L29" s="21" t="str">
        <f t="shared" si="0"/>
        <v>武汉威伟机械</v>
      </c>
      <c r="M29" s="10" t="str">
        <f>VLOOKUP(N29,ch!A:B,2,FALSE)</f>
        <v>鄂AZR992</v>
      </c>
      <c r="N29" s="19" t="s">
        <v>89</v>
      </c>
      <c r="O29" s="21" t="str">
        <f t="shared" si="1"/>
        <v>9.6米</v>
      </c>
      <c r="P29" s="27">
        <v>14</v>
      </c>
      <c r="Q29" s="27">
        <v>0</v>
      </c>
      <c r="R29" s="27">
        <f t="shared" si="2"/>
        <v>14</v>
      </c>
      <c r="S29" s="21" t="s">
        <v>196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>
        <v>43193</v>
      </c>
      <c r="B30" s="11" t="s">
        <v>83</v>
      </c>
      <c r="C30" s="9">
        <v>625</v>
      </c>
      <c r="D30" s="9">
        <v>635</v>
      </c>
      <c r="E30" s="27" t="s">
        <v>97</v>
      </c>
      <c r="F30" s="27" t="s">
        <v>141</v>
      </c>
      <c r="G30" s="27" t="s">
        <v>85</v>
      </c>
      <c r="H30" s="27" t="s">
        <v>87</v>
      </c>
      <c r="I30" s="12" t="s">
        <v>93</v>
      </c>
      <c r="J30" s="12"/>
      <c r="K30" s="18"/>
      <c r="L30" s="21" t="str">
        <f t="shared" si="0"/>
        <v>武汉威伟机械</v>
      </c>
      <c r="M30" s="10" t="str">
        <f>VLOOKUP(N30,ch!A:B,2,FALSE)</f>
        <v>鄂AZR992</v>
      </c>
      <c r="N30" s="19" t="s">
        <v>89</v>
      </c>
      <c r="O30" s="21" t="str">
        <f t="shared" si="1"/>
        <v>9.6米</v>
      </c>
      <c r="P30" s="27">
        <v>14</v>
      </c>
      <c r="Q30" s="27">
        <v>0</v>
      </c>
      <c r="R30" s="27">
        <f t="shared" si="2"/>
        <v>14</v>
      </c>
      <c r="S30" s="21" t="s">
        <v>196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>
        <v>43193</v>
      </c>
      <c r="B31" s="11" t="s">
        <v>83</v>
      </c>
      <c r="C31" s="9">
        <v>2</v>
      </c>
      <c r="D31" s="9">
        <v>12</v>
      </c>
      <c r="E31" s="27" t="s">
        <v>97</v>
      </c>
      <c r="F31" s="27" t="s">
        <v>141</v>
      </c>
      <c r="G31" s="27" t="s">
        <v>85</v>
      </c>
      <c r="H31" s="27" t="s">
        <v>87</v>
      </c>
      <c r="I31" s="12" t="s">
        <v>157</v>
      </c>
      <c r="J31" s="32" t="s">
        <v>94</v>
      </c>
      <c r="K31" s="18"/>
      <c r="L31" s="21" t="str">
        <f t="shared" si="0"/>
        <v>武汉威伟机械</v>
      </c>
      <c r="M31" s="10" t="str">
        <f>VLOOKUP(N31,ch!A:B,2,FALSE)</f>
        <v>鄂AZR992</v>
      </c>
      <c r="N31" s="19" t="s">
        <v>89</v>
      </c>
      <c r="O31" s="21" t="str">
        <f t="shared" si="1"/>
        <v>9.6米</v>
      </c>
      <c r="P31" s="27">
        <v>14</v>
      </c>
      <c r="Q31" s="27">
        <v>0</v>
      </c>
      <c r="R31" s="27">
        <f t="shared" si="2"/>
        <v>14</v>
      </c>
      <c r="S31" s="21" t="s">
        <v>196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>
        <v>43193</v>
      </c>
      <c r="B32" s="11" t="s">
        <v>83</v>
      </c>
      <c r="C32" s="9">
        <v>110</v>
      </c>
      <c r="D32" s="9">
        <v>120</v>
      </c>
      <c r="E32" s="27" t="s">
        <v>97</v>
      </c>
      <c r="F32" s="27" t="s">
        <v>141</v>
      </c>
      <c r="G32" s="27" t="s">
        <v>85</v>
      </c>
      <c r="H32" s="27" t="s">
        <v>87</v>
      </c>
      <c r="I32" s="12" t="s">
        <v>95</v>
      </c>
      <c r="J32" s="12"/>
      <c r="K32" s="18"/>
      <c r="L32" s="21" t="str">
        <f t="shared" si="0"/>
        <v>武汉威伟机械</v>
      </c>
      <c r="M32" s="10" t="str">
        <f>VLOOKUP(N32,ch!A:B,2,FALSE)</f>
        <v>鄂AZR992</v>
      </c>
      <c r="N32" s="19" t="s">
        <v>89</v>
      </c>
      <c r="O32" s="21" t="str">
        <f t="shared" si="1"/>
        <v>9.6米</v>
      </c>
      <c r="P32" s="27">
        <v>14</v>
      </c>
      <c r="Q32" s="27">
        <v>0</v>
      </c>
      <c r="R32" s="27">
        <f t="shared" si="2"/>
        <v>14</v>
      </c>
      <c r="S32" s="21" t="s">
        <v>196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>
        <v>43193</v>
      </c>
      <c r="B33" s="11" t="s">
        <v>83</v>
      </c>
      <c r="C33" s="9">
        <v>707</v>
      </c>
      <c r="D33" s="9">
        <v>717</v>
      </c>
      <c r="E33" s="27" t="s">
        <v>97</v>
      </c>
      <c r="F33" s="27" t="s">
        <v>141</v>
      </c>
      <c r="G33" s="27" t="s">
        <v>85</v>
      </c>
      <c r="H33" s="27" t="s">
        <v>87</v>
      </c>
      <c r="I33" s="12" t="s">
        <v>98</v>
      </c>
      <c r="J33" s="12"/>
      <c r="K33" s="18"/>
      <c r="L33" s="21" t="str">
        <f t="shared" si="0"/>
        <v>武汉威伟机械</v>
      </c>
      <c r="M33" s="10" t="str">
        <f>VLOOKUP(N33,ch!A:B,2,FALSE)</f>
        <v>鄂ABY277</v>
      </c>
      <c r="N33" s="19" t="s">
        <v>99</v>
      </c>
      <c r="O33" s="21" t="str">
        <f t="shared" si="1"/>
        <v>9.6米</v>
      </c>
      <c r="P33" s="27">
        <v>14</v>
      </c>
      <c r="Q33" s="27">
        <v>0</v>
      </c>
      <c r="R33" s="27">
        <f t="shared" si="2"/>
        <v>14</v>
      </c>
      <c r="S33" s="21" t="s">
        <v>196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>
        <v>43193</v>
      </c>
      <c r="B34" s="11" t="s">
        <v>83</v>
      </c>
      <c r="C34" s="9">
        <v>610</v>
      </c>
      <c r="D34" s="9">
        <v>620</v>
      </c>
      <c r="E34" s="27" t="s">
        <v>97</v>
      </c>
      <c r="F34" s="27" t="s">
        <v>141</v>
      </c>
      <c r="G34" s="27" t="s">
        <v>85</v>
      </c>
      <c r="H34" s="27" t="s">
        <v>87</v>
      </c>
      <c r="I34" s="12" t="s">
        <v>100</v>
      </c>
      <c r="J34" s="12"/>
      <c r="K34" s="18"/>
      <c r="L34" s="21" t="str">
        <f t="shared" si="0"/>
        <v>武汉威伟机械</v>
      </c>
      <c r="M34" s="10" t="str">
        <f>VLOOKUP(N34,ch!A:B,2,FALSE)</f>
        <v>鄂ABY277</v>
      </c>
      <c r="N34" s="19" t="s">
        <v>99</v>
      </c>
      <c r="O34" s="21" t="str">
        <f t="shared" si="1"/>
        <v>9.6米</v>
      </c>
      <c r="P34" s="27">
        <v>14</v>
      </c>
      <c r="Q34" s="27">
        <v>0</v>
      </c>
      <c r="R34" s="27">
        <f t="shared" si="2"/>
        <v>14</v>
      </c>
      <c r="S34" s="21" t="s">
        <v>196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>
        <v>43193</v>
      </c>
      <c r="B35" s="11" t="s">
        <v>83</v>
      </c>
      <c r="C35" s="9">
        <v>425</v>
      </c>
      <c r="D35" s="9">
        <v>435</v>
      </c>
      <c r="E35" s="27" t="s">
        <v>97</v>
      </c>
      <c r="F35" s="27" t="s">
        <v>141</v>
      </c>
      <c r="G35" s="27" t="s">
        <v>85</v>
      </c>
      <c r="H35" s="27" t="s">
        <v>87</v>
      </c>
      <c r="I35" s="12" t="s">
        <v>101</v>
      </c>
      <c r="J35" s="12"/>
      <c r="K35" s="18"/>
      <c r="L35" s="21" t="str">
        <f t="shared" si="0"/>
        <v>武汉威伟机械</v>
      </c>
      <c r="M35" s="10" t="str">
        <f>VLOOKUP(N35,ch!A:B,2,FALSE)</f>
        <v>鄂ABY277</v>
      </c>
      <c r="N35" s="19" t="s">
        <v>99</v>
      </c>
      <c r="O35" s="21" t="str">
        <f t="shared" si="1"/>
        <v>9.6米</v>
      </c>
      <c r="P35" s="27">
        <v>14</v>
      </c>
      <c r="Q35" s="27">
        <v>0</v>
      </c>
      <c r="R35" s="27">
        <f t="shared" si="2"/>
        <v>14</v>
      </c>
      <c r="S35" s="21" t="s">
        <v>196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>
        <v>43193</v>
      </c>
      <c r="B36" s="11" t="s">
        <v>83</v>
      </c>
      <c r="C36" s="9">
        <v>330</v>
      </c>
      <c r="D36" s="9">
        <v>340</v>
      </c>
      <c r="E36" s="27" t="s">
        <v>97</v>
      </c>
      <c r="F36" s="27" t="s">
        <v>141</v>
      </c>
      <c r="G36" s="27" t="s">
        <v>85</v>
      </c>
      <c r="H36" s="27" t="s">
        <v>87</v>
      </c>
      <c r="I36" s="12" t="s">
        <v>102</v>
      </c>
      <c r="J36" s="12"/>
      <c r="K36" s="18"/>
      <c r="L36" s="21" t="str">
        <f t="shared" si="0"/>
        <v>武汉威伟机械</v>
      </c>
      <c r="M36" s="10" t="str">
        <f>VLOOKUP(N36,ch!A:B,2,FALSE)</f>
        <v>鄂ABY277</v>
      </c>
      <c r="N36" s="19" t="s">
        <v>99</v>
      </c>
      <c r="O36" s="21" t="str">
        <f t="shared" si="1"/>
        <v>9.6米</v>
      </c>
      <c r="P36" s="27">
        <v>14</v>
      </c>
      <c r="Q36" s="27">
        <v>0</v>
      </c>
      <c r="R36" s="27">
        <f t="shared" si="2"/>
        <v>14</v>
      </c>
      <c r="S36" s="21" t="s">
        <v>196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>
        <v>43193</v>
      </c>
      <c r="B37" s="11" t="s">
        <v>83</v>
      </c>
      <c r="C37" s="9">
        <v>245</v>
      </c>
      <c r="D37" s="9">
        <v>255</v>
      </c>
      <c r="E37" s="27" t="s">
        <v>97</v>
      </c>
      <c r="F37" s="27" t="s">
        <v>141</v>
      </c>
      <c r="G37" s="27" t="s">
        <v>85</v>
      </c>
      <c r="H37" s="27" t="s">
        <v>87</v>
      </c>
      <c r="I37" s="12" t="s">
        <v>103</v>
      </c>
      <c r="J37" s="12"/>
      <c r="K37" s="18"/>
      <c r="L37" s="21" t="str">
        <f t="shared" si="0"/>
        <v>武汉威伟机械</v>
      </c>
      <c r="M37" s="10" t="str">
        <f>VLOOKUP(N37,ch!A:B,2,FALSE)</f>
        <v>鄂ABY277</v>
      </c>
      <c r="N37" s="19" t="s">
        <v>99</v>
      </c>
      <c r="O37" s="21" t="str">
        <f t="shared" si="1"/>
        <v>9.6米</v>
      </c>
      <c r="P37" s="27">
        <v>14</v>
      </c>
      <c r="Q37" s="27">
        <v>0</v>
      </c>
      <c r="R37" s="27">
        <f t="shared" si="2"/>
        <v>14</v>
      </c>
      <c r="S37" s="21" t="s">
        <v>196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>
        <v>43193</v>
      </c>
      <c r="B38" s="11" t="s">
        <v>83</v>
      </c>
      <c r="C38" s="9">
        <v>156</v>
      </c>
      <c r="D38" s="9">
        <v>210</v>
      </c>
      <c r="E38" s="27" t="s">
        <v>97</v>
      </c>
      <c r="F38" s="27" t="s">
        <v>141</v>
      </c>
      <c r="G38" s="27" t="s">
        <v>85</v>
      </c>
      <c r="H38" s="27" t="s">
        <v>87</v>
      </c>
      <c r="I38" s="12" t="s">
        <v>104</v>
      </c>
      <c r="J38" s="12"/>
      <c r="K38" s="18"/>
      <c r="L38" s="21" t="str">
        <f t="shared" si="0"/>
        <v>武汉威伟机械</v>
      </c>
      <c r="M38" s="10" t="str">
        <f>VLOOKUP(N38,ch!A:B,2,FALSE)</f>
        <v>鄂ABY277</v>
      </c>
      <c r="N38" s="19" t="s">
        <v>99</v>
      </c>
      <c r="O38" s="21" t="str">
        <f t="shared" si="1"/>
        <v>9.6米</v>
      </c>
      <c r="P38" s="27">
        <v>14</v>
      </c>
      <c r="Q38" s="27">
        <v>0</v>
      </c>
      <c r="R38" s="27">
        <f t="shared" si="2"/>
        <v>14</v>
      </c>
      <c r="S38" s="21" t="s">
        <v>196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>
        <v>43193</v>
      </c>
      <c r="B39" s="11" t="s">
        <v>83</v>
      </c>
      <c r="C39" s="9">
        <v>34</v>
      </c>
      <c r="D39" s="9">
        <v>44</v>
      </c>
      <c r="E39" s="27" t="s">
        <v>97</v>
      </c>
      <c r="F39" s="27" t="s">
        <v>141</v>
      </c>
      <c r="G39" s="27" t="s">
        <v>85</v>
      </c>
      <c r="H39" s="27" t="s">
        <v>87</v>
      </c>
      <c r="I39" s="12" t="s">
        <v>105</v>
      </c>
      <c r="J39" s="12"/>
      <c r="K39" s="18"/>
      <c r="L39" s="21" t="str">
        <f t="shared" si="0"/>
        <v>武汉威伟机械</v>
      </c>
      <c r="M39" s="10" t="str">
        <f>VLOOKUP(N39,ch!A:B,2,FALSE)</f>
        <v>鄂ABY277</v>
      </c>
      <c r="N39" s="19" t="s">
        <v>99</v>
      </c>
      <c r="O39" s="21" t="str">
        <f t="shared" si="1"/>
        <v>9.6米</v>
      </c>
      <c r="P39" s="27">
        <v>14</v>
      </c>
      <c r="Q39" s="27">
        <v>0</v>
      </c>
      <c r="R39" s="27">
        <f t="shared" si="2"/>
        <v>14</v>
      </c>
      <c r="S39" s="21" t="s">
        <v>196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>
        <v>43193</v>
      </c>
      <c r="B40" s="11" t="s">
        <v>83</v>
      </c>
      <c r="C40" s="9">
        <v>5</v>
      </c>
      <c r="D40" s="9">
        <v>15</v>
      </c>
      <c r="E40" s="27" t="s">
        <v>97</v>
      </c>
      <c r="F40" s="27" t="s">
        <v>141</v>
      </c>
      <c r="G40" s="27" t="s">
        <v>85</v>
      </c>
      <c r="H40" s="27" t="s">
        <v>87</v>
      </c>
      <c r="I40" s="12" t="s">
        <v>106</v>
      </c>
      <c r="J40" s="12"/>
      <c r="K40" s="18"/>
      <c r="L40" s="21" t="str">
        <f t="shared" si="0"/>
        <v>武汉威伟机械</v>
      </c>
      <c r="M40" s="10" t="str">
        <f>VLOOKUP(N40,ch!A:B,2,FALSE)</f>
        <v>鄂ABY277</v>
      </c>
      <c r="N40" s="19" t="s">
        <v>99</v>
      </c>
      <c r="O40" s="21" t="str">
        <f t="shared" si="1"/>
        <v>9.6米</v>
      </c>
      <c r="P40" s="27">
        <v>14</v>
      </c>
      <c r="Q40" s="27">
        <v>0</v>
      </c>
      <c r="R40" s="27">
        <f t="shared" si="2"/>
        <v>14</v>
      </c>
      <c r="S40" s="21" t="s">
        <v>196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>
        <v>43193</v>
      </c>
      <c r="B41" s="11" t="s">
        <v>83</v>
      </c>
      <c r="C41" s="9">
        <v>16</v>
      </c>
      <c r="D41" s="9">
        <v>26</v>
      </c>
      <c r="E41" s="27" t="s">
        <v>97</v>
      </c>
      <c r="F41" s="27" t="s">
        <v>141</v>
      </c>
      <c r="G41" s="27" t="s">
        <v>85</v>
      </c>
      <c r="H41" s="27" t="s">
        <v>87</v>
      </c>
      <c r="I41" s="12" t="s">
        <v>158</v>
      </c>
      <c r="J41" s="12"/>
      <c r="K41" s="18"/>
      <c r="L41" s="21" t="str">
        <f t="shared" si="0"/>
        <v>武汉威伟机械</v>
      </c>
      <c r="M41" s="10" t="str">
        <f>VLOOKUP(N41,ch!A:B,2,FALSE)</f>
        <v>鄂AZV373</v>
      </c>
      <c r="N41" s="19" t="s">
        <v>131</v>
      </c>
      <c r="O41" s="21" t="str">
        <f t="shared" si="1"/>
        <v>9.6米</v>
      </c>
      <c r="P41" s="27">
        <v>14</v>
      </c>
      <c r="Q41" s="27">
        <v>0</v>
      </c>
      <c r="R41" s="27">
        <f t="shared" si="2"/>
        <v>14</v>
      </c>
      <c r="S41" s="21" t="s">
        <v>196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22">
        <v>43193</v>
      </c>
      <c r="B42" s="11" t="s">
        <v>83</v>
      </c>
      <c r="C42" s="9">
        <v>140</v>
      </c>
      <c r="D42" s="9">
        <v>150</v>
      </c>
      <c r="E42" s="27" t="s">
        <v>97</v>
      </c>
      <c r="F42" s="27" t="s">
        <v>141</v>
      </c>
      <c r="G42" s="27" t="s">
        <v>85</v>
      </c>
      <c r="H42" s="27" t="s">
        <v>87</v>
      </c>
      <c r="I42" s="12" t="s">
        <v>159</v>
      </c>
      <c r="J42" s="12"/>
      <c r="K42" s="18"/>
      <c r="L42" s="21" t="str">
        <f t="shared" si="0"/>
        <v>武汉威伟机械</v>
      </c>
      <c r="M42" s="10" t="str">
        <f>VLOOKUP(N42,ch!A:B,2,FALSE)</f>
        <v>鄂AZV373</v>
      </c>
      <c r="N42" s="19" t="s">
        <v>131</v>
      </c>
      <c r="O42" s="21" t="str">
        <f t="shared" si="1"/>
        <v>9.6米</v>
      </c>
      <c r="P42" s="27">
        <v>14</v>
      </c>
      <c r="Q42" s="27">
        <v>0</v>
      </c>
      <c r="R42" s="27">
        <f t="shared" si="2"/>
        <v>14</v>
      </c>
      <c r="S42" s="21" t="s">
        <v>196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22">
        <v>43193</v>
      </c>
      <c r="B43" s="11" t="s">
        <v>83</v>
      </c>
      <c r="C43" s="9">
        <v>228</v>
      </c>
      <c r="D43" s="9">
        <v>238</v>
      </c>
      <c r="E43" s="27" t="s">
        <v>97</v>
      </c>
      <c r="F43" s="27" t="s">
        <v>141</v>
      </c>
      <c r="G43" s="27" t="s">
        <v>85</v>
      </c>
      <c r="H43" s="27" t="s">
        <v>87</v>
      </c>
      <c r="I43" s="12" t="s">
        <v>160</v>
      </c>
      <c r="J43" s="12"/>
      <c r="K43" s="18"/>
      <c r="L43" s="21" t="str">
        <f t="shared" si="0"/>
        <v>武汉威伟机械</v>
      </c>
      <c r="M43" s="10" t="str">
        <f>VLOOKUP(N43,ch!A:B,2,FALSE)</f>
        <v>鄂AZV373</v>
      </c>
      <c r="N43" s="19" t="s">
        <v>131</v>
      </c>
      <c r="O43" s="21" t="str">
        <f t="shared" si="1"/>
        <v>9.6米</v>
      </c>
      <c r="P43" s="27">
        <v>14</v>
      </c>
      <c r="Q43" s="27">
        <v>0</v>
      </c>
      <c r="R43" s="27">
        <f t="shared" si="2"/>
        <v>14</v>
      </c>
      <c r="S43" s="21" t="s">
        <v>196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22">
        <v>43193</v>
      </c>
      <c r="B44" s="11" t="s">
        <v>83</v>
      </c>
      <c r="C44" s="9">
        <v>313</v>
      </c>
      <c r="D44" s="9">
        <v>323</v>
      </c>
      <c r="E44" s="27" t="s">
        <v>97</v>
      </c>
      <c r="F44" s="27" t="s">
        <v>141</v>
      </c>
      <c r="G44" s="27" t="s">
        <v>85</v>
      </c>
      <c r="H44" s="27" t="s">
        <v>87</v>
      </c>
      <c r="I44" s="12" t="s">
        <v>161</v>
      </c>
      <c r="J44" s="12"/>
      <c r="K44" s="18"/>
      <c r="L44" s="21" t="str">
        <f t="shared" si="0"/>
        <v>武汉威伟机械</v>
      </c>
      <c r="M44" s="10" t="str">
        <f>VLOOKUP(N44,ch!A:B,2,FALSE)</f>
        <v>鄂AZV373</v>
      </c>
      <c r="N44" s="19" t="s">
        <v>131</v>
      </c>
      <c r="O44" s="21" t="str">
        <f t="shared" si="1"/>
        <v>9.6米</v>
      </c>
      <c r="P44" s="27">
        <v>14</v>
      </c>
      <c r="Q44" s="27">
        <v>0</v>
      </c>
      <c r="R44" s="27">
        <f t="shared" si="2"/>
        <v>14</v>
      </c>
      <c r="S44" s="21" t="s">
        <v>196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22">
        <v>43193</v>
      </c>
      <c r="B45" s="11" t="s">
        <v>83</v>
      </c>
      <c r="C45" s="9">
        <v>408</v>
      </c>
      <c r="D45" s="9">
        <v>418</v>
      </c>
      <c r="E45" s="27" t="s">
        <v>97</v>
      </c>
      <c r="F45" s="27" t="s">
        <v>141</v>
      </c>
      <c r="G45" s="27" t="s">
        <v>85</v>
      </c>
      <c r="H45" s="27" t="s">
        <v>87</v>
      </c>
      <c r="I45" s="12" t="s">
        <v>162</v>
      </c>
      <c r="J45" s="12"/>
      <c r="K45" s="18"/>
      <c r="L45" s="21" t="str">
        <f t="shared" si="0"/>
        <v>武汉威伟机械</v>
      </c>
      <c r="M45" s="10" t="str">
        <f>VLOOKUP(N45,ch!A:B,2,FALSE)</f>
        <v>鄂AZV373</v>
      </c>
      <c r="N45" s="19" t="s">
        <v>131</v>
      </c>
      <c r="O45" s="21" t="str">
        <f t="shared" si="1"/>
        <v>9.6米</v>
      </c>
      <c r="P45" s="27">
        <v>14</v>
      </c>
      <c r="Q45" s="27">
        <v>0</v>
      </c>
      <c r="R45" s="27">
        <f t="shared" si="2"/>
        <v>14</v>
      </c>
      <c r="S45" s="21" t="s">
        <v>196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22">
        <v>43193</v>
      </c>
      <c r="B46" s="11" t="s">
        <v>83</v>
      </c>
      <c r="C46" s="9">
        <v>536</v>
      </c>
      <c r="D46" s="9">
        <v>546</v>
      </c>
      <c r="E46" s="27" t="s">
        <v>97</v>
      </c>
      <c r="F46" s="27" t="s">
        <v>141</v>
      </c>
      <c r="G46" s="27" t="s">
        <v>85</v>
      </c>
      <c r="H46" s="27" t="s">
        <v>87</v>
      </c>
      <c r="I46" s="12" t="s">
        <v>163</v>
      </c>
      <c r="J46" s="12"/>
      <c r="K46" s="18"/>
      <c r="L46" s="21" t="str">
        <f t="shared" si="0"/>
        <v>武汉威伟机械</v>
      </c>
      <c r="M46" s="10" t="str">
        <f>VLOOKUP(N46,ch!A:B,2,FALSE)</f>
        <v>鄂AZV373</v>
      </c>
      <c r="N46" s="19" t="s">
        <v>131</v>
      </c>
      <c r="O46" s="21" t="str">
        <f t="shared" si="1"/>
        <v>9.6米</v>
      </c>
      <c r="P46" s="27">
        <v>14</v>
      </c>
      <c r="Q46" s="27">
        <v>0</v>
      </c>
      <c r="R46" s="27">
        <f t="shared" si="2"/>
        <v>14</v>
      </c>
      <c r="S46" s="21" t="s">
        <v>196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22">
        <v>43193</v>
      </c>
      <c r="B47" s="11" t="s">
        <v>83</v>
      </c>
      <c r="C47" s="9">
        <v>647</v>
      </c>
      <c r="D47" s="9">
        <v>657</v>
      </c>
      <c r="E47" s="27" t="s">
        <v>97</v>
      </c>
      <c r="F47" s="27" t="s">
        <v>141</v>
      </c>
      <c r="G47" s="27" t="s">
        <v>85</v>
      </c>
      <c r="H47" s="27" t="s">
        <v>87</v>
      </c>
      <c r="I47" s="12" t="s">
        <v>164</v>
      </c>
      <c r="J47" s="12"/>
      <c r="K47" s="18"/>
      <c r="L47" s="21" t="str">
        <f t="shared" si="0"/>
        <v>武汉威伟机械</v>
      </c>
      <c r="M47" s="10" t="str">
        <f>VLOOKUP(N47,ch!A:B,2,FALSE)</f>
        <v>鄂AZV373</v>
      </c>
      <c r="N47" s="19" t="s">
        <v>131</v>
      </c>
      <c r="O47" s="21" t="str">
        <f t="shared" si="1"/>
        <v>9.6米</v>
      </c>
      <c r="P47" s="27">
        <v>14</v>
      </c>
      <c r="Q47" s="27">
        <v>0</v>
      </c>
      <c r="R47" s="27">
        <f t="shared" si="2"/>
        <v>14</v>
      </c>
      <c r="S47" s="21" t="s">
        <v>196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22">
        <v>43193</v>
      </c>
      <c r="B48" s="11" t="s">
        <v>83</v>
      </c>
      <c r="C48" s="9">
        <v>718</v>
      </c>
      <c r="D48" s="9">
        <v>728</v>
      </c>
      <c r="E48" s="27" t="s">
        <v>97</v>
      </c>
      <c r="F48" s="27" t="s">
        <v>141</v>
      </c>
      <c r="G48" s="27" t="s">
        <v>85</v>
      </c>
      <c r="H48" s="27" t="s">
        <v>87</v>
      </c>
      <c r="I48" s="12" t="s">
        <v>165</v>
      </c>
      <c r="J48" s="12"/>
      <c r="K48" s="18"/>
      <c r="L48" s="21" t="str">
        <f t="shared" si="0"/>
        <v>武汉威伟机械</v>
      </c>
      <c r="M48" s="10" t="str">
        <f>VLOOKUP(N48,ch!A:B,2,FALSE)</f>
        <v>鄂AZV373</v>
      </c>
      <c r="N48" s="19" t="s">
        <v>131</v>
      </c>
      <c r="O48" s="21" t="str">
        <f t="shared" si="1"/>
        <v>9.6米</v>
      </c>
      <c r="P48" s="27">
        <v>14</v>
      </c>
      <c r="Q48" s="27">
        <v>0</v>
      </c>
      <c r="R48" s="27">
        <f t="shared" si="2"/>
        <v>14</v>
      </c>
      <c r="S48" s="21" t="s">
        <v>196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22">
        <v>43194</v>
      </c>
      <c r="B49" s="11" t="s">
        <v>83</v>
      </c>
      <c r="C49" s="9">
        <v>428</v>
      </c>
      <c r="D49" s="9">
        <v>435</v>
      </c>
      <c r="E49" s="27" t="s">
        <v>97</v>
      </c>
      <c r="F49" s="27" t="s">
        <v>141</v>
      </c>
      <c r="G49" s="27" t="s">
        <v>85</v>
      </c>
      <c r="H49" s="27" t="s">
        <v>197</v>
      </c>
      <c r="I49" s="12" t="s">
        <v>130</v>
      </c>
      <c r="J49" s="12"/>
      <c r="K49" s="18"/>
      <c r="L49" s="21" t="str">
        <f t="shared" si="0"/>
        <v>武汉威伟机械</v>
      </c>
      <c r="M49" s="10" t="str">
        <f>VLOOKUP(N49,ch!A:B,2,FALSE)</f>
        <v>鄂AZV373</v>
      </c>
      <c r="N49" s="19" t="s">
        <v>131</v>
      </c>
      <c r="O49" s="21" t="str">
        <f t="shared" si="1"/>
        <v>9.6米</v>
      </c>
      <c r="P49" s="27">
        <v>14</v>
      </c>
      <c r="Q49" s="27">
        <v>0</v>
      </c>
      <c r="R49" s="27">
        <f t="shared" si="2"/>
        <v>14</v>
      </c>
      <c r="S49" s="21" t="s">
        <v>196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22">
        <v>43194</v>
      </c>
      <c r="B50" s="11" t="s">
        <v>83</v>
      </c>
      <c r="C50" s="9">
        <v>624</v>
      </c>
      <c r="D50" s="9">
        <v>634</v>
      </c>
      <c r="E50" s="27" t="s">
        <v>97</v>
      </c>
      <c r="F50" s="27" t="s">
        <v>141</v>
      </c>
      <c r="G50" s="27" t="s">
        <v>85</v>
      </c>
      <c r="H50" s="27" t="s">
        <v>197</v>
      </c>
      <c r="I50" s="12" t="s">
        <v>132</v>
      </c>
      <c r="J50" s="12"/>
      <c r="K50" s="18"/>
      <c r="L50" s="21" t="str">
        <f t="shared" si="0"/>
        <v>武汉威伟机械</v>
      </c>
      <c r="M50" s="10" t="str">
        <f>VLOOKUP(N50,ch!A:B,2,FALSE)</f>
        <v>鄂AZV373</v>
      </c>
      <c r="N50" s="19" t="s">
        <v>131</v>
      </c>
      <c r="O50" s="21" t="str">
        <f t="shared" si="1"/>
        <v>9.6米</v>
      </c>
      <c r="P50" s="27">
        <v>14</v>
      </c>
      <c r="Q50" s="27">
        <v>0</v>
      </c>
      <c r="R50" s="27">
        <f t="shared" si="2"/>
        <v>14</v>
      </c>
      <c r="S50" s="21" t="s">
        <v>196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22">
        <v>43194</v>
      </c>
      <c r="B51" s="11" t="s">
        <v>83</v>
      </c>
      <c r="C51" s="9">
        <v>246</v>
      </c>
      <c r="D51" s="9">
        <v>256</v>
      </c>
      <c r="E51" s="27" t="s">
        <v>97</v>
      </c>
      <c r="F51" s="27" t="s">
        <v>141</v>
      </c>
      <c r="G51" s="27" t="s">
        <v>85</v>
      </c>
      <c r="H51" s="27" t="s">
        <v>197</v>
      </c>
      <c r="I51" s="12" t="s">
        <v>133</v>
      </c>
      <c r="J51" s="12"/>
      <c r="K51" s="18"/>
      <c r="L51" s="21" t="str">
        <f t="shared" si="0"/>
        <v>武汉威伟机械</v>
      </c>
      <c r="M51" s="10" t="str">
        <f>VLOOKUP(N51,ch!A:B,2,FALSE)</f>
        <v>鄂AZV373</v>
      </c>
      <c r="N51" s="19" t="s">
        <v>131</v>
      </c>
      <c r="O51" s="21" t="str">
        <f t="shared" si="1"/>
        <v>9.6米</v>
      </c>
      <c r="P51" s="27">
        <v>14</v>
      </c>
      <c r="Q51" s="27">
        <v>0</v>
      </c>
      <c r="R51" s="27">
        <f t="shared" si="2"/>
        <v>14</v>
      </c>
      <c r="S51" s="21" t="s">
        <v>196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22">
        <v>43194</v>
      </c>
      <c r="B52" s="11" t="s">
        <v>83</v>
      </c>
      <c r="C52" s="9">
        <v>155</v>
      </c>
      <c r="D52" s="9">
        <v>205</v>
      </c>
      <c r="E52" s="27" t="s">
        <v>97</v>
      </c>
      <c r="F52" s="27" t="s">
        <v>141</v>
      </c>
      <c r="G52" s="27" t="s">
        <v>85</v>
      </c>
      <c r="H52" s="27" t="s">
        <v>197</v>
      </c>
      <c r="I52" s="12" t="s">
        <v>134</v>
      </c>
      <c r="J52" s="12"/>
      <c r="K52" s="18"/>
      <c r="L52" s="21" t="str">
        <f t="shared" si="0"/>
        <v>武汉威伟机械</v>
      </c>
      <c r="M52" s="10" t="str">
        <f>VLOOKUP(N52,ch!A:B,2,FALSE)</f>
        <v>鄂AZV373</v>
      </c>
      <c r="N52" s="19" t="s">
        <v>131</v>
      </c>
      <c r="O52" s="21" t="str">
        <f t="shared" si="1"/>
        <v>9.6米</v>
      </c>
      <c r="P52" s="27">
        <v>14</v>
      </c>
      <c r="Q52" s="27">
        <v>0</v>
      </c>
      <c r="R52" s="27">
        <f t="shared" si="2"/>
        <v>14</v>
      </c>
      <c r="S52" s="21" t="s">
        <v>196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22">
        <v>43194</v>
      </c>
      <c r="B53" s="11" t="s">
        <v>83</v>
      </c>
      <c r="C53" s="9">
        <v>28</v>
      </c>
      <c r="D53" s="9">
        <v>38</v>
      </c>
      <c r="E53" s="27" t="s">
        <v>97</v>
      </c>
      <c r="F53" s="27" t="s">
        <v>141</v>
      </c>
      <c r="G53" s="27" t="s">
        <v>85</v>
      </c>
      <c r="H53" s="27" t="s">
        <v>197</v>
      </c>
      <c r="I53" s="12" t="s">
        <v>135</v>
      </c>
      <c r="J53" s="12"/>
      <c r="K53" s="18"/>
      <c r="L53" s="21" t="str">
        <f t="shared" si="0"/>
        <v>武汉威伟机械</v>
      </c>
      <c r="M53" s="10" t="str">
        <f>VLOOKUP(N53,ch!A:B,2,FALSE)</f>
        <v>鄂AZV373</v>
      </c>
      <c r="N53" s="19" t="s">
        <v>131</v>
      </c>
      <c r="O53" s="21" t="str">
        <f t="shared" si="1"/>
        <v>9.6米</v>
      </c>
      <c r="P53" s="27">
        <v>14</v>
      </c>
      <c r="Q53" s="27">
        <v>0</v>
      </c>
      <c r="R53" s="27">
        <f t="shared" si="2"/>
        <v>14</v>
      </c>
      <c r="S53" s="21" t="s">
        <v>196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22">
        <v>43194</v>
      </c>
      <c r="B54" s="11" t="s">
        <v>83</v>
      </c>
      <c r="C54" s="9">
        <v>315</v>
      </c>
      <c r="D54" s="9">
        <v>325</v>
      </c>
      <c r="E54" s="27" t="s">
        <v>97</v>
      </c>
      <c r="F54" s="27" t="s">
        <v>141</v>
      </c>
      <c r="G54" s="27" t="s">
        <v>85</v>
      </c>
      <c r="H54" s="27" t="s">
        <v>197</v>
      </c>
      <c r="I54" s="12" t="s">
        <v>136</v>
      </c>
      <c r="J54" s="12"/>
      <c r="K54" s="18"/>
      <c r="L54" s="21" t="str">
        <f t="shared" si="0"/>
        <v>武汉威伟机械</v>
      </c>
      <c r="M54" s="10" t="str">
        <f>VLOOKUP(N54,ch!A:B,2,FALSE)</f>
        <v>鄂ABY277</v>
      </c>
      <c r="N54" s="19" t="s">
        <v>138</v>
      </c>
      <c r="O54" s="21" t="str">
        <f t="shared" si="1"/>
        <v>9.6米</v>
      </c>
      <c r="P54" s="27">
        <v>14</v>
      </c>
      <c r="Q54" s="27">
        <v>0</v>
      </c>
      <c r="R54" s="27">
        <f t="shared" si="2"/>
        <v>14</v>
      </c>
      <c r="S54" s="21" t="s">
        <v>196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22">
        <v>43194</v>
      </c>
      <c r="B55" s="11" t="s">
        <v>83</v>
      </c>
      <c r="C55" s="9">
        <v>516</v>
      </c>
      <c r="D55" s="9">
        <v>526</v>
      </c>
      <c r="E55" s="27" t="s">
        <v>97</v>
      </c>
      <c r="F55" s="27" t="s">
        <v>141</v>
      </c>
      <c r="G55" s="27" t="s">
        <v>85</v>
      </c>
      <c r="H55" s="27" t="s">
        <v>197</v>
      </c>
      <c r="I55" s="12" t="s">
        <v>137</v>
      </c>
      <c r="J55" s="12"/>
      <c r="K55" s="18"/>
      <c r="L55" s="21" t="str">
        <f t="shared" si="0"/>
        <v>武汉威伟机械</v>
      </c>
      <c r="M55" s="10" t="str">
        <f>VLOOKUP(N55,ch!A:B,2,FALSE)</f>
        <v>鄂ABY277</v>
      </c>
      <c r="N55" s="19" t="s">
        <v>138</v>
      </c>
      <c r="O55" s="21" t="str">
        <f t="shared" si="1"/>
        <v>9.6米</v>
      </c>
      <c r="P55" s="27">
        <v>14</v>
      </c>
      <c r="Q55" s="27">
        <v>0</v>
      </c>
      <c r="R55" s="27">
        <f t="shared" si="2"/>
        <v>14</v>
      </c>
      <c r="S55" s="21" t="s">
        <v>196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22">
        <v>43194</v>
      </c>
      <c r="B56" s="11" t="s">
        <v>83</v>
      </c>
      <c r="C56" s="9">
        <v>653</v>
      </c>
      <c r="D56" s="9">
        <v>703</v>
      </c>
      <c r="E56" s="27" t="s">
        <v>97</v>
      </c>
      <c r="F56" s="27" t="s">
        <v>141</v>
      </c>
      <c r="G56" s="27" t="s">
        <v>85</v>
      </c>
      <c r="H56" s="27" t="s">
        <v>197</v>
      </c>
      <c r="I56" s="12" t="s">
        <v>143</v>
      </c>
      <c r="J56" s="12"/>
      <c r="K56" s="18"/>
      <c r="L56" s="21" t="str">
        <f t="shared" si="0"/>
        <v>武汉威伟机械</v>
      </c>
      <c r="M56" s="10" t="str">
        <f>VLOOKUP(N56,ch!A:B,2,FALSE)</f>
        <v>鄂ABY277</v>
      </c>
      <c r="N56" s="19" t="s">
        <v>138</v>
      </c>
      <c r="O56" s="21" t="str">
        <f t="shared" si="1"/>
        <v>9.6米</v>
      </c>
      <c r="P56" s="27">
        <v>14</v>
      </c>
      <c r="Q56" s="27">
        <v>0</v>
      </c>
      <c r="R56" s="27">
        <f t="shared" si="2"/>
        <v>14</v>
      </c>
      <c r="S56" s="21" t="s">
        <v>196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  <row r="57" spans="1:61" s="13" customFormat="1" ht="18.75">
      <c r="A57" s="22">
        <v>43194</v>
      </c>
      <c r="B57" s="11" t="s">
        <v>83</v>
      </c>
      <c r="C57" s="9">
        <v>210</v>
      </c>
      <c r="D57" s="9">
        <v>220</v>
      </c>
      <c r="E57" s="27" t="s">
        <v>97</v>
      </c>
      <c r="F57" s="27" t="s">
        <v>141</v>
      </c>
      <c r="G57" s="27" t="s">
        <v>85</v>
      </c>
      <c r="H57" s="27" t="s">
        <v>197</v>
      </c>
      <c r="I57" s="12" t="s">
        <v>139</v>
      </c>
      <c r="J57" s="12"/>
      <c r="K57" s="18"/>
      <c r="L57" s="21" t="str">
        <f t="shared" si="0"/>
        <v>武汉威伟机械</v>
      </c>
      <c r="M57" s="10" t="str">
        <f>VLOOKUP(N57,ch!A:B,2,FALSE)</f>
        <v>鄂ABY277</v>
      </c>
      <c r="N57" s="19" t="s">
        <v>138</v>
      </c>
      <c r="O57" s="21" t="str">
        <f t="shared" si="1"/>
        <v>9.6米</v>
      </c>
      <c r="P57" s="27">
        <v>14</v>
      </c>
      <c r="Q57" s="27">
        <v>0</v>
      </c>
      <c r="R57" s="27">
        <f t="shared" si="2"/>
        <v>14</v>
      </c>
      <c r="S57" s="21" t="s">
        <v>196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1:61" s="13" customFormat="1" ht="18.75">
      <c r="A58" s="22">
        <v>43194</v>
      </c>
      <c r="B58" s="11" t="s">
        <v>83</v>
      </c>
      <c r="C58" s="9">
        <v>115</v>
      </c>
      <c r="D58" s="9">
        <v>125</v>
      </c>
      <c r="E58" s="27" t="s">
        <v>97</v>
      </c>
      <c r="F58" s="27" t="s">
        <v>141</v>
      </c>
      <c r="G58" s="27" t="s">
        <v>85</v>
      </c>
      <c r="H58" s="27" t="s">
        <v>197</v>
      </c>
      <c r="I58" s="12" t="s">
        <v>140</v>
      </c>
      <c r="J58" s="12"/>
      <c r="K58" s="18"/>
      <c r="L58" s="21" t="str">
        <f t="shared" si="0"/>
        <v>武汉威伟机械</v>
      </c>
      <c r="M58" s="10" t="str">
        <f>VLOOKUP(N58,ch!A:B,2,FALSE)</f>
        <v>鄂ABY277</v>
      </c>
      <c r="N58" s="19" t="s">
        <v>138</v>
      </c>
      <c r="O58" s="21" t="str">
        <f t="shared" si="1"/>
        <v>9.6米</v>
      </c>
      <c r="P58" s="27">
        <v>14</v>
      </c>
      <c r="Q58" s="27">
        <v>0</v>
      </c>
      <c r="R58" s="27">
        <f t="shared" si="2"/>
        <v>14</v>
      </c>
      <c r="S58" s="21" t="s">
        <v>196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</row>
    <row r="59" spans="1:61" s="13" customFormat="1" ht="18.75">
      <c r="A59" s="22">
        <v>43194</v>
      </c>
      <c r="B59" s="11" t="s">
        <v>83</v>
      </c>
      <c r="C59" s="9">
        <v>1</v>
      </c>
      <c r="D59" s="9">
        <v>11</v>
      </c>
      <c r="E59" s="27" t="s">
        <v>97</v>
      </c>
      <c r="F59" s="27" t="s">
        <v>141</v>
      </c>
      <c r="G59" s="27" t="s">
        <v>85</v>
      </c>
      <c r="H59" s="27" t="s">
        <v>197</v>
      </c>
      <c r="I59" s="12" t="s">
        <v>142</v>
      </c>
      <c r="J59" s="12"/>
      <c r="K59" s="18"/>
      <c r="L59" s="21" t="str">
        <f t="shared" si="0"/>
        <v>武汉威伟机械</v>
      </c>
      <c r="M59" s="10" t="str">
        <f>VLOOKUP(N59,ch!A:B,2,FALSE)</f>
        <v>鄂ABY277</v>
      </c>
      <c r="N59" s="19" t="s">
        <v>138</v>
      </c>
      <c r="O59" s="21" t="str">
        <f t="shared" si="1"/>
        <v>9.6米</v>
      </c>
      <c r="P59" s="27">
        <v>14</v>
      </c>
      <c r="Q59" s="27">
        <v>0</v>
      </c>
      <c r="R59" s="27">
        <f t="shared" si="2"/>
        <v>14</v>
      </c>
      <c r="S59" s="21" t="s">
        <v>196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</row>
    <row r="60" spans="1:61" s="13" customFormat="1" ht="18.75">
      <c r="A60" s="22">
        <v>43196</v>
      </c>
      <c r="B60" s="11" t="s">
        <v>83</v>
      </c>
      <c r="C60" s="9">
        <v>708</v>
      </c>
      <c r="D60" s="9">
        <v>718</v>
      </c>
      <c r="E60" s="27" t="s">
        <v>97</v>
      </c>
      <c r="F60" s="27" t="s">
        <v>141</v>
      </c>
      <c r="G60" s="27" t="s">
        <v>85</v>
      </c>
      <c r="H60" s="27" t="s">
        <v>197</v>
      </c>
      <c r="I60" s="12" t="s">
        <v>144</v>
      </c>
      <c r="J60" s="12"/>
      <c r="K60" s="18"/>
      <c r="L60" s="21" t="str">
        <f t="shared" si="0"/>
        <v>武汉威伟机械</v>
      </c>
      <c r="M60" s="10" t="str">
        <f>VLOOKUP(N60,ch!A:B,2,FALSE)</f>
        <v>鄂ABY277</v>
      </c>
      <c r="N60" s="19" t="s">
        <v>99</v>
      </c>
      <c r="O60" s="21" t="str">
        <f t="shared" si="1"/>
        <v>9.6米</v>
      </c>
      <c r="P60" s="27">
        <v>14</v>
      </c>
      <c r="Q60" s="27">
        <v>0</v>
      </c>
      <c r="R60" s="27">
        <f t="shared" si="2"/>
        <v>14</v>
      </c>
      <c r="S60" s="21" t="s">
        <v>196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</row>
    <row r="61" spans="1:61" s="13" customFormat="1" ht="18.75">
      <c r="A61" s="22">
        <v>43196</v>
      </c>
      <c r="B61" s="11" t="s">
        <v>83</v>
      </c>
      <c r="C61" s="9">
        <v>621</v>
      </c>
      <c r="D61" s="9">
        <v>631</v>
      </c>
      <c r="E61" s="27" t="s">
        <v>97</v>
      </c>
      <c r="F61" s="27" t="s">
        <v>141</v>
      </c>
      <c r="G61" s="27" t="s">
        <v>85</v>
      </c>
      <c r="H61" s="27" t="s">
        <v>197</v>
      </c>
      <c r="I61" s="12" t="s">
        <v>145</v>
      </c>
      <c r="J61" s="12"/>
      <c r="K61" s="18"/>
      <c r="L61" s="21" t="str">
        <f t="shared" si="0"/>
        <v>武汉威伟机械</v>
      </c>
      <c r="M61" s="10" t="str">
        <f>VLOOKUP(N61,ch!A:B,2,FALSE)</f>
        <v>鄂ABY277</v>
      </c>
      <c r="N61" s="19" t="s">
        <v>99</v>
      </c>
      <c r="O61" s="21" t="str">
        <f t="shared" si="1"/>
        <v>9.6米</v>
      </c>
      <c r="P61" s="27">
        <v>14</v>
      </c>
      <c r="Q61" s="27">
        <v>0</v>
      </c>
      <c r="R61" s="27">
        <f t="shared" si="2"/>
        <v>14</v>
      </c>
      <c r="S61" s="21" t="s">
        <v>196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</row>
    <row r="62" spans="1:61" s="13" customFormat="1" ht="18.75">
      <c r="A62" s="22">
        <v>43196</v>
      </c>
      <c r="B62" s="11" t="s">
        <v>83</v>
      </c>
      <c r="C62" s="9">
        <v>535</v>
      </c>
      <c r="D62" s="9">
        <v>545</v>
      </c>
      <c r="E62" s="27" t="s">
        <v>97</v>
      </c>
      <c r="F62" s="27" t="s">
        <v>141</v>
      </c>
      <c r="G62" s="27" t="s">
        <v>85</v>
      </c>
      <c r="H62" s="27" t="s">
        <v>197</v>
      </c>
      <c r="I62" s="12" t="s">
        <v>146</v>
      </c>
      <c r="J62" s="12"/>
      <c r="K62" s="18"/>
      <c r="L62" s="21" t="str">
        <f t="shared" si="0"/>
        <v>武汉威伟机械</v>
      </c>
      <c r="M62" s="10" t="str">
        <f>VLOOKUP(N62,ch!A:B,2,FALSE)</f>
        <v>鄂ABY277</v>
      </c>
      <c r="N62" s="19" t="s">
        <v>99</v>
      </c>
      <c r="O62" s="21" t="str">
        <f t="shared" si="1"/>
        <v>9.6米</v>
      </c>
      <c r="P62" s="27">
        <v>14</v>
      </c>
      <c r="Q62" s="27">
        <v>0</v>
      </c>
      <c r="R62" s="27">
        <f t="shared" si="2"/>
        <v>14</v>
      </c>
      <c r="S62" s="21" t="s">
        <v>196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</row>
    <row r="63" spans="1:61" s="13" customFormat="1" ht="18.75">
      <c r="A63" s="22">
        <v>43196</v>
      </c>
      <c r="B63" s="11" t="s">
        <v>83</v>
      </c>
      <c r="C63" s="9">
        <v>458</v>
      </c>
      <c r="D63" s="9">
        <v>508</v>
      </c>
      <c r="E63" s="27" t="s">
        <v>97</v>
      </c>
      <c r="F63" s="27" t="s">
        <v>141</v>
      </c>
      <c r="G63" s="27" t="s">
        <v>85</v>
      </c>
      <c r="H63" s="27" t="s">
        <v>197</v>
      </c>
      <c r="I63" s="12" t="s">
        <v>147</v>
      </c>
      <c r="J63" s="12"/>
      <c r="K63" s="18"/>
      <c r="L63" s="21" t="str">
        <f t="shared" si="0"/>
        <v>武汉威伟机械</v>
      </c>
      <c r="M63" s="10" t="str">
        <f>VLOOKUP(N63,ch!A:B,2,FALSE)</f>
        <v>鄂ABY277</v>
      </c>
      <c r="N63" s="19" t="s">
        <v>99</v>
      </c>
      <c r="O63" s="21" t="str">
        <f t="shared" si="1"/>
        <v>9.6米</v>
      </c>
      <c r="P63" s="27">
        <v>14</v>
      </c>
      <c r="Q63" s="27">
        <v>0</v>
      </c>
      <c r="R63" s="27">
        <f t="shared" si="2"/>
        <v>14</v>
      </c>
      <c r="S63" s="21" t="s">
        <v>196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</row>
    <row r="64" spans="1:61" s="13" customFormat="1" ht="18.75">
      <c r="A64" s="22">
        <v>43196</v>
      </c>
      <c r="B64" s="11" t="s">
        <v>83</v>
      </c>
      <c r="C64" s="9">
        <v>415</v>
      </c>
      <c r="D64" s="9">
        <v>425</v>
      </c>
      <c r="E64" s="27" t="s">
        <v>97</v>
      </c>
      <c r="F64" s="27" t="s">
        <v>141</v>
      </c>
      <c r="G64" s="27" t="s">
        <v>85</v>
      </c>
      <c r="H64" s="27" t="s">
        <v>197</v>
      </c>
      <c r="I64" s="12" t="s">
        <v>148</v>
      </c>
      <c r="J64" s="12"/>
      <c r="K64" s="18"/>
      <c r="L64" s="21" t="str">
        <f t="shared" si="0"/>
        <v>武汉威伟机械</v>
      </c>
      <c r="M64" s="10" t="str">
        <f>VLOOKUP(N64,ch!A:B,2,FALSE)</f>
        <v>鄂ABY277</v>
      </c>
      <c r="N64" s="19" t="s">
        <v>99</v>
      </c>
      <c r="O64" s="21" t="str">
        <f t="shared" si="1"/>
        <v>9.6米</v>
      </c>
      <c r="P64" s="27">
        <v>14</v>
      </c>
      <c r="Q64" s="27">
        <v>0</v>
      </c>
      <c r="R64" s="27">
        <f t="shared" si="2"/>
        <v>14</v>
      </c>
      <c r="S64" s="21" t="s">
        <v>196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</row>
    <row r="65" spans="1:61" s="13" customFormat="1" ht="18.75">
      <c r="A65" s="22">
        <v>43196</v>
      </c>
      <c r="B65" s="11" t="s">
        <v>83</v>
      </c>
      <c r="C65" s="9">
        <v>336</v>
      </c>
      <c r="D65" s="9">
        <v>346</v>
      </c>
      <c r="E65" s="27" t="s">
        <v>97</v>
      </c>
      <c r="F65" s="27" t="s">
        <v>141</v>
      </c>
      <c r="G65" s="27" t="s">
        <v>85</v>
      </c>
      <c r="H65" s="27" t="s">
        <v>197</v>
      </c>
      <c r="I65" s="12" t="s">
        <v>149</v>
      </c>
      <c r="J65" s="12"/>
      <c r="K65" s="18"/>
      <c r="L65" s="21" t="str">
        <f t="shared" si="0"/>
        <v>武汉威伟机械</v>
      </c>
      <c r="M65" s="10" t="str">
        <f>VLOOKUP(N65,ch!A:B,2,FALSE)</f>
        <v>鄂ABY277</v>
      </c>
      <c r="N65" s="19" t="s">
        <v>99</v>
      </c>
      <c r="O65" s="21" t="str">
        <f t="shared" si="1"/>
        <v>9.6米</v>
      </c>
      <c r="P65" s="27">
        <v>14</v>
      </c>
      <c r="Q65" s="27">
        <v>0</v>
      </c>
      <c r="R65" s="27">
        <f t="shared" si="2"/>
        <v>14</v>
      </c>
      <c r="S65" s="21" t="s">
        <v>196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</row>
    <row r="66" spans="1:61" s="13" customFormat="1" ht="18.75">
      <c r="A66" s="22">
        <v>43196</v>
      </c>
      <c r="B66" s="11" t="s">
        <v>83</v>
      </c>
      <c r="C66" s="9">
        <v>255</v>
      </c>
      <c r="D66" s="9">
        <v>305</v>
      </c>
      <c r="E66" s="27" t="s">
        <v>97</v>
      </c>
      <c r="F66" s="27" t="s">
        <v>141</v>
      </c>
      <c r="G66" s="27" t="s">
        <v>85</v>
      </c>
      <c r="H66" s="27" t="s">
        <v>197</v>
      </c>
      <c r="I66" s="12" t="s">
        <v>150</v>
      </c>
      <c r="J66" s="12"/>
      <c r="K66" s="18"/>
      <c r="L66" s="21" t="str">
        <f t="shared" si="0"/>
        <v>武汉威伟机械</v>
      </c>
      <c r="M66" s="10" t="str">
        <f>VLOOKUP(N66,ch!A:B,2,FALSE)</f>
        <v>鄂ABY277</v>
      </c>
      <c r="N66" s="19" t="s">
        <v>99</v>
      </c>
      <c r="O66" s="21" t="str">
        <f t="shared" si="1"/>
        <v>9.6米</v>
      </c>
      <c r="P66" s="27">
        <v>14</v>
      </c>
      <c r="Q66" s="27">
        <v>0</v>
      </c>
      <c r="R66" s="27">
        <f t="shared" si="2"/>
        <v>14</v>
      </c>
      <c r="S66" s="21" t="s">
        <v>196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</row>
    <row r="67" spans="1:61" s="13" customFormat="1" ht="18.75">
      <c r="A67" s="22">
        <v>43196</v>
      </c>
      <c r="B67" s="11" t="s">
        <v>83</v>
      </c>
      <c r="C67" s="9">
        <v>212</v>
      </c>
      <c r="D67" s="9">
        <v>222</v>
      </c>
      <c r="E67" s="27" t="s">
        <v>97</v>
      </c>
      <c r="F67" s="27" t="s">
        <v>141</v>
      </c>
      <c r="G67" s="27" t="s">
        <v>85</v>
      </c>
      <c r="H67" s="27" t="s">
        <v>197</v>
      </c>
      <c r="I67" s="12" t="s">
        <v>151</v>
      </c>
      <c r="J67" s="12"/>
      <c r="K67" s="18"/>
      <c r="L67" s="21" t="str">
        <f t="shared" si="0"/>
        <v>武汉威伟机械</v>
      </c>
      <c r="M67" s="10" t="str">
        <f>VLOOKUP(N67,ch!A:B,2,FALSE)</f>
        <v>鄂ABY277</v>
      </c>
      <c r="N67" s="19" t="s">
        <v>99</v>
      </c>
      <c r="O67" s="21" t="str">
        <f t="shared" si="1"/>
        <v>9.6米</v>
      </c>
      <c r="P67" s="27">
        <v>14</v>
      </c>
      <c r="Q67" s="27">
        <v>0</v>
      </c>
      <c r="R67" s="27">
        <f t="shared" si="2"/>
        <v>14</v>
      </c>
      <c r="S67" s="21" t="s">
        <v>196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</row>
    <row r="68" spans="1:61" s="13" customFormat="1" ht="18.75">
      <c r="A68" s="22">
        <v>43196</v>
      </c>
      <c r="B68" s="11" t="s">
        <v>83</v>
      </c>
      <c r="C68" s="9">
        <v>1115</v>
      </c>
      <c r="D68" s="9">
        <v>125</v>
      </c>
      <c r="E68" s="27" t="s">
        <v>97</v>
      </c>
      <c r="F68" s="27" t="s">
        <v>141</v>
      </c>
      <c r="G68" s="27" t="s">
        <v>85</v>
      </c>
      <c r="H68" s="27" t="s">
        <v>197</v>
      </c>
      <c r="I68" s="12" t="s">
        <v>152</v>
      </c>
      <c r="J68" s="12"/>
      <c r="K68" s="18"/>
      <c r="L68" s="21" t="str">
        <f t="shared" si="0"/>
        <v>武汉威伟机械</v>
      </c>
      <c r="M68" s="10" t="str">
        <f>VLOOKUP(N68,ch!A:B,2,FALSE)</f>
        <v>鄂ABY277</v>
      </c>
      <c r="N68" s="19" t="s">
        <v>99</v>
      </c>
      <c r="O68" s="21" t="str">
        <f t="shared" si="1"/>
        <v>9.6米</v>
      </c>
      <c r="P68" s="27">
        <v>14</v>
      </c>
      <c r="Q68" s="27">
        <v>0</v>
      </c>
      <c r="R68" s="27">
        <f t="shared" si="2"/>
        <v>14</v>
      </c>
      <c r="S68" s="21" t="s">
        <v>196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</row>
    <row r="69" spans="1:61" s="13" customFormat="1" ht="18.75">
      <c r="A69" s="22">
        <v>43196</v>
      </c>
      <c r="B69" s="11" t="s">
        <v>83</v>
      </c>
      <c r="C69" s="9">
        <v>38</v>
      </c>
      <c r="D69" s="9">
        <v>48</v>
      </c>
      <c r="E69" s="27" t="s">
        <v>97</v>
      </c>
      <c r="F69" s="27" t="s">
        <v>141</v>
      </c>
      <c r="G69" s="27" t="s">
        <v>85</v>
      </c>
      <c r="H69" s="27" t="s">
        <v>197</v>
      </c>
      <c r="I69" s="12" t="s">
        <v>153</v>
      </c>
      <c r="J69" s="12"/>
      <c r="K69" s="18"/>
      <c r="L69" s="21" t="str">
        <f t="shared" si="0"/>
        <v>武汉威伟机械</v>
      </c>
      <c r="M69" s="10" t="str">
        <f>VLOOKUP(N69,ch!A:B,2,FALSE)</f>
        <v>鄂ABY277</v>
      </c>
      <c r="N69" s="19" t="s">
        <v>99</v>
      </c>
      <c r="O69" s="21" t="str">
        <f t="shared" si="1"/>
        <v>9.6米</v>
      </c>
      <c r="P69" s="27">
        <v>14</v>
      </c>
      <c r="Q69" s="27">
        <v>0</v>
      </c>
      <c r="R69" s="27">
        <f t="shared" si="2"/>
        <v>14</v>
      </c>
      <c r="S69" s="21" t="s">
        <v>196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</row>
    <row r="70" spans="1:61" s="13" customFormat="1" ht="18.75">
      <c r="A70" s="22">
        <v>43196</v>
      </c>
      <c r="B70" s="11" t="s">
        <v>83</v>
      </c>
      <c r="C70" s="9">
        <v>1</v>
      </c>
      <c r="D70" s="9">
        <v>11</v>
      </c>
      <c r="E70" s="27" t="s">
        <v>97</v>
      </c>
      <c r="F70" s="27" t="s">
        <v>141</v>
      </c>
      <c r="G70" s="27" t="s">
        <v>85</v>
      </c>
      <c r="H70" s="27" t="s">
        <v>197</v>
      </c>
      <c r="I70" s="12" t="s">
        <v>154</v>
      </c>
      <c r="J70" s="12"/>
      <c r="K70" s="18"/>
      <c r="L70" s="21" t="str">
        <f t="shared" si="0"/>
        <v>武汉威伟机械</v>
      </c>
      <c r="M70" s="10" t="str">
        <f>VLOOKUP(N70,ch!A:B,2,FALSE)</f>
        <v>鄂ABY277</v>
      </c>
      <c r="N70" s="19" t="s">
        <v>99</v>
      </c>
      <c r="O70" s="21" t="str">
        <f t="shared" si="1"/>
        <v>9.6米</v>
      </c>
      <c r="P70" s="27">
        <v>14</v>
      </c>
      <c r="Q70" s="27">
        <v>0</v>
      </c>
      <c r="R70" s="27">
        <f t="shared" si="2"/>
        <v>14</v>
      </c>
      <c r="S70" s="21" t="s">
        <v>196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</row>
    <row r="71" spans="1:61" s="13" customFormat="1" ht="18.75">
      <c r="A71" s="22">
        <v>43197</v>
      </c>
      <c r="B71" s="11" t="s">
        <v>83</v>
      </c>
      <c r="C71" s="9">
        <v>10</v>
      </c>
      <c r="D71" s="9">
        <v>20</v>
      </c>
      <c r="E71" s="27" t="s">
        <v>97</v>
      </c>
      <c r="F71" s="27" t="s">
        <v>141</v>
      </c>
      <c r="G71" s="27" t="s">
        <v>85</v>
      </c>
      <c r="H71" s="27" t="s">
        <v>197</v>
      </c>
      <c r="I71" s="12" t="s">
        <v>177</v>
      </c>
      <c r="J71" s="12"/>
      <c r="K71" s="18"/>
      <c r="L71" s="21" t="str">
        <f t="shared" si="0"/>
        <v>武汉威伟机械</v>
      </c>
      <c r="M71" s="10" t="str">
        <f>VLOOKUP(N71,ch!A:B,2,FALSE)</f>
        <v>鄂ABY277</v>
      </c>
      <c r="N71" s="19" t="s">
        <v>178</v>
      </c>
      <c r="O71" s="21" t="str">
        <f t="shared" si="1"/>
        <v>9.6米</v>
      </c>
      <c r="P71" s="27">
        <v>14</v>
      </c>
      <c r="Q71" s="27">
        <v>0</v>
      </c>
      <c r="R71" s="27">
        <f t="shared" si="2"/>
        <v>14</v>
      </c>
      <c r="S71" s="21" t="s">
        <v>196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</row>
    <row r="72" spans="1:61" s="13" customFormat="1" ht="18.75">
      <c r="A72" s="22">
        <v>43197</v>
      </c>
      <c r="B72" s="11" t="s">
        <v>83</v>
      </c>
      <c r="C72" s="9">
        <v>125</v>
      </c>
      <c r="D72" s="9">
        <v>135</v>
      </c>
      <c r="E72" s="27" t="s">
        <v>97</v>
      </c>
      <c r="F72" s="27" t="s">
        <v>141</v>
      </c>
      <c r="G72" s="27" t="s">
        <v>85</v>
      </c>
      <c r="H72" s="27" t="s">
        <v>197</v>
      </c>
      <c r="I72" s="12" t="s">
        <v>179</v>
      </c>
      <c r="J72" s="12"/>
      <c r="K72" s="18"/>
      <c r="L72" s="21" t="str">
        <f t="shared" si="0"/>
        <v>武汉威伟机械</v>
      </c>
      <c r="M72" s="10" t="str">
        <f>VLOOKUP(N72,ch!A:B,2,FALSE)</f>
        <v>鄂ABY277</v>
      </c>
      <c r="N72" s="19" t="s">
        <v>178</v>
      </c>
      <c r="O72" s="21" t="str">
        <f t="shared" si="1"/>
        <v>9.6米</v>
      </c>
      <c r="P72" s="27">
        <v>14</v>
      </c>
      <c r="Q72" s="27">
        <v>0</v>
      </c>
      <c r="R72" s="27">
        <f t="shared" si="2"/>
        <v>14</v>
      </c>
      <c r="S72" s="21" t="s">
        <v>196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</row>
    <row r="73" spans="1:61" s="13" customFormat="1" ht="18.75">
      <c r="A73" s="22">
        <v>43197</v>
      </c>
      <c r="B73" s="11" t="s">
        <v>83</v>
      </c>
      <c r="C73" s="9">
        <v>305</v>
      </c>
      <c r="D73" s="9">
        <v>315</v>
      </c>
      <c r="E73" s="27" t="s">
        <v>97</v>
      </c>
      <c r="F73" s="27" t="s">
        <v>141</v>
      </c>
      <c r="G73" s="27" t="s">
        <v>85</v>
      </c>
      <c r="H73" s="27" t="s">
        <v>197</v>
      </c>
      <c r="I73" s="12" t="s">
        <v>180</v>
      </c>
      <c r="J73" s="12"/>
      <c r="K73" s="18"/>
      <c r="L73" s="21" t="str">
        <f t="shared" si="0"/>
        <v>武汉威伟机械</v>
      </c>
      <c r="M73" s="10" t="str">
        <f>VLOOKUP(N73,ch!A:B,2,FALSE)</f>
        <v>鄂ABY277</v>
      </c>
      <c r="N73" s="19" t="s">
        <v>178</v>
      </c>
      <c r="O73" s="21" t="str">
        <f t="shared" si="1"/>
        <v>9.6米</v>
      </c>
      <c r="P73" s="27">
        <v>14</v>
      </c>
      <c r="Q73" s="27">
        <v>0</v>
      </c>
      <c r="R73" s="27">
        <f t="shared" si="2"/>
        <v>14</v>
      </c>
      <c r="S73" s="21" t="s">
        <v>196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</row>
    <row r="74" spans="1:61" s="13" customFormat="1" ht="18.75">
      <c r="A74" s="22">
        <v>43197</v>
      </c>
      <c r="B74" s="11" t="s">
        <v>83</v>
      </c>
      <c r="C74" s="9">
        <v>350</v>
      </c>
      <c r="D74" s="9">
        <v>400</v>
      </c>
      <c r="E74" s="27" t="s">
        <v>97</v>
      </c>
      <c r="F74" s="27" t="s">
        <v>141</v>
      </c>
      <c r="G74" s="27" t="s">
        <v>85</v>
      </c>
      <c r="H74" s="27" t="s">
        <v>197</v>
      </c>
      <c r="I74" s="12" t="s">
        <v>181</v>
      </c>
      <c r="J74" s="12"/>
      <c r="K74" s="18"/>
      <c r="L74" s="21" t="str">
        <f t="shared" si="0"/>
        <v>武汉威伟机械</v>
      </c>
      <c r="M74" s="10" t="str">
        <f>VLOOKUP(N74,ch!A:B,2,FALSE)</f>
        <v>鄂ABY277</v>
      </c>
      <c r="N74" s="19" t="s">
        <v>178</v>
      </c>
      <c r="O74" s="21" t="str">
        <f t="shared" si="1"/>
        <v>9.6米</v>
      </c>
      <c r="P74" s="27">
        <v>12</v>
      </c>
      <c r="Q74" s="27">
        <v>0</v>
      </c>
      <c r="R74" s="27">
        <f t="shared" si="2"/>
        <v>12</v>
      </c>
      <c r="S74" s="21" t="s">
        <v>196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</row>
    <row r="75" spans="1:61" s="13" customFormat="1" ht="18.75">
      <c r="A75" s="22">
        <v>43197</v>
      </c>
      <c r="B75" s="11" t="s">
        <v>83</v>
      </c>
      <c r="C75" s="9">
        <v>505</v>
      </c>
      <c r="D75" s="9">
        <v>515</v>
      </c>
      <c r="E75" s="27" t="s">
        <v>97</v>
      </c>
      <c r="F75" s="27" t="s">
        <v>141</v>
      </c>
      <c r="G75" s="27" t="s">
        <v>85</v>
      </c>
      <c r="H75" s="27" t="s">
        <v>197</v>
      </c>
      <c r="I75" s="12" t="s">
        <v>182</v>
      </c>
      <c r="J75" s="12"/>
      <c r="K75" s="18"/>
      <c r="L75" s="21" t="str">
        <f t="shared" si="0"/>
        <v>武汉威伟机械</v>
      </c>
      <c r="M75" s="10" t="str">
        <f>VLOOKUP(N75,ch!A:B,2,FALSE)</f>
        <v>鄂ABY277</v>
      </c>
      <c r="N75" s="19" t="s">
        <v>178</v>
      </c>
      <c r="O75" s="21" t="str">
        <f t="shared" si="1"/>
        <v>9.6米</v>
      </c>
      <c r="P75" s="27">
        <v>14</v>
      </c>
      <c r="Q75" s="27">
        <v>0</v>
      </c>
      <c r="R75" s="27">
        <f t="shared" si="2"/>
        <v>14</v>
      </c>
      <c r="S75" s="21" t="s">
        <v>196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</row>
    <row r="76" spans="1:61" s="13" customFormat="1" ht="18.75">
      <c r="A76" s="22">
        <v>43197</v>
      </c>
      <c r="B76" s="11" t="s">
        <v>83</v>
      </c>
      <c r="C76" s="9">
        <v>555</v>
      </c>
      <c r="D76" s="9">
        <v>603</v>
      </c>
      <c r="E76" s="27" t="s">
        <v>97</v>
      </c>
      <c r="F76" s="27" t="s">
        <v>141</v>
      </c>
      <c r="G76" s="27" t="s">
        <v>85</v>
      </c>
      <c r="H76" s="27" t="s">
        <v>197</v>
      </c>
      <c r="I76" s="12" t="s">
        <v>183</v>
      </c>
      <c r="J76" s="12"/>
      <c r="K76" s="18"/>
      <c r="L76" s="21" t="str">
        <f t="shared" si="0"/>
        <v>武汉威伟机械</v>
      </c>
      <c r="M76" s="10" t="str">
        <f>VLOOKUP(N76,ch!A:B,2,FALSE)</f>
        <v>鄂ABY277</v>
      </c>
      <c r="N76" s="19" t="s">
        <v>178</v>
      </c>
      <c r="O76" s="21" t="str">
        <f t="shared" si="1"/>
        <v>9.6米</v>
      </c>
      <c r="P76" s="27">
        <v>14</v>
      </c>
      <c r="Q76" s="27">
        <v>0</v>
      </c>
      <c r="R76" s="27">
        <f t="shared" si="2"/>
        <v>14</v>
      </c>
      <c r="S76" s="21" t="s">
        <v>196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</row>
    <row r="77" spans="1:61" s="13" customFormat="1" ht="18.75">
      <c r="A77" s="22">
        <v>43197</v>
      </c>
      <c r="B77" s="11" t="s">
        <v>83</v>
      </c>
      <c r="C77" s="9">
        <v>638</v>
      </c>
      <c r="D77" s="9">
        <v>648</v>
      </c>
      <c r="E77" s="27" t="s">
        <v>97</v>
      </c>
      <c r="F77" s="27" t="s">
        <v>141</v>
      </c>
      <c r="G77" s="27" t="s">
        <v>85</v>
      </c>
      <c r="H77" s="27" t="s">
        <v>197</v>
      </c>
      <c r="I77" s="12" t="s">
        <v>184</v>
      </c>
      <c r="J77" s="12"/>
      <c r="K77" s="18"/>
      <c r="L77" s="21" t="str">
        <f t="shared" si="0"/>
        <v>武汉威伟机械</v>
      </c>
      <c r="M77" s="10" t="str">
        <f>VLOOKUP(N77,ch!A:B,2,FALSE)</f>
        <v>鄂ABY277</v>
      </c>
      <c r="N77" s="19" t="s">
        <v>178</v>
      </c>
      <c r="O77" s="21" t="str">
        <f t="shared" si="1"/>
        <v>9.6米</v>
      </c>
      <c r="P77" s="27">
        <v>14</v>
      </c>
      <c r="Q77" s="27">
        <v>0</v>
      </c>
      <c r="R77" s="27">
        <f t="shared" si="2"/>
        <v>14</v>
      </c>
      <c r="S77" s="21" t="s">
        <v>196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</row>
    <row r="78" spans="1:61" s="13" customFormat="1" ht="18.75">
      <c r="A78" s="22">
        <v>43197</v>
      </c>
      <c r="B78" s="11" t="s">
        <v>83</v>
      </c>
      <c r="C78" s="9">
        <v>700</v>
      </c>
      <c r="D78" s="9">
        <v>710</v>
      </c>
      <c r="E78" s="27" t="s">
        <v>97</v>
      </c>
      <c r="F78" s="27" t="s">
        <v>141</v>
      </c>
      <c r="G78" s="27" t="s">
        <v>85</v>
      </c>
      <c r="H78" s="27" t="s">
        <v>197</v>
      </c>
      <c r="I78" s="12" t="s">
        <v>185</v>
      </c>
      <c r="J78" s="12"/>
      <c r="K78" s="18"/>
      <c r="L78" s="21" t="str">
        <f t="shared" si="0"/>
        <v>武汉威伟机械</v>
      </c>
      <c r="M78" s="10" t="str">
        <f>VLOOKUP(N78,ch!A:B,2,FALSE)</f>
        <v>鄂ABY277</v>
      </c>
      <c r="N78" s="19" t="s">
        <v>178</v>
      </c>
      <c r="O78" s="21" t="str">
        <f t="shared" si="1"/>
        <v>9.6米</v>
      </c>
      <c r="P78" s="27">
        <v>3</v>
      </c>
      <c r="Q78" s="27">
        <v>0</v>
      </c>
      <c r="R78" s="27">
        <f t="shared" si="2"/>
        <v>3</v>
      </c>
      <c r="S78" s="21" t="s">
        <v>196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</row>
    <row r="79" spans="1:61" s="13" customFormat="1" ht="18.75">
      <c r="A79" s="22">
        <v>43198</v>
      </c>
      <c r="B79" s="11" t="s">
        <v>83</v>
      </c>
      <c r="C79" s="9">
        <v>553</v>
      </c>
      <c r="D79" s="9">
        <v>603</v>
      </c>
      <c r="E79" s="27" t="s">
        <v>97</v>
      </c>
      <c r="F79" s="27" t="s">
        <v>141</v>
      </c>
      <c r="G79" s="27" t="s">
        <v>85</v>
      </c>
      <c r="H79" s="27" t="s">
        <v>197</v>
      </c>
      <c r="I79" s="12" t="s">
        <v>186</v>
      </c>
      <c r="J79" s="12"/>
      <c r="K79" s="18"/>
      <c r="L79" s="21" t="str">
        <f t="shared" si="0"/>
        <v>武汉威伟机械</v>
      </c>
      <c r="M79" s="10" t="str">
        <f>VLOOKUP(N79,ch!A:B,2,FALSE)</f>
        <v>鄂ABY277</v>
      </c>
      <c r="N79" s="19" t="s">
        <v>178</v>
      </c>
      <c r="O79" s="21" t="str">
        <f t="shared" si="1"/>
        <v>9.6米</v>
      </c>
      <c r="P79" s="27">
        <v>14</v>
      </c>
      <c r="Q79" s="27">
        <v>0</v>
      </c>
      <c r="R79" s="27">
        <f t="shared" si="2"/>
        <v>14</v>
      </c>
      <c r="S79" s="21" t="s">
        <v>196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</row>
    <row r="80" spans="1:61" s="13" customFormat="1" ht="18.75">
      <c r="A80" s="22">
        <v>43198</v>
      </c>
      <c r="B80" s="11" t="s">
        <v>83</v>
      </c>
      <c r="C80" s="9">
        <v>519</v>
      </c>
      <c r="D80" s="9">
        <v>529</v>
      </c>
      <c r="E80" s="27" t="s">
        <v>97</v>
      </c>
      <c r="F80" s="27" t="s">
        <v>141</v>
      </c>
      <c r="G80" s="27" t="s">
        <v>85</v>
      </c>
      <c r="H80" s="27" t="s">
        <v>197</v>
      </c>
      <c r="I80" s="12" t="s">
        <v>187</v>
      </c>
      <c r="J80" s="12"/>
      <c r="K80" s="18"/>
      <c r="L80" s="21" t="str">
        <f t="shared" si="0"/>
        <v>武汉威伟机械</v>
      </c>
      <c r="M80" s="10" t="str">
        <f>VLOOKUP(N80,ch!A:B,2,FALSE)</f>
        <v>鄂ABY277</v>
      </c>
      <c r="N80" s="19" t="s">
        <v>178</v>
      </c>
      <c r="O80" s="21" t="str">
        <f t="shared" si="1"/>
        <v>9.6米</v>
      </c>
      <c r="P80" s="27">
        <v>14</v>
      </c>
      <c r="Q80" s="27">
        <v>0</v>
      </c>
      <c r="R80" s="27">
        <f t="shared" si="2"/>
        <v>14</v>
      </c>
      <c r="S80" s="21" t="s">
        <v>196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</row>
    <row r="81" spans="1:63" s="13" customFormat="1" ht="18.75">
      <c r="A81" s="22">
        <v>43198</v>
      </c>
      <c r="B81" s="11" t="s">
        <v>83</v>
      </c>
      <c r="C81" s="9">
        <v>440</v>
      </c>
      <c r="D81" s="9">
        <v>450</v>
      </c>
      <c r="E81" s="27" t="s">
        <v>97</v>
      </c>
      <c r="F81" s="27" t="s">
        <v>141</v>
      </c>
      <c r="G81" s="27" t="s">
        <v>85</v>
      </c>
      <c r="H81" s="27" t="s">
        <v>197</v>
      </c>
      <c r="I81" s="12" t="s">
        <v>188</v>
      </c>
      <c r="J81" s="12"/>
      <c r="K81" s="18"/>
      <c r="L81" s="21" t="str">
        <f t="shared" si="0"/>
        <v>武汉威伟机械</v>
      </c>
      <c r="M81" s="10" t="str">
        <f>VLOOKUP(N81,ch!A:B,2,FALSE)</f>
        <v>鄂ABY277</v>
      </c>
      <c r="N81" s="19" t="s">
        <v>178</v>
      </c>
      <c r="O81" s="21" t="str">
        <f t="shared" si="1"/>
        <v>9.6米</v>
      </c>
      <c r="P81" s="27">
        <v>14</v>
      </c>
      <c r="Q81" s="27">
        <v>0</v>
      </c>
      <c r="R81" s="27">
        <f t="shared" si="2"/>
        <v>14</v>
      </c>
      <c r="S81" s="21" t="s">
        <v>196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</row>
    <row r="82" spans="1:63" s="13" customFormat="1" ht="18.75">
      <c r="A82" s="22">
        <v>43198</v>
      </c>
      <c r="B82" s="11" t="s">
        <v>83</v>
      </c>
      <c r="C82" s="9">
        <v>400</v>
      </c>
      <c r="D82" s="9">
        <v>410</v>
      </c>
      <c r="E82" s="27" t="s">
        <v>97</v>
      </c>
      <c r="F82" s="27" t="s">
        <v>141</v>
      </c>
      <c r="G82" s="27" t="s">
        <v>85</v>
      </c>
      <c r="H82" s="27" t="s">
        <v>197</v>
      </c>
      <c r="I82" s="12" t="s">
        <v>189</v>
      </c>
      <c r="J82" s="12"/>
      <c r="K82" s="18"/>
      <c r="L82" s="21" t="str">
        <f t="shared" si="0"/>
        <v>武汉威伟机械</v>
      </c>
      <c r="M82" s="10" t="str">
        <f>VLOOKUP(N82,ch!A:B,2,FALSE)</f>
        <v>鄂ABY277</v>
      </c>
      <c r="N82" s="19" t="s">
        <v>178</v>
      </c>
      <c r="O82" s="21" t="str">
        <f t="shared" si="1"/>
        <v>9.6米</v>
      </c>
      <c r="P82" s="27">
        <v>14</v>
      </c>
      <c r="Q82" s="27">
        <v>0</v>
      </c>
      <c r="R82" s="27">
        <f t="shared" si="2"/>
        <v>14</v>
      </c>
      <c r="S82" s="21" t="s">
        <v>196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</row>
    <row r="83" spans="1:63" s="13" customFormat="1" ht="18.75">
      <c r="A83" s="22">
        <v>43198</v>
      </c>
      <c r="B83" s="11" t="s">
        <v>83</v>
      </c>
      <c r="C83" s="9">
        <v>248</v>
      </c>
      <c r="D83" s="9">
        <v>258</v>
      </c>
      <c r="E83" s="27" t="s">
        <v>97</v>
      </c>
      <c r="F83" s="27" t="s">
        <v>141</v>
      </c>
      <c r="G83" s="27" t="s">
        <v>85</v>
      </c>
      <c r="H83" s="27" t="s">
        <v>197</v>
      </c>
      <c r="I83" s="12" t="s">
        <v>190</v>
      </c>
      <c r="J83" s="12"/>
      <c r="K83" s="18"/>
      <c r="L83" s="21" t="str">
        <f t="shared" si="0"/>
        <v>武汉威伟机械</v>
      </c>
      <c r="M83" s="10" t="str">
        <f>VLOOKUP(N83,ch!A:B,2,FALSE)</f>
        <v>鄂ABY277</v>
      </c>
      <c r="N83" s="19" t="s">
        <v>178</v>
      </c>
      <c r="O83" s="21" t="str">
        <f t="shared" si="1"/>
        <v>9.6米</v>
      </c>
      <c r="P83" s="27">
        <v>14</v>
      </c>
      <c r="Q83" s="27">
        <v>0</v>
      </c>
      <c r="R83" s="27">
        <f t="shared" si="2"/>
        <v>14</v>
      </c>
      <c r="S83" s="21" t="s">
        <v>196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</row>
    <row r="84" spans="1:63" s="13" customFormat="1" ht="18.75">
      <c r="A84" s="22">
        <v>43198</v>
      </c>
      <c r="B84" s="11" t="s">
        <v>83</v>
      </c>
      <c r="C84" s="9">
        <v>210</v>
      </c>
      <c r="D84" s="9">
        <v>220</v>
      </c>
      <c r="E84" s="27" t="s">
        <v>97</v>
      </c>
      <c r="F84" s="27" t="s">
        <v>141</v>
      </c>
      <c r="G84" s="27" t="s">
        <v>85</v>
      </c>
      <c r="H84" s="27" t="s">
        <v>197</v>
      </c>
      <c r="I84" s="12" t="s">
        <v>191</v>
      </c>
      <c r="J84" s="12"/>
      <c r="K84" s="18"/>
      <c r="L84" s="21" t="str">
        <f t="shared" si="0"/>
        <v>武汉威伟机械</v>
      </c>
      <c r="M84" s="10" t="str">
        <f>VLOOKUP(N84,ch!A:B,2,FALSE)</f>
        <v>鄂ABY277</v>
      </c>
      <c r="N84" s="19" t="s">
        <v>178</v>
      </c>
      <c r="O84" s="21" t="str">
        <f t="shared" si="1"/>
        <v>9.6米</v>
      </c>
      <c r="P84" s="27">
        <v>14</v>
      </c>
      <c r="Q84" s="27">
        <v>0</v>
      </c>
      <c r="R84" s="27">
        <f t="shared" si="2"/>
        <v>14</v>
      </c>
      <c r="S84" s="21" t="s">
        <v>196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</row>
    <row r="85" spans="1:63" s="13" customFormat="1" ht="18.75">
      <c r="A85" s="22">
        <v>43198</v>
      </c>
      <c r="B85" s="11" t="s">
        <v>83</v>
      </c>
      <c r="C85" s="9">
        <v>135</v>
      </c>
      <c r="D85" s="9">
        <v>145</v>
      </c>
      <c r="E85" s="27" t="s">
        <v>97</v>
      </c>
      <c r="F85" s="27" t="s">
        <v>141</v>
      </c>
      <c r="G85" s="27" t="s">
        <v>85</v>
      </c>
      <c r="H85" s="27" t="s">
        <v>197</v>
      </c>
      <c r="I85" s="12" t="s">
        <v>192</v>
      </c>
      <c r="J85" s="12"/>
      <c r="K85" s="18"/>
      <c r="L85" s="21" t="str">
        <f t="shared" si="0"/>
        <v>武汉威伟机械</v>
      </c>
      <c r="M85" s="10" t="str">
        <f>VLOOKUP(N85,ch!A:B,2,FALSE)</f>
        <v>鄂ABY277</v>
      </c>
      <c r="N85" s="19" t="s">
        <v>178</v>
      </c>
      <c r="O85" s="21" t="str">
        <f t="shared" si="1"/>
        <v>9.6米</v>
      </c>
      <c r="P85" s="27">
        <v>14</v>
      </c>
      <c r="Q85" s="27">
        <v>0</v>
      </c>
      <c r="R85" s="27">
        <f t="shared" si="2"/>
        <v>14</v>
      </c>
      <c r="S85" s="21" t="s">
        <v>196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</row>
    <row r="86" spans="1:63" s="13" customFormat="1" ht="18.75">
      <c r="A86" s="22">
        <v>43198</v>
      </c>
      <c r="B86" s="11" t="s">
        <v>83</v>
      </c>
      <c r="C86" s="9">
        <v>102</v>
      </c>
      <c r="D86" s="9">
        <v>112</v>
      </c>
      <c r="E86" s="27" t="s">
        <v>97</v>
      </c>
      <c r="F86" s="27" t="s">
        <v>141</v>
      </c>
      <c r="G86" s="27" t="s">
        <v>85</v>
      </c>
      <c r="H86" s="27" t="s">
        <v>197</v>
      </c>
      <c r="I86" s="12" t="s">
        <v>193</v>
      </c>
      <c r="J86" s="12"/>
      <c r="K86" s="18"/>
      <c r="L86" s="21" t="str">
        <f t="shared" si="0"/>
        <v>武汉威伟机械</v>
      </c>
      <c r="M86" s="10" t="str">
        <f>VLOOKUP(N86,ch!A:B,2,FALSE)</f>
        <v>鄂ABY277</v>
      </c>
      <c r="N86" s="19" t="s">
        <v>178</v>
      </c>
      <c r="O86" s="21" t="str">
        <f t="shared" si="1"/>
        <v>9.6米</v>
      </c>
      <c r="P86" s="27">
        <v>14</v>
      </c>
      <c r="Q86" s="27">
        <v>0</v>
      </c>
      <c r="R86" s="27">
        <f t="shared" si="2"/>
        <v>14</v>
      </c>
      <c r="S86" s="21" t="s">
        <v>196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</row>
    <row r="87" spans="1:63" s="13" customFormat="1" ht="18.75">
      <c r="A87" s="22">
        <v>43198</v>
      </c>
      <c r="B87" s="11" t="s">
        <v>83</v>
      </c>
      <c r="C87" s="9">
        <v>29</v>
      </c>
      <c r="D87" s="9">
        <v>39</v>
      </c>
      <c r="E87" s="27" t="s">
        <v>97</v>
      </c>
      <c r="F87" s="27" t="s">
        <v>141</v>
      </c>
      <c r="G87" s="27" t="s">
        <v>85</v>
      </c>
      <c r="H87" s="27" t="s">
        <v>197</v>
      </c>
      <c r="I87" s="12" t="s">
        <v>194</v>
      </c>
      <c r="J87" s="12"/>
      <c r="K87" s="18"/>
      <c r="L87" s="21" t="str">
        <f t="shared" si="0"/>
        <v>武汉威伟机械</v>
      </c>
      <c r="M87" s="10" t="str">
        <f>VLOOKUP(N87,ch!A:B,2,FALSE)</f>
        <v>鄂ABY277</v>
      </c>
      <c r="N87" s="19" t="s">
        <v>178</v>
      </c>
      <c r="O87" s="21" t="str">
        <f t="shared" si="1"/>
        <v>9.6米</v>
      </c>
      <c r="P87" s="27">
        <v>14</v>
      </c>
      <c r="Q87" s="27">
        <v>0</v>
      </c>
      <c r="R87" s="27">
        <f t="shared" si="2"/>
        <v>14</v>
      </c>
      <c r="S87" s="21" t="s">
        <v>196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</row>
    <row r="88" spans="1:63" s="13" customFormat="1" ht="18.75">
      <c r="A88" s="22">
        <v>43198</v>
      </c>
      <c r="B88" s="11" t="s">
        <v>83</v>
      </c>
      <c r="C88" s="9">
        <v>2</v>
      </c>
      <c r="D88" s="9">
        <v>12</v>
      </c>
      <c r="E88" s="27" t="s">
        <v>97</v>
      </c>
      <c r="F88" s="27" t="s">
        <v>141</v>
      </c>
      <c r="G88" s="27" t="s">
        <v>85</v>
      </c>
      <c r="H88" s="27" t="s">
        <v>197</v>
      </c>
      <c r="I88" s="12" t="s">
        <v>195</v>
      </c>
      <c r="J88" s="12"/>
      <c r="K88" s="18"/>
      <c r="L88" s="21" t="str">
        <f t="shared" si="0"/>
        <v>武汉威伟机械</v>
      </c>
      <c r="M88" s="10" t="str">
        <f>VLOOKUP(N88,ch!A:B,2,FALSE)</f>
        <v>鄂ABY277</v>
      </c>
      <c r="N88" s="19" t="s">
        <v>178</v>
      </c>
      <c r="O88" s="21" t="str">
        <f t="shared" si="1"/>
        <v>9.6米</v>
      </c>
      <c r="P88" s="27">
        <v>14</v>
      </c>
      <c r="Q88" s="27">
        <v>0</v>
      </c>
      <c r="R88" s="27">
        <f t="shared" si="2"/>
        <v>14</v>
      </c>
      <c r="S88" s="21" t="s">
        <v>196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</row>
    <row r="89" spans="1:63" s="36" customFormat="1" ht="18.75">
      <c r="A89" s="22">
        <v>43203</v>
      </c>
      <c r="B89" s="11" t="s">
        <v>198</v>
      </c>
      <c r="C89" s="34">
        <v>1355</v>
      </c>
      <c r="D89" s="34">
        <v>1415</v>
      </c>
      <c r="E89" s="27" t="s">
        <v>199</v>
      </c>
      <c r="F89" s="27" t="s">
        <v>200</v>
      </c>
      <c r="G89" s="27" t="s">
        <v>201</v>
      </c>
      <c r="H89" s="27" t="s">
        <v>202</v>
      </c>
      <c r="I89" s="12" t="s">
        <v>203</v>
      </c>
      <c r="J89" s="12"/>
      <c r="K89" s="18"/>
      <c r="L89" s="21" t="s">
        <v>204</v>
      </c>
      <c r="M89" s="10" t="str">
        <f>VLOOKUP(N89,ch!A:B,2,FALSE)</f>
        <v>鄂AF1588</v>
      </c>
      <c r="N89" s="18" t="s">
        <v>205</v>
      </c>
      <c r="O89" s="21" t="str">
        <f t="shared" si="1"/>
        <v>9.6米</v>
      </c>
      <c r="P89" s="27">
        <v>14</v>
      </c>
      <c r="Q89" s="27">
        <v>0</v>
      </c>
      <c r="R89" s="27">
        <f t="shared" si="2"/>
        <v>14</v>
      </c>
      <c r="S89" s="21" t="s">
        <v>196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3" s="13" customFormat="1" ht="18.75">
      <c r="A90" s="22">
        <v>43203</v>
      </c>
      <c r="B90" s="11" t="s">
        <v>206</v>
      </c>
      <c r="C90" s="9">
        <v>1435</v>
      </c>
      <c r="D90" s="9">
        <v>1521</v>
      </c>
      <c r="E90" s="27" t="s">
        <v>207</v>
      </c>
      <c r="F90" s="27" t="s">
        <v>208</v>
      </c>
      <c r="G90" s="27" t="s">
        <v>209</v>
      </c>
      <c r="H90" s="27" t="s">
        <v>210</v>
      </c>
      <c r="I90" s="12" t="s">
        <v>211</v>
      </c>
      <c r="J90" s="12"/>
      <c r="K90" s="18" t="s">
        <v>212</v>
      </c>
      <c r="L90" s="21" t="s">
        <v>204</v>
      </c>
      <c r="M90" s="10" t="str">
        <f>VLOOKUP(N90,ch!A:B,2,FALSE)</f>
        <v>鄂ABY277</v>
      </c>
      <c r="N90" s="19" t="s">
        <v>99</v>
      </c>
      <c r="O90" s="21" t="str">
        <f t="shared" ref="O90" si="3">IF(A90&lt;&gt;"","9.6米","---")</f>
        <v>9.6米</v>
      </c>
      <c r="P90" s="27">
        <v>14</v>
      </c>
      <c r="Q90" s="27">
        <v>0</v>
      </c>
      <c r="R90" s="27">
        <f>SUM(P90:Q90)</f>
        <v>14</v>
      </c>
      <c r="S90" s="21" t="s">
        <v>196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</row>
    <row r="91" spans="1:63" s="38" customFormat="1" ht="18.75">
      <c r="A91" s="42">
        <v>43204</v>
      </c>
      <c r="B91" s="43" t="s">
        <v>213</v>
      </c>
      <c r="C91" s="43">
        <v>1155</v>
      </c>
      <c r="D91" s="43">
        <v>1245</v>
      </c>
      <c r="E91" s="44" t="s">
        <v>214</v>
      </c>
      <c r="F91" s="44" t="s">
        <v>215</v>
      </c>
      <c r="G91" s="44" t="s">
        <v>216</v>
      </c>
      <c r="H91" s="44" t="s">
        <v>217</v>
      </c>
      <c r="I91" s="54" t="s">
        <v>218</v>
      </c>
      <c r="J91" s="37"/>
      <c r="K91" s="46" t="s">
        <v>219</v>
      </c>
      <c r="L91" s="41" t="s">
        <v>20</v>
      </c>
      <c r="M91" s="51" t="s">
        <v>34</v>
      </c>
      <c r="N91" s="52" t="s">
        <v>33</v>
      </c>
      <c r="O91" s="41" t="s">
        <v>23</v>
      </c>
      <c r="P91" s="45">
        <v>6</v>
      </c>
      <c r="Q91" s="45">
        <v>0</v>
      </c>
      <c r="R91" s="45">
        <v>6</v>
      </c>
      <c r="S91" s="41" t="s">
        <v>196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</row>
    <row r="92" spans="1:63" s="13" customFormat="1" ht="37.5">
      <c r="A92" s="22">
        <v>43209</v>
      </c>
      <c r="B92" s="11" t="s">
        <v>220</v>
      </c>
      <c r="C92" s="9">
        <v>1102</v>
      </c>
      <c r="D92" s="9">
        <v>1144</v>
      </c>
      <c r="E92" s="27" t="s">
        <v>221</v>
      </c>
      <c r="F92" s="27" t="s">
        <v>202</v>
      </c>
      <c r="G92" s="27" t="s">
        <v>199</v>
      </c>
      <c r="H92" s="27" t="s">
        <v>222</v>
      </c>
      <c r="I92" s="12" t="s">
        <v>223</v>
      </c>
      <c r="J92" s="12"/>
      <c r="K92" s="18"/>
      <c r="L92" s="21" t="str">
        <f t="shared" ref="L92:L102" si="4">IF(A92&lt;&gt;"","武汉威伟机械","-----")</f>
        <v>武汉威伟机械</v>
      </c>
      <c r="M92" s="10" t="str">
        <f>VLOOKUP(N92,ch!A:B,2,FALSE)</f>
        <v>鄂AZR876</v>
      </c>
      <c r="N92" s="19" t="s">
        <v>225</v>
      </c>
      <c r="O92" s="21" t="str">
        <f t="shared" ref="O92:O100" si="5">IF(A92&lt;&gt;"","9.6米","---")</f>
        <v>9.6米</v>
      </c>
      <c r="P92" s="27">
        <v>14</v>
      </c>
      <c r="Q92" s="27">
        <v>0</v>
      </c>
      <c r="R92" s="27">
        <f t="shared" ref="R92:R100" si="6">SUM(P92:Q92)</f>
        <v>14</v>
      </c>
      <c r="S92" s="21" t="s">
        <v>196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</row>
    <row r="93" spans="1:63" s="13" customFormat="1" ht="37.5">
      <c r="A93" s="22">
        <v>43209</v>
      </c>
      <c r="B93" s="11" t="s">
        <v>235</v>
      </c>
      <c r="C93" s="9">
        <v>812</v>
      </c>
      <c r="D93" s="9">
        <v>840</v>
      </c>
      <c r="E93" s="27" t="s">
        <v>221</v>
      </c>
      <c r="F93" s="27" t="s">
        <v>202</v>
      </c>
      <c r="G93" s="27" t="s">
        <v>199</v>
      </c>
      <c r="H93" s="27" t="s">
        <v>222</v>
      </c>
      <c r="I93" s="12" t="s">
        <v>236</v>
      </c>
      <c r="J93" s="12"/>
      <c r="K93" s="18"/>
      <c r="L93" s="21" t="str">
        <f t="shared" si="4"/>
        <v>武汉威伟机械</v>
      </c>
      <c r="M93" s="10" t="str">
        <f>VLOOKUP(N93,ch!A:B,2,FALSE)</f>
        <v>鄂AZR876</v>
      </c>
      <c r="N93" s="19" t="s">
        <v>225</v>
      </c>
      <c r="O93" s="21" t="str">
        <f t="shared" si="5"/>
        <v>9.6米</v>
      </c>
      <c r="P93" s="27">
        <v>14</v>
      </c>
      <c r="Q93" s="27">
        <v>0</v>
      </c>
      <c r="R93" s="27">
        <f t="shared" si="6"/>
        <v>14</v>
      </c>
      <c r="S93" s="21" t="s">
        <v>196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</row>
    <row r="94" spans="1:63" s="13" customFormat="1" ht="37.5">
      <c r="A94" s="22">
        <v>43209</v>
      </c>
      <c r="B94" s="11" t="s">
        <v>237</v>
      </c>
      <c r="C94" s="9">
        <v>930</v>
      </c>
      <c r="D94" s="9">
        <v>1000</v>
      </c>
      <c r="E94" s="27" t="s">
        <v>221</v>
      </c>
      <c r="F94" s="27" t="s">
        <v>202</v>
      </c>
      <c r="G94" s="27" t="s">
        <v>199</v>
      </c>
      <c r="H94" s="27" t="s">
        <v>222</v>
      </c>
      <c r="I94" s="12" t="s">
        <v>238</v>
      </c>
      <c r="J94" s="12"/>
      <c r="K94" s="18"/>
      <c r="L94" s="21" t="str">
        <f t="shared" si="4"/>
        <v>武汉威伟机械</v>
      </c>
      <c r="M94" s="10" t="str">
        <f>VLOOKUP(N94,ch!A:B,2,FALSE)</f>
        <v>鄂AZR876</v>
      </c>
      <c r="N94" s="19" t="s">
        <v>225</v>
      </c>
      <c r="O94" s="21" t="str">
        <f t="shared" si="5"/>
        <v>9.6米</v>
      </c>
      <c r="P94" s="27">
        <v>14</v>
      </c>
      <c r="Q94" s="27">
        <v>0</v>
      </c>
      <c r="R94" s="27">
        <f t="shared" si="6"/>
        <v>14</v>
      </c>
      <c r="S94" s="21" t="s">
        <v>196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</row>
    <row r="95" spans="1:63" s="13" customFormat="1" ht="37.5">
      <c r="A95" s="22">
        <v>43209</v>
      </c>
      <c r="B95" s="11" t="s">
        <v>220</v>
      </c>
      <c r="C95" s="9">
        <v>1145</v>
      </c>
      <c r="D95" s="9">
        <v>1212</v>
      </c>
      <c r="E95" s="27" t="s">
        <v>221</v>
      </c>
      <c r="F95" s="27" t="s">
        <v>202</v>
      </c>
      <c r="G95" s="27" t="s">
        <v>199</v>
      </c>
      <c r="H95" s="27" t="s">
        <v>222</v>
      </c>
      <c r="I95" s="12" t="s">
        <v>239</v>
      </c>
      <c r="J95" s="12"/>
      <c r="K95" s="18"/>
      <c r="L95" s="21" t="str">
        <f t="shared" si="4"/>
        <v>武汉威伟机械</v>
      </c>
      <c r="M95" s="10" t="str">
        <f>VLOOKUP(N95,ch!A:B,2,FALSE)</f>
        <v>鄂AF1588</v>
      </c>
      <c r="N95" s="19" t="s">
        <v>205</v>
      </c>
      <c r="O95" s="21" t="str">
        <f t="shared" si="5"/>
        <v>9.6米</v>
      </c>
      <c r="P95" s="27">
        <v>14</v>
      </c>
      <c r="Q95" s="27">
        <v>0</v>
      </c>
      <c r="R95" s="27">
        <f t="shared" si="6"/>
        <v>14</v>
      </c>
      <c r="S95" s="21" t="s">
        <v>196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</row>
    <row r="96" spans="1:63" s="13" customFormat="1" ht="37.5">
      <c r="A96" s="22">
        <v>43209</v>
      </c>
      <c r="B96" s="11" t="s">
        <v>220</v>
      </c>
      <c r="C96" s="9">
        <v>1009</v>
      </c>
      <c r="D96" s="9">
        <v>1040</v>
      </c>
      <c r="E96" s="27" t="s">
        <v>221</v>
      </c>
      <c r="F96" s="27" t="s">
        <v>202</v>
      </c>
      <c r="G96" s="27" t="s">
        <v>199</v>
      </c>
      <c r="H96" s="27" t="s">
        <v>222</v>
      </c>
      <c r="I96" s="12" t="s">
        <v>240</v>
      </c>
      <c r="J96" s="12"/>
      <c r="K96" s="18"/>
      <c r="L96" s="21" t="str">
        <f t="shared" si="4"/>
        <v>武汉威伟机械</v>
      </c>
      <c r="M96" s="10" t="str">
        <f>VLOOKUP(N96,ch!A:B,2,FALSE)</f>
        <v>鄂AF1588</v>
      </c>
      <c r="N96" s="19" t="s">
        <v>205</v>
      </c>
      <c r="O96" s="21" t="str">
        <f t="shared" si="5"/>
        <v>9.6米</v>
      </c>
      <c r="P96" s="27">
        <v>14</v>
      </c>
      <c r="Q96" s="27">
        <v>0</v>
      </c>
      <c r="R96" s="27">
        <f t="shared" si="6"/>
        <v>14</v>
      </c>
      <c r="S96" s="21" t="s">
        <v>196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</row>
    <row r="97" spans="1:61" s="13" customFormat="1" ht="37.5">
      <c r="A97" s="22">
        <v>43209</v>
      </c>
      <c r="B97" s="11" t="s">
        <v>235</v>
      </c>
      <c r="C97" s="9">
        <v>829</v>
      </c>
      <c r="D97" s="9">
        <v>900</v>
      </c>
      <c r="E97" s="27" t="s">
        <v>221</v>
      </c>
      <c r="F97" s="27" t="s">
        <v>202</v>
      </c>
      <c r="G97" s="27" t="s">
        <v>199</v>
      </c>
      <c r="H97" s="27" t="s">
        <v>222</v>
      </c>
      <c r="I97" s="12" t="s">
        <v>241</v>
      </c>
      <c r="J97" s="12"/>
      <c r="K97" s="18"/>
      <c r="L97" s="21" t="str">
        <f t="shared" si="4"/>
        <v>武汉威伟机械</v>
      </c>
      <c r="M97" s="10" t="str">
        <f>VLOOKUP(N97,ch!A:B,2,FALSE)</f>
        <v>鄂AF1588</v>
      </c>
      <c r="N97" s="19" t="s">
        <v>205</v>
      </c>
      <c r="O97" s="21" t="str">
        <f t="shared" si="5"/>
        <v>9.6米</v>
      </c>
      <c r="P97" s="27">
        <v>14</v>
      </c>
      <c r="Q97" s="27">
        <v>0</v>
      </c>
      <c r="R97" s="27">
        <f t="shared" si="6"/>
        <v>14</v>
      </c>
      <c r="S97" s="21" t="s">
        <v>196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</row>
    <row r="98" spans="1:61" s="13" customFormat="1" ht="37.5">
      <c r="A98" s="22">
        <v>43209</v>
      </c>
      <c r="B98" s="11" t="s">
        <v>235</v>
      </c>
      <c r="C98" s="9">
        <v>844</v>
      </c>
      <c r="D98" s="9">
        <v>910</v>
      </c>
      <c r="E98" s="27" t="s">
        <v>221</v>
      </c>
      <c r="F98" s="27" t="s">
        <v>202</v>
      </c>
      <c r="G98" s="27" t="s">
        <v>199</v>
      </c>
      <c r="H98" s="27" t="s">
        <v>222</v>
      </c>
      <c r="I98" s="12" t="s">
        <v>242</v>
      </c>
      <c r="J98" s="12"/>
      <c r="K98" s="18"/>
      <c r="L98" s="21" t="str">
        <f t="shared" si="4"/>
        <v>武汉威伟机械</v>
      </c>
      <c r="M98" s="10" t="s">
        <v>246</v>
      </c>
      <c r="N98" s="19" t="s">
        <v>245</v>
      </c>
      <c r="O98" s="21" t="str">
        <f t="shared" si="5"/>
        <v>9.6米</v>
      </c>
      <c r="P98" s="27">
        <v>14</v>
      </c>
      <c r="Q98" s="27">
        <v>0</v>
      </c>
      <c r="R98" s="27">
        <f t="shared" si="6"/>
        <v>14</v>
      </c>
      <c r="S98" s="21" t="s">
        <v>196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</row>
    <row r="99" spans="1:61" s="13" customFormat="1" ht="37.5">
      <c r="A99" s="22">
        <v>43209</v>
      </c>
      <c r="B99" s="11" t="s">
        <v>235</v>
      </c>
      <c r="C99" s="9">
        <v>1043</v>
      </c>
      <c r="D99" s="9">
        <v>1120</v>
      </c>
      <c r="E99" s="27" t="s">
        <v>221</v>
      </c>
      <c r="F99" s="27" t="s">
        <v>202</v>
      </c>
      <c r="G99" s="27" t="s">
        <v>199</v>
      </c>
      <c r="H99" s="27" t="s">
        <v>222</v>
      </c>
      <c r="I99" s="12" t="s">
        <v>243</v>
      </c>
      <c r="J99" s="12"/>
      <c r="K99" s="18"/>
      <c r="L99" s="21" t="str">
        <f t="shared" si="4"/>
        <v>武汉威伟机械</v>
      </c>
      <c r="M99" s="10" t="s">
        <v>246</v>
      </c>
      <c r="N99" s="19" t="s">
        <v>245</v>
      </c>
      <c r="O99" s="21" t="str">
        <f t="shared" si="5"/>
        <v>9.6米</v>
      </c>
      <c r="P99" s="27">
        <v>14</v>
      </c>
      <c r="Q99" s="27">
        <v>0</v>
      </c>
      <c r="R99" s="27">
        <f t="shared" si="6"/>
        <v>14</v>
      </c>
      <c r="S99" s="21" t="s">
        <v>196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</row>
    <row r="100" spans="1:61" s="13" customFormat="1" ht="37.5">
      <c r="A100" s="22">
        <v>43209</v>
      </c>
      <c r="B100" s="11" t="s">
        <v>235</v>
      </c>
      <c r="C100" s="9">
        <v>1410</v>
      </c>
      <c r="D100" s="9">
        <v>1531</v>
      </c>
      <c r="E100" s="27" t="s">
        <v>221</v>
      </c>
      <c r="F100" s="27" t="s">
        <v>202</v>
      </c>
      <c r="G100" s="27" t="s">
        <v>199</v>
      </c>
      <c r="H100" s="27" t="s">
        <v>222</v>
      </c>
      <c r="I100" s="12" t="s">
        <v>244</v>
      </c>
      <c r="J100" s="12"/>
      <c r="K100" s="18"/>
      <c r="L100" s="21" t="str">
        <f t="shared" si="4"/>
        <v>武汉威伟机械</v>
      </c>
      <c r="M100" s="10" t="s">
        <v>246</v>
      </c>
      <c r="N100" s="19" t="s">
        <v>245</v>
      </c>
      <c r="O100" s="21" t="str">
        <f t="shared" si="5"/>
        <v>9.6米</v>
      </c>
      <c r="P100" s="27">
        <v>14</v>
      </c>
      <c r="Q100" s="27">
        <v>0</v>
      </c>
      <c r="R100" s="27">
        <f t="shared" si="6"/>
        <v>14</v>
      </c>
      <c r="S100" s="21" t="s">
        <v>196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</row>
    <row r="101" spans="1:61" s="13" customFormat="1" ht="18.75">
      <c r="A101" s="22">
        <v>43210</v>
      </c>
      <c r="B101" s="11" t="s">
        <v>247</v>
      </c>
      <c r="C101" s="9">
        <v>2345</v>
      </c>
      <c r="D101" s="9">
        <v>2355</v>
      </c>
      <c r="E101" s="27" t="s">
        <v>248</v>
      </c>
      <c r="F101" s="27" t="s">
        <v>249</v>
      </c>
      <c r="G101" s="27" t="s">
        <v>250</v>
      </c>
      <c r="H101" s="27" t="s">
        <v>251</v>
      </c>
      <c r="I101" s="57" t="s">
        <v>252</v>
      </c>
      <c r="J101" s="12"/>
      <c r="K101" s="18"/>
      <c r="L101" s="21" t="str">
        <f t="shared" si="4"/>
        <v>武汉威伟机械</v>
      </c>
      <c r="M101" s="10" t="s">
        <v>253</v>
      </c>
      <c r="N101" s="19" t="s">
        <v>254</v>
      </c>
      <c r="O101" s="21" t="s">
        <v>255</v>
      </c>
      <c r="P101" s="27" t="s">
        <v>256</v>
      </c>
      <c r="Q101" s="27"/>
      <c r="R101" s="27"/>
      <c r="S101" s="2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</row>
    <row r="102" spans="1:61" s="13" customFormat="1" ht="18.75">
      <c r="A102" s="22">
        <v>43210</v>
      </c>
      <c r="B102" s="11" t="s">
        <v>247</v>
      </c>
      <c r="C102" s="9">
        <v>2345</v>
      </c>
      <c r="D102" s="9">
        <v>2355</v>
      </c>
      <c r="E102" s="27" t="s">
        <v>248</v>
      </c>
      <c r="F102" s="27" t="s">
        <v>249</v>
      </c>
      <c r="G102" s="27" t="s">
        <v>250</v>
      </c>
      <c r="H102" s="27" t="s">
        <v>251</v>
      </c>
      <c r="I102" s="57" t="s">
        <v>257</v>
      </c>
      <c r="J102" s="12"/>
      <c r="K102" s="18"/>
      <c r="L102" s="21" t="str">
        <f t="shared" si="4"/>
        <v>武汉威伟机械</v>
      </c>
      <c r="M102" s="10" t="s">
        <v>258</v>
      </c>
      <c r="N102" s="19" t="s">
        <v>259</v>
      </c>
      <c r="O102" s="21" t="s">
        <v>255</v>
      </c>
      <c r="P102" s="27" t="s">
        <v>256</v>
      </c>
      <c r="Q102" s="27"/>
      <c r="R102" s="27"/>
      <c r="S102" s="2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16"/>
  <sheetViews>
    <sheetView topLeftCell="C1" workbookViewId="0">
      <selection activeCell="D13" sqref="D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21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" bestFit="1" customWidth="1"/>
    <col min="14" max="14" width="8.125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43211</v>
      </c>
      <c r="B2" s="11" t="s">
        <v>274</v>
      </c>
      <c r="C2" s="9">
        <v>500</v>
      </c>
      <c r="D2" s="9">
        <v>511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260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262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43211</v>
      </c>
      <c r="B3" s="11" t="s">
        <v>274</v>
      </c>
      <c r="C3" s="9">
        <v>359</v>
      </c>
      <c r="D3" s="9">
        <v>405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261</v>
      </c>
      <c r="J3" s="12"/>
      <c r="K3" s="18"/>
      <c r="L3" s="21" t="str">
        <f t="shared" ref="L3" si="1">IF(A3&lt;&gt;"","武汉威伟机械","-----")</f>
        <v>武汉威伟机械</v>
      </c>
      <c r="M3" s="10" t="s">
        <v>253</v>
      </c>
      <c r="N3" s="19" t="s">
        <v>254</v>
      </c>
      <c r="O3" s="21" t="s">
        <v>255</v>
      </c>
      <c r="P3" s="27" t="s">
        <v>262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43211</v>
      </c>
      <c r="B4" s="11" t="s">
        <v>274</v>
      </c>
      <c r="C4" s="9">
        <v>309</v>
      </c>
      <c r="D4" s="9">
        <v>318</v>
      </c>
      <c r="E4" s="27" t="s">
        <v>248</v>
      </c>
      <c r="F4" s="27" t="s">
        <v>249</v>
      </c>
      <c r="G4" s="27" t="s">
        <v>250</v>
      </c>
      <c r="H4" s="27" t="s">
        <v>251</v>
      </c>
      <c r="I4" s="57" t="s">
        <v>264</v>
      </c>
      <c r="J4" s="12"/>
      <c r="K4" s="18"/>
      <c r="L4" s="21" t="str">
        <f t="shared" ref="L4" si="2">IF(A4&lt;&gt;"","武汉威伟机械","-----")</f>
        <v>武汉威伟机械</v>
      </c>
      <c r="M4" s="10" t="s">
        <v>253</v>
      </c>
      <c r="N4" s="19" t="s">
        <v>254</v>
      </c>
      <c r="O4" s="21" t="s">
        <v>255</v>
      </c>
      <c r="P4" s="27" t="s">
        <v>263</v>
      </c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43211</v>
      </c>
      <c r="B5" s="11" t="s">
        <v>274</v>
      </c>
      <c r="C5" s="9">
        <v>157</v>
      </c>
      <c r="D5" s="9">
        <v>230</v>
      </c>
      <c r="E5" s="27" t="s">
        <v>248</v>
      </c>
      <c r="F5" s="27" t="s">
        <v>249</v>
      </c>
      <c r="G5" s="27" t="s">
        <v>250</v>
      </c>
      <c r="H5" s="27" t="s">
        <v>251</v>
      </c>
      <c r="I5" s="57" t="s">
        <v>265</v>
      </c>
      <c r="J5" s="12"/>
      <c r="K5" s="18"/>
      <c r="L5" s="21" t="str">
        <f t="shared" ref="L5" si="3">IF(A5&lt;&gt;"","武汉威伟机械","-----")</f>
        <v>武汉威伟机械</v>
      </c>
      <c r="M5" s="10" t="s">
        <v>253</v>
      </c>
      <c r="N5" s="19" t="s">
        <v>254</v>
      </c>
      <c r="O5" s="21" t="s">
        <v>255</v>
      </c>
      <c r="P5" s="27" t="s">
        <v>262</v>
      </c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43211</v>
      </c>
      <c r="B6" s="11" t="s">
        <v>274</v>
      </c>
      <c r="C6" s="9">
        <v>111</v>
      </c>
      <c r="D6" s="9">
        <v>124</v>
      </c>
      <c r="E6" s="27" t="s">
        <v>248</v>
      </c>
      <c r="F6" s="27" t="s">
        <v>249</v>
      </c>
      <c r="G6" s="27" t="s">
        <v>250</v>
      </c>
      <c r="H6" s="27" t="s">
        <v>251</v>
      </c>
      <c r="I6" s="57" t="s">
        <v>266</v>
      </c>
      <c r="J6" s="12"/>
      <c r="K6" s="18"/>
      <c r="L6" s="21" t="str">
        <f t="shared" ref="L6" si="4">IF(A6&lt;&gt;"","武汉威伟机械","-----")</f>
        <v>武汉威伟机械</v>
      </c>
      <c r="M6" s="10" t="s">
        <v>253</v>
      </c>
      <c r="N6" s="19" t="s">
        <v>254</v>
      </c>
      <c r="O6" s="21" t="s">
        <v>255</v>
      </c>
      <c r="P6" s="27" t="s">
        <v>267</v>
      </c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43211</v>
      </c>
      <c r="B7" s="11" t="s">
        <v>274</v>
      </c>
      <c r="C7" s="9">
        <v>127</v>
      </c>
      <c r="D7" s="9">
        <v>140</v>
      </c>
      <c r="E7" s="27" t="s">
        <v>248</v>
      </c>
      <c r="F7" s="27" t="s">
        <v>249</v>
      </c>
      <c r="G7" s="27" t="s">
        <v>250</v>
      </c>
      <c r="H7" s="27" t="s">
        <v>251</v>
      </c>
      <c r="I7" s="57" t="s">
        <v>268</v>
      </c>
      <c r="J7" s="12"/>
      <c r="K7" s="18"/>
      <c r="L7" s="21" t="str">
        <f t="shared" ref="L7" si="5">IF(A7&lt;&gt;"","武汉威伟机械","-----")</f>
        <v>武汉威伟机械</v>
      </c>
      <c r="M7" s="10" t="s">
        <v>258</v>
      </c>
      <c r="N7" s="19" t="s">
        <v>259</v>
      </c>
      <c r="O7" s="21" t="s">
        <v>255</v>
      </c>
      <c r="P7" s="27" t="s">
        <v>262</v>
      </c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43211</v>
      </c>
      <c r="B8" s="11" t="s">
        <v>274</v>
      </c>
      <c r="C8" s="9">
        <v>222</v>
      </c>
      <c r="D8" s="9">
        <v>232</v>
      </c>
      <c r="E8" s="27" t="s">
        <v>248</v>
      </c>
      <c r="F8" s="27" t="s">
        <v>249</v>
      </c>
      <c r="G8" s="27" t="s">
        <v>250</v>
      </c>
      <c r="H8" s="27" t="s">
        <v>251</v>
      </c>
      <c r="I8" s="57" t="s">
        <v>269</v>
      </c>
      <c r="J8" s="12"/>
      <c r="K8" s="18"/>
      <c r="L8" s="21" t="str">
        <f t="shared" ref="L8" si="6">IF(A8&lt;&gt;"","武汉威伟机械","-----")</f>
        <v>武汉威伟机械</v>
      </c>
      <c r="M8" s="10" t="s">
        <v>258</v>
      </c>
      <c r="N8" s="19" t="s">
        <v>259</v>
      </c>
      <c r="O8" s="21" t="s">
        <v>255</v>
      </c>
      <c r="P8" s="27" t="s">
        <v>262</v>
      </c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43211</v>
      </c>
      <c r="B9" s="11" t="s">
        <v>274</v>
      </c>
      <c r="C9" s="9">
        <v>334</v>
      </c>
      <c r="D9" s="9">
        <v>343</v>
      </c>
      <c r="E9" s="27" t="s">
        <v>248</v>
      </c>
      <c r="F9" s="27" t="s">
        <v>249</v>
      </c>
      <c r="G9" s="27" t="s">
        <v>250</v>
      </c>
      <c r="H9" s="27" t="s">
        <v>251</v>
      </c>
      <c r="I9" s="57" t="s">
        <v>270</v>
      </c>
      <c r="J9" s="12"/>
      <c r="K9" s="18"/>
      <c r="L9" s="21" t="str">
        <f t="shared" ref="L9" si="7">IF(A9&lt;&gt;"","武汉威伟机械","-----")</f>
        <v>武汉威伟机械</v>
      </c>
      <c r="M9" s="10" t="s">
        <v>258</v>
      </c>
      <c r="N9" s="19" t="s">
        <v>259</v>
      </c>
      <c r="O9" s="21" t="s">
        <v>255</v>
      </c>
      <c r="P9" s="27" t="s">
        <v>267</v>
      </c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43211</v>
      </c>
      <c r="B10" s="11" t="s">
        <v>274</v>
      </c>
      <c r="C10" s="9">
        <v>433</v>
      </c>
      <c r="D10" s="9">
        <v>440</v>
      </c>
      <c r="E10" s="27" t="s">
        <v>248</v>
      </c>
      <c r="F10" s="27" t="s">
        <v>249</v>
      </c>
      <c r="G10" s="27" t="s">
        <v>250</v>
      </c>
      <c r="H10" s="27" t="s">
        <v>251</v>
      </c>
      <c r="I10" s="57" t="s">
        <v>271</v>
      </c>
      <c r="J10" s="12"/>
      <c r="K10" s="18"/>
      <c r="L10" s="21" t="str">
        <f t="shared" ref="L10" si="8">IF(A10&lt;&gt;"","武汉威伟机械","-----")</f>
        <v>武汉威伟机械</v>
      </c>
      <c r="M10" s="10" t="s">
        <v>258</v>
      </c>
      <c r="N10" s="19" t="s">
        <v>259</v>
      </c>
      <c r="O10" s="21" t="s">
        <v>255</v>
      </c>
      <c r="P10" s="27" t="s">
        <v>267</v>
      </c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43211</v>
      </c>
      <c r="B11" s="11" t="s">
        <v>274</v>
      </c>
      <c r="C11" s="9">
        <v>546</v>
      </c>
      <c r="D11" s="9">
        <v>600</v>
      </c>
      <c r="E11" s="27" t="s">
        <v>248</v>
      </c>
      <c r="F11" s="27" t="s">
        <v>249</v>
      </c>
      <c r="G11" s="27" t="s">
        <v>250</v>
      </c>
      <c r="H11" s="27" t="s">
        <v>251</v>
      </c>
      <c r="I11" s="57" t="s">
        <v>272</v>
      </c>
      <c r="J11" s="12"/>
      <c r="K11" s="18"/>
      <c r="L11" s="21" t="str">
        <f t="shared" ref="L11" si="9">IF(A11&lt;&gt;"","武汉威伟机械","-----")</f>
        <v>武汉威伟机械</v>
      </c>
      <c r="M11" s="10" t="s">
        <v>258</v>
      </c>
      <c r="N11" s="19" t="s">
        <v>259</v>
      </c>
      <c r="O11" s="21" t="s">
        <v>255</v>
      </c>
      <c r="P11" s="27" t="s">
        <v>267</v>
      </c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43211</v>
      </c>
      <c r="B12" s="11" t="s">
        <v>274</v>
      </c>
      <c r="C12" s="9">
        <v>52</v>
      </c>
      <c r="D12" s="9">
        <v>102</v>
      </c>
      <c r="E12" s="27" t="s">
        <v>248</v>
      </c>
      <c r="F12" s="27" t="s">
        <v>249</v>
      </c>
      <c r="G12" s="27" t="s">
        <v>250</v>
      </c>
      <c r="H12" s="27" t="s">
        <v>251</v>
      </c>
      <c r="I12" s="57" t="s">
        <v>273</v>
      </c>
      <c r="J12" s="12"/>
      <c r="K12" s="18"/>
      <c r="L12" s="21" t="str">
        <f t="shared" ref="L12:L13" si="10">IF(A12&lt;&gt;"","武汉威伟机械","-----")</f>
        <v>武汉威伟机械</v>
      </c>
      <c r="M12" s="10" t="s">
        <v>258</v>
      </c>
      <c r="N12" s="19" t="s">
        <v>259</v>
      </c>
      <c r="O12" s="21" t="s">
        <v>255</v>
      </c>
      <c r="P12" s="27" t="s">
        <v>262</v>
      </c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24" customHeight="1">
      <c r="A13" s="22">
        <v>43211</v>
      </c>
      <c r="B13" s="11" t="s">
        <v>274</v>
      </c>
      <c r="C13" s="9">
        <v>2359</v>
      </c>
      <c r="D13" s="9">
        <v>7</v>
      </c>
      <c r="E13" s="27" t="s">
        <v>248</v>
      </c>
      <c r="F13" s="27" t="s">
        <v>249</v>
      </c>
      <c r="G13" s="27" t="s">
        <v>199</v>
      </c>
      <c r="H13" s="27" t="s">
        <v>251</v>
      </c>
      <c r="I13" s="57" t="s">
        <v>294</v>
      </c>
      <c r="J13" s="12"/>
      <c r="K13" s="18"/>
      <c r="L13" s="21" t="str">
        <f t="shared" si="10"/>
        <v>武汉威伟机械</v>
      </c>
      <c r="M13" s="10" t="s">
        <v>295</v>
      </c>
      <c r="N13" s="19" t="s">
        <v>296</v>
      </c>
      <c r="O13" s="21" t="s">
        <v>255</v>
      </c>
      <c r="P13" s="27" t="s">
        <v>262</v>
      </c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24" customHeight="1">
      <c r="A14" s="22">
        <v>43211</v>
      </c>
      <c r="B14" s="11" t="s">
        <v>274</v>
      </c>
      <c r="C14" s="9">
        <v>2330</v>
      </c>
      <c r="D14" s="9">
        <v>2340</v>
      </c>
      <c r="E14" s="27" t="s">
        <v>248</v>
      </c>
      <c r="F14" s="27" t="s">
        <v>249</v>
      </c>
      <c r="G14" s="27" t="s">
        <v>199</v>
      </c>
      <c r="H14" s="27" t="s">
        <v>251</v>
      </c>
      <c r="I14" s="57" t="s">
        <v>297</v>
      </c>
      <c r="J14" s="12"/>
      <c r="K14" s="18"/>
      <c r="L14" s="21" t="str">
        <f t="shared" ref="L14" si="11">IF(A14&lt;&gt;"","武汉威伟机械","-----")</f>
        <v>武汉威伟机械</v>
      </c>
      <c r="M14" s="10" t="s">
        <v>298</v>
      </c>
      <c r="N14" s="19" t="s">
        <v>299</v>
      </c>
      <c r="O14" s="21" t="s">
        <v>255</v>
      </c>
      <c r="P14" s="27" t="s">
        <v>262</v>
      </c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57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57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I26"/>
  <sheetViews>
    <sheetView topLeftCell="G1" workbookViewId="0">
      <selection activeCell="G1" sqref="A1:XFD1048576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bestFit="1" customWidth="1"/>
    <col min="11" max="11" width="14.625" style="64" bestFit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43212</v>
      </c>
      <c r="B2" s="66" t="s">
        <v>274</v>
      </c>
      <c r="C2" s="67">
        <v>0.24027777777777778</v>
      </c>
      <c r="D2" s="67">
        <v>0.24513888888888888</v>
      </c>
      <c r="E2" s="66" t="s">
        <v>275</v>
      </c>
      <c r="F2" s="66" t="s">
        <v>276</v>
      </c>
      <c r="G2" s="66" t="s">
        <v>277</v>
      </c>
      <c r="H2" s="66" t="s">
        <v>278</v>
      </c>
      <c r="I2" s="66" t="s">
        <v>279</v>
      </c>
      <c r="J2" s="66"/>
      <c r="K2" s="66"/>
      <c r="L2" s="66" t="s">
        <v>280</v>
      </c>
      <c r="M2" s="66" t="s">
        <v>281</v>
      </c>
      <c r="N2" s="66" t="s">
        <v>282</v>
      </c>
      <c r="O2" s="66" t="s">
        <v>283</v>
      </c>
      <c r="P2" s="63" t="s">
        <v>284</v>
      </c>
      <c r="Q2" s="66"/>
      <c r="R2" s="66"/>
      <c r="S2" s="66"/>
    </row>
    <row r="3" spans="1:61" ht="21" customHeight="1">
      <c r="A3" s="65">
        <v>43212</v>
      </c>
      <c r="B3" s="66" t="s">
        <v>274</v>
      </c>
      <c r="C3" s="67">
        <v>0.20069444444444443</v>
      </c>
      <c r="D3" s="67">
        <v>0.20625000000000002</v>
      </c>
      <c r="E3" s="66" t="s">
        <v>275</v>
      </c>
      <c r="F3" s="66" t="s">
        <v>276</v>
      </c>
      <c r="G3" s="66" t="s">
        <v>277</v>
      </c>
      <c r="H3" s="66" t="s">
        <v>278</v>
      </c>
      <c r="I3" s="66" t="s">
        <v>285</v>
      </c>
      <c r="J3" s="66"/>
      <c r="K3" s="66"/>
      <c r="L3" s="66" t="s">
        <v>280</v>
      </c>
      <c r="M3" s="66" t="s">
        <v>281</v>
      </c>
      <c r="N3" s="66" t="s">
        <v>282</v>
      </c>
      <c r="O3" s="66" t="s">
        <v>283</v>
      </c>
      <c r="P3" s="63" t="s">
        <v>286</v>
      </c>
      <c r="Q3" s="66"/>
      <c r="R3" s="66"/>
      <c r="S3" s="66"/>
    </row>
    <row r="4" spans="1:61" ht="21" customHeight="1">
      <c r="A4" s="65">
        <v>43212</v>
      </c>
      <c r="B4" s="66" t="s">
        <v>274</v>
      </c>
      <c r="C4" s="67">
        <v>0.17013888888888887</v>
      </c>
      <c r="D4" s="67">
        <v>0.17361111111111113</v>
      </c>
      <c r="E4" s="66" t="s">
        <v>275</v>
      </c>
      <c r="F4" s="66" t="s">
        <v>276</v>
      </c>
      <c r="G4" s="66" t="s">
        <v>277</v>
      </c>
      <c r="H4" s="66" t="s">
        <v>278</v>
      </c>
      <c r="I4" s="66" t="s">
        <v>287</v>
      </c>
      <c r="J4" s="66"/>
      <c r="K4" s="66"/>
      <c r="L4" s="66" t="s">
        <v>280</v>
      </c>
      <c r="M4" s="66" t="s">
        <v>281</v>
      </c>
      <c r="N4" s="66" t="s">
        <v>282</v>
      </c>
      <c r="O4" s="66" t="s">
        <v>283</v>
      </c>
      <c r="P4" s="66" t="s">
        <v>288</v>
      </c>
      <c r="Q4" s="66"/>
      <c r="R4" s="66"/>
      <c r="S4" s="66"/>
    </row>
    <row r="5" spans="1:61" ht="21" customHeight="1">
      <c r="A5" s="65">
        <v>43212</v>
      </c>
      <c r="B5" s="66" t="s">
        <v>274</v>
      </c>
      <c r="C5" s="67">
        <v>0.13541666666666666</v>
      </c>
      <c r="D5" s="67">
        <v>0.1423611111111111</v>
      </c>
      <c r="E5" s="66" t="s">
        <v>275</v>
      </c>
      <c r="F5" s="66" t="s">
        <v>276</v>
      </c>
      <c r="G5" s="66" t="s">
        <v>277</v>
      </c>
      <c r="H5" s="66" t="s">
        <v>278</v>
      </c>
      <c r="I5" s="66" t="s">
        <v>289</v>
      </c>
      <c r="J5" s="66"/>
      <c r="K5" s="66"/>
      <c r="L5" s="66" t="s">
        <v>280</v>
      </c>
      <c r="M5" s="66" t="s">
        <v>281</v>
      </c>
      <c r="N5" s="66" t="s">
        <v>282</v>
      </c>
      <c r="O5" s="66" t="s">
        <v>283</v>
      </c>
      <c r="P5" s="66" t="s">
        <v>290</v>
      </c>
      <c r="Q5" s="66"/>
      <c r="R5" s="66"/>
      <c r="S5" s="66"/>
    </row>
    <row r="6" spans="1:61" ht="21" customHeight="1">
      <c r="A6" s="65">
        <v>43212</v>
      </c>
      <c r="B6" s="66" t="s">
        <v>274</v>
      </c>
      <c r="C6" s="68">
        <v>223</v>
      </c>
      <c r="D6" s="68">
        <v>232</v>
      </c>
      <c r="E6" s="66" t="s">
        <v>275</v>
      </c>
      <c r="F6" s="66" t="s">
        <v>276</v>
      </c>
      <c r="G6" s="66" t="s">
        <v>277</v>
      </c>
      <c r="H6" s="66" t="s">
        <v>278</v>
      </c>
      <c r="I6" s="66" t="s">
        <v>291</v>
      </c>
      <c r="J6" s="66"/>
      <c r="K6" s="66"/>
      <c r="L6" s="66" t="s">
        <v>280</v>
      </c>
      <c r="M6" s="66" t="s">
        <v>281</v>
      </c>
      <c r="N6" s="66" t="s">
        <v>282</v>
      </c>
      <c r="O6" s="66" t="s">
        <v>283</v>
      </c>
      <c r="P6" s="66" t="s">
        <v>288</v>
      </c>
      <c r="Q6" s="66"/>
      <c r="R6" s="66"/>
      <c r="S6" s="66"/>
    </row>
    <row r="7" spans="1:61" ht="21" customHeight="1">
      <c r="A7" s="65">
        <v>43212</v>
      </c>
      <c r="B7" s="66" t="s">
        <v>274</v>
      </c>
      <c r="C7" s="68">
        <v>136</v>
      </c>
      <c r="D7" s="68">
        <v>350</v>
      </c>
      <c r="E7" s="66" t="s">
        <v>275</v>
      </c>
      <c r="F7" s="66" t="s">
        <v>276</v>
      </c>
      <c r="G7" s="66" t="s">
        <v>277</v>
      </c>
      <c r="H7" s="66" t="s">
        <v>278</v>
      </c>
      <c r="I7" s="66" t="s">
        <v>292</v>
      </c>
      <c r="J7" s="66"/>
      <c r="K7" s="66"/>
      <c r="L7" s="66" t="s">
        <v>280</v>
      </c>
      <c r="M7" s="66" t="s">
        <v>281</v>
      </c>
      <c r="N7" s="66" t="s">
        <v>282</v>
      </c>
      <c r="O7" s="66" t="s">
        <v>283</v>
      </c>
      <c r="P7" s="63" t="s">
        <v>284</v>
      </c>
      <c r="Q7" s="66"/>
      <c r="R7" s="66"/>
      <c r="S7" s="66"/>
    </row>
    <row r="8" spans="1:61" ht="21" customHeight="1">
      <c r="A8" s="65">
        <v>43212</v>
      </c>
      <c r="B8" s="66" t="s">
        <v>274</v>
      </c>
      <c r="C8" s="68">
        <v>30</v>
      </c>
      <c r="D8" s="68">
        <v>56</v>
      </c>
      <c r="E8" s="66" t="s">
        <v>275</v>
      </c>
      <c r="F8" s="66" t="s">
        <v>276</v>
      </c>
      <c r="G8" s="66" t="s">
        <v>277</v>
      </c>
      <c r="H8" s="66" t="s">
        <v>278</v>
      </c>
      <c r="I8" s="66" t="s">
        <v>293</v>
      </c>
      <c r="J8" s="66"/>
      <c r="K8" s="66"/>
      <c r="L8" s="66" t="s">
        <v>280</v>
      </c>
      <c r="M8" s="66" t="s">
        <v>281</v>
      </c>
      <c r="N8" s="66" t="s">
        <v>282</v>
      </c>
      <c r="O8" s="66" t="s">
        <v>283</v>
      </c>
      <c r="P8" s="66" t="s">
        <v>288</v>
      </c>
      <c r="Q8" s="66"/>
      <c r="R8" s="66"/>
      <c r="S8" s="66"/>
    </row>
    <row r="9" spans="1:61" ht="21" customHeight="1">
      <c r="A9" s="65">
        <v>43212</v>
      </c>
      <c r="B9" s="66" t="s">
        <v>274</v>
      </c>
      <c r="C9" s="68">
        <v>605</v>
      </c>
      <c r="D9" s="68">
        <v>610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300</v>
      </c>
      <c r="J9" s="66"/>
      <c r="K9" s="66"/>
      <c r="L9" s="66" t="s">
        <v>204</v>
      </c>
      <c r="M9" s="66" t="s">
        <v>301</v>
      </c>
      <c r="N9" s="66" t="s">
        <v>302</v>
      </c>
      <c r="O9" s="66" t="s">
        <v>255</v>
      </c>
      <c r="P9" s="66" t="s">
        <v>303</v>
      </c>
      <c r="Q9" s="66"/>
      <c r="R9" s="66"/>
      <c r="S9" s="66"/>
    </row>
    <row r="10" spans="1:61" ht="21" customHeight="1">
      <c r="A10" s="65">
        <v>43212</v>
      </c>
      <c r="B10" s="66" t="s">
        <v>274</v>
      </c>
      <c r="C10" s="68">
        <v>510</v>
      </c>
      <c r="D10" s="68">
        <v>518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304</v>
      </c>
      <c r="J10" s="66"/>
      <c r="K10" s="66"/>
      <c r="L10" s="66" t="s">
        <v>204</v>
      </c>
      <c r="M10" s="66" t="s">
        <v>301</v>
      </c>
      <c r="N10" s="66" t="s">
        <v>302</v>
      </c>
      <c r="O10" s="66" t="s">
        <v>255</v>
      </c>
      <c r="P10" s="66" t="s">
        <v>288</v>
      </c>
      <c r="Q10" s="66"/>
      <c r="R10" s="66"/>
      <c r="S10" s="66"/>
    </row>
    <row r="11" spans="1:61" ht="21" customHeight="1">
      <c r="A11" s="65">
        <v>43212</v>
      </c>
      <c r="B11" s="66" t="s">
        <v>274</v>
      </c>
      <c r="C11" s="68">
        <v>425</v>
      </c>
      <c r="D11" s="68">
        <v>437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305</v>
      </c>
      <c r="J11" s="66"/>
      <c r="K11" s="66"/>
      <c r="L11" s="66" t="s">
        <v>204</v>
      </c>
      <c r="M11" s="66" t="s">
        <v>301</v>
      </c>
      <c r="N11" s="66" t="s">
        <v>302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43212</v>
      </c>
      <c r="B12" s="66" t="s">
        <v>274</v>
      </c>
      <c r="C12" s="68">
        <v>343</v>
      </c>
      <c r="D12" s="68">
        <v>353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306</v>
      </c>
      <c r="J12" s="66"/>
      <c r="K12" s="66"/>
      <c r="L12" s="66" t="s">
        <v>204</v>
      </c>
      <c r="M12" s="66" t="s">
        <v>301</v>
      </c>
      <c r="N12" s="66" t="s">
        <v>302</v>
      </c>
      <c r="O12" s="66" t="s">
        <v>255</v>
      </c>
      <c r="P12" s="63" t="s">
        <v>284</v>
      </c>
      <c r="Q12" s="66"/>
      <c r="R12" s="66"/>
      <c r="S12" s="66"/>
    </row>
    <row r="13" spans="1:61" ht="21" customHeight="1">
      <c r="A13" s="65">
        <v>43212</v>
      </c>
      <c r="B13" s="66" t="s">
        <v>274</v>
      </c>
      <c r="C13" s="68">
        <v>250</v>
      </c>
      <c r="D13" s="68">
        <v>258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307</v>
      </c>
      <c r="J13" s="66"/>
      <c r="K13" s="66"/>
      <c r="L13" s="66" t="s">
        <v>204</v>
      </c>
      <c r="M13" s="66" t="s">
        <v>301</v>
      </c>
      <c r="N13" s="66" t="s">
        <v>302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43212</v>
      </c>
      <c r="B14" s="66" t="s">
        <v>274</v>
      </c>
      <c r="C14" s="68">
        <v>158</v>
      </c>
      <c r="D14" s="68">
        <v>206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308</v>
      </c>
      <c r="J14" s="66"/>
      <c r="K14" s="66"/>
      <c r="L14" s="66" t="s">
        <v>204</v>
      </c>
      <c r="M14" s="66" t="s">
        <v>301</v>
      </c>
      <c r="N14" s="66" t="s">
        <v>302</v>
      </c>
      <c r="O14" s="66" t="s">
        <v>255</v>
      </c>
      <c r="P14" s="66" t="s">
        <v>288</v>
      </c>
      <c r="Q14" s="66"/>
      <c r="R14" s="66"/>
      <c r="S14" s="66"/>
    </row>
    <row r="15" spans="1:61" ht="21" customHeight="1">
      <c r="A15" s="65">
        <v>43212</v>
      </c>
      <c r="B15" s="66" t="s">
        <v>274</v>
      </c>
      <c r="C15" s="68">
        <v>113</v>
      </c>
      <c r="D15" s="68">
        <v>121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309</v>
      </c>
      <c r="J15" s="66"/>
      <c r="K15" s="66"/>
      <c r="L15" s="66" t="s">
        <v>204</v>
      </c>
      <c r="M15" s="66" t="s">
        <v>301</v>
      </c>
      <c r="N15" s="66" t="s">
        <v>302</v>
      </c>
      <c r="O15" s="66" t="s">
        <v>255</v>
      </c>
      <c r="P15" s="66" t="s">
        <v>288</v>
      </c>
      <c r="Q15" s="66"/>
      <c r="R15" s="66"/>
      <c r="S15" s="66"/>
    </row>
    <row r="16" spans="1:61" ht="21" customHeight="1">
      <c r="A16" s="65">
        <v>43212</v>
      </c>
      <c r="B16" s="66" t="s">
        <v>274</v>
      </c>
      <c r="C16" s="68">
        <v>2328</v>
      </c>
      <c r="D16" s="68">
        <v>2338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310</v>
      </c>
      <c r="J16" s="66"/>
      <c r="K16" s="66"/>
      <c r="L16" s="66" t="s">
        <v>204</v>
      </c>
      <c r="M16" s="66" t="s">
        <v>311</v>
      </c>
      <c r="N16" s="66" t="s">
        <v>312</v>
      </c>
      <c r="O16" s="66" t="s">
        <v>255</v>
      </c>
      <c r="P16" s="63" t="s">
        <v>284</v>
      </c>
      <c r="Q16" s="66"/>
      <c r="R16" s="66"/>
      <c r="S16" s="66"/>
    </row>
    <row r="17" spans="1:19" ht="21" customHeight="1">
      <c r="A17" s="66"/>
      <c r="B17" s="66"/>
      <c r="C17" s="68"/>
      <c r="D17" s="68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21" customHeight="1">
      <c r="A18" s="66"/>
      <c r="B18" s="66"/>
      <c r="C18" s="68"/>
      <c r="D18" s="68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ht="21" customHeight="1">
      <c r="A19" s="66"/>
      <c r="B19" s="66"/>
      <c r="C19" s="68"/>
      <c r="D19" s="68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ht="21" customHeight="1">
      <c r="A20" s="66"/>
      <c r="B20" s="66"/>
      <c r="C20" s="68"/>
      <c r="D20" s="68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ht="21" customHeight="1">
      <c r="A21" s="66"/>
      <c r="B21" s="66"/>
      <c r="C21" s="68"/>
      <c r="D21" s="68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ht="21" customHeight="1">
      <c r="A22" s="66"/>
      <c r="B22" s="66"/>
      <c r="C22" s="68"/>
      <c r="D22" s="68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ht="21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ht="21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spans="1:19" ht="21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1:19" ht="21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I22"/>
  <sheetViews>
    <sheetView tabSelected="1" topLeftCell="G1" workbookViewId="0">
      <selection activeCell="P8" sqref="P8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hidden="1" customWidth="1"/>
    <col min="11" max="11" width="14.625" style="64" hidden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43213</v>
      </c>
      <c r="B2" s="66" t="s">
        <v>274</v>
      </c>
      <c r="C2" s="68">
        <v>500</v>
      </c>
      <c r="D2" s="68">
        <v>508</v>
      </c>
      <c r="E2" s="66" t="s">
        <v>248</v>
      </c>
      <c r="F2" s="66" t="s">
        <v>249</v>
      </c>
      <c r="G2" s="66" t="s">
        <v>199</v>
      </c>
      <c r="H2" s="66" t="s">
        <v>278</v>
      </c>
      <c r="I2" s="66" t="s">
        <v>313</v>
      </c>
      <c r="J2" s="66"/>
      <c r="K2" s="66"/>
      <c r="L2" s="66" t="s">
        <v>204</v>
      </c>
      <c r="M2" s="66" t="s">
        <v>311</v>
      </c>
      <c r="N2" s="66" t="s">
        <v>312</v>
      </c>
      <c r="O2" s="66" t="s">
        <v>255</v>
      </c>
      <c r="P2" s="63" t="s">
        <v>284</v>
      </c>
      <c r="Q2" s="66"/>
      <c r="R2" s="66"/>
      <c r="S2" s="66"/>
    </row>
    <row r="3" spans="1:61" ht="21" customHeight="1">
      <c r="A3" s="65">
        <v>43213</v>
      </c>
      <c r="B3" s="66" t="s">
        <v>274</v>
      </c>
      <c r="C3" s="68">
        <v>432</v>
      </c>
      <c r="D3" s="68">
        <v>440</v>
      </c>
      <c r="E3" s="66" t="s">
        <v>248</v>
      </c>
      <c r="F3" s="66" t="s">
        <v>249</v>
      </c>
      <c r="G3" s="66" t="s">
        <v>199</v>
      </c>
      <c r="H3" s="66" t="s">
        <v>278</v>
      </c>
      <c r="I3" s="66" t="s">
        <v>314</v>
      </c>
      <c r="J3" s="66"/>
      <c r="K3" s="66"/>
      <c r="L3" s="66" t="s">
        <v>204</v>
      </c>
      <c r="M3" s="66" t="s">
        <v>311</v>
      </c>
      <c r="N3" s="66" t="s">
        <v>312</v>
      </c>
      <c r="O3" s="66" t="s">
        <v>255</v>
      </c>
      <c r="P3" s="63" t="s">
        <v>284</v>
      </c>
      <c r="Q3" s="66"/>
      <c r="R3" s="66"/>
      <c r="S3" s="66"/>
    </row>
    <row r="4" spans="1:61" ht="21" customHeight="1">
      <c r="A4" s="65">
        <v>43213</v>
      </c>
      <c r="B4" s="66" t="s">
        <v>274</v>
      </c>
      <c r="C4" s="68">
        <v>400</v>
      </c>
      <c r="D4" s="68">
        <v>410</v>
      </c>
      <c r="E4" s="66" t="s">
        <v>248</v>
      </c>
      <c r="F4" s="66" t="s">
        <v>249</v>
      </c>
      <c r="G4" s="66" t="s">
        <v>199</v>
      </c>
      <c r="H4" s="66" t="s">
        <v>278</v>
      </c>
      <c r="I4" s="66" t="s">
        <v>315</v>
      </c>
      <c r="J4" s="66"/>
      <c r="K4" s="66"/>
      <c r="L4" s="66" t="s">
        <v>204</v>
      </c>
      <c r="M4" s="66" t="s">
        <v>311</v>
      </c>
      <c r="N4" s="66" t="s">
        <v>312</v>
      </c>
      <c r="O4" s="66" t="s">
        <v>255</v>
      </c>
      <c r="P4" s="63" t="s">
        <v>284</v>
      </c>
      <c r="Q4" s="66"/>
      <c r="R4" s="66"/>
      <c r="S4" s="66"/>
    </row>
    <row r="5" spans="1:61" ht="21" customHeight="1">
      <c r="A5" s="65">
        <v>43213</v>
      </c>
      <c r="B5" s="66" t="s">
        <v>274</v>
      </c>
      <c r="C5" s="68">
        <v>322</v>
      </c>
      <c r="D5" s="68">
        <v>330</v>
      </c>
      <c r="E5" s="66" t="s">
        <v>248</v>
      </c>
      <c r="F5" s="66" t="s">
        <v>249</v>
      </c>
      <c r="G5" s="66" t="s">
        <v>199</v>
      </c>
      <c r="H5" s="66" t="s">
        <v>278</v>
      </c>
      <c r="I5" s="66" t="s">
        <v>316</v>
      </c>
      <c r="J5" s="66"/>
      <c r="K5" s="66"/>
      <c r="L5" s="66" t="s">
        <v>204</v>
      </c>
      <c r="M5" s="66" t="s">
        <v>311</v>
      </c>
      <c r="N5" s="66" t="s">
        <v>312</v>
      </c>
      <c r="O5" s="66" t="s">
        <v>255</v>
      </c>
      <c r="P5" s="63" t="s">
        <v>284</v>
      </c>
      <c r="Q5" s="66"/>
      <c r="R5" s="66"/>
      <c r="S5" s="66"/>
    </row>
    <row r="6" spans="1:61" ht="21" customHeight="1">
      <c r="A6" s="65">
        <v>43213</v>
      </c>
      <c r="B6" s="66" t="s">
        <v>274</v>
      </c>
      <c r="C6" s="68">
        <v>230</v>
      </c>
      <c r="D6" s="68">
        <v>238</v>
      </c>
      <c r="E6" s="66" t="s">
        <v>248</v>
      </c>
      <c r="F6" s="66" t="s">
        <v>249</v>
      </c>
      <c r="G6" s="66" t="s">
        <v>199</v>
      </c>
      <c r="H6" s="66" t="s">
        <v>278</v>
      </c>
      <c r="I6" s="66" t="s">
        <v>317</v>
      </c>
      <c r="J6" s="66"/>
      <c r="K6" s="66"/>
      <c r="L6" s="66" t="s">
        <v>204</v>
      </c>
      <c r="M6" s="66" t="s">
        <v>311</v>
      </c>
      <c r="N6" s="66" t="s">
        <v>312</v>
      </c>
      <c r="O6" s="66" t="s">
        <v>255</v>
      </c>
      <c r="P6" s="66" t="s">
        <v>288</v>
      </c>
      <c r="Q6" s="66"/>
      <c r="R6" s="66"/>
      <c r="S6" s="66"/>
    </row>
    <row r="7" spans="1:61" ht="21" customHeight="1">
      <c r="A7" s="65">
        <v>43213</v>
      </c>
      <c r="B7" s="66" t="s">
        <v>274</v>
      </c>
      <c r="C7" s="68">
        <v>142</v>
      </c>
      <c r="D7" s="68">
        <v>151</v>
      </c>
      <c r="E7" s="66" t="s">
        <v>248</v>
      </c>
      <c r="F7" s="66" t="s">
        <v>249</v>
      </c>
      <c r="G7" s="66" t="s">
        <v>199</v>
      </c>
      <c r="H7" s="66" t="s">
        <v>278</v>
      </c>
      <c r="I7" s="66" t="s">
        <v>318</v>
      </c>
      <c r="J7" s="66"/>
      <c r="K7" s="66"/>
      <c r="L7" s="66" t="s">
        <v>204</v>
      </c>
      <c r="M7" s="66" t="s">
        <v>311</v>
      </c>
      <c r="N7" s="66" t="s">
        <v>312</v>
      </c>
      <c r="O7" s="66" t="s">
        <v>255</v>
      </c>
      <c r="P7" s="66" t="s">
        <v>288</v>
      </c>
      <c r="Q7" s="66"/>
      <c r="R7" s="66"/>
      <c r="S7" s="66"/>
    </row>
    <row r="8" spans="1:61" ht="21" customHeight="1">
      <c r="A8" s="65">
        <v>43213</v>
      </c>
      <c r="B8" s="66" t="s">
        <v>274</v>
      </c>
      <c r="C8" s="68">
        <v>16</v>
      </c>
      <c r="D8" s="68">
        <v>26</v>
      </c>
      <c r="E8" s="66" t="s">
        <v>248</v>
      </c>
      <c r="F8" s="66" t="s">
        <v>249</v>
      </c>
      <c r="G8" s="66" t="s">
        <v>199</v>
      </c>
      <c r="H8" s="66" t="s">
        <v>278</v>
      </c>
      <c r="I8" s="66" t="s">
        <v>319</v>
      </c>
      <c r="J8" s="66"/>
      <c r="K8" s="66"/>
      <c r="L8" s="66" t="s">
        <v>204</v>
      </c>
      <c r="M8" s="66" t="s">
        <v>311</v>
      </c>
      <c r="N8" s="66" t="s">
        <v>312</v>
      </c>
      <c r="O8" s="66" t="s">
        <v>255</v>
      </c>
      <c r="P8" s="63" t="s">
        <v>284</v>
      </c>
      <c r="Q8" s="66"/>
      <c r="R8" s="66"/>
      <c r="S8" s="66"/>
    </row>
    <row r="9" spans="1:61" ht="21" customHeight="1">
      <c r="A9" s="65"/>
      <c r="B9" s="66"/>
      <c r="C9" s="68"/>
      <c r="D9" s="68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3"/>
      <c r="Q9" s="66"/>
      <c r="R9" s="66"/>
      <c r="S9" s="66"/>
    </row>
    <row r="10" spans="1:61" ht="21" customHeight="1">
      <c r="A10" s="65"/>
      <c r="B10" s="66"/>
      <c r="C10" s="68"/>
      <c r="D10" s="68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</row>
    <row r="11" spans="1:61" ht="21" customHeight="1">
      <c r="A11" s="65"/>
      <c r="B11" s="66"/>
      <c r="C11" s="68"/>
      <c r="D11" s="68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</row>
    <row r="12" spans="1:61" ht="21" customHeight="1">
      <c r="A12" s="65"/>
      <c r="B12" s="66"/>
      <c r="C12" s="68"/>
      <c r="D12" s="68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3"/>
      <c r="Q12" s="66"/>
      <c r="R12" s="66"/>
      <c r="S12" s="66"/>
    </row>
    <row r="13" spans="1:61" ht="21" customHeight="1">
      <c r="A13" s="66"/>
      <c r="B13" s="66"/>
      <c r="C13" s="68"/>
      <c r="D13" s="68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</row>
    <row r="14" spans="1:61" ht="21" customHeight="1">
      <c r="A14" s="66"/>
      <c r="B14" s="66"/>
      <c r="C14" s="68"/>
      <c r="D14" s="68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</row>
    <row r="15" spans="1:61" ht="21" customHeight="1">
      <c r="A15" s="66"/>
      <c r="B15" s="66"/>
      <c r="C15" s="68"/>
      <c r="D15" s="68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</row>
    <row r="16" spans="1:61" ht="21" customHeight="1">
      <c r="A16" s="66"/>
      <c r="B16" s="66"/>
      <c r="C16" s="68"/>
      <c r="D16" s="68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1:19" ht="21" customHeight="1">
      <c r="A17" s="66"/>
      <c r="B17" s="66"/>
      <c r="C17" s="68"/>
      <c r="D17" s="68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21" customHeight="1">
      <c r="A18" s="66"/>
      <c r="B18" s="66"/>
      <c r="C18" s="68"/>
      <c r="D18" s="68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ht="21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ht="21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ht="21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ht="21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A3" sqref="A3:XFD25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83</v>
      </c>
      <c r="C3" s="9">
        <v>210</v>
      </c>
      <c r="D3" s="9">
        <v>220</v>
      </c>
      <c r="E3" s="17" t="s">
        <v>97</v>
      </c>
      <c r="F3" s="27" t="s">
        <v>141</v>
      </c>
      <c r="G3" s="17" t="s">
        <v>85</v>
      </c>
      <c r="H3" s="17" t="s">
        <v>87</v>
      </c>
      <c r="I3" s="12" t="s">
        <v>155</v>
      </c>
      <c r="J3" s="12" t="s">
        <v>88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89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83</v>
      </c>
      <c r="C4" s="9">
        <v>300</v>
      </c>
      <c r="D4" s="9">
        <v>310</v>
      </c>
      <c r="E4" s="17" t="s">
        <v>97</v>
      </c>
      <c r="F4" s="27" t="s">
        <v>141</v>
      </c>
      <c r="G4" s="17" t="s">
        <v>85</v>
      </c>
      <c r="H4" s="17" t="s">
        <v>87</v>
      </c>
      <c r="I4" s="12" t="s">
        <v>156</v>
      </c>
      <c r="J4" s="12" t="s">
        <v>90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89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83</v>
      </c>
      <c r="C5" s="9">
        <v>353</v>
      </c>
      <c r="D5" s="9">
        <v>359</v>
      </c>
      <c r="E5" s="17" t="s">
        <v>97</v>
      </c>
      <c r="F5" s="27" t="s">
        <v>141</v>
      </c>
      <c r="G5" s="17" t="s">
        <v>85</v>
      </c>
      <c r="H5" s="17" t="s">
        <v>87</v>
      </c>
      <c r="I5" s="12" t="s">
        <v>91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89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83</v>
      </c>
      <c r="C6" s="9">
        <v>448</v>
      </c>
      <c r="D6" s="9">
        <v>458</v>
      </c>
      <c r="E6" s="17" t="s">
        <v>97</v>
      </c>
      <c r="F6" s="27" t="s">
        <v>141</v>
      </c>
      <c r="G6" s="17" t="s">
        <v>85</v>
      </c>
      <c r="H6" s="17" t="s">
        <v>87</v>
      </c>
      <c r="I6" s="12" t="s">
        <v>92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89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83</v>
      </c>
      <c r="C7" s="9">
        <v>625</v>
      </c>
      <c r="D7" s="9">
        <v>635</v>
      </c>
      <c r="E7" s="17" t="s">
        <v>97</v>
      </c>
      <c r="F7" s="27" t="s">
        <v>141</v>
      </c>
      <c r="G7" s="17" t="s">
        <v>85</v>
      </c>
      <c r="H7" s="17" t="s">
        <v>87</v>
      </c>
      <c r="I7" s="12" t="s">
        <v>93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89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83</v>
      </c>
      <c r="C8" s="9">
        <v>2</v>
      </c>
      <c r="D8" s="9">
        <v>12</v>
      </c>
      <c r="E8" s="17" t="s">
        <v>97</v>
      </c>
      <c r="F8" s="27" t="s">
        <v>141</v>
      </c>
      <c r="G8" s="17" t="s">
        <v>85</v>
      </c>
      <c r="H8" s="17" t="s">
        <v>87</v>
      </c>
      <c r="I8" s="12" t="s">
        <v>157</v>
      </c>
      <c r="J8" s="32" t="s">
        <v>94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89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83</v>
      </c>
      <c r="C9" s="9">
        <v>110</v>
      </c>
      <c r="D9" s="9">
        <v>120</v>
      </c>
      <c r="E9" s="17" t="s">
        <v>97</v>
      </c>
      <c r="F9" s="27" t="s">
        <v>141</v>
      </c>
      <c r="G9" s="17" t="s">
        <v>85</v>
      </c>
      <c r="H9" s="17" t="s">
        <v>87</v>
      </c>
      <c r="I9" s="12" t="s">
        <v>95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89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83</v>
      </c>
      <c r="C10" s="9">
        <v>707</v>
      </c>
      <c r="D10" s="9">
        <v>717</v>
      </c>
      <c r="E10" s="17" t="s">
        <v>97</v>
      </c>
      <c r="F10" s="27" t="s">
        <v>141</v>
      </c>
      <c r="G10" s="17" t="s">
        <v>85</v>
      </c>
      <c r="H10" s="17" t="s">
        <v>87</v>
      </c>
      <c r="I10" s="12" t="s">
        <v>98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99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83</v>
      </c>
      <c r="C11" s="9">
        <v>610</v>
      </c>
      <c r="D11" s="9">
        <v>620</v>
      </c>
      <c r="E11" s="17" t="s">
        <v>97</v>
      </c>
      <c r="F11" s="27" t="s">
        <v>141</v>
      </c>
      <c r="G11" s="17" t="s">
        <v>85</v>
      </c>
      <c r="H11" s="17" t="s">
        <v>87</v>
      </c>
      <c r="I11" s="12" t="s">
        <v>100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99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83</v>
      </c>
      <c r="C12" s="9">
        <v>425</v>
      </c>
      <c r="D12" s="9">
        <v>435</v>
      </c>
      <c r="E12" s="17" t="s">
        <v>97</v>
      </c>
      <c r="F12" s="27" t="s">
        <v>141</v>
      </c>
      <c r="G12" s="17" t="s">
        <v>85</v>
      </c>
      <c r="H12" s="17" t="s">
        <v>87</v>
      </c>
      <c r="I12" s="12" t="s">
        <v>101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99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83</v>
      </c>
      <c r="C13" s="9">
        <v>330</v>
      </c>
      <c r="D13" s="9">
        <v>340</v>
      </c>
      <c r="E13" s="17" t="s">
        <v>97</v>
      </c>
      <c r="F13" s="27" t="s">
        <v>141</v>
      </c>
      <c r="G13" s="17" t="s">
        <v>85</v>
      </c>
      <c r="H13" s="17" t="s">
        <v>87</v>
      </c>
      <c r="I13" s="12" t="s">
        <v>102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99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83</v>
      </c>
      <c r="C14" s="9">
        <v>245</v>
      </c>
      <c r="D14" s="9">
        <v>255</v>
      </c>
      <c r="E14" s="17" t="s">
        <v>97</v>
      </c>
      <c r="F14" s="27" t="s">
        <v>141</v>
      </c>
      <c r="G14" s="17" t="s">
        <v>85</v>
      </c>
      <c r="H14" s="17" t="s">
        <v>87</v>
      </c>
      <c r="I14" s="12" t="s">
        <v>103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99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1" t="s">
        <v>196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83</v>
      </c>
      <c r="C15" s="9">
        <v>156</v>
      </c>
      <c r="D15" s="9">
        <v>210</v>
      </c>
      <c r="E15" s="17" t="s">
        <v>97</v>
      </c>
      <c r="F15" s="27" t="s">
        <v>141</v>
      </c>
      <c r="G15" s="17" t="s">
        <v>85</v>
      </c>
      <c r="H15" s="17" t="s">
        <v>87</v>
      </c>
      <c r="I15" s="12" t="s">
        <v>104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99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1" t="s">
        <v>196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83</v>
      </c>
      <c r="C16" s="9">
        <v>34</v>
      </c>
      <c r="D16" s="9">
        <v>44</v>
      </c>
      <c r="E16" s="17" t="s">
        <v>97</v>
      </c>
      <c r="F16" s="27" t="s">
        <v>141</v>
      </c>
      <c r="G16" s="17" t="s">
        <v>85</v>
      </c>
      <c r="H16" s="17" t="s">
        <v>87</v>
      </c>
      <c r="I16" s="12" t="s">
        <v>105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99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1" t="s">
        <v>196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83</v>
      </c>
      <c r="C17" s="9">
        <v>5</v>
      </c>
      <c r="D17" s="9">
        <v>15</v>
      </c>
      <c r="E17" s="17" t="s">
        <v>97</v>
      </c>
      <c r="F17" s="27" t="s">
        <v>141</v>
      </c>
      <c r="G17" s="17" t="s">
        <v>85</v>
      </c>
      <c r="H17" s="17" t="s">
        <v>87</v>
      </c>
      <c r="I17" s="12" t="s">
        <v>106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99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1" t="s">
        <v>196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>
        <v>43193</v>
      </c>
      <c r="B18" s="11" t="s">
        <v>83</v>
      </c>
      <c r="C18" s="9">
        <v>16</v>
      </c>
      <c r="D18" s="9">
        <v>26</v>
      </c>
      <c r="E18" s="27" t="s">
        <v>97</v>
      </c>
      <c r="F18" s="27" t="s">
        <v>141</v>
      </c>
      <c r="G18" s="27" t="s">
        <v>85</v>
      </c>
      <c r="H18" s="27" t="s">
        <v>87</v>
      </c>
      <c r="I18" s="12" t="s">
        <v>158</v>
      </c>
      <c r="J18" s="12"/>
      <c r="K18" s="18"/>
      <c r="L18" s="21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131</v>
      </c>
      <c r="O18" s="21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1" t="s">
        <v>196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>
        <v>43193</v>
      </c>
      <c r="B19" s="11" t="s">
        <v>83</v>
      </c>
      <c r="C19" s="9">
        <v>140</v>
      </c>
      <c r="D19" s="9">
        <v>150</v>
      </c>
      <c r="E19" s="27" t="s">
        <v>97</v>
      </c>
      <c r="F19" s="27" t="s">
        <v>141</v>
      </c>
      <c r="G19" s="27" t="s">
        <v>85</v>
      </c>
      <c r="H19" s="27" t="s">
        <v>87</v>
      </c>
      <c r="I19" s="12" t="s">
        <v>159</v>
      </c>
      <c r="J19" s="12"/>
      <c r="K19" s="18"/>
      <c r="L19" s="21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131</v>
      </c>
      <c r="O19" s="21" t="str">
        <f t="shared" ref="O19" si="5">IF(A19&lt;&gt;"","9.6米","---")</f>
        <v>9.6米</v>
      </c>
      <c r="P19" s="27">
        <v>14</v>
      </c>
      <c r="Q19" s="27">
        <v>0</v>
      </c>
      <c r="R19" s="27">
        <f t="shared" ref="R19" si="6">SUM(P19:Q19)</f>
        <v>14</v>
      </c>
      <c r="S19" s="21" t="s">
        <v>196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>
        <v>43193</v>
      </c>
      <c r="B20" s="11" t="s">
        <v>83</v>
      </c>
      <c r="C20" s="9">
        <v>228</v>
      </c>
      <c r="D20" s="9">
        <v>238</v>
      </c>
      <c r="E20" s="27" t="s">
        <v>97</v>
      </c>
      <c r="F20" s="27" t="s">
        <v>141</v>
      </c>
      <c r="G20" s="27" t="s">
        <v>85</v>
      </c>
      <c r="H20" s="27" t="s">
        <v>87</v>
      </c>
      <c r="I20" s="12" t="s">
        <v>160</v>
      </c>
      <c r="J20" s="12"/>
      <c r="K20" s="18"/>
      <c r="L20" s="21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131</v>
      </c>
      <c r="O20" s="21" t="str">
        <f t="shared" ref="O20" si="8">IF(A20&lt;&gt;"","9.6米","---")</f>
        <v>9.6米</v>
      </c>
      <c r="P20" s="27">
        <v>14</v>
      </c>
      <c r="Q20" s="27">
        <v>0</v>
      </c>
      <c r="R20" s="27">
        <f t="shared" ref="R20" si="9">SUM(P20:Q20)</f>
        <v>14</v>
      </c>
      <c r="S20" s="21" t="s">
        <v>196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>
        <v>43193</v>
      </c>
      <c r="B21" s="11" t="s">
        <v>83</v>
      </c>
      <c r="C21" s="9">
        <v>313</v>
      </c>
      <c r="D21" s="9">
        <v>323</v>
      </c>
      <c r="E21" s="27" t="s">
        <v>97</v>
      </c>
      <c r="F21" s="27" t="s">
        <v>141</v>
      </c>
      <c r="G21" s="27" t="s">
        <v>85</v>
      </c>
      <c r="H21" s="27" t="s">
        <v>87</v>
      </c>
      <c r="I21" s="12" t="s">
        <v>161</v>
      </c>
      <c r="J21" s="12"/>
      <c r="K21" s="18"/>
      <c r="L21" s="21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131</v>
      </c>
      <c r="O21" s="21" t="str">
        <f t="shared" ref="O21" si="11">IF(A21&lt;&gt;"","9.6米","---")</f>
        <v>9.6米</v>
      </c>
      <c r="P21" s="27">
        <v>14</v>
      </c>
      <c r="Q21" s="27">
        <v>0</v>
      </c>
      <c r="R21" s="27">
        <f t="shared" ref="R21" si="12">SUM(P21:Q21)</f>
        <v>14</v>
      </c>
      <c r="S21" s="21" t="s">
        <v>196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>
        <v>43193</v>
      </c>
      <c r="B22" s="11" t="s">
        <v>83</v>
      </c>
      <c r="C22" s="9">
        <v>408</v>
      </c>
      <c r="D22" s="9">
        <v>418</v>
      </c>
      <c r="E22" s="27" t="s">
        <v>97</v>
      </c>
      <c r="F22" s="27" t="s">
        <v>141</v>
      </c>
      <c r="G22" s="27" t="s">
        <v>85</v>
      </c>
      <c r="H22" s="27" t="s">
        <v>87</v>
      </c>
      <c r="I22" s="12" t="s">
        <v>162</v>
      </c>
      <c r="J22" s="12"/>
      <c r="K22" s="18"/>
      <c r="L22" s="21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131</v>
      </c>
      <c r="O22" s="21" t="str">
        <f t="shared" ref="O22" si="14">IF(A22&lt;&gt;"","9.6米","---")</f>
        <v>9.6米</v>
      </c>
      <c r="P22" s="27">
        <v>14</v>
      </c>
      <c r="Q22" s="27">
        <v>0</v>
      </c>
      <c r="R22" s="27">
        <f t="shared" ref="R22" si="15">SUM(P22:Q22)</f>
        <v>14</v>
      </c>
      <c r="S22" s="21" t="s">
        <v>196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>
        <v>43193</v>
      </c>
      <c r="B23" s="11" t="s">
        <v>83</v>
      </c>
      <c r="C23" s="9">
        <v>536</v>
      </c>
      <c r="D23" s="9">
        <v>546</v>
      </c>
      <c r="E23" s="27" t="s">
        <v>97</v>
      </c>
      <c r="F23" s="27" t="s">
        <v>141</v>
      </c>
      <c r="G23" s="27" t="s">
        <v>85</v>
      </c>
      <c r="H23" s="27" t="s">
        <v>87</v>
      </c>
      <c r="I23" s="12" t="s">
        <v>163</v>
      </c>
      <c r="J23" s="12"/>
      <c r="K23" s="18"/>
      <c r="L23" s="21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131</v>
      </c>
      <c r="O23" s="21" t="str">
        <f t="shared" ref="O23" si="17">IF(A23&lt;&gt;"","9.6米","---")</f>
        <v>9.6米</v>
      </c>
      <c r="P23" s="27">
        <v>14</v>
      </c>
      <c r="Q23" s="27">
        <v>0</v>
      </c>
      <c r="R23" s="27">
        <f t="shared" ref="R23" si="18">SUM(P23:Q23)</f>
        <v>14</v>
      </c>
      <c r="S23" s="21" t="s">
        <v>196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>
        <v>43193</v>
      </c>
      <c r="B24" s="11" t="s">
        <v>83</v>
      </c>
      <c r="C24" s="9">
        <v>647</v>
      </c>
      <c r="D24" s="9">
        <v>657</v>
      </c>
      <c r="E24" s="27" t="s">
        <v>97</v>
      </c>
      <c r="F24" s="27" t="s">
        <v>141</v>
      </c>
      <c r="G24" s="27" t="s">
        <v>85</v>
      </c>
      <c r="H24" s="27" t="s">
        <v>87</v>
      </c>
      <c r="I24" s="12" t="s">
        <v>164</v>
      </c>
      <c r="J24" s="12"/>
      <c r="K24" s="18"/>
      <c r="L24" s="21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131</v>
      </c>
      <c r="O24" s="21" t="str">
        <f t="shared" ref="O24" si="20">IF(A24&lt;&gt;"","9.6米","---")</f>
        <v>9.6米</v>
      </c>
      <c r="P24" s="27">
        <v>14</v>
      </c>
      <c r="Q24" s="27">
        <v>0</v>
      </c>
      <c r="R24" s="27">
        <f t="shared" ref="R24" si="21">SUM(P24:Q24)</f>
        <v>14</v>
      </c>
      <c r="S24" s="21" t="s">
        <v>196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>
        <v>43193</v>
      </c>
      <c r="B25" s="11" t="s">
        <v>83</v>
      </c>
      <c r="C25" s="9">
        <v>718</v>
      </c>
      <c r="D25" s="9">
        <v>728</v>
      </c>
      <c r="E25" s="27" t="s">
        <v>97</v>
      </c>
      <c r="F25" s="27" t="s">
        <v>141</v>
      </c>
      <c r="G25" s="27" t="s">
        <v>85</v>
      </c>
      <c r="H25" s="27" t="s">
        <v>87</v>
      </c>
      <c r="I25" s="12" t="s">
        <v>165</v>
      </c>
      <c r="J25" s="12"/>
      <c r="K25" s="18"/>
      <c r="L25" s="21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131</v>
      </c>
      <c r="O25" s="21" t="str">
        <f t="shared" ref="O25" si="23">IF(A25&lt;&gt;"","9.6米","---")</f>
        <v>9.6米</v>
      </c>
      <c r="P25" s="27">
        <v>14</v>
      </c>
      <c r="Q25" s="27">
        <v>0</v>
      </c>
      <c r="R25" s="27">
        <f t="shared" ref="R25" si="24">SUM(P25:Q25)</f>
        <v>14</v>
      </c>
      <c r="S25" s="21" t="s">
        <v>196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C3" sqref="A3:XFD13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2">
        <v>43194</v>
      </c>
      <c r="B3" s="11" t="s">
        <v>83</v>
      </c>
      <c r="C3" s="9">
        <v>428</v>
      </c>
      <c r="D3" s="9">
        <v>435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130</v>
      </c>
      <c r="J3" s="12"/>
      <c r="K3" s="18"/>
      <c r="L3" s="21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131</v>
      </c>
      <c r="O3" s="21" t="str">
        <f t="shared" ref="O3" si="1">IF(A3&lt;&gt;"","9.6米","---")</f>
        <v>9.6米</v>
      </c>
      <c r="P3" s="27">
        <v>14</v>
      </c>
      <c r="Q3" s="27">
        <v>0</v>
      </c>
      <c r="R3" s="27">
        <f t="shared" ref="R3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43194</v>
      </c>
      <c r="B4" s="11" t="s">
        <v>83</v>
      </c>
      <c r="C4" s="9">
        <v>624</v>
      </c>
      <c r="D4" s="9">
        <v>634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132</v>
      </c>
      <c r="J4" s="12"/>
      <c r="K4" s="18"/>
      <c r="L4" s="21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131</v>
      </c>
      <c r="O4" s="21" t="str">
        <f t="shared" ref="O4" si="4">IF(A4&lt;&gt;"","9.6米","---")</f>
        <v>9.6米</v>
      </c>
      <c r="P4" s="27">
        <v>14</v>
      </c>
      <c r="Q4" s="27">
        <v>0</v>
      </c>
      <c r="R4" s="27">
        <f t="shared" ref="R4" si="5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43194</v>
      </c>
      <c r="B5" s="11" t="s">
        <v>83</v>
      </c>
      <c r="C5" s="9">
        <v>246</v>
      </c>
      <c r="D5" s="9">
        <v>256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133</v>
      </c>
      <c r="J5" s="12"/>
      <c r="K5" s="18"/>
      <c r="L5" s="21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131</v>
      </c>
      <c r="O5" s="21" t="str">
        <f t="shared" ref="O5" si="7">IF(A5&lt;&gt;"","9.6米","---")</f>
        <v>9.6米</v>
      </c>
      <c r="P5" s="27">
        <v>14</v>
      </c>
      <c r="Q5" s="27">
        <v>0</v>
      </c>
      <c r="R5" s="27">
        <f t="shared" ref="R5" si="8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43194</v>
      </c>
      <c r="B6" s="11" t="s">
        <v>83</v>
      </c>
      <c r="C6" s="9">
        <v>155</v>
      </c>
      <c r="D6" s="9">
        <v>205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134</v>
      </c>
      <c r="J6" s="12"/>
      <c r="K6" s="18"/>
      <c r="L6" s="21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131</v>
      </c>
      <c r="O6" s="21" t="str">
        <f t="shared" ref="O6" si="10">IF(A6&lt;&gt;"","9.6米","---")</f>
        <v>9.6米</v>
      </c>
      <c r="P6" s="27">
        <v>14</v>
      </c>
      <c r="Q6" s="27">
        <v>0</v>
      </c>
      <c r="R6" s="27">
        <f t="shared" ref="R6" si="11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43194</v>
      </c>
      <c r="B7" s="11" t="s">
        <v>83</v>
      </c>
      <c r="C7" s="9">
        <v>28</v>
      </c>
      <c r="D7" s="9">
        <v>38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135</v>
      </c>
      <c r="J7" s="12"/>
      <c r="K7" s="18"/>
      <c r="L7" s="21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131</v>
      </c>
      <c r="O7" s="21" t="str">
        <f t="shared" ref="O7" si="13">IF(A7&lt;&gt;"","9.6米","---")</f>
        <v>9.6米</v>
      </c>
      <c r="P7" s="27">
        <v>14</v>
      </c>
      <c r="Q7" s="27">
        <v>0</v>
      </c>
      <c r="R7" s="27">
        <f t="shared" ref="R7" si="14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43194</v>
      </c>
      <c r="B8" s="11" t="s">
        <v>83</v>
      </c>
      <c r="C8" s="9">
        <v>315</v>
      </c>
      <c r="D8" s="9">
        <v>325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136</v>
      </c>
      <c r="J8" s="12"/>
      <c r="K8" s="18"/>
      <c r="L8" s="21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138</v>
      </c>
      <c r="O8" s="21" t="str">
        <f t="shared" ref="O8" si="16">IF(A8&lt;&gt;"","9.6米","---")</f>
        <v>9.6米</v>
      </c>
      <c r="P8" s="27">
        <v>14</v>
      </c>
      <c r="Q8" s="27">
        <v>0</v>
      </c>
      <c r="R8" s="27">
        <f t="shared" ref="R8" si="17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43194</v>
      </c>
      <c r="B9" s="11" t="s">
        <v>83</v>
      </c>
      <c r="C9" s="9">
        <v>516</v>
      </c>
      <c r="D9" s="9">
        <v>526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137</v>
      </c>
      <c r="J9" s="12"/>
      <c r="K9" s="18"/>
      <c r="L9" s="21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138</v>
      </c>
      <c r="O9" s="21" t="str">
        <f t="shared" ref="O9" si="19">IF(A9&lt;&gt;"","9.6米","---")</f>
        <v>9.6米</v>
      </c>
      <c r="P9" s="27">
        <v>14</v>
      </c>
      <c r="Q9" s="27">
        <v>0</v>
      </c>
      <c r="R9" s="27">
        <f t="shared" ref="R9" si="20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43194</v>
      </c>
      <c r="B10" s="11" t="s">
        <v>83</v>
      </c>
      <c r="C10" s="9">
        <v>653</v>
      </c>
      <c r="D10" s="9">
        <v>703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143</v>
      </c>
      <c r="J10" s="12"/>
      <c r="K10" s="18"/>
      <c r="L10" s="21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138</v>
      </c>
      <c r="O10" s="21" t="str">
        <f t="shared" ref="O10" si="22">IF(A10&lt;&gt;"","9.6米","---")</f>
        <v>9.6米</v>
      </c>
      <c r="P10" s="27">
        <v>14</v>
      </c>
      <c r="Q10" s="27">
        <v>0</v>
      </c>
      <c r="R10" s="27">
        <f t="shared" ref="R10" si="23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43194</v>
      </c>
      <c r="B11" s="11" t="s">
        <v>83</v>
      </c>
      <c r="C11" s="9">
        <v>210</v>
      </c>
      <c r="D11" s="9">
        <v>220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139</v>
      </c>
      <c r="J11" s="12"/>
      <c r="K11" s="18"/>
      <c r="L11" s="21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138</v>
      </c>
      <c r="O11" s="21" t="str">
        <f t="shared" ref="O11" si="25">IF(A11&lt;&gt;"","9.6米","---")</f>
        <v>9.6米</v>
      </c>
      <c r="P11" s="27">
        <v>14</v>
      </c>
      <c r="Q11" s="27">
        <v>0</v>
      </c>
      <c r="R11" s="27">
        <f t="shared" ref="R11" si="26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43194</v>
      </c>
      <c r="B12" s="11" t="s">
        <v>83</v>
      </c>
      <c r="C12" s="9">
        <v>115</v>
      </c>
      <c r="D12" s="9">
        <v>125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140</v>
      </c>
      <c r="J12" s="12"/>
      <c r="K12" s="18"/>
      <c r="L12" s="21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138</v>
      </c>
      <c r="O12" s="21" t="str">
        <f t="shared" ref="O12" si="28">IF(A12&lt;&gt;"","9.6米","---")</f>
        <v>9.6米</v>
      </c>
      <c r="P12" s="27">
        <v>14</v>
      </c>
      <c r="Q12" s="27">
        <v>0</v>
      </c>
      <c r="R12" s="27">
        <f t="shared" ref="R12" si="29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>
        <v>43194</v>
      </c>
      <c r="B13" s="11" t="s">
        <v>83</v>
      </c>
      <c r="C13" s="9">
        <v>1</v>
      </c>
      <c r="D13" s="9">
        <v>11</v>
      </c>
      <c r="E13" s="27" t="s">
        <v>97</v>
      </c>
      <c r="F13" s="27" t="s">
        <v>141</v>
      </c>
      <c r="G13" s="27" t="s">
        <v>85</v>
      </c>
      <c r="H13" s="27" t="s">
        <v>197</v>
      </c>
      <c r="I13" s="12" t="s">
        <v>142</v>
      </c>
      <c r="J13" s="12"/>
      <c r="K13" s="18"/>
      <c r="L13" s="21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138</v>
      </c>
      <c r="O13" s="21" t="str">
        <f t="shared" ref="O13" si="31">IF(A13&lt;&gt;"","9.6米","---")</f>
        <v>9.6米</v>
      </c>
      <c r="P13" s="27">
        <v>14</v>
      </c>
      <c r="Q13" s="27">
        <v>0</v>
      </c>
      <c r="R13" s="27">
        <f t="shared" ref="R13" si="32">SUM(P13:Q13)</f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/>
      <c r="B30" s="11"/>
      <c r="C30" s="9"/>
      <c r="D30" s="9"/>
      <c r="E30" s="27"/>
      <c r="F30" s="27"/>
      <c r="G30" s="27"/>
      <c r="H30" s="27"/>
      <c r="I30" s="12"/>
      <c r="J30" s="12"/>
      <c r="K30" s="18"/>
      <c r="L30" s="21"/>
      <c r="M30" s="10"/>
      <c r="N30" s="19"/>
      <c r="O30" s="21"/>
      <c r="P30" s="27"/>
      <c r="Q30" s="27"/>
      <c r="R30" s="27"/>
      <c r="S30" s="2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/>
      <c r="B31" s="11"/>
      <c r="C31" s="9"/>
      <c r="D31" s="9"/>
      <c r="E31" s="27"/>
      <c r="F31" s="27"/>
      <c r="G31" s="27"/>
      <c r="H31" s="27"/>
      <c r="I31" s="12"/>
      <c r="J31" s="12"/>
      <c r="K31" s="18"/>
      <c r="L31" s="21"/>
      <c r="M31" s="10"/>
      <c r="N31" s="19"/>
      <c r="O31" s="21"/>
      <c r="P31" s="27"/>
      <c r="Q31" s="27"/>
      <c r="R31" s="27"/>
      <c r="S31" s="2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/>
      <c r="B32" s="11"/>
      <c r="C32" s="9"/>
      <c r="D32" s="9"/>
      <c r="E32" s="27"/>
      <c r="F32" s="27"/>
      <c r="G32" s="27"/>
      <c r="H32" s="27"/>
      <c r="I32" s="12"/>
      <c r="J32" s="12"/>
      <c r="K32" s="18"/>
      <c r="L32" s="21"/>
      <c r="M32" s="10"/>
      <c r="N32" s="19"/>
      <c r="O32" s="21"/>
      <c r="P32" s="27"/>
      <c r="Q32" s="27"/>
      <c r="R32" s="27"/>
      <c r="S32" s="2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/>
      <c r="B33" s="11"/>
      <c r="C33" s="9"/>
      <c r="D33" s="9"/>
      <c r="E33" s="27"/>
      <c r="F33" s="27"/>
      <c r="G33" s="27"/>
      <c r="H33" s="27"/>
      <c r="I33" s="12"/>
      <c r="J33" s="12"/>
      <c r="K33" s="18"/>
      <c r="L33" s="21"/>
      <c r="M33" s="10"/>
      <c r="N33" s="19"/>
      <c r="O33" s="21"/>
      <c r="P33" s="27"/>
      <c r="Q33" s="27"/>
      <c r="R33" s="27"/>
      <c r="S33" s="2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/>
      <c r="B34" s="11"/>
      <c r="C34" s="9"/>
      <c r="D34" s="9"/>
      <c r="E34" s="27"/>
      <c r="F34" s="27"/>
      <c r="G34" s="27"/>
      <c r="H34" s="27"/>
      <c r="I34" s="12"/>
      <c r="J34" s="12"/>
      <c r="K34" s="18"/>
      <c r="L34" s="21"/>
      <c r="M34" s="10"/>
      <c r="N34" s="19"/>
      <c r="O34" s="21"/>
      <c r="P34" s="27"/>
      <c r="Q34" s="27"/>
      <c r="R34" s="27"/>
      <c r="S34" s="2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/>
      <c r="B35" s="11"/>
      <c r="C35" s="9"/>
      <c r="D35" s="9"/>
      <c r="E35" s="27"/>
      <c r="F35" s="27"/>
      <c r="G35" s="27"/>
      <c r="H35" s="27"/>
      <c r="I35" s="12"/>
      <c r="J35" s="12"/>
      <c r="K35" s="18"/>
      <c r="L35" s="21"/>
      <c r="M35" s="10"/>
      <c r="N35" s="19"/>
      <c r="O35" s="21"/>
      <c r="P35" s="27"/>
      <c r="Q35" s="27"/>
      <c r="R35" s="27"/>
      <c r="S35" s="2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/>
      <c r="B36" s="11"/>
      <c r="C36" s="9"/>
      <c r="D36" s="9"/>
      <c r="E36" s="27"/>
      <c r="F36" s="27"/>
      <c r="G36" s="27"/>
      <c r="H36" s="27"/>
      <c r="I36" s="12"/>
      <c r="J36" s="12"/>
      <c r="K36" s="18"/>
      <c r="L36" s="21"/>
      <c r="M36" s="10"/>
      <c r="N36" s="19"/>
      <c r="O36" s="21"/>
      <c r="P36" s="27"/>
      <c r="Q36" s="27"/>
      <c r="R36" s="27"/>
      <c r="S36" s="2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/>
      <c r="B37" s="11"/>
      <c r="C37" s="9"/>
      <c r="D37" s="9"/>
      <c r="E37" s="27"/>
      <c r="F37" s="27"/>
      <c r="G37" s="27"/>
      <c r="H37" s="27"/>
      <c r="I37" s="12"/>
      <c r="J37" s="12"/>
      <c r="K37" s="18"/>
      <c r="L37" s="21"/>
      <c r="M37" s="10"/>
      <c r="N37" s="19"/>
      <c r="O37" s="21"/>
      <c r="P37" s="27"/>
      <c r="Q37" s="27"/>
      <c r="R37" s="27"/>
      <c r="S37" s="2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/>
      <c r="B38" s="11"/>
      <c r="C38" s="9"/>
      <c r="D38" s="9"/>
      <c r="E38" s="27"/>
      <c r="F38" s="27"/>
      <c r="G38" s="27"/>
      <c r="H38" s="27"/>
      <c r="I38" s="12"/>
      <c r="J38" s="12"/>
      <c r="K38" s="18"/>
      <c r="L38" s="21"/>
      <c r="M38" s="10"/>
      <c r="N38" s="19"/>
      <c r="O38" s="21"/>
      <c r="P38" s="27"/>
      <c r="Q38" s="27"/>
      <c r="R38" s="27"/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/>
      <c r="B39" s="11"/>
      <c r="C39" s="9"/>
      <c r="D39" s="9"/>
      <c r="E39" s="27"/>
      <c r="F39" s="27"/>
      <c r="G39" s="27"/>
      <c r="H39" s="27"/>
      <c r="I39" s="12"/>
      <c r="J39" s="12"/>
      <c r="K39" s="18"/>
      <c r="L39" s="21"/>
      <c r="M39" s="10"/>
      <c r="N39" s="19"/>
      <c r="O39" s="21"/>
      <c r="P39" s="27"/>
      <c r="Q39" s="27"/>
      <c r="R39" s="27"/>
      <c r="S39" s="2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/>
      <c r="B40" s="11"/>
      <c r="C40" s="9"/>
      <c r="D40" s="9"/>
      <c r="E40" s="27"/>
      <c r="F40" s="27"/>
      <c r="G40" s="27"/>
      <c r="H40" s="27"/>
      <c r="I40" s="12"/>
      <c r="J40" s="12"/>
      <c r="K40" s="18"/>
      <c r="L40" s="21"/>
      <c r="M40" s="10"/>
      <c r="N40" s="19"/>
      <c r="O40" s="21"/>
      <c r="P40" s="27"/>
      <c r="Q40" s="27"/>
      <c r="R40" s="27"/>
      <c r="S40" s="2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/>
      <c r="B41" s="11"/>
      <c r="C41" s="9"/>
      <c r="D41" s="9"/>
      <c r="E41" s="27"/>
      <c r="F41" s="27"/>
      <c r="G41" s="27"/>
      <c r="H41" s="27"/>
      <c r="I41" s="12"/>
      <c r="J41" s="12"/>
      <c r="K41" s="18"/>
      <c r="L41" s="21"/>
      <c r="M41" s="10"/>
      <c r="N41" s="19"/>
      <c r="O41" s="21"/>
      <c r="P41" s="27"/>
      <c r="Q41" s="27"/>
      <c r="R41" s="27"/>
      <c r="S41" s="2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D2" sqref="A2:XFD12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43196</v>
      </c>
      <c r="B2" s="11" t="s">
        <v>83</v>
      </c>
      <c r="C2" s="9">
        <v>708</v>
      </c>
      <c r="D2" s="9">
        <v>718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144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99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43196</v>
      </c>
      <c r="B3" s="11" t="s">
        <v>83</v>
      </c>
      <c r="C3" s="9">
        <v>621</v>
      </c>
      <c r="D3" s="9">
        <v>631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145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99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43196</v>
      </c>
      <c r="B4" s="11" t="s">
        <v>83</v>
      </c>
      <c r="C4" s="9">
        <v>535</v>
      </c>
      <c r="D4" s="9">
        <v>545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146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99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43196</v>
      </c>
      <c r="B5" s="11" t="s">
        <v>83</v>
      </c>
      <c r="C5" s="9">
        <v>458</v>
      </c>
      <c r="D5" s="9">
        <v>508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147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99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43196</v>
      </c>
      <c r="B6" s="11" t="s">
        <v>83</v>
      </c>
      <c r="C6" s="9">
        <v>415</v>
      </c>
      <c r="D6" s="9">
        <v>425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148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99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43196</v>
      </c>
      <c r="B7" s="11" t="s">
        <v>83</v>
      </c>
      <c r="C7" s="9">
        <v>336</v>
      </c>
      <c r="D7" s="9">
        <v>346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149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99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43196</v>
      </c>
      <c r="B8" s="11" t="s">
        <v>83</v>
      </c>
      <c r="C8" s="9">
        <v>255</v>
      </c>
      <c r="D8" s="9">
        <v>305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150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99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43196</v>
      </c>
      <c r="B9" s="11" t="s">
        <v>83</v>
      </c>
      <c r="C9" s="9">
        <v>212</v>
      </c>
      <c r="D9" s="9">
        <v>222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151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99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43196</v>
      </c>
      <c r="B10" s="11" t="s">
        <v>83</v>
      </c>
      <c r="C10" s="9">
        <v>1115</v>
      </c>
      <c r="D10" s="9">
        <v>125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152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99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43196</v>
      </c>
      <c r="B11" s="11" t="s">
        <v>83</v>
      </c>
      <c r="C11" s="9">
        <v>38</v>
      </c>
      <c r="D11" s="9">
        <v>48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153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99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43196</v>
      </c>
      <c r="B12" s="11" t="s">
        <v>83</v>
      </c>
      <c r="C12" s="9">
        <v>1</v>
      </c>
      <c r="D12" s="9">
        <v>11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154</v>
      </c>
      <c r="J12" s="12"/>
      <c r="K12" s="18"/>
      <c r="L12" s="21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99</v>
      </c>
      <c r="O12" s="21" t="str">
        <f t="shared" ref="O12" si="31">IF(A12&lt;&gt;"","9.6米","---")</f>
        <v>9.6米</v>
      </c>
      <c r="P12" s="27">
        <v>14</v>
      </c>
      <c r="Q12" s="27">
        <v>0</v>
      </c>
      <c r="R12" s="27">
        <f t="shared" ref="R12" si="32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A2" sqref="A2:XFD9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43197</v>
      </c>
      <c r="B2" s="11" t="s">
        <v>83</v>
      </c>
      <c r="C2" s="9">
        <v>10</v>
      </c>
      <c r="D2" s="9">
        <v>20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177</v>
      </c>
      <c r="J2" s="12"/>
      <c r="K2" s="18"/>
      <c r="L2" s="21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:O9" si="1">IF(A2&lt;&gt;"","9.6米","---")</f>
        <v>9.6米</v>
      </c>
      <c r="P2" s="27">
        <v>14</v>
      </c>
      <c r="Q2" s="27">
        <v>0</v>
      </c>
      <c r="R2" s="27">
        <f t="shared" ref="R2:R9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43197</v>
      </c>
      <c r="B3" s="11" t="s">
        <v>83</v>
      </c>
      <c r="C3" s="9">
        <v>125</v>
      </c>
      <c r="D3" s="9">
        <v>135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179</v>
      </c>
      <c r="J3" s="12"/>
      <c r="K3" s="18"/>
      <c r="L3" s="21" t="str">
        <f t="shared" si="0"/>
        <v>武汉威伟机械</v>
      </c>
      <c r="M3" s="10" t="str">
        <f>VLOOKUP(N3,ch!A:B,2,FALSE)</f>
        <v>鄂ABY277</v>
      </c>
      <c r="N3" s="19" t="s">
        <v>178</v>
      </c>
      <c r="O3" s="21" t="str">
        <f t="shared" si="1"/>
        <v>9.6米</v>
      </c>
      <c r="P3" s="27">
        <v>14</v>
      </c>
      <c r="Q3" s="27">
        <v>0</v>
      </c>
      <c r="R3" s="27">
        <f t="shared" si="2"/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43197</v>
      </c>
      <c r="B4" s="11" t="s">
        <v>83</v>
      </c>
      <c r="C4" s="9">
        <v>305</v>
      </c>
      <c r="D4" s="9">
        <v>315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180</v>
      </c>
      <c r="J4" s="12"/>
      <c r="K4" s="18"/>
      <c r="L4" s="21" t="str">
        <f t="shared" si="0"/>
        <v>武汉威伟机械</v>
      </c>
      <c r="M4" s="10" t="str">
        <f>VLOOKUP(N4,ch!A:B,2,FALSE)</f>
        <v>鄂ABY277</v>
      </c>
      <c r="N4" s="19" t="s">
        <v>178</v>
      </c>
      <c r="O4" s="21" t="str">
        <f t="shared" si="1"/>
        <v>9.6米</v>
      </c>
      <c r="P4" s="27">
        <v>14</v>
      </c>
      <c r="Q4" s="27">
        <v>0</v>
      </c>
      <c r="R4" s="2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43197</v>
      </c>
      <c r="B5" s="11" t="s">
        <v>83</v>
      </c>
      <c r="C5" s="9">
        <v>350</v>
      </c>
      <c r="D5" s="9">
        <v>400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181</v>
      </c>
      <c r="J5" s="12"/>
      <c r="K5" s="18"/>
      <c r="L5" s="21" t="str">
        <f t="shared" si="0"/>
        <v>武汉威伟机械</v>
      </c>
      <c r="M5" s="10" t="str">
        <f>VLOOKUP(N5,ch!A:B,2,FALSE)</f>
        <v>鄂ABY277</v>
      </c>
      <c r="N5" s="19" t="s">
        <v>178</v>
      </c>
      <c r="O5" s="21" t="str">
        <f t="shared" si="1"/>
        <v>9.6米</v>
      </c>
      <c r="P5" s="27">
        <v>12</v>
      </c>
      <c r="Q5" s="27">
        <v>0</v>
      </c>
      <c r="R5" s="27">
        <f t="shared" si="2"/>
        <v>12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43197</v>
      </c>
      <c r="B6" s="11" t="s">
        <v>83</v>
      </c>
      <c r="C6" s="9">
        <v>505</v>
      </c>
      <c r="D6" s="9">
        <v>515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182</v>
      </c>
      <c r="J6" s="12"/>
      <c r="K6" s="18"/>
      <c r="L6" s="21" t="str">
        <f t="shared" si="0"/>
        <v>武汉威伟机械</v>
      </c>
      <c r="M6" s="10" t="str">
        <f>VLOOKUP(N6,ch!A:B,2,FALSE)</f>
        <v>鄂ABY277</v>
      </c>
      <c r="N6" s="19" t="s">
        <v>178</v>
      </c>
      <c r="O6" s="21" t="str">
        <f t="shared" si="1"/>
        <v>9.6米</v>
      </c>
      <c r="P6" s="27">
        <v>14</v>
      </c>
      <c r="Q6" s="27">
        <v>0</v>
      </c>
      <c r="R6" s="2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43197</v>
      </c>
      <c r="B7" s="11" t="s">
        <v>83</v>
      </c>
      <c r="C7" s="9">
        <v>555</v>
      </c>
      <c r="D7" s="9">
        <v>603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183</v>
      </c>
      <c r="J7" s="12"/>
      <c r="K7" s="18"/>
      <c r="L7" s="21" t="str">
        <f t="shared" si="0"/>
        <v>武汉威伟机械</v>
      </c>
      <c r="M7" s="10" t="str">
        <f>VLOOKUP(N7,ch!A:B,2,FALSE)</f>
        <v>鄂ABY277</v>
      </c>
      <c r="N7" s="19" t="s">
        <v>178</v>
      </c>
      <c r="O7" s="21" t="str">
        <f t="shared" si="1"/>
        <v>9.6米</v>
      </c>
      <c r="P7" s="27">
        <v>14</v>
      </c>
      <c r="Q7" s="27">
        <v>0</v>
      </c>
      <c r="R7" s="2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43197</v>
      </c>
      <c r="B8" s="11" t="s">
        <v>83</v>
      </c>
      <c r="C8" s="9">
        <v>638</v>
      </c>
      <c r="D8" s="9">
        <v>648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184</v>
      </c>
      <c r="J8" s="12"/>
      <c r="K8" s="18"/>
      <c r="L8" s="21" t="str">
        <f t="shared" si="0"/>
        <v>武汉威伟机械</v>
      </c>
      <c r="M8" s="10" t="str">
        <f>VLOOKUP(N8,ch!A:B,2,FALSE)</f>
        <v>鄂ABY277</v>
      </c>
      <c r="N8" s="19" t="s">
        <v>178</v>
      </c>
      <c r="O8" s="21" t="str">
        <f t="shared" si="1"/>
        <v>9.6米</v>
      </c>
      <c r="P8" s="27">
        <v>14</v>
      </c>
      <c r="Q8" s="27">
        <v>0</v>
      </c>
      <c r="R8" s="2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43197</v>
      </c>
      <c r="B9" s="11" t="s">
        <v>83</v>
      </c>
      <c r="C9" s="9">
        <v>700</v>
      </c>
      <c r="D9" s="9">
        <v>710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185</v>
      </c>
      <c r="J9" s="12"/>
      <c r="K9" s="18"/>
      <c r="L9" s="21" t="str">
        <f t="shared" si="0"/>
        <v>武汉威伟机械</v>
      </c>
      <c r="M9" s="10" t="str">
        <f>VLOOKUP(N9,ch!A:B,2,FALSE)</f>
        <v>鄂ABY277</v>
      </c>
      <c r="N9" s="19" t="s">
        <v>178</v>
      </c>
      <c r="O9" s="21" t="str">
        <f t="shared" si="1"/>
        <v>9.6米</v>
      </c>
      <c r="P9" s="27">
        <v>3</v>
      </c>
      <c r="Q9" s="27">
        <v>0</v>
      </c>
      <c r="R9" s="27">
        <f t="shared" si="2"/>
        <v>3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activeCell="F14" sqref="F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43198</v>
      </c>
      <c r="B2" s="11" t="s">
        <v>83</v>
      </c>
      <c r="C2" s="9">
        <v>553</v>
      </c>
      <c r="D2" s="9">
        <v>603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186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43198</v>
      </c>
      <c r="B3" s="11" t="s">
        <v>83</v>
      </c>
      <c r="C3" s="9">
        <v>519</v>
      </c>
      <c r="D3" s="9">
        <v>529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187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178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43198</v>
      </c>
      <c r="B4" s="11" t="s">
        <v>83</v>
      </c>
      <c r="C4" s="9">
        <v>440</v>
      </c>
      <c r="D4" s="9">
        <v>450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178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43198</v>
      </c>
      <c r="B5" s="11" t="s">
        <v>83</v>
      </c>
      <c r="C5" s="9">
        <v>400</v>
      </c>
      <c r="D5" s="9">
        <v>410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178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43198</v>
      </c>
      <c r="B6" s="11" t="s">
        <v>83</v>
      </c>
      <c r="C6" s="9">
        <v>248</v>
      </c>
      <c r="D6" s="9">
        <v>258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190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178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43198</v>
      </c>
      <c r="B7" s="11" t="s">
        <v>83</v>
      </c>
      <c r="C7" s="9">
        <v>210</v>
      </c>
      <c r="D7" s="9">
        <v>220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191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178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43198</v>
      </c>
      <c r="B8" s="11" t="s">
        <v>83</v>
      </c>
      <c r="C8" s="9">
        <v>135</v>
      </c>
      <c r="D8" s="9">
        <v>145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192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178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43198</v>
      </c>
      <c r="B9" s="11" t="s">
        <v>83</v>
      </c>
      <c r="C9" s="9">
        <v>102</v>
      </c>
      <c r="D9" s="9">
        <v>112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193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178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43198</v>
      </c>
      <c r="B10" s="11" t="s">
        <v>83</v>
      </c>
      <c r="C10" s="9">
        <v>29</v>
      </c>
      <c r="D10" s="9">
        <v>39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194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178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43198</v>
      </c>
      <c r="B11" s="11" t="s">
        <v>83</v>
      </c>
      <c r="C11" s="9">
        <v>2</v>
      </c>
      <c r="D11" s="9">
        <v>12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195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178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4"/>
  <sheetViews>
    <sheetView workbookViewId="0">
      <selection activeCell="A2" sqref="A2:XFD3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6" customFormat="1" ht="18.75">
      <c r="A2" s="22">
        <v>43203</v>
      </c>
      <c r="B2" s="11" t="s">
        <v>198</v>
      </c>
      <c r="C2" s="34">
        <v>1355</v>
      </c>
      <c r="D2" s="34">
        <v>1415</v>
      </c>
      <c r="E2" s="27" t="s">
        <v>199</v>
      </c>
      <c r="F2" s="27" t="s">
        <v>200</v>
      </c>
      <c r="G2" s="27" t="s">
        <v>201</v>
      </c>
      <c r="H2" s="27" t="s">
        <v>202</v>
      </c>
      <c r="I2" s="12" t="s">
        <v>203</v>
      </c>
      <c r="J2" s="12"/>
      <c r="K2" s="18"/>
      <c r="L2" s="21" t="s">
        <v>204</v>
      </c>
      <c r="M2" s="10" t="str">
        <f>VLOOKUP(N2,ch!A:B,2,FALSE)</f>
        <v>鄂AF1588</v>
      </c>
      <c r="N2" s="18" t="s">
        <v>205</v>
      </c>
      <c r="O2" s="21" t="str">
        <f t="shared" ref="O2:O3" si="0">IF(A2&lt;&gt;"","9.6米","---")</f>
        <v>9.6米</v>
      </c>
      <c r="P2" s="27">
        <v>14</v>
      </c>
      <c r="Q2" s="27">
        <v>0</v>
      </c>
      <c r="R2" s="27"/>
      <c r="S2" s="21" t="s">
        <v>196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</row>
    <row r="3" spans="1:61" s="13" customFormat="1" ht="18.75">
      <c r="A3" s="22">
        <v>43203</v>
      </c>
      <c r="B3" s="11" t="s">
        <v>206</v>
      </c>
      <c r="C3" s="9">
        <v>1435</v>
      </c>
      <c r="D3" s="9">
        <v>1521</v>
      </c>
      <c r="E3" s="27" t="s">
        <v>207</v>
      </c>
      <c r="F3" s="27" t="s">
        <v>208</v>
      </c>
      <c r="G3" s="27" t="s">
        <v>209</v>
      </c>
      <c r="H3" s="27" t="s">
        <v>210</v>
      </c>
      <c r="I3" s="12" t="s">
        <v>211</v>
      </c>
      <c r="J3" s="12"/>
      <c r="K3" s="18" t="s">
        <v>212</v>
      </c>
      <c r="L3" s="21" t="s">
        <v>204</v>
      </c>
      <c r="M3" s="10" t="str">
        <f>VLOOKUP(N3,ch!A:B,2,FALSE)</f>
        <v>鄂ABY277</v>
      </c>
      <c r="N3" s="19" t="s">
        <v>99</v>
      </c>
      <c r="O3" s="21" t="str">
        <f t="shared" si="0"/>
        <v>9.6米</v>
      </c>
      <c r="P3" s="27">
        <v>14</v>
      </c>
      <c r="Q3" s="27">
        <v>0</v>
      </c>
      <c r="R3" s="27">
        <f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2"/>
  <sheetViews>
    <sheetView topLeftCell="G1" workbookViewId="0">
      <selection activeCell="G2" sqref="A2:XFD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3" ht="18.75">
      <c r="A2" s="42">
        <v>43204</v>
      </c>
      <c r="B2" s="43" t="s">
        <v>213</v>
      </c>
      <c r="C2" s="43">
        <v>1155</v>
      </c>
      <c r="D2" s="43">
        <v>1245</v>
      </c>
      <c r="E2" s="44" t="s">
        <v>214</v>
      </c>
      <c r="F2" s="44" t="s">
        <v>215</v>
      </c>
      <c r="G2" s="44" t="s">
        <v>216</v>
      </c>
      <c r="H2" s="44" t="s">
        <v>217</v>
      </c>
      <c r="I2" s="54" t="s">
        <v>218</v>
      </c>
      <c r="J2" s="37"/>
      <c r="K2" s="46" t="s">
        <v>219</v>
      </c>
      <c r="L2" s="41" t="s">
        <v>20</v>
      </c>
      <c r="M2" s="51" t="s">
        <v>34</v>
      </c>
      <c r="N2" s="52" t="s">
        <v>33</v>
      </c>
      <c r="O2" s="41" t="s">
        <v>23</v>
      </c>
      <c r="P2" s="45">
        <v>6</v>
      </c>
      <c r="Q2" s="45">
        <v>0</v>
      </c>
      <c r="R2" s="45">
        <v>6</v>
      </c>
      <c r="S2" s="41" t="s">
        <v>196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10"/>
  <sheetViews>
    <sheetView workbookViewId="0">
      <selection activeCell="E3" sqref="E3"/>
    </sheetView>
  </sheetViews>
  <sheetFormatPr defaultRowHeight="13.5"/>
  <cols>
    <col min="1" max="1" width="12.5" style="38" bestFit="1" customWidth="1"/>
    <col min="2" max="2" width="8.5" style="38" bestFit="1" customWidth="1"/>
    <col min="3" max="4" width="10.75" style="38" bestFit="1" customWidth="1"/>
    <col min="5" max="5" width="15" style="38" bestFit="1" customWidth="1"/>
    <col min="6" max="6" width="30.375" style="38" bestFit="1" customWidth="1"/>
    <col min="7" max="7" width="15" style="38" bestFit="1" customWidth="1"/>
    <col min="8" max="8" width="32.75" style="38" bestFit="1" customWidth="1"/>
    <col min="9" max="9" width="15.25" style="38" bestFit="1" customWidth="1"/>
    <col min="10" max="10" width="18.25" style="38" hidden="1" customWidth="1"/>
    <col min="11" max="11" width="13.25" style="38" hidden="1" customWidth="1"/>
    <col min="12" max="12" width="15" style="38" bestFit="1" customWidth="1"/>
    <col min="13" max="13" width="12.125" style="38" bestFit="1" customWidth="1"/>
    <col min="14" max="14" width="8.125" style="38" customWidth="1"/>
    <col min="15" max="15" width="6.25" style="38" bestFit="1" customWidth="1"/>
    <col min="16" max="17" width="18.25" style="38" bestFit="1" customWidth="1"/>
    <col min="18" max="18" width="6.25" style="38" bestFit="1" customWidth="1"/>
    <col min="19" max="19" width="10.25" style="38" bestFit="1" customWidth="1"/>
    <col min="20" max="16384" width="9" style="38"/>
  </cols>
  <sheetData>
    <row r="1" spans="1:6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43209</v>
      </c>
      <c r="B2" s="11" t="s">
        <v>220</v>
      </c>
      <c r="C2" s="9">
        <v>1102</v>
      </c>
      <c r="D2" s="9">
        <v>1144</v>
      </c>
      <c r="E2" s="27" t="s">
        <v>221</v>
      </c>
      <c r="F2" s="27" t="s">
        <v>202</v>
      </c>
      <c r="G2" s="27" t="s">
        <v>199</v>
      </c>
      <c r="H2" s="27" t="s">
        <v>222</v>
      </c>
      <c r="I2" s="12" t="s">
        <v>223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鄂AZR876</v>
      </c>
      <c r="N2" s="19" t="s">
        <v>225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43209</v>
      </c>
      <c r="B3" s="11" t="s">
        <v>235</v>
      </c>
      <c r="C3" s="9">
        <v>812</v>
      </c>
      <c r="D3" s="9">
        <v>840</v>
      </c>
      <c r="E3" s="27" t="s">
        <v>221</v>
      </c>
      <c r="F3" s="27" t="s">
        <v>202</v>
      </c>
      <c r="G3" s="27" t="s">
        <v>199</v>
      </c>
      <c r="H3" s="27" t="s">
        <v>222</v>
      </c>
      <c r="I3" s="12" t="s">
        <v>236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鄂AZR876</v>
      </c>
      <c r="N3" s="19" t="s">
        <v>225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43209</v>
      </c>
      <c r="B4" s="11" t="s">
        <v>237</v>
      </c>
      <c r="C4" s="9">
        <v>930</v>
      </c>
      <c r="D4" s="9">
        <v>1000</v>
      </c>
      <c r="E4" s="27" t="s">
        <v>221</v>
      </c>
      <c r="F4" s="27" t="s">
        <v>202</v>
      </c>
      <c r="G4" s="27" t="s">
        <v>199</v>
      </c>
      <c r="H4" s="27" t="s">
        <v>222</v>
      </c>
      <c r="I4" s="12" t="s">
        <v>238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鄂AZR876</v>
      </c>
      <c r="N4" s="19" t="s">
        <v>225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43209</v>
      </c>
      <c r="B5" s="11" t="s">
        <v>220</v>
      </c>
      <c r="C5" s="9">
        <v>1145</v>
      </c>
      <c r="D5" s="9">
        <v>1212</v>
      </c>
      <c r="E5" s="27" t="s">
        <v>221</v>
      </c>
      <c r="F5" s="27" t="s">
        <v>202</v>
      </c>
      <c r="G5" s="27" t="s">
        <v>199</v>
      </c>
      <c r="H5" s="27" t="s">
        <v>222</v>
      </c>
      <c r="I5" s="12" t="s">
        <v>239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鄂AF1588</v>
      </c>
      <c r="N5" s="19" t="s">
        <v>205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43209</v>
      </c>
      <c r="B6" s="11" t="s">
        <v>220</v>
      </c>
      <c r="C6" s="9">
        <v>1009</v>
      </c>
      <c r="D6" s="9">
        <v>1040</v>
      </c>
      <c r="E6" s="27" t="s">
        <v>221</v>
      </c>
      <c r="F6" s="27" t="s">
        <v>202</v>
      </c>
      <c r="G6" s="27" t="s">
        <v>199</v>
      </c>
      <c r="H6" s="27" t="s">
        <v>222</v>
      </c>
      <c r="I6" s="12" t="s">
        <v>240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鄂AF1588</v>
      </c>
      <c r="N6" s="19" t="s">
        <v>205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43209</v>
      </c>
      <c r="B7" s="11" t="s">
        <v>235</v>
      </c>
      <c r="C7" s="9">
        <v>829</v>
      </c>
      <c r="D7" s="9">
        <v>900</v>
      </c>
      <c r="E7" s="27" t="s">
        <v>221</v>
      </c>
      <c r="F7" s="27" t="s">
        <v>202</v>
      </c>
      <c r="G7" s="27" t="s">
        <v>199</v>
      </c>
      <c r="H7" s="27" t="s">
        <v>222</v>
      </c>
      <c r="I7" s="12" t="s">
        <v>241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鄂AF1588</v>
      </c>
      <c r="N7" s="19" t="s">
        <v>205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43209</v>
      </c>
      <c r="B8" s="11" t="s">
        <v>235</v>
      </c>
      <c r="C8" s="9">
        <v>844</v>
      </c>
      <c r="D8" s="9">
        <v>910</v>
      </c>
      <c r="E8" s="27" t="s">
        <v>221</v>
      </c>
      <c r="F8" s="27" t="s">
        <v>202</v>
      </c>
      <c r="G8" s="27" t="s">
        <v>199</v>
      </c>
      <c r="H8" s="27" t="s">
        <v>222</v>
      </c>
      <c r="I8" s="12" t="s">
        <v>242</v>
      </c>
      <c r="J8" s="12"/>
      <c r="K8" s="18"/>
      <c r="L8" s="21" t="str">
        <f t="shared" ref="L8:L10" si="18">IF(A8&lt;&gt;"","武汉威伟机械","-----")</f>
        <v>武汉威伟机械</v>
      </c>
      <c r="M8" s="10" t="s">
        <v>246</v>
      </c>
      <c r="N8" s="19" t="s">
        <v>245</v>
      </c>
      <c r="O8" s="21" t="str">
        <f t="shared" ref="O8:O10" si="19">IF(A8&lt;&gt;"","9.6米","---")</f>
        <v>9.6米</v>
      </c>
      <c r="P8" s="27">
        <v>14</v>
      </c>
      <c r="Q8" s="27">
        <v>0</v>
      </c>
      <c r="R8" s="27">
        <f t="shared" ref="R8:R10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43209</v>
      </c>
      <c r="B9" s="11" t="s">
        <v>235</v>
      </c>
      <c r="C9" s="9">
        <v>1043</v>
      </c>
      <c r="D9" s="9">
        <v>1120</v>
      </c>
      <c r="E9" s="27" t="s">
        <v>221</v>
      </c>
      <c r="F9" s="27" t="s">
        <v>202</v>
      </c>
      <c r="G9" s="27" t="s">
        <v>199</v>
      </c>
      <c r="H9" s="27" t="s">
        <v>222</v>
      </c>
      <c r="I9" s="12" t="s">
        <v>243</v>
      </c>
      <c r="J9" s="12"/>
      <c r="K9" s="18"/>
      <c r="L9" s="21" t="str">
        <f t="shared" si="18"/>
        <v>武汉威伟机械</v>
      </c>
      <c r="M9" s="10" t="s">
        <v>246</v>
      </c>
      <c r="N9" s="19" t="s">
        <v>245</v>
      </c>
      <c r="O9" s="21" t="str">
        <f t="shared" si="19"/>
        <v>9.6米</v>
      </c>
      <c r="P9" s="27">
        <v>14</v>
      </c>
      <c r="Q9" s="27">
        <v>0</v>
      </c>
      <c r="R9" s="27">
        <f t="shared" si="20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43209</v>
      </c>
      <c r="B10" s="11" t="s">
        <v>235</v>
      </c>
      <c r="C10" s="9">
        <v>1410</v>
      </c>
      <c r="D10" s="9">
        <v>1531</v>
      </c>
      <c r="E10" s="27" t="s">
        <v>221</v>
      </c>
      <c r="F10" s="27" t="s">
        <v>202</v>
      </c>
      <c r="G10" s="27" t="s">
        <v>199</v>
      </c>
      <c r="H10" s="27" t="s">
        <v>222</v>
      </c>
      <c r="I10" s="12" t="s">
        <v>244</v>
      </c>
      <c r="J10" s="12"/>
      <c r="K10" s="18"/>
      <c r="L10" s="21" t="str">
        <f t="shared" si="18"/>
        <v>武汉威伟机械</v>
      </c>
      <c r="M10" s="10" t="s">
        <v>246</v>
      </c>
      <c r="N10" s="19" t="s">
        <v>245</v>
      </c>
      <c r="O10" s="21" t="str">
        <f t="shared" si="19"/>
        <v>9.6米</v>
      </c>
      <c r="P10" s="27">
        <v>14</v>
      </c>
      <c r="Q10" s="27">
        <v>0</v>
      </c>
      <c r="R10" s="27">
        <f t="shared" si="20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4月2日</vt:lpstr>
      <vt:lpstr>4月3日</vt:lpstr>
      <vt:lpstr>4月4日</vt:lpstr>
      <vt:lpstr>4月6日</vt:lpstr>
      <vt:lpstr>4月7日</vt:lpstr>
      <vt:lpstr>4月8日</vt:lpstr>
      <vt:lpstr>4月13日</vt:lpstr>
      <vt:lpstr>4-14</vt:lpstr>
      <vt:lpstr>4月19日</vt:lpstr>
      <vt:lpstr>4-20</vt:lpstr>
      <vt:lpstr>ch</vt:lpstr>
      <vt:lpstr>汇总</vt:lpstr>
      <vt:lpstr>4-21</vt:lpstr>
      <vt:lpstr>4-22</vt:lpstr>
      <vt:lpstr>4-23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2018-04-23T11:25:39Z</dcterms:modified>
</cp:coreProperties>
</file>